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GreatLakes\"/>
    </mc:Choice>
  </mc:AlternateContent>
  <xr:revisionPtr revIDLastSave="0" documentId="13_ncr:1_{35D2A93D-7651-4648-9B4C-230E6C57A1C4}" xr6:coauthVersionLast="47" xr6:coauthVersionMax="47" xr10:uidLastSave="{00000000-0000-0000-0000-000000000000}"/>
  <bookViews>
    <workbookView xWindow="28680" yWindow="-120" windowWidth="29040" windowHeight="15840" tabRatio="736" firstSheet="1" activeTab="1" xr2:uid="{00000000-000D-0000-FFFF-FFFF00000000}"/>
  </bookViews>
  <sheets>
    <sheet name="Instructions" sheetId="2" state="hidden" r:id="rId1"/>
    <sheet name="Cover Page" sheetId="52" r:id="rId2"/>
    <sheet name="Equipment Pricing" sheetId="25" r:id="rId3"/>
    <sheet name="Central Station Monitor Pricing" sheetId="57" r:id="rId4"/>
    <sheet name="PW" sheetId="58" state="hidden" r:id="rId5"/>
    <sheet name="Region 7 Labor Rates" sheetId="43" r:id="rId6"/>
    <sheet name="Region 8 Labor Rates" sheetId="44" r:id="rId7"/>
    <sheet name="Region 9 Labor Rates" sheetId="45" r:id="rId8"/>
  </sheets>
  <definedNames>
    <definedName name="_xlnm._FilterDatabase" localSheetId="3" hidden="1">'Central Station Monitor Pricing'!$A$4:$G$4</definedName>
    <definedName name="_xlnm._FilterDatabase" localSheetId="2" hidden="1">'Equipment Pricing'!$A$4:$J$7742</definedName>
    <definedName name="_xlnm._FilterDatabase" localSheetId="4" hidden="1">PW!$A$1:$L$1</definedName>
    <definedName name="_xlnm._FilterDatabase" localSheetId="5" hidden="1">'Region 7 Labor Rates'!$A$3:$O$36</definedName>
    <definedName name="_xlnm._FilterDatabase" localSheetId="6" hidden="1">'Region 8 Labor Rates'!$A$3:$O$46</definedName>
    <definedName name="_xlnm._FilterDatabase" localSheetId="7" hidden="1">'Region 9 Labor Rates'!$A$3:$O$39</definedName>
    <definedName name="_xlnm.Print_Area" localSheetId="4">PW!$A$1:$L$163</definedName>
    <definedName name="_xlnm.Print_Titles" localSheetId="3">'Central Station Monitor Pricing'!$4:$4</definedName>
    <definedName name="_xlnm.Print_Titles" localSheetId="2">'Equipment Pricing'!$4:$4</definedName>
    <definedName name="_xlnm.Print_Titles" localSheetId="5">'Region 7 Labor Rates'!$3:$3</definedName>
    <definedName name="_xlnm.Print_Titles" localSheetId="6">'Region 8 Labor Rates'!$3:$3</definedName>
    <definedName name="_xlnm.Print_Titles" localSheetId="7">'Region 9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9" i="45" l="1"/>
  <c r="D39" i="45"/>
  <c r="E37" i="45"/>
  <c r="D37" i="45"/>
  <c r="Q36" i="45"/>
  <c r="P36" i="45"/>
  <c r="E36" i="45"/>
  <c r="D36" i="45"/>
  <c r="Q38" i="45"/>
  <c r="P38" i="45"/>
  <c r="D38" i="45"/>
  <c r="Q35" i="45"/>
  <c r="P35" i="45"/>
  <c r="Q9" i="45"/>
  <c r="P9" i="45"/>
  <c r="D35" i="45"/>
  <c r="D9" i="45"/>
  <c r="Q30" i="45"/>
  <c r="P30" i="45"/>
  <c r="Q25" i="45"/>
  <c r="P25" i="45"/>
  <c r="Q20" i="45"/>
  <c r="P20" i="45"/>
  <c r="Q15" i="45"/>
  <c r="P15" i="45"/>
  <c r="Q10" i="45"/>
  <c r="P10" i="45"/>
  <c r="Q4" i="45"/>
  <c r="P4" i="45"/>
  <c r="D30" i="45"/>
  <c r="D25" i="45"/>
  <c r="D20" i="45"/>
  <c r="D15" i="45"/>
  <c r="D10" i="45"/>
  <c r="D4" i="45"/>
  <c r="Q33" i="45"/>
  <c r="P33" i="45"/>
  <c r="Q28" i="45"/>
  <c r="P28" i="45"/>
  <c r="Q23" i="45"/>
  <c r="P23" i="45"/>
  <c r="Q18" i="45"/>
  <c r="P18" i="45"/>
  <c r="Q13" i="45"/>
  <c r="P13" i="45"/>
  <c r="Q7" i="45"/>
  <c r="P7" i="45"/>
  <c r="D33" i="45"/>
  <c r="D28" i="45"/>
  <c r="D23" i="45"/>
  <c r="D18" i="45"/>
  <c r="D13" i="45"/>
  <c r="D7" i="45"/>
  <c r="Q32" i="45"/>
  <c r="P32" i="45"/>
  <c r="Q27" i="45"/>
  <c r="P27" i="45"/>
  <c r="Q22" i="45"/>
  <c r="P22" i="45"/>
  <c r="Q17" i="45"/>
  <c r="P17" i="45"/>
  <c r="Q12" i="45"/>
  <c r="P12" i="45"/>
  <c r="Q6" i="45"/>
  <c r="P6" i="45"/>
  <c r="D32" i="45"/>
  <c r="D27" i="45"/>
  <c r="D22" i="45"/>
  <c r="D17" i="45"/>
  <c r="D12" i="45"/>
  <c r="D6" i="45"/>
  <c r="R31" i="45"/>
  <c r="Q31" i="45"/>
  <c r="P31" i="45"/>
  <c r="R26" i="45"/>
  <c r="Q26" i="45"/>
  <c r="P26" i="45"/>
  <c r="R21" i="45"/>
  <c r="Q21" i="45"/>
  <c r="P21" i="45"/>
  <c r="R16" i="45"/>
  <c r="Q16" i="45"/>
  <c r="P16" i="45"/>
  <c r="R11" i="45"/>
  <c r="Q11" i="45"/>
  <c r="P11" i="45"/>
  <c r="R5" i="45"/>
  <c r="Q5" i="45"/>
  <c r="P5" i="45"/>
  <c r="D31" i="45"/>
  <c r="D26" i="45"/>
  <c r="D21" i="45"/>
  <c r="D16" i="45"/>
  <c r="D11" i="45"/>
  <c r="D5" i="45"/>
  <c r="R34" i="45"/>
  <c r="Q34" i="45"/>
  <c r="P34" i="45"/>
  <c r="R29" i="45"/>
  <c r="Q29" i="45"/>
  <c r="P29" i="45"/>
  <c r="R24" i="45"/>
  <c r="Q24" i="45"/>
  <c r="P24" i="45"/>
  <c r="R19" i="45"/>
  <c r="Q19" i="45"/>
  <c r="P19" i="45"/>
  <c r="R14" i="45"/>
  <c r="Q14" i="45"/>
  <c r="P14" i="45"/>
  <c r="R8" i="45"/>
  <c r="Q8" i="45"/>
  <c r="P8" i="45"/>
  <c r="D34" i="45"/>
  <c r="D29" i="45"/>
  <c r="D24" i="45"/>
  <c r="D19" i="45"/>
  <c r="D14" i="45"/>
  <c r="D8" i="45"/>
  <c r="E46" i="44"/>
  <c r="D46" i="44"/>
  <c r="E42" i="44"/>
  <c r="P42" i="44" s="1"/>
  <c r="D42" i="44"/>
  <c r="E44" i="44"/>
  <c r="D44" i="44"/>
  <c r="E43" i="44"/>
  <c r="D43" i="44"/>
  <c r="Q45" i="44"/>
  <c r="P45" i="44"/>
  <c r="D45" i="44"/>
  <c r="Q41" i="44"/>
  <c r="P41" i="44"/>
  <c r="Q10" i="44"/>
  <c r="P10" i="44"/>
  <c r="D41" i="44"/>
  <c r="D10" i="44"/>
  <c r="Q36" i="44"/>
  <c r="P36" i="44"/>
  <c r="Q30" i="44"/>
  <c r="P30" i="44"/>
  <c r="Q24" i="44"/>
  <c r="P24" i="44"/>
  <c r="Q18" i="44"/>
  <c r="P18" i="44"/>
  <c r="Q12" i="44"/>
  <c r="P12" i="44"/>
  <c r="Q5" i="44"/>
  <c r="P5" i="44"/>
  <c r="D36" i="44"/>
  <c r="D30" i="44"/>
  <c r="D24" i="44"/>
  <c r="D18" i="44"/>
  <c r="D12" i="44"/>
  <c r="D5" i="44"/>
  <c r="Q38" i="44"/>
  <c r="P38" i="44"/>
  <c r="Q32" i="44"/>
  <c r="P32" i="44"/>
  <c r="Q26" i="44"/>
  <c r="P26" i="44"/>
  <c r="Q20" i="44"/>
  <c r="P20" i="44"/>
  <c r="Q14" i="44"/>
  <c r="P14" i="44"/>
  <c r="Q7" i="44"/>
  <c r="P7" i="44"/>
  <c r="D38" i="44"/>
  <c r="D32" i="44"/>
  <c r="D26" i="44"/>
  <c r="D20" i="44"/>
  <c r="D14" i="44"/>
  <c r="D7" i="44"/>
  <c r="Q35" i="44"/>
  <c r="P35" i="44"/>
  <c r="Q29" i="44"/>
  <c r="P29" i="44"/>
  <c r="Q23" i="44"/>
  <c r="P23" i="44"/>
  <c r="Q17" i="44"/>
  <c r="P17" i="44"/>
  <c r="Q11" i="44"/>
  <c r="P11" i="44"/>
  <c r="Q4" i="44"/>
  <c r="P4" i="44"/>
  <c r="D35" i="44"/>
  <c r="D29" i="44"/>
  <c r="D23" i="44"/>
  <c r="D17" i="44"/>
  <c r="D11" i="44"/>
  <c r="D4" i="44"/>
  <c r="R40" i="44"/>
  <c r="Q40" i="44"/>
  <c r="P40" i="44"/>
  <c r="R34" i="44"/>
  <c r="Q34" i="44"/>
  <c r="P34" i="44"/>
  <c r="R28" i="44"/>
  <c r="Q28" i="44"/>
  <c r="P28" i="44"/>
  <c r="R22" i="44"/>
  <c r="Q22" i="44"/>
  <c r="P22" i="44"/>
  <c r="R16" i="44"/>
  <c r="Q16" i="44"/>
  <c r="P16" i="44"/>
  <c r="D40" i="44"/>
  <c r="D34" i="44"/>
  <c r="D28" i="44"/>
  <c r="D22" i="44"/>
  <c r="D16" i="44"/>
  <c r="Q39" i="44"/>
  <c r="P39" i="44"/>
  <c r="Q33" i="44"/>
  <c r="P33" i="44"/>
  <c r="Q27" i="44"/>
  <c r="P27" i="44"/>
  <c r="Q21" i="44"/>
  <c r="P21" i="44"/>
  <c r="Q15" i="44"/>
  <c r="P15" i="44"/>
  <c r="Q8" i="44"/>
  <c r="P8" i="44"/>
  <c r="D39" i="44"/>
  <c r="D33" i="44"/>
  <c r="D27" i="44"/>
  <c r="D21" i="44"/>
  <c r="D15" i="44"/>
  <c r="D8" i="44"/>
  <c r="Q37" i="44"/>
  <c r="P37" i="44"/>
  <c r="Q31" i="44"/>
  <c r="P31" i="44"/>
  <c r="Q25" i="44"/>
  <c r="P25" i="44"/>
  <c r="Q19" i="44"/>
  <c r="P19" i="44"/>
  <c r="Q13" i="44"/>
  <c r="P13" i="44"/>
  <c r="Q6" i="44"/>
  <c r="P6" i="44"/>
  <c r="D37" i="44"/>
  <c r="D31" i="44"/>
  <c r="D25" i="44"/>
  <c r="D19" i="44"/>
  <c r="D13" i="44"/>
  <c r="D6" i="44"/>
  <c r="R9" i="44"/>
  <c r="Q9" i="44"/>
  <c r="P9" i="44"/>
  <c r="D9" i="44"/>
  <c r="E36" i="43"/>
  <c r="D36" i="43"/>
  <c r="E32" i="43"/>
  <c r="D32" i="43"/>
  <c r="Q35" i="43"/>
  <c r="P35" i="43"/>
  <c r="D35" i="43"/>
  <c r="Q34" i="43"/>
  <c r="P34" i="43"/>
  <c r="D34" i="43"/>
  <c r="Q30" i="43"/>
  <c r="P30" i="43"/>
  <c r="E30" i="43"/>
  <c r="D30" i="43"/>
  <c r="P31" i="43"/>
  <c r="E31" i="43" s="1"/>
  <c r="Q31" i="43"/>
  <c r="D31" i="43"/>
  <c r="E33" i="43"/>
  <c r="D33" i="43"/>
  <c r="Q29" i="43"/>
  <c r="P29" i="43"/>
  <c r="Q8" i="43"/>
  <c r="P8" i="43"/>
  <c r="D29" i="43"/>
  <c r="D8" i="43"/>
  <c r="Q27" i="43"/>
  <c r="P27" i="43"/>
  <c r="Q23" i="43"/>
  <c r="P23" i="43"/>
  <c r="Q19" i="43"/>
  <c r="P19" i="43"/>
  <c r="Q15" i="43"/>
  <c r="P15" i="43"/>
  <c r="Q11" i="43"/>
  <c r="P11" i="43"/>
  <c r="Q6" i="43"/>
  <c r="P6" i="43"/>
  <c r="D27" i="43"/>
  <c r="D23" i="43"/>
  <c r="D19" i="43"/>
  <c r="D15" i="43"/>
  <c r="D11" i="43"/>
  <c r="D6" i="43"/>
  <c r="Q28" i="43"/>
  <c r="P28" i="43"/>
  <c r="Q24" i="43"/>
  <c r="P24" i="43"/>
  <c r="Q20" i="43"/>
  <c r="P20" i="43"/>
  <c r="Q16" i="43"/>
  <c r="P16" i="43"/>
  <c r="Q12" i="43"/>
  <c r="P12" i="43"/>
  <c r="Q7" i="43"/>
  <c r="P7" i="43"/>
  <c r="D28" i="43"/>
  <c r="D24" i="43"/>
  <c r="D20" i="43"/>
  <c r="D16" i="43"/>
  <c r="D12" i="43"/>
  <c r="D7" i="43"/>
  <c r="Q25" i="43"/>
  <c r="P25" i="43"/>
  <c r="Q21" i="43"/>
  <c r="P21" i="43"/>
  <c r="Q17" i="43"/>
  <c r="P17" i="43"/>
  <c r="Q13" i="43"/>
  <c r="P13" i="43"/>
  <c r="Q9" i="43"/>
  <c r="P9" i="43"/>
  <c r="Q4" i="43"/>
  <c r="P4" i="43"/>
  <c r="D25" i="43"/>
  <c r="D21" i="43"/>
  <c r="D17" i="43"/>
  <c r="D13" i="43"/>
  <c r="D9" i="43"/>
  <c r="D4" i="43"/>
  <c r="Q26" i="43"/>
  <c r="P26" i="43"/>
  <c r="Q22" i="43"/>
  <c r="P22" i="43"/>
  <c r="Q18" i="43"/>
  <c r="P18" i="43"/>
  <c r="Q14" i="43"/>
  <c r="P14" i="43"/>
  <c r="Q10" i="43"/>
  <c r="P10" i="43"/>
  <c r="Q5" i="43"/>
  <c r="P5" i="43"/>
  <c r="D26" i="43"/>
  <c r="D22" i="43"/>
  <c r="D18" i="43"/>
  <c r="D14" i="43"/>
  <c r="D10" i="43"/>
  <c r="D5" i="43"/>
  <c r="E38" i="45" l="1"/>
  <c r="E45" i="44"/>
  <c r="E34" i="43"/>
  <c r="E35" i="43"/>
  <c r="C2" i="25"/>
  <c r="C2" i="57"/>
  <c r="C2" i="43"/>
  <c r="C2" i="44"/>
  <c r="C2" i="45"/>
  <c r="A7" i="25" l="1"/>
  <c r="A8" i="25" s="1"/>
  <c r="A9" i="25" s="1"/>
  <c r="A10" i="25" s="1"/>
  <c r="A11" i="25" s="1"/>
  <c r="A12" i="25"/>
  <c r="A13" i="25" s="1"/>
  <c r="A14" i="25" s="1"/>
  <c r="A15" i="25" s="1"/>
  <c r="A16" i="25" s="1"/>
  <c r="A17" i="25" s="1"/>
  <c r="A18" i="25" s="1"/>
  <c r="A19" i="25" s="1"/>
  <c r="A20" i="25" s="1"/>
  <c r="A21" i="25" s="1"/>
  <c r="A22" i="25" s="1"/>
  <c r="A23" i="25" s="1"/>
  <c r="A24" i="25" s="1"/>
  <c r="A25" i="25" s="1"/>
  <c r="A26" i="25" s="1"/>
  <c r="A27" i="25" s="1"/>
  <c r="A28" i="25"/>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A115" i="25" s="1"/>
  <c r="A116" i="25" s="1"/>
  <c r="A117" i="25" s="1"/>
  <c r="A118" i="25" s="1"/>
  <c r="A119" i="25" s="1"/>
  <c r="A120" i="25" s="1"/>
  <c r="A121" i="25" s="1"/>
  <c r="A122" i="25" s="1"/>
  <c r="A123" i="25" s="1"/>
  <c r="A124" i="25" s="1"/>
  <c r="A125" i="25" s="1"/>
  <c r="A126" i="25" s="1"/>
  <c r="A127" i="25" s="1"/>
  <c r="A128" i="25" s="1"/>
  <c r="A129" i="25" s="1"/>
  <c r="A130" i="25" s="1"/>
  <c r="A131" i="25" s="1"/>
  <c r="A132" i="25" s="1"/>
  <c r="A133" i="25" s="1"/>
  <c r="A134" i="25" s="1"/>
  <c r="A135" i="25" s="1"/>
  <c r="A136" i="25" s="1"/>
  <c r="A137" i="25" s="1"/>
  <c r="A138" i="25" s="1"/>
  <c r="A139" i="25" s="1"/>
  <c r="A140" i="25" s="1"/>
  <c r="A141" i="25" s="1"/>
  <c r="A142" i="25" s="1"/>
  <c r="A143" i="25" s="1"/>
  <c r="A144" i="25" s="1"/>
  <c r="A145" i="25" s="1"/>
  <c r="A146" i="25" s="1"/>
  <c r="A147" i="25" s="1"/>
  <c r="A148" i="25" s="1"/>
  <c r="A149" i="25" s="1"/>
  <c r="A150" i="25" s="1"/>
  <c r="A151" i="25" s="1"/>
  <c r="A152" i="25" s="1"/>
  <c r="A153" i="25" s="1"/>
  <c r="A154" i="25" s="1"/>
  <c r="A155" i="25" s="1"/>
  <c r="A156" i="25" s="1"/>
  <c r="A157" i="25" s="1"/>
  <c r="A158" i="25" s="1"/>
  <c r="A159" i="25" s="1"/>
  <c r="A160" i="25" s="1"/>
  <c r="A161" i="25" s="1"/>
  <c r="A162" i="25" s="1"/>
  <c r="A163" i="25" s="1"/>
  <c r="A164" i="25" s="1"/>
  <c r="A165" i="25" s="1"/>
  <c r="A166" i="25" s="1"/>
  <c r="A167" i="25" s="1"/>
  <c r="A168" i="25" s="1"/>
  <c r="A169" i="25" s="1"/>
  <c r="A170" i="25" s="1"/>
  <c r="A171" i="25" s="1"/>
  <c r="A172" i="25" s="1"/>
  <c r="A173" i="25" s="1"/>
  <c r="A174" i="25" s="1"/>
  <c r="A175" i="25" s="1"/>
  <c r="A176" i="25" s="1"/>
  <c r="A177" i="25" s="1"/>
  <c r="A178" i="25" s="1"/>
  <c r="A179" i="25" s="1"/>
  <c r="A180" i="25" s="1"/>
  <c r="A181" i="25" s="1"/>
  <c r="A182" i="25" s="1"/>
  <c r="A183" i="25" s="1"/>
  <c r="A184" i="25" s="1"/>
  <c r="A185" i="25" s="1"/>
  <c r="A186" i="25" s="1"/>
  <c r="A187" i="25" s="1"/>
  <c r="A188" i="25" s="1"/>
  <c r="A189" i="25" s="1"/>
  <c r="A190" i="25" s="1"/>
  <c r="A191" i="25" s="1"/>
  <c r="A192" i="25" s="1"/>
  <c r="A193" i="25" s="1"/>
  <c r="A194" i="25" s="1"/>
  <c r="A195" i="25" s="1"/>
  <c r="A196" i="25" s="1"/>
  <c r="A197" i="25" s="1"/>
  <c r="A198" i="25" s="1"/>
  <c r="A199" i="25" s="1"/>
  <c r="A200" i="25" s="1"/>
  <c r="A201" i="25" s="1"/>
  <c r="A202" i="25" s="1"/>
  <c r="A203" i="25" s="1"/>
  <c r="A204" i="25" s="1"/>
  <c r="A205" i="25" s="1"/>
  <c r="A206" i="25" s="1"/>
  <c r="A207" i="25" s="1"/>
  <c r="A208" i="25" s="1"/>
  <c r="A209" i="25" s="1"/>
  <c r="A210" i="25" s="1"/>
  <c r="A211" i="25" s="1"/>
  <c r="A212" i="25" s="1"/>
  <c r="A213" i="25" s="1"/>
  <c r="A214" i="25" s="1"/>
  <c r="A215" i="25" s="1"/>
  <c r="A216" i="25" s="1"/>
  <c r="A217" i="25" s="1"/>
  <c r="A218" i="25" s="1"/>
  <c r="A219" i="25" s="1"/>
  <c r="A220" i="25" s="1"/>
  <c r="A221" i="25" s="1"/>
  <c r="A222" i="25" s="1"/>
  <c r="A223" i="25" s="1"/>
  <c r="A224" i="25" s="1"/>
  <c r="A225" i="25" s="1"/>
  <c r="A226" i="25" s="1"/>
  <c r="A227" i="25" s="1"/>
  <c r="A228" i="25" s="1"/>
  <c r="A229" i="25" s="1"/>
  <c r="A230" i="25" s="1"/>
  <c r="A231" i="25" s="1"/>
  <c r="A232" i="25" s="1"/>
  <c r="A233" i="25" s="1"/>
  <c r="A234" i="25" s="1"/>
  <c r="A235" i="25" s="1"/>
  <c r="A236" i="25" s="1"/>
  <c r="A237" i="25" s="1"/>
  <c r="A238" i="25" s="1"/>
  <c r="A239" i="25" s="1"/>
  <c r="A240" i="25" s="1"/>
  <c r="A241" i="25" s="1"/>
  <c r="A242" i="25" s="1"/>
  <c r="A243" i="25" s="1"/>
  <c r="A244" i="25" s="1"/>
  <c r="A245" i="25" s="1"/>
  <c r="A246" i="25" s="1"/>
  <c r="A247" i="25" s="1"/>
  <c r="A248" i="25" s="1"/>
  <c r="A249" i="25" s="1"/>
  <c r="A250" i="25" s="1"/>
  <c r="A251" i="25" s="1"/>
  <c r="A252" i="25" s="1"/>
  <c r="A253" i="25" s="1"/>
  <c r="A254" i="25" s="1"/>
  <c r="A255" i="25" s="1"/>
  <c r="A256" i="25" s="1"/>
  <c r="A257" i="25" s="1"/>
  <c r="A258" i="25" s="1"/>
  <c r="A259" i="25" s="1"/>
  <c r="A260" i="25" s="1"/>
  <c r="A261" i="25" s="1"/>
  <c r="A262" i="25" s="1"/>
  <c r="A263" i="25" s="1"/>
  <c r="A264" i="25" s="1"/>
  <c r="A265" i="25" s="1"/>
  <c r="A266" i="25" s="1"/>
  <c r="A267" i="25" s="1"/>
  <c r="A268" i="25" s="1"/>
  <c r="A269" i="25" s="1"/>
  <c r="A270" i="25" s="1"/>
  <c r="A271" i="25" s="1"/>
  <c r="A272" i="25" s="1"/>
  <c r="A273" i="25" s="1"/>
  <c r="A274" i="25" s="1"/>
  <c r="A275" i="25" s="1"/>
  <c r="A276" i="25" s="1"/>
  <c r="A277" i="25" s="1"/>
  <c r="A278" i="25" s="1"/>
  <c r="A279" i="25" s="1"/>
  <c r="A280" i="25" s="1"/>
  <c r="A281" i="25" s="1"/>
  <c r="A282" i="25" s="1"/>
  <c r="A283" i="25" s="1"/>
  <c r="A284" i="25" s="1"/>
  <c r="A285" i="25" s="1"/>
  <c r="A286" i="25" s="1"/>
  <c r="A287" i="25" s="1"/>
  <c r="A288" i="25" s="1"/>
  <c r="A289" i="25" s="1"/>
  <c r="A290" i="25" s="1"/>
  <c r="A291" i="25" s="1"/>
  <c r="A292" i="25" s="1"/>
  <c r="A293" i="25" s="1"/>
  <c r="A294" i="25" s="1"/>
  <c r="A295" i="25" s="1"/>
  <c r="A296" i="25" s="1"/>
  <c r="A297" i="25" s="1"/>
  <c r="A298" i="25" s="1"/>
  <c r="A299" i="25" s="1"/>
  <c r="A300" i="25" s="1"/>
  <c r="A301" i="25" s="1"/>
  <c r="A302" i="25" s="1"/>
  <c r="A303" i="25" s="1"/>
  <c r="A304" i="25" s="1"/>
  <c r="A305" i="25" s="1"/>
  <c r="A306" i="25" s="1"/>
  <c r="A307" i="25" s="1"/>
  <c r="A308" i="25" s="1"/>
  <c r="A309" i="25" s="1"/>
  <c r="A310" i="25" s="1"/>
  <c r="A311" i="25" s="1"/>
  <c r="A312" i="25" s="1"/>
  <c r="A313" i="25" s="1"/>
  <c r="A314" i="25" s="1"/>
  <c r="A315" i="25" s="1"/>
  <c r="A316" i="25" s="1"/>
  <c r="A317" i="25" s="1"/>
  <c r="A318" i="25" s="1"/>
  <c r="A319" i="25" s="1"/>
  <c r="A320" i="25" s="1"/>
  <c r="A321" i="25" s="1"/>
  <c r="A322" i="25" s="1"/>
  <c r="A323" i="25" s="1"/>
  <c r="A324" i="25" s="1"/>
  <c r="A325" i="25" s="1"/>
  <c r="A326" i="25" s="1"/>
  <c r="A327" i="25" s="1"/>
  <c r="A328" i="25" s="1"/>
  <c r="A329" i="25" s="1"/>
  <c r="A330" i="25" s="1"/>
  <c r="A331" i="25" s="1"/>
  <c r="A332" i="25" s="1"/>
  <c r="A333" i="25" s="1"/>
  <c r="A334" i="25" s="1"/>
  <c r="A335" i="25" s="1"/>
  <c r="A336" i="25" s="1"/>
  <c r="A337" i="25" s="1"/>
  <c r="A338" i="25" s="1"/>
  <c r="A339" i="25" s="1"/>
  <c r="A340" i="25" s="1"/>
  <c r="A341" i="25" s="1"/>
  <c r="A342" i="25" s="1"/>
  <c r="A343" i="25" s="1"/>
  <c r="A344" i="25" s="1"/>
  <c r="A345" i="25" s="1"/>
  <c r="A346" i="25" s="1"/>
  <c r="A347" i="25" s="1"/>
  <c r="A348" i="25" s="1"/>
  <c r="A349" i="25" s="1"/>
  <c r="A350" i="25" s="1"/>
  <c r="A351" i="25" s="1"/>
  <c r="A352" i="25" s="1"/>
  <c r="A353" i="25" s="1"/>
  <c r="A354" i="25" s="1"/>
  <c r="A355" i="25" s="1"/>
  <c r="A356" i="25" s="1"/>
  <c r="A357" i="25" s="1"/>
  <c r="A358" i="25" s="1"/>
  <c r="A359" i="25" s="1"/>
  <c r="A360" i="25" s="1"/>
  <c r="A361" i="25" s="1"/>
  <c r="A362" i="25" s="1"/>
  <c r="A363" i="25" s="1"/>
  <c r="A364" i="25" s="1"/>
  <c r="A365" i="25" s="1"/>
  <c r="A366" i="25" s="1"/>
  <c r="A367" i="25" s="1"/>
  <c r="A368" i="25" s="1"/>
  <c r="A369" i="25" s="1"/>
  <c r="A370" i="25" s="1"/>
  <c r="A371" i="25" s="1"/>
  <c r="A372" i="25" s="1"/>
  <c r="A373" i="25" s="1"/>
  <c r="A374" i="25" s="1"/>
  <c r="A375" i="25" s="1"/>
  <c r="A376" i="25" s="1"/>
  <c r="A377" i="25" s="1"/>
  <c r="A378" i="25" s="1"/>
  <c r="A379" i="25" s="1"/>
  <c r="A380" i="25" s="1"/>
  <c r="A381" i="25" s="1"/>
  <c r="A382" i="25" s="1"/>
  <c r="A383" i="25" s="1"/>
  <c r="A384" i="25" s="1"/>
  <c r="A385" i="25" s="1"/>
  <c r="A386" i="25" s="1"/>
  <c r="A387" i="25" s="1"/>
  <c r="A388" i="25" s="1"/>
  <c r="A389" i="25" s="1"/>
  <c r="A390" i="25" s="1"/>
  <c r="A391" i="25" s="1"/>
  <c r="A392" i="25" s="1"/>
  <c r="A393" i="25" s="1"/>
  <c r="A394" i="25" s="1"/>
  <c r="A395" i="25" s="1"/>
  <c r="A396" i="25" s="1"/>
  <c r="A397" i="25" s="1"/>
  <c r="A398" i="25" s="1"/>
  <c r="A399" i="25" s="1"/>
  <c r="A400" i="25" s="1"/>
  <c r="A401" i="25" s="1"/>
  <c r="A402" i="25" s="1"/>
  <c r="A403" i="25" s="1"/>
  <c r="A404" i="25" s="1"/>
  <c r="A405" i="25" s="1"/>
  <c r="A406" i="25" s="1"/>
  <c r="A407" i="25" s="1"/>
  <c r="A408" i="25" s="1"/>
  <c r="A409" i="25" s="1"/>
  <c r="A410" i="25" s="1"/>
  <c r="A411" i="25" s="1"/>
  <c r="A412" i="25" s="1"/>
  <c r="A413" i="25" s="1"/>
  <c r="A414" i="25" s="1"/>
  <c r="A415" i="25" s="1"/>
  <c r="A416" i="25" s="1"/>
  <c r="A417" i="25" s="1"/>
  <c r="A418" i="25" s="1"/>
  <c r="A419" i="25" s="1"/>
  <c r="A420" i="25" s="1"/>
  <c r="A421" i="25" s="1"/>
  <c r="A422" i="25" s="1"/>
  <c r="A423" i="25" s="1"/>
  <c r="A424" i="25" s="1"/>
  <c r="A425" i="25" s="1"/>
  <c r="A426" i="25" s="1"/>
  <c r="A427" i="25" s="1"/>
  <c r="A428" i="25" s="1"/>
  <c r="A429" i="25" s="1"/>
  <c r="A430" i="25" s="1"/>
  <c r="A431" i="25" s="1"/>
  <c r="A432" i="25" s="1"/>
  <c r="A433" i="25" s="1"/>
  <c r="A434" i="25" s="1"/>
  <c r="A435" i="25" s="1"/>
  <c r="A436" i="25" s="1"/>
  <c r="A437" i="25" s="1"/>
  <c r="A438" i="25" s="1"/>
  <c r="A439" i="25" s="1"/>
  <c r="A440" i="25" s="1"/>
  <c r="A441" i="25" s="1"/>
  <c r="A442" i="25" s="1"/>
  <c r="A443" i="25" s="1"/>
  <c r="A444" i="25" s="1"/>
  <c r="A445" i="25" s="1"/>
  <c r="A446" i="25" s="1"/>
  <c r="A447" i="25" s="1"/>
  <c r="A448" i="25" s="1"/>
  <c r="A449" i="25" s="1"/>
  <c r="A450" i="25" s="1"/>
  <c r="A451" i="25" s="1"/>
  <c r="A452" i="25" s="1"/>
  <c r="A453" i="25" s="1"/>
  <c r="A454" i="25" s="1"/>
  <c r="A455" i="25" s="1"/>
  <c r="A456" i="25" s="1"/>
  <c r="A457" i="25" s="1"/>
  <c r="A458" i="25" s="1"/>
  <c r="A459" i="25" s="1"/>
  <c r="A460" i="25" s="1"/>
  <c r="A461" i="25" s="1"/>
  <c r="A462" i="25" s="1"/>
  <c r="A463" i="25" s="1"/>
  <c r="A464" i="25" s="1"/>
  <c r="A465" i="25" s="1"/>
  <c r="A466" i="25" s="1"/>
  <c r="A467" i="25" s="1"/>
  <c r="A468" i="25" s="1"/>
  <c r="A469" i="25" s="1"/>
  <c r="A470" i="25" s="1"/>
  <c r="A471" i="25" s="1"/>
  <c r="A472" i="25" s="1"/>
  <c r="A473" i="25" s="1"/>
  <c r="A474" i="25" s="1"/>
  <c r="A475" i="25" s="1"/>
  <c r="A476" i="25" s="1"/>
  <c r="A477" i="25" s="1"/>
  <c r="A478" i="25" s="1"/>
  <c r="A479" i="25" s="1"/>
  <c r="A480" i="25" s="1"/>
  <c r="A481" i="25" s="1"/>
  <c r="A482" i="25" s="1"/>
  <c r="A483" i="25" s="1"/>
  <c r="A484" i="25" s="1"/>
  <c r="A485" i="25" s="1"/>
  <c r="A486" i="25" s="1"/>
  <c r="A487" i="25" s="1"/>
  <c r="A488" i="25" s="1"/>
  <c r="A489" i="25" s="1"/>
  <c r="A490" i="25" s="1"/>
  <c r="A491" i="25" s="1"/>
  <c r="A492" i="25" s="1"/>
  <c r="A493" i="25" s="1"/>
  <c r="A494" i="25" s="1"/>
  <c r="A495" i="25" s="1"/>
  <c r="A496" i="25" s="1"/>
  <c r="A497" i="25" s="1"/>
  <c r="A498" i="25" s="1"/>
  <c r="A499" i="25" s="1"/>
  <c r="A500" i="25" s="1"/>
  <c r="A501" i="25" s="1"/>
  <c r="A502" i="25" s="1"/>
  <c r="A503" i="25" s="1"/>
  <c r="A504" i="25" s="1"/>
  <c r="A505" i="25" s="1"/>
  <c r="A506" i="25" s="1"/>
  <c r="A507" i="25" s="1"/>
  <c r="A508" i="25" s="1"/>
  <c r="A509" i="25" s="1"/>
  <c r="A510" i="25" s="1"/>
  <c r="A511" i="25" s="1"/>
  <c r="A512" i="25" s="1"/>
  <c r="A513" i="25" s="1"/>
  <c r="A514" i="25" s="1"/>
  <c r="A515" i="25" s="1"/>
  <c r="A516" i="25" s="1"/>
  <c r="A517" i="25" s="1"/>
  <c r="A518" i="25" s="1"/>
  <c r="A519" i="25" s="1"/>
  <c r="A520" i="25" s="1"/>
  <c r="A521" i="25" s="1"/>
  <c r="A522" i="25" s="1"/>
  <c r="A523" i="25" s="1"/>
  <c r="A524" i="25" s="1"/>
  <c r="A525" i="25" s="1"/>
  <c r="A526" i="25" s="1"/>
  <c r="A527" i="25" s="1"/>
  <c r="A528" i="25" s="1"/>
  <c r="A529" i="25" s="1"/>
  <c r="A530" i="25" s="1"/>
  <c r="A531" i="25" s="1"/>
  <c r="A532" i="25" s="1"/>
  <c r="A533" i="25" s="1"/>
  <c r="A534" i="25" s="1"/>
  <c r="A535" i="25" s="1"/>
  <c r="A536" i="25" s="1"/>
  <c r="A537" i="25" s="1"/>
  <c r="A538" i="25" s="1"/>
  <c r="A539" i="25" s="1"/>
  <c r="A540" i="25" s="1"/>
  <c r="A541" i="25" s="1"/>
  <c r="A542" i="25" s="1"/>
  <c r="A543" i="25" s="1"/>
  <c r="A544" i="25" s="1"/>
  <c r="A545" i="25" s="1"/>
  <c r="A546" i="25" s="1"/>
  <c r="A547" i="25" s="1"/>
  <c r="A548" i="25" s="1"/>
  <c r="A549" i="25" s="1"/>
  <c r="A550" i="25" s="1"/>
  <c r="A551" i="25" s="1"/>
  <c r="A552" i="25" s="1"/>
  <c r="A553" i="25" s="1"/>
  <c r="A554" i="25" s="1"/>
  <c r="A555" i="25" s="1"/>
  <c r="A556" i="25" s="1"/>
  <c r="A557" i="25" s="1"/>
  <c r="A558" i="25" s="1"/>
  <c r="A559" i="25" s="1"/>
  <c r="A560" i="25" s="1"/>
  <c r="A561" i="25" s="1"/>
  <c r="A562" i="25" s="1"/>
  <c r="A563" i="25" s="1"/>
  <c r="A564" i="25" s="1"/>
  <c r="A565" i="25" s="1"/>
  <c r="A566" i="25" s="1"/>
  <c r="A567" i="25" s="1"/>
  <c r="A568" i="25" s="1"/>
  <c r="A569" i="25" s="1"/>
  <c r="A570" i="25" s="1"/>
  <c r="A571" i="25" s="1"/>
  <c r="A572" i="25" s="1"/>
  <c r="A573" i="25" s="1"/>
  <c r="A574" i="25" s="1"/>
  <c r="A575" i="25" s="1"/>
  <c r="A576" i="25" s="1"/>
  <c r="A577" i="25" s="1"/>
  <c r="A578" i="25" s="1"/>
  <c r="A579" i="25" s="1"/>
  <c r="A580" i="25" s="1"/>
  <c r="A581" i="25" s="1"/>
  <c r="A582" i="25" s="1"/>
  <c r="A583" i="25" s="1"/>
  <c r="A584" i="25" s="1"/>
  <c r="A585" i="25" s="1"/>
  <c r="A586" i="25" s="1"/>
  <c r="A587" i="25" s="1"/>
  <c r="A588" i="25" s="1"/>
  <c r="A589" i="25" s="1"/>
  <c r="A590" i="25" s="1"/>
  <c r="A591" i="25" s="1"/>
  <c r="A592" i="25" s="1"/>
  <c r="A593" i="25" s="1"/>
  <c r="A594" i="25" s="1"/>
  <c r="A595" i="25" s="1"/>
  <c r="A596" i="25" s="1"/>
  <c r="A597" i="25" s="1"/>
  <c r="A598" i="25" s="1"/>
  <c r="A599" i="25" s="1"/>
  <c r="A600" i="25" s="1"/>
  <c r="A601" i="25" s="1"/>
  <c r="A602" i="25" s="1"/>
  <c r="A603" i="25" s="1"/>
  <c r="A604" i="25" s="1"/>
  <c r="A605" i="25" s="1"/>
  <c r="A606" i="25" s="1"/>
  <c r="A607" i="25" s="1"/>
  <c r="A608" i="25" s="1"/>
  <c r="A609" i="25" s="1"/>
  <c r="A610" i="25" s="1"/>
  <c r="A611" i="25" s="1"/>
  <c r="A612" i="25" s="1"/>
  <c r="A613" i="25" s="1"/>
  <c r="A614" i="25" s="1"/>
  <c r="A615" i="25" s="1"/>
  <c r="A616" i="25" s="1"/>
  <c r="A617" i="25" s="1"/>
  <c r="A618" i="25" s="1"/>
  <c r="A619" i="25" s="1"/>
  <c r="A620" i="25" s="1"/>
  <c r="A621" i="25" s="1"/>
  <c r="A622" i="25" s="1"/>
  <c r="A623" i="25" s="1"/>
  <c r="A624" i="25" s="1"/>
  <c r="A625" i="25" s="1"/>
  <c r="A626" i="25" s="1"/>
  <c r="A627" i="25" s="1"/>
  <c r="A628" i="25" s="1"/>
  <c r="A629" i="25" s="1"/>
  <c r="A630" i="25" s="1"/>
  <c r="A631" i="25" s="1"/>
  <c r="A632" i="25" s="1"/>
  <c r="A633" i="25" s="1"/>
  <c r="A634" i="25" s="1"/>
  <c r="A635" i="25" s="1"/>
  <c r="A636" i="25" s="1"/>
  <c r="A637" i="25" s="1"/>
  <c r="A638" i="25" s="1"/>
  <c r="A639" i="25" s="1"/>
  <c r="A640" i="25" s="1"/>
  <c r="A641" i="25" s="1"/>
  <c r="A642" i="25" s="1"/>
  <c r="A643" i="25" s="1"/>
  <c r="A644" i="25" s="1"/>
  <c r="A645" i="25" s="1"/>
  <c r="A646" i="25" s="1"/>
  <c r="A647" i="25" s="1"/>
  <c r="A648" i="25" s="1"/>
  <c r="A649" i="25" s="1"/>
  <c r="A650" i="25" s="1"/>
  <c r="A651" i="25" s="1"/>
  <c r="A652" i="25" s="1"/>
  <c r="A653" i="25" s="1"/>
  <c r="A654" i="25" s="1"/>
  <c r="A655" i="25" s="1"/>
  <c r="A656" i="25" s="1"/>
  <c r="A657" i="25" s="1"/>
  <c r="A658" i="25" s="1"/>
  <c r="A659" i="25" s="1"/>
  <c r="A660" i="25" s="1"/>
  <c r="A661" i="25" s="1"/>
  <c r="A662" i="25" s="1"/>
  <c r="A663" i="25" s="1"/>
  <c r="A664" i="25" s="1"/>
  <c r="A665" i="25" s="1"/>
  <c r="A666" i="25" s="1"/>
  <c r="A667" i="25" s="1"/>
  <c r="A668" i="25" s="1"/>
  <c r="A669" i="25" s="1"/>
  <c r="A670" i="25" s="1"/>
  <c r="A671" i="25" s="1"/>
  <c r="A672" i="25" s="1"/>
  <c r="A673" i="25" s="1"/>
  <c r="A674" i="25" s="1"/>
  <c r="A675" i="25" s="1"/>
  <c r="A676" i="25" s="1"/>
  <c r="A677" i="25" s="1"/>
  <c r="A678" i="25" s="1"/>
  <c r="A679" i="25" s="1"/>
  <c r="A680" i="25" s="1"/>
  <c r="A681" i="25" s="1"/>
  <c r="A682" i="25" s="1"/>
  <c r="A683" i="25" s="1"/>
  <c r="A684" i="25" s="1"/>
  <c r="A685" i="25" s="1"/>
  <c r="A686" i="25" s="1"/>
  <c r="A687" i="25" s="1"/>
  <c r="A688" i="25" s="1"/>
  <c r="A689" i="25" s="1"/>
  <c r="A690" i="25" s="1"/>
  <c r="A691" i="25" s="1"/>
  <c r="A692" i="25" s="1"/>
  <c r="A693" i="25" s="1"/>
  <c r="A694" i="25" s="1"/>
  <c r="A695" i="25" s="1"/>
  <c r="A696" i="25" s="1"/>
  <c r="A697" i="25" s="1"/>
  <c r="A698" i="25" s="1"/>
  <c r="A699" i="25" s="1"/>
  <c r="A700" i="25" s="1"/>
  <c r="A701" i="25" s="1"/>
  <c r="A702" i="25" s="1"/>
  <c r="A703" i="25" s="1"/>
  <c r="A704" i="25" s="1"/>
  <c r="A705" i="25" s="1"/>
  <c r="A706" i="25" s="1"/>
  <c r="A707" i="25" s="1"/>
  <c r="A708" i="25" s="1"/>
  <c r="A709" i="25" s="1"/>
  <c r="A710" i="25" s="1"/>
  <c r="A711" i="25" s="1"/>
  <c r="A712" i="25" s="1"/>
  <c r="A713" i="25" s="1"/>
  <c r="A714" i="25" s="1"/>
  <c r="A715" i="25" s="1"/>
  <c r="A716" i="25" s="1"/>
  <c r="A717" i="25" s="1"/>
  <c r="A718" i="25" s="1"/>
  <c r="A719" i="25" s="1"/>
  <c r="A720" i="25" s="1"/>
  <c r="A721" i="25" s="1"/>
  <c r="A722" i="25" s="1"/>
  <c r="A723" i="25" s="1"/>
  <c r="A724" i="25" s="1"/>
  <c r="A725" i="25" s="1"/>
  <c r="A726" i="25" s="1"/>
  <c r="A727" i="25" s="1"/>
  <c r="A728" i="25" s="1"/>
  <c r="A729" i="25" s="1"/>
  <c r="A730" i="25" s="1"/>
  <c r="A731" i="25" s="1"/>
  <c r="A732" i="25" s="1"/>
  <c r="A733" i="25" s="1"/>
  <c r="A734" i="25" s="1"/>
  <c r="A735" i="25" s="1"/>
  <c r="A736" i="25" s="1"/>
  <c r="A737" i="25" s="1"/>
  <c r="A738" i="25" s="1"/>
  <c r="A739" i="25" s="1"/>
  <c r="A740" i="25" s="1"/>
  <c r="A741" i="25" s="1"/>
  <c r="A742" i="25" s="1"/>
  <c r="A743" i="25" s="1"/>
  <c r="A744" i="25" s="1"/>
  <c r="A745" i="25" s="1"/>
  <c r="A746" i="25" s="1"/>
  <c r="A747" i="25" s="1"/>
  <c r="A748" i="25" s="1"/>
  <c r="A749" i="25" s="1"/>
  <c r="A750" i="25" s="1"/>
  <c r="A751" i="25" s="1"/>
  <c r="A752" i="25" s="1"/>
  <c r="A753" i="25" s="1"/>
  <c r="A754" i="25" s="1"/>
  <c r="A755" i="25" s="1"/>
  <c r="A756" i="25" s="1"/>
  <c r="A757" i="25" s="1"/>
  <c r="A758" i="25" s="1"/>
  <c r="A759" i="25" s="1"/>
  <c r="A760" i="25" s="1"/>
  <c r="A761" i="25" s="1"/>
  <c r="A762" i="25" s="1"/>
  <c r="A763" i="25" s="1"/>
  <c r="A764" i="25" s="1"/>
  <c r="A765" i="25" s="1"/>
  <c r="A766" i="25" s="1"/>
  <c r="A767" i="25" s="1"/>
  <c r="A768" i="25" s="1"/>
  <c r="A769" i="25" s="1"/>
  <c r="A770" i="25" s="1"/>
  <c r="A771" i="25" s="1"/>
  <c r="A772" i="25" s="1"/>
  <c r="A773" i="25" s="1"/>
  <c r="A774" i="25" s="1"/>
  <c r="A775" i="25" s="1"/>
  <c r="A776" i="25" s="1"/>
  <c r="A777" i="25" s="1"/>
  <c r="A778" i="25" s="1"/>
  <c r="A779" i="25" s="1"/>
  <c r="A780" i="25" s="1"/>
  <c r="A781" i="25" s="1"/>
  <c r="A782" i="25" s="1"/>
  <c r="A783" i="25" s="1"/>
  <c r="A784" i="25" s="1"/>
  <c r="A785" i="25" s="1"/>
  <c r="A786" i="25" s="1"/>
  <c r="A787" i="25" s="1"/>
  <c r="A788" i="25" s="1"/>
  <c r="A789" i="25" s="1"/>
  <c r="A790" i="25" s="1"/>
  <c r="A791" i="25" s="1"/>
  <c r="A792" i="25" s="1"/>
  <c r="A793" i="25" s="1"/>
  <c r="A794" i="25" s="1"/>
  <c r="A795" i="25" s="1"/>
  <c r="A796" i="25" s="1"/>
  <c r="A797" i="25" s="1"/>
  <c r="A798" i="25" s="1"/>
  <c r="A799" i="25" s="1"/>
  <c r="A800" i="25" s="1"/>
  <c r="A801" i="25" s="1"/>
  <c r="A802" i="25" s="1"/>
  <c r="A803" i="25" s="1"/>
  <c r="A804" i="25" s="1"/>
  <c r="A805" i="25" s="1"/>
  <c r="A806" i="25" s="1"/>
  <c r="A807" i="25" s="1"/>
  <c r="A808" i="25" s="1"/>
  <c r="A809" i="25" s="1"/>
  <c r="A810" i="25" s="1"/>
  <c r="A811" i="25" s="1"/>
  <c r="A812" i="25" s="1"/>
  <c r="A813" i="25" s="1"/>
  <c r="A814" i="25" s="1"/>
  <c r="A815" i="25" s="1"/>
  <c r="A816" i="25" s="1"/>
  <c r="A817" i="25" s="1"/>
  <c r="A818" i="25" s="1"/>
  <c r="A819" i="25" s="1"/>
  <c r="A820" i="25" s="1"/>
  <c r="A821" i="25" s="1"/>
  <c r="A822" i="25" s="1"/>
  <c r="A823" i="25" s="1"/>
  <c r="A824" i="25" s="1"/>
  <c r="A825" i="25" s="1"/>
  <c r="A826" i="25" s="1"/>
  <c r="A827" i="25" s="1"/>
  <c r="A828" i="25" s="1"/>
  <c r="A829" i="25" s="1"/>
  <c r="A830" i="25" s="1"/>
  <c r="A831" i="25" s="1"/>
  <c r="A832" i="25" s="1"/>
  <c r="A833" i="25" s="1"/>
  <c r="A834" i="25" s="1"/>
  <c r="A835" i="25" s="1"/>
  <c r="A836" i="25" s="1"/>
  <c r="A837" i="25" s="1"/>
  <c r="A838" i="25" s="1"/>
  <c r="A839" i="25" s="1"/>
  <c r="A840" i="25" s="1"/>
  <c r="A841" i="25" s="1"/>
  <c r="A842" i="25" s="1"/>
  <c r="A843" i="25" s="1"/>
  <c r="A844" i="25" s="1"/>
  <c r="A845" i="25" s="1"/>
  <c r="A846" i="25" s="1"/>
  <c r="A847" i="25" s="1"/>
  <c r="A848" i="25" s="1"/>
  <c r="A849" i="25" s="1"/>
  <c r="A850" i="25" s="1"/>
  <c r="A851" i="25" s="1"/>
  <c r="A852" i="25" s="1"/>
  <c r="A853" i="25" s="1"/>
  <c r="A854" i="25" s="1"/>
  <c r="A855" i="25" s="1"/>
  <c r="A856" i="25" s="1"/>
  <c r="A857" i="25" s="1"/>
  <c r="A858" i="25" s="1"/>
  <c r="A859" i="25" s="1"/>
  <c r="A860" i="25" s="1"/>
  <c r="A861" i="25" s="1"/>
  <c r="A862" i="25" s="1"/>
  <c r="A863" i="25" s="1"/>
  <c r="A864" i="25" s="1"/>
  <c r="A865" i="25" s="1"/>
  <c r="A866" i="25" s="1"/>
  <c r="A867" i="25" s="1"/>
  <c r="A868" i="25" s="1"/>
  <c r="A869" i="25" s="1"/>
  <c r="A870" i="25" s="1"/>
  <c r="A871" i="25" s="1"/>
  <c r="A872" i="25" s="1"/>
  <c r="A873" i="25" s="1"/>
  <c r="A874" i="25" s="1"/>
  <c r="A875" i="25" s="1"/>
  <c r="A876" i="25" s="1"/>
  <c r="A877" i="25" s="1"/>
  <c r="A878" i="25" s="1"/>
  <c r="A879" i="25" s="1"/>
  <c r="A880" i="25" s="1"/>
  <c r="A881" i="25" s="1"/>
  <c r="A882" i="25" s="1"/>
  <c r="A883" i="25" s="1"/>
  <c r="A884" i="25" s="1"/>
  <c r="A885" i="25" s="1"/>
  <c r="A886" i="25" s="1"/>
  <c r="A887" i="25" s="1"/>
  <c r="A888" i="25" s="1"/>
  <c r="A889" i="25" s="1"/>
  <c r="A890" i="25" s="1"/>
  <c r="A891" i="25" s="1"/>
  <c r="A892" i="25" s="1"/>
  <c r="A893" i="25" s="1"/>
  <c r="A894" i="25" s="1"/>
  <c r="A895" i="25" s="1"/>
  <c r="A896" i="25" s="1"/>
  <c r="A897" i="25" s="1"/>
  <c r="A898" i="25" s="1"/>
  <c r="A899" i="25" s="1"/>
  <c r="A900" i="25" s="1"/>
  <c r="A901" i="25" s="1"/>
  <c r="A902" i="25" s="1"/>
  <c r="A903" i="25" s="1"/>
  <c r="A904" i="25" s="1"/>
  <c r="A905" i="25" s="1"/>
  <c r="A906" i="25" s="1"/>
  <c r="A907" i="25" s="1"/>
  <c r="A908" i="25" s="1"/>
  <c r="A909" i="25" s="1"/>
  <c r="A910" i="25" s="1"/>
  <c r="A911" i="25" s="1"/>
  <c r="A912" i="25" s="1"/>
  <c r="A913" i="25" s="1"/>
  <c r="A914" i="25" s="1"/>
  <c r="A915" i="25" s="1"/>
  <c r="A916" i="25" s="1"/>
  <c r="A917" i="25" s="1"/>
  <c r="A918" i="25" s="1"/>
  <c r="A919" i="25" s="1"/>
  <c r="A920" i="25" s="1"/>
  <c r="A921" i="25" s="1"/>
  <c r="A922" i="25" s="1"/>
  <c r="A923" i="25" s="1"/>
  <c r="A924" i="25" s="1"/>
  <c r="A925" i="25" s="1"/>
  <c r="A926" i="25" s="1"/>
  <c r="A927" i="25" s="1"/>
  <c r="A928" i="25" s="1"/>
  <c r="A929" i="25" s="1"/>
  <c r="A930" i="25" s="1"/>
  <c r="A931" i="25" s="1"/>
  <c r="A932" i="25" s="1"/>
  <c r="A933" i="25" s="1"/>
  <c r="A934" i="25" s="1"/>
  <c r="A935" i="25" s="1"/>
  <c r="A936" i="25" s="1"/>
  <c r="A937" i="25" s="1"/>
  <c r="A938" i="25" s="1"/>
  <c r="A939" i="25" s="1"/>
  <c r="A940" i="25" s="1"/>
  <c r="A941" i="25" s="1"/>
  <c r="A942" i="25" s="1"/>
  <c r="A943" i="25" s="1"/>
  <c r="A944" i="25" s="1"/>
  <c r="A945" i="25" s="1"/>
  <c r="A946" i="25" s="1"/>
  <c r="A947" i="25" s="1"/>
  <c r="A948" i="25" s="1"/>
  <c r="A949" i="25" s="1"/>
  <c r="A950" i="25" s="1"/>
  <c r="A951" i="25" s="1"/>
  <c r="A952" i="25" s="1"/>
  <c r="A953" i="25" s="1"/>
  <c r="A954" i="25" s="1"/>
  <c r="A955" i="25" s="1"/>
  <c r="A956" i="25" s="1"/>
  <c r="A957" i="25" s="1"/>
  <c r="A958" i="25" s="1"/>
  <c r="A959" i="25" s="1"/>
  <c r="A960" i="25" s="1"/>
  <c r="A961" i="25" s="1"/>
  <c r="A962" i="25" s="1"/>
  <c r="A963" i="25" s="1"/>
  <c r="A964" i="25" s="1"/>
  <c r="A965" i="25" s="1"/>
  <c r="A966" i="25" s="1"/>
  <c r="A967" i="25" s="1"/>
  <c r="A968" i="25" s="1"/>
  <c r="A969" i="25" s="1"/>
  <c r="A970" i="25" s="1"/>
  <c r="A971" i="25" s="1"/>
  <c r="A972" i="25" s="1"/>
  <c r="A973" i="25" s="1"/>
  <c r="A974" i="25" s="1"/>
  <c r="A975" i="25" s="1"/>
  <c r="A976" i="25" s="1"/>
  <c r="A977" i="25" s="1"/>
  <c r="A978" i="25" s="1"/>
  <c r="A979" i="25" s="1"/>
  <c r="A980" i="25" s="1"/>
  <c r="A981" i="25" s="1"/>
  <c r="A982" i="25" s="1"/>
  <c r="A983" i="25" s="1"/>
  <c r="A984" i="25" s="1"/>
  <c r="A985" i="25" s="1"/>
  <c r="A986" i="25" s="1"/>
  <c r="A987" i="25" s="1"/>
  <c r="A988" i="25" s="1"/>
  <c r="A989" i="25" s="1"/>
  <c r="A990" i="25" s="1"/>
  <c r="A991" i="25" s="1"/>
  <c r="A992" i="25" s="1"/>
  <c r="A993" i="25" s="1"/>
  <c r="A994" i="25" s="1"/>
  <c r="A995" i="25" s="1"/>
  <c r="A996" i="25" s="1"/>
  <c r="A997" i="25" s="1"/>
  <c r="A998" i="25" s="1"/>
  <c r="A999" i="25" s="1"/>
  <c r="A1000" i="25" s="1"/>
  <c r="A1001" i="25" s="1"/>
  <c r="A1002" i="25" s="1"/>
  <c r="A1003" i="25" s="1"/>
  <c r="A1004" i="25" s="1"/>
  <c r="A1005" i="25" s="1"/>
  <c r="A1006" i="25" s="1"/>
  <c r="A1007" i="25" s="1"/>
  <c r="A1008" i="25" s="1"/>
  <c r="A1009" i="25" s="1"/>
  <c r="A1010" i="25" s="1"/>
  <c r="A1011" i="25" s="1"/>
  <c r="A1012" i="25" s="1"/>
  <c r="A1013" i="25" s="1"/>
  <c r="A1014" i="25" s="1"/>
  <c r="A1015" i="25" s="1"/>
  <c r="A1016" i="25" s="1"/>
  <c r="A1017" i="25" s="1"/>
  <c r="A1018" i="25" s="1"/>
  <c r="A1019" i="25" s="1"/>
  <c r="A1020" i="25" s="1"/>
  <c r="A1021" i="25" s="1"/>
  <c r="A1022" i="25" s="1"/>
  <c r="A1023" i="25" s="1"/>
  <c r="A1024" i="25" s="1"/>
  <c r="A1025" i="25" s="1"/>
  <c r="A1026" i="25" s="1"/>
  <c r="A1027" i="25" s="1"/>
  <c r="A1028" i="25" s="1"/>
  <c r="A1029" i="25" s="1"/>
  <c r="A1030" i="25" s="1"/>
  <c r="A1031" i="25" s="1"/>
  <c r="A1032" i="25" s="1"/>
  <c r="A1033" i="25" s="1"/>
  <c r="A1034" i="25" s="1"/>
  <c r="A1035" i="25" s="1"/>
  <c r="A1036" i="25" s="1"/>
  <c r="A1037" i="25" s="1"/>
  <c r="A1038" i="25" s="1"/>
  <c r="A1039" i="25" s="1"/>
  <c r="A1040" i="25" s="1"/>
  <c r="A1041" i="25" s="1"/>
  <c r="A1042" i="25" s="1"/>
  <c r="A1043" i="25" s="1"/>
  <c r="A1044" i="25" s="1"/>
  <c r="A1045" i="25" s="1"/>
  <c r="A1046" i="25" s="1"/>
  <c r="A1047" i="25" s="1"/>
  <c r="A1048" i="25" s="1"/>
  <c r="A1049" i="25" s="1"/>
  <c r="A1050" i="25" s="1"/>
  <c r="A1051" i="25" s="1"/>
  <c r="A1052" i="25" s="1"/>
  <c r="A1053" i="25" s="1"/>
  <c r="A1054" i="25" s="1"/>
  <c r="A1055" i="25" s="1"/>
  <c r="A1056" i="25" s="1"/>
  <c r="A1057" i="25" s="1"/>
  <c r="A1058" i="25" s="1"/>
  <c r="A1059" i="25" s="1"/>
  <c r="A1060" i="25" s="1"/>
  <c r="A1061" i="25" s="1"/>
  <c r="A1062" i="25" s="1"/>
  <c r="A1063" i="25" s="1"/>
  <c r="A1064" i="25" s="1"/>
  <c r="A1065" i="25" s="1"/>
  <c r="A1066" i="25" s="1"/>
  <c r="A1067" i="25" s="1"/>
  <c r="A1068" i="25" s="1"/>
  <c r="A1069" i="25" s="1"/>
  <c r="A1070" i="25" s="1"/>
  <c r="A1071" i="25" s="1"/>
  <c r="A1072" i="25" s="1"/>
  <c r="A1073" i="25" s="1"/>
  <c r="A1074" i="25" s="1"/>
  <c r="A1075" i="25" s="1"/>
  <c r="A1076" i="25" s="1"/>
  <c r="A1077" i="25" s="1"/>
  <c r="A1078" i="25" s="1"/>
  <c r="A1079" i="25" s="1"/>
  <c r="A1080" i="25" s="1"/>
  <c r="A1081" i="25" s="1"/>
  <c r="A1082" i="25" s="1"/>
  <c r="A1083" i="25" s="1"/>
  <c r="A1084" i="25" s="1"/>
  <c r="A1085" i="25" s="1"/>
  <c r="A1086" i="25" s="1"/>
  <c r="A1087" i="25" s="1"/>
  <c r="A1088" i="25" s="1"/>
  <c r="A1089" i="25" s="1"/>
  <c r="A1090" i="25" s="1"/>
  <c r="A1091" i="25" s="1"/>
  <c r="A1092" i="25" s="1"/>
  <c r="A1093" i="25" s="1"/>
  <c r="A1094" i="25" s="1"/>
  <c r="A1095" i="25" s="1"/>
  <c r="A1096" i="25" s="1"/>
  <c r="A1097" i="25" s="1"/>
  <c r="A1098" i="25" s="1"/>
  <c r="A1099" i="25" s="1"/>
  <c r="A1100" i="25" s="1"/>
  <c r="A1101" i="25" s="1"/>
  <c r="A1102" i="25" s="1"/>
  <c r="A1103" i="25" s="1"/>
  <c r="A1104" i="25" s="1"/>
  <c r="A1105" i="25" s="1"/>
  <c r="A1106" i="25" s="1"/>
  <c r="A1107" i="25" s="1"/>
  <c r="A1108" i="25" s="1"/>
  <c r="A1109" i="25" s="1"/>
  <c r="A1110" i="25" s="1"/>
  <c r="A1111" i="25" s="1"/>
  <c r="A1112" i="25" s="1"/>
  <c r="A1113" i="25" s="1"/>
  <c r="A1114" i="25" s="1"/>
  <c r="A1115" i="25" s="1"/>
  <c r="A1116" i="25" s="1"/>
  <c r="A1117" i="25" s="1"/>
  <c r="A1118" i="25" s="1"/>
  <c r="A1119" i="25" s="1"/>
  <c r="A1120" i="25" s="1"/>
  <c r="A1121" i="25" s="1"/>
  <c r="A1122" i="25" s="1"/>
  <c r="A1123" i="25" s="1"/>
  <c r="A1124" i="25" s="1"/>
  <c r="A1125" i="25" s="1"/>
  <c r="A1126" i="25" s="1"/>
  <c r="A1127" i="25" s="1"/>
  <c r="A1128" i="25" s="1"/>
  <c r="A1129" i="25" s="1"/>
  <c r="A1130" i="25" s="1"/>
  <c r="A1131" i="25" s="1"/>
  <c r="A1132" i="25" s="1"/>
  <c r="A1133" i="25" s="1"/>
  <c r="A1134" i="25" s="1"/>
  <c r="A1135" i="25" s="1"/>
  <c r="A1136" i="25" s="1"/>
  <c r="A1137" i="25" s="1"/>
  <c r="A1138" i="25" s="1"/>
  <c r="A1139" i="25" s="1"/>
  <c r="A1140" i="25" s="1"/>
  <c r="A1141" i="25" s="1"/>
  <c r="A1142" i="25" s="1"/>
  <c r="A1143" i="25" s="1"/>
  <c r="A1144" i="25" s="1"/>
  <c r="A1145" i="25" s="1"/>
  <c r="A1146" i="25" s="1"/>
  <c r="A1147" i="25" s="1"/>
  <c r="A1148" i="25" s="1"/>
  <c r="A1149" i="25" s="1"/>
  <c r="A1150" i="25" s="1"/>
  <c r="A1151" i="25" s="1"/>
  <c r="A1152" i="25" s="1"/>
  <c r="A1153" i="25" s="1"/>
  <c r="A1154" i="25" s="1"/>
  <c r="A1155" i="25" s="1"/>
  <c r="A1156" i="25" s="1"/>
  <c r="A1157" i="25" s="1"/>
  <c r="A1158" i="25" s="1"/>
  <c r="A1159" i="25" s="1"/>
  <c r="A1160" i="25" s="1"/>
  <c r="A1161" i="25" s="1"/>
  <c r="A1162" i="25" s="1"/>
  <c r="A1163" i="25" s="1"/>
  <c r="A1164" i="25" s="1"/>
  <c r="A1165" i="25" s="1"/>
  <c r="A1166" i="25" s="1"/>
  <c r="A1167" i="25" s="1"/>
  <c r="A1168" i="25" s="1"/>
  <c r="A1169" i="25" s="1"/>
  <c r="A1170" i="25" s="1"/>
  <c r="A1171" i="25" s="1"/>
  <c r="A1172" i="25" s="1"/>
  <c r="A1173" i="25" s="1"/>
  <c r="A1174" i="25" s="1"/>
  <c r="A1175" i="25" s="1"/>
  <c r="A1176" i="25" s="1"/>
  <c r="A1177" i="25" s="1"/>
  <c r="A1178" i="25" s="1"/>
  <c r="A1179" i="25" s="1"/>
  <c r="A1180" i="25" s="1"/>
  <c r="A1181" i="25" s="1"/>
  <c r="A1182" i="25" s="1"/>
  <c r="A1183" i="25" s="1"/>
  <c r="A1184" i="25" s="1"/>
  <c r="A1185" i="25" s="1"/>
  <c r="A1186" i="25" s="1"/>
  <c r="A1187" i="25" s="1"/>
  <c r="A1188" i="25" s="1"/>
  <c r="A1189" i="25" s="1"/>
  <c r="A1190" i="25" s="1"/>
  <c r="A1191" i="25" s="1"/>
  <c r="A1192" i="25" s="1"/>
  <c r="A1193" i="25" s="1"/>
  <c r="A1194" i="25" s="1"/>
  <c r="A1195" i="25" s="1"/>
  <c r="A1196" i="25" s="1"/>
  <c r="A1197" i="25" s="1"/>
  <c r="A1198" i="25" s="1"/>
  <c r="A1199" i="25" s="1"/>
  <c r="A1200" i="25" s="1"/>
  <c r="A1201" i="25" s="1"/>
  <c r="A1202" i="25" s="1"/>
  <c r="A1203" i="25" s="1"/>
  <c r="A1204" i="25" s="1"/>
  <c r="A1205" i="25" s="1"/>
  <c r="A1206" i="25" s="1"/>
  <c r="A1207" i="25" s="1"/>
  <c r="A1208" i="25" s="1"/>
  <c r="A1209" i="25" s="1"/>
  <c r="A1210" i="25" s="1"/>
  <c r="A1211" i="25" s="1"/>
  <c r="A1212" i="25" s="1"/>
  <c r="A1213" i="25" s="1"/>
  <c r="A1214" i="25" s="1"/>
  <c r="A1215" i="25" s="1"/>
  <c r="A1216" i="25" s="1"/>
  <c r="A1217" i="25" s="1"/>
  <c r="A1218" i="25" s="1"/>
  <c r="A1219" i="25" s="1"/>
  <c r="A1220" i="25" s="1"/>
  <c r="A1221" i="25" s="1"/>
  <c r="A1222" i="25" s="1"/>
  <c r="A1223" i="25" s="1"/>
  <c r="A1224" i="25" s="1"/>
  <c r="A1225" i="25" s="1"/>
  <c r="A1226" i="25" s="1"/>
  <c r="A1227" i="25" s="1"/>
  <c r="A1228" i="25" s="1"/>
  <c r="A1229" i="25" s="1"/>
  <c r="A1230" i="25" s="1"/>
  <c r="A1231" i="25" s="1"/>
  <c r="A1232" i="25" s="1"/>
  <c r="A1233" i="25" s="1"/>
  <c r="A1234" i="25" s="1"/>
  <c r="A1235" i="25" s="1"/>
  <c r="A1236" i="25" s="1"/>
  <c r="A1237" i="25" s="1"/>
  <c r="A1238" i="25" s="1"/>
  <c r="A1239" i="25" s="1"/>
  <c r="A1240" i="25" s="1"/>
  <c r="A1241" i="25" s="1"/>
  <c r="A1242" i="25" s="1"/>
  <c r="A1243" i="25" s="1"/>
  <c r="A1244" i="25" s="1"/>
  <c r="A1245" i="25" s="1"/>
  <c r="A1246" i="25" s="1"/>
  <c r="A1247" i="25" s="1"/>
  <c r="A1248" i="25" s="1"/>
  <c r="A1249" i="25" s="1"/>
  <c r="A1250" i="25" s="1"/>
  <c r="A1251" i="25" s="1"/>
  <c r="A1252" i="25" s="1"/>
  <c r="A1253" i="25" s="1"/>
  <c r="A1254" i="25" s="1"/>
  <c r="A1255" i="25" s="1"/>
  <c r="A1256" i="25" s="1"/>
  <c r="A1257" i="25" s="1"/>
  <c r="A1258" i="25" s="1"/>
  <c r="A1259" i="25" s="1"/>
  <c r="A1260" i="25" s="1"/>
  <c r="A1261" i="25" s="1"/>
  <c r="A1262" i="25" s="1"/>
  <c r="A1263" i="25" s="1"/>
  <c r="A1264" i="25" s="1"/>
  <c r="A1265" i="25" s="1"/>
  <c r="A1266" i="25" s="1"/>
  <c r="A1267" i="25" s="1"/>
  <c r="A1268" i="25" s="1"/>
  <c r="A1269" i="25" s="1"/>
  <c r="A1270" i="25" s="1"/>
  <c r="A1271" i="25" s="1"/>
  <c r="A1272" i="25" s="1"/>
  <c r="A1273" i="25" s="1"/>
  <c r="A1274" i="25" s="1"/>
  <c r="A1275" i="25" s="1"/>
  <c r="A1276" i="25" s="1"/>
  <c r="A1277" i="25" s="1"/>
  <c r="A1278" i="25" s="1"/>
  <c r="A1279" i="25" s="1"/>
  <c r="A1280" i="25" s="1"/>
  <c r="A1281" i="25" s="1"/>
  <c r="A1282" i="25" s="1"/>
  <c r="A1283" i="25" s="1"/>
  <c r="A1284" i="25" s="1"/>
  <c r="A1285" i="25" s="1"/>
  <c r="A1286" i="25" s="1"/>
  <c r="A1287" i="25" s="1"/>
  <c r="A1288" i="25" s="1"/>
  <c r="A1289" i="25" s="1"/>
  <c r="A1290" i="25" s="1"/>
  <c r="A1291" i="25" s="1"/>
  <c r="A1292" i="25" s="1"/>
  <c r="A1293" i="25" s="1"/>
  <c r="A1294" i="25" s="1"/>
  <c r="A1295" i="25" s="1"/>
  <c r="A1296" i="25" s="1"/>
  <c r="A1297" i="25" s="1"/>
  <c r="A1298" i="25" s="1"/>
  <c r="A1299" i="25" s="1"/>
  <c r="A1300" i="25" s="1"/>
  <c r="A1301" i="25" s="1"/>
  <c r="A1302" i="25" s="1"/>
  <c r="A1303" i="25" s="1"/>
  <c r="A1304" i="25" s="1"/>
  <c r="A1305" i="25" s="1"/>
  <c r="A1306" i="25" s="1"/>
  <c r="A1307" i="25" s="1"/>
  <c r="A1308" i="25" s="1"/>
  <c r="A1309" i="25" s="1"/>
  <c r="A1310" i="25" s="1"/>
  <c r="A1311" i="25" s="1"/>
  <c r="A1312" i="25" s="1"/>
  <c r="A1313" i="25" s="1"/>
  <c r="A1314" i="25" s="1"/>
  <c r="A1315" i="25" s="1"/>
  <c r="A1316" i="25" s="1"/>
  <c r="A1317" i="25" s="1"/>
  <c r="A1318" i="25" s="1"/>
  <c r="A1319" i="25" s="1"/>
  <c r="A1320" i="25" s="1"/>
  <c r="A1321" i="25" s="1"/>
  <c r="A1322" i="25" s="1"/>
  <c r="A1323" i="25" s="1"/>
  <c r="A1324" i="25" s="1"/>
  <c r="A1325" i="25" s="1"/>
  <c r="A1326" i="25" s="1"/>
  <c r="A1327" i="25" s="1"/>
  <c r="A1328" i="25" s="1"/>
  <c r="A1329" i="25" s="1"/>
  <c r="A1330" i="25" s="1"/>
  <c r="A1331" i="25" s="1"/>
  <c r="A1332" i="25" s="1"/>
  <c r="A1333" i="25" s="1"/>
  <c r="A1334" i="25" s="1"/>
  <c r="A1335" i="25" s="1"/>
  <c r="A1336" i="25" s="1"/>
  <c r="A1337" i="25" s="1"/>
  <c r="A1338" i="25" s="1"/>
  <c r="A1339" i="25" s="1"/>
  <c r="A1340" i="25" s="1"/>
  <c r="A1341" i="25" s="1"/>
  <c r="A1342" i="25" s="1"/>
  <c r="A1343" i="25" s="1"/>
  <c r="A1344" i="25" s="1"/>
  <c r="A1345" i="25" s="1"/>
  <c r="A1346" i="25" s="1"/>
  <c r="A1347" i="25" s="1"/>
  <c r="A1348" i="25" s="1"/>
  <c r="A1349" i="25" s="1"/>
  <c r="A1350" i="25" s="1"/>
  <c r="A1351" i="25" s="1"/>
  <c r="A1352" i="25" s="1"/>
  <c r="A1353" i="25" s="1"/>
  <c r="A1354" i="25" s="1"/>
  <c r="A1355" i="25" s="1"/>
  <c r="A1356" i="25" s="1"/>
  <c r="A1357" i="25" s="1"/>
  <c r="A1358" i="25" s="1"/>
  <c r="A1359" i="25" s="1"/>
  <c r="A1360" i="25" s="1"/>
  <c r="A1361" i="25" s="1"/>
  <c r="A1362" i="25" s="1"/>
  <c r="A1363" i="25" s="1"/>
  <c r="A1364" i="25" s="1"/>
  <c r="A1365" i="25" s="1"/>
  <c r="A1366" i="25" s="1"/>
  <c r="A1367" i="25" s="1"/>
  <c r="A1368" i="25" s="1"/>
  <c r="A1369" i="25" s="1"/>
  <c r="A1370" i="25" s="1"/>
  <c r="A1371" i="25" s="1"/>
  <c r="A1372" i="25" s="1"/>
  <c r="A1373" i="25" s="1"/>
  <c r="A1374" i="25" s="1"/>
  <c r="A1375" i="25" s="1"/>
  <c r="A1376" i="25" s="1"/>
  <c r="A1377" i="25" s="1"/>
  <c r="A1378" i="25" s="1"/>
  <c r="A1379" i="25" s="1"/>
  <c r="A1380" i="25" s="1"/>
  <c r="A1381" i="25" s="1"/>
  <c r="A1382" i="25" s="1"/>
  <c r="A1383" i="25" s="1"/>
  <c r="A1384" i="25" s="1"/>
  <c r="A1385" i="25" s="1"/>
  <c r="A1386" i="25" s="1"/>
  <c r="A1387" i="25" s="1"/>
  <c r="A1388" i="25" s="1"/>
  <c r="A1389" i="25" s="1"/>
  <c r="A1390" i="25" s="1"/>
  <c r="A1391" i="25" s="1"/>
  <c r="A1392" i="25" s="1"/>
  <c r="A1393" i="25" s="1"/>
  <c r="A1394" i="25" s="1"/>
  <c r="A1395" i="25" s="1"/>
  <c r="A1396" i="25" s="1"/>
  <c r="A1397" i="25" s="1"/>
  <c r="A1398" i="25" s="1"/>
  <c r="A1399" i="25" s="1"/>
  <c r="A1400" i="25" s="1"/>
  <c r="A1401" i="25" s="1"/>
  <c r="A1402" i="25" s="1"/>
  <c r="A1403" i="25" s="1"/>
  <c r="A1404" i="25" s="1"/>
  <c r="A1405" i="25" s="1"/>
  <c r="A1406" i="25" s="1"/>
  <c r="A1407" i="25" s="1"/>
  <c r="A1408" i="25" s="1"/>
  <c r="A1409" i="25" s="1"/>
  <c r="A1410" i="25" s="1"/>
  <c r="A1411" i="25" s="1"/>
  <c r="A1412" i="25" s="1"/>
  <c r="A1413" i="25" s="1"/>
  <c r="A1414" i="25" s="1"/>
  <c r="A1415" i="25" s="1"/>
  <c r="A1416" i="25" s="1"/>
  <c r="A1417" i="25" s="1"/>
  <c r="A1418" i="25" s="1"/>
  <c r="A1419" i="25" s="1"/>
  <c r="A1420" i="25" s="1"/>
  <c r="A1421" i="25" s="1"/>
  <c r="A1422" i="25" s="1"/>
  <c r="A1423" i="25" s="1"/>
  <c r="A1424" i="25" s="1"/>
  <c r="A1425" i="25" s="1"/>
  <c r="A1426" i="25" s="1"/>
  <c r="A1427" i="25" s="1"/>
  <c r="A1428" i="25" s="1"/>
  <c r="A1429" i="25" s="1"/>
  <c r="A1430" i="25" s="1"/>
  <c r="A1431" i="25" s="1"/>
  <c r="A1432" i="25" s="1"/>
  <c r="A1433" i="25" s="1"/>
  <c r="A1434" i="25" s="1"/>
  <c r="A1435" i="25" s="1"/>
  <c r="A1436" i="25" s="1"/>
  <c r="A1437" i="25" s="1"/>
  <c r="A1438" i="25" s="1"/>
  <c r="A1439" i="25" s="1"/>
  <c r="A1440" i="25" s="1"/>
  <c r="A1441" i="25" s="1"/>
  <c r="A1442" i="25" s="1"/>
  <c r="A1443" i="25" s="1"/>
  <c r="A1444" i="25" s="1"/>
  <c r="A1445" i="25" s="1"/>
  <c r="A1446" i="25" s="1"/>
  <c r="A1447" i="25" s="1"/>
  <c r="A1448" i="25" s="1"/>
  <c r="A1449" i="25" s="1"/>
  <c r="A1450" i="25" s="1"/>
  <c r="A1451" i="25" s="1"/>
  <c r="A1452" i="25" s="1"/>
  <c r="A1453" i="25" s="1"/>
  <c r="A1454" i="25" s="1"/>
  <c r="A1455" i="25" s="1"/>
  <c r="A1456" i="25" s="1"/>
  <c r="A1457" i="25" s="1"/>
  <c r="A1458" i="25" s="1"/>
  <c r="A1459" i="25" s="1"/>
  <c r="A1460" i="25" s="1"/>
  <c r="A1461" i="25" s="1"/>
  <c r="A1462" i="25" s="1"/>
  <c r="A1463" i="25" s="1"/>
  <c r="A1464" i="25" s="1"/>
  <c r="A1465" i="25" s="1"/>
  <c r="A1466" i="25" s="1"/>
  <c r="A1467" i="25" s="1"/>
  <c r="A1468" i="25" s="1"/>
  <c r="A1469" i="25" s="1"/>
  <c r="A1470" i="25" s="1"/>
  <c r="A1471" i="25" s="1"/>
  <c r="A1472" i="25" s="1"/>
  <c r="A1473" i="25" s="1"/>
  <c r="A1474" i="25" s="1"/>
  <c r="A1475" i="25" s="1"/>
  <c r="A1476" i="25" s="1"/>
  <c r="A1477" i="25" s="1"/>
  <c r="A1478" i="25" s="1"/>
  <c r="A1479" i="25" s="1"/>
  <c r="A1480" i="25" s="1"/>
  <c r="A1481" i="25" s="1"/>
  <c r="A1482" i="25" s="1"/>
  <c r="A1483" i="25" s="1"/>
  <c r="A1484" i="25" s="1"/>
  <c r="A1485" i="25" s="1"/>
  <c r="A1486" i="25" s="1"/>
  <c r="A1487" i="25" s="1"/>
  <c r="A1488" i="25" s="1"/>
  <c r="A1489" i="25" s="1"/>
  <c r="A1490" i="25" s="1"/>
  <c r="A1491" i="25" s="1"/>
  <c r="A1492" i="25" s="1"/>
  <c r="A1493" i="25" s="1"/>
  <c r="A1494" i="25" s="1"/>
  <c r="A1495" i="25" s="1"/>
  <c r="A1496" i="25" s="1"/>
  <c r="A1497" i="25" s="1"/>
  <c r="A1498" i="25" s="1"/>
  <c r="A1499" i="25" s="1"/>
  <c r="A1500" i="25" s="1"/>
  <c r="A1501" i="25" s="1"/>
  <c r="A1502" i="25" s="1"/>
  <c r="A1503" i="25" s="1"/>
  <c r="A1504" i="25" s="1"/>
  <c r="A1505" i="25" s="1"/>
  <c r="A1506" i="25" s="1"/>
  <c r="A1507" i="25" s="1"/>
  <c r="A1508" i="25" s="1"/>
  <c r="A1509" i="25" s="1"/>
  <c r="A1510" i="25" s="1"/>
  <c r="A1511" i="25" s="1"/>
  <c r="A1512" i="25" s="1"/>
  <c r="A1513" i="25" s="1"/>
  <c r="A1514" i="25" s="1"/>
  <c r="A1515" i="25" s="1"/>
  <c r="A1516" i="25" s="1"/>
  <c r="A1517" i="25" s="1"/>
  <c r="A1518" i="25" s="1"/>
  <c r="A1519" i="25" s="1"/>
  <c r="A1520" i="25" s="1"/>
  <c r="A1521" i="25" s="1"/>
  <c r="A1522" i="25" s="1"/>
  <c r="A1523" i="25" s="1"/>
  <c r="A1524" i="25" s="1"/>
  <c r="A1525" i="25" s="1"/>
  <c r="A1526" i="25" s="1"/>
  <c r="A1527" i="25" s="1"/>
  <c r="A1528" i="25" s="1"/>
  <c r="A1529" i="25" s="1"/>
  <c r="A1530" i="25" s="1"/>
  <c r="A1531" i="25" s="1"/>
  <c r="A1532" i="25" s="1"/>
  <c r="A1533" i="25" s="1"/>
  <c r="A1534" i="25" s="1"/>
  <c r="A1535" i="25" s="1"/>
  <c r="A1536" i="25" s="1"/>
  <c r="A1537" i="25" s="1"/>
  <c r="A1538" i="25" s="1"/>
  <c r="A1539" i="25" s="1"/>
  <c r="A1540" i="25" s="1"/>
  <c r="A1541" i="25" s="1"/>
  <c r="A1542" i="25" s="1"/>
  <c r="A1543" i="25" s="1"/>
  <c r="A1544" i="25" s="1"/>
  <c r="A1545" i="25" s="1"/>
  <c r="A1546" i="25" s="1"/>
  <c r="A1547" i="25" s="1"/>
  <c r="A1548" i="25" s="1"/>
  <c r="A1549" i="25" s="1"/>
  <c r="A1550" i="25" s="1"/>
  <c r="A1551" i="25" s="1"/>
  <c r="A1552" i="25" s="1"/>
  <c r="A1553" i="25" s="1"/>
  <c r="A1554" i="25" s="1"/>
  <c r="A1555" i="25" s="1"/>
  <c r="A1556" i="25" s="1"/>
  <c r="A1557" i="25" s="1"/>
  <c r="A1558" i="25" s="1"/>
  <c r="A1559" i="25" s="1"/>
  <c r="A1560" i="25" s="1"/>
  <c r="A1561" i="25" s="1"/>
  <c r="A1562" i="25" s="1"/>
  <c r="A1563" i="25" s="1"/>
  <c r="A1564" i="25" s="1"/>
  <c r="A1565" i="25" s="1"/>
  <c r="A1566" i="25" s="1"/>
  <c r="A1567" i="25" s="1"/>
  <c r="A1568" i="25" s="1"/>
  <c r="A1569" i="25" s="1"/>
  <c r="A1570" i="25" s="1"/>
  <c r="A1571" i="25" s="1"/>
  <c r="A1572" i="25" s="1"/>
  <c r="A1573" i="25" s="1"/>
  <c r="A1574" i="25" s="1"/>
  <c r="A1575" i="25" s="1"/>
  <c r="A1576" i="25" s="1"/>
  <c r="A1577" i="25" s="1"/>
  <c r="A1578" i="25" s="1"/>
  <c r="A1579" i="25" s="1"/>
  <c r="A1580" i="25" s="1"/>
  <c r="A1581" i="25" s="1"/>
  <c r="A1582" i="25" s="1"/>
  <c r="A1583" i="25" s="1"/>
  <c r="A1584" i="25" s="1"/>
  <c r="A1585" i="25" s="1"/>
  <c r="A1586" i="25" s="1"/>
  <c r="A1587" i="25" s="1"/>
  <c r="A1588" i="25" s="1"/>
  <c r="A1589" i="25" s="1"/>
  <c r="A1590" i="25" s="1"/>
  <c r="A1591" i="25" s="1"/>
  <c r="A1592" i="25" s="1"/>
  <c r="A1593" i="25" s="1"/>
  <c r="A1594" i="25" s="1"/>
  <c r="A1595" i="25" s="1"/>
  <c r="A1596" i="25" s="1"/>
  <c r="A1597" i="25" s="1"/>
  <c r="A1598" i="25" s="1"/>
  <c r="A1599" i="25" s="1"/>
  <c r="A1600" i="25" s="1"/>
  <c r="A1601" i="25" s="1"/>
  <c r="A1602" i="25" s="1"/>
  <c r="A1603" i="25" s="1"/>
  <c r="A1604" i="25" s="1"/>
  <c r="A1605" i="25" s="1"/>
  <c r="A1606" i="25" s="1"/>
  <c r="A1607" i="25" s="1"/>
  <c r="A1608" i="25" s="1"/>
  <c r="A1609" i="25" s="1"/>
  <c r="A1610" i="25" s="1"/>
  <c r="A1611" i="25" s="1"/>
  <c r="A1612" i="25" s="1"/>
  <c r="A1613" i="25" s="1"/>
  <c r="A1614" i="25" s="1"/>
  <c r="A1615" i="25" s="1"/>
  <c r="A1616" i="25" s="1"/>
  <c r="A1617" i="25" s="1"/>
  <c r="A1618" i="25" s="1"/>
  <c r="A1619" i="25" s="1"/>
  <c r="A1620" i="25" s="1"/>
  <c r="A1621" i="25" s="1"/>
  <c r="A1622" i="25" s="1"/>
  <c r="A1623" i="25" s="1"/>
  <c r="A1624" i="25" s="1"/>
  <c r="A1625" i="25" s="1"/>
  <c r="A1626" i="25" s="1"/>
  <c r="A1627" i="25" s="1"/>
  <c r="A1628" i="25" s="1"/>
  <c r="A1629" i="25" s="1"/>
  <c r="A1630" i="25" s="1"/>
  <c r="A1631" i="25" s="1"/>
  <c r="A1632" i="25" s="1"/>
  <c r="A1633" i="25" s="1"/>
  <c r="A1634" i="25" s="1"/>
  <c r="A1635" i="25" s="1"/>
  <c r="A1636" i="25" s="1"/>
  <c r="A1637" i="25" s="1"/>
  <c r="A1638" i="25" s="1"/>
  <c r="A1639" i="25" s="1"/>
  <c r="A1640" i="25" s="1"/>
  <c r="A1641" i="25" s="1"/>
  <c r="A1642" i="25" s="1"/>
  <c r="A1643" i="25" s="1"/>
  <c r="A1644" i="25" s="1"/>
  <c r="A1645" i="25" s="1"/>
  <c r="A1646" i="25" s="1"/>
  <c r="A1647" i="25" s="1"/>
  <c r="A1648" i="25" s="1"/>
  <c r="A1649" i="25" s="1"/>
  <c r="A1650" i="25" s="1"/>
  <c r="A1651" i="25" s="1"/>
  <c r="A1652" i="25" s="1"/>
  <c r="A1653" i="25" s="1"/>
  <c r="A1654" i="25" s="1"/>
  <c r="A1655" i="25" s="1"/>
  <c r="A1656" i="25" s="1"/>
  <c r="A1657" i="25" s="1"/>
  <c r="A1658" i="25" s="1"/>
  <c r="A1659" i="25" s="1"/>
  <c r="A1660" i="25" s="1"/>
  <c r="A1661" i="25" s="1"/>
  <c r="A1662" i="25" s="1"/>
  <c r="A1663" i="25" s="1"/>
  <c r="A1664" i="25" s="1"/>
  <c r="A1665" i="25" s="1"/>
  <c r="A1666" i="25" s="1"/>
  <c r="A1667" i="25" s="1"/>
  <c r="A1668" i="25" s="1"/>
  <c r="A1669" i="25" s="1"/>
  <c r="A1670" i="25" s="1"/>
  <c r="A1671" i="25" s="1"/>
  <c r="A1672" i="25" s="1"/>
  <c r="A1673" i="25" s="1"/>
  <c r="A1674" i="25" s="1"/>
  <c r="A1675" i="25" s="1"/>
  <c r="A1676" i="25" s="1"/>
  <c r="A1677" i="25" s="1"/>
  <c r="A1678" i="25" s="1"/>
  <c r="A1679" i="25" s="1"/>
  <c r="A1680" i="25" s="1"/>
  <c r="A1681" i="25" s="1"/>
  <c r="A1682" i="25" s="1"/>
  <c r="A1683" i="25" s="1"/>
  <c r="A1684" i="25" s="1"/>
  <c r="A1685" i="25" s="1"/>
  <c r="A1686" i="25" s="1"/>
  <c r="A1687" i="25" s="1"/>
  <c r="A1688" i="25" s="1"/>
  <c r="A1689" i="25" s="1"/>
  <c r="A1690" i="25" s="1"/>
  <c r="A1691" i="25" s="1"/>
  <c r="A1692" i="25" s="1"/>
  <c r="A1693" i="25" s="1"/>
  <c r="A1694" i="25" s="1"/>
  <c r="A1695" i="25" s="1"/>
  <c r="A1696" i="25" s="1"/>
  <c r="A1697" i="25" s="1"/>
  <c r="A1698" i="25" s="1"/>
  <c r="A1699" i="25" s="1"/>
  <c r="A1700" i="25" s="1"/>
  <c r="A1701" i="25" s="1"/>
  <c r="A1702" i="25" s="1"/>
  <c r="A1703" i="25" s="1"/>
  <c r="A1704" i="25" s="1"/>
  <c r="A1705" i="25" s="1"/>
  <c r="A1706" i="25" s="1"/>
  <c r="A1707" i="25" s="1"/>
  <c r="A1708" i="25" s="1"/>
  <c r="A1709" i="25" s="1"/>
  <c r="A1710" i="25" s="1"/>
  <c r="A1711" i="25" s="1"/>
  <c r="A1712" i="25" s="1"/>
  <c r="A1713" i="25" s="1"/>
  <c r="A1714" i="25" s="1"/>
  <c r="A1715" i="25" s="1"/>
  <c r="A1716" i="25" s="1"/>
  <c r="A1717" i="25" s="1"/>
  <c r="A1718" i="25" s="1"/>
  <c r="A1719" i="25" s="1"/>
  <c r="A1720" i="25" s="1"/>
  <c r="A1721" i="25" s="1"/>
  <c r="A1722" i="25" s="1"/>
  <c r="A1723" i="25" s="1"/>
  <c r="A1724" i="25" s="1"/>
  <c r="A1725" i="25" s="1"/>
  <c r="A1726" i="25" s="1"/>
  <c r="A1727" i="25" s="1"/>
  <c r="A1728" i="25" s="1"/>
  <c r="A1729" i="25" s="1"/>
  <c r="A1730" i="25" s="1"/>
  <c r="A1731" i="25" s="1"/>
  <c r="A1732" i="25" s="1"/>
  <c r="A1733" i="25" s="1"/>
  <c r="A1734" i="25" s="1"/>
  <c r="A1735" i="25" s="1"/>
  <c r="A1736" i="25" s="1"/>
  <c r="A1737" i="25" s="1"/>
  <c r="A1738" i="25" s="1"/>
  <c r="A1739" i="25" s="1"/>
  <c r="A1740" i="25" s="1"/>
  <c r="A1741" i="25" s="1"/>
  <c r="A1742" i="25" s="1"/>
  <c r="A1743" i="25" s="1"/>
  <c r="A1744" i="25" s="1"/>
  <c r="A1745" i="25" s="1"/>
  <c r="A1746" i="25" s="1"/>
  <c r="A1747" i="25" s="1"/>
  <c r="A1748" i="25" s="1"/>
  <c r="A1749" i="25" s="1"/>
  <c r="A1750" i="25" s="1"/>
  <c r="A1751" i="25" s="1"/>
  <c r="A1752" i="25" s="1"/>
  <c r="A1753" i="25" s="1"/>
  <c r="A1754" i="25" s="1"/>
  <c r="A1755" i="25" s="1"/>
  <c r="A1756" i="25" s="1"/>
  <c r="A1757" i="25" s="1"/>
  <c r="A1758" i="25" s="1"/>
  <c r="A1759" i="25" s="1"/>
  <c r="A1760" i="25" s="1"/>
  <c r="A1761" i="25" s="1"/>
  <c r="A1762" i="25" s="1"/>
  <c r="A1763" i="25" s="1"/>
  <c r="A1764" i="25" s="1"/>
  <c r="A1765" i="25" s="1"/>
  <c r="A1766" i="25" s="1"/>
  <c r="A1767" i="25" s="1"/>
  <c r="A1768" i="25" s="1"/>
  <c r="A1769" i="25" s="1"/>
  <c r="A1770" i="25" s="1"/>
  <c r="A1771" i="25" s="1"/>
  <c r="A1772" i="25" s="1"/>
  <c r="A1773" i="25" s="1"/>
  <c r="A1774" i="25" s="1"/>
  <c r="A1775" i="25" s="1"/>
  <c r="A1776" i="25" s="1"/>
  <c r="A1777" i="25" s="1"/>
  <c r="A1778" i="25" s="1"/>
  <c r="A1779" i="25" s="1"/>
  <c r="A1780" i="25" s="1"/>
  <c r="A1781" i="25" s="1"/>
  <c r="A1782" i="25" s="1"/>
  <c r="A1783" i="25" s="1"/>
  <c r="A1784" i="25" s="1"/>
  <c r="A1785" i="25" s="1"/>
  <c r="A1786" i="25" s="1"/>
  <c r="A1787" i="25" s="1"/>
  <c r="A1788" i="25" s="1"/>
  <c r="A1789" i="25" s="1"/>
  <c r="A1790" i="25" s="1"/>
  <c r="A1791" i="25" s="1"/>
  <c r="A1792" i="25" s="1"/>
  <c r="A1793" i="25" s="1"/>
  <c r="A1794" i="25" s="1"/>
  <c r="A1795" i="25" s="1"/>
  <c r="A1796" i="25" s="1"/>
  <c r="A1797" i="25" s="1"/>
  <c r="A1798" i="25" s="1"/>
  <c r="A1799" i="25" s="1"/>
  <c r="A1800" i="25" s="1"/>
  <c r="A1801" i="25" s="1"/>
  <c r="A1802" i="25" s="1"/>
  <c r="A1803" i="25" s="1"/>
  <c r="A1804" i="25" s="1"/>
  <c r="A1805" i="25" s="1"/>
  <c r="A1806" i="25" s="1"/>
  <c r="A1807" i="25" s="1"/>
  <c r="A1808" i="25" s="1"/>
  <c r="A1809" i="25" s="1"/>
  <c r="A1810" i="25" s="1"/>
  <c r="A1811" i="25" s="1"/>
  <c r="A1812" i="25" s="1"/>
  <c r="A1813" i="25" s="1"/>
  <c r="A1814" i="25" s="1"/>
  <c r="A1815" i="25" s="1"/>
  <c r="A1816" i="25" s="1"/>
  <c r="A1817" i="25" s="1"/>
  <c r="A1818" i="25" s="1"/>
  <c r="A1819" i="25" s="1"/>
  <c r="A1820" i="25" s="1"/>
  <c r="A1821" i="25" s="1"/>
  <c r="A1822" i="25" s="1"/>
  <c r="A1823" i="25" s="1"/>
  <c r="A1824" i="25" s="1"/>
  <c r="A1825" i="25" s="1"/>
  <c r="A1826" i="25" s="1"/>
  <c r="A1827" i="25" s="1"/>
  <c r="A1828" i="25" s="1"/>
  <c r="A1829" i="25" s="1"/>
  <c r="A1830" i="25" s="1"/>
  <c r="A1831" i="25" s="1"/>
  <c r="A1832" i="25" s="1"/>
  <c r="A1833" i="25" s="1"/>
  <c r="A1834" i="25" s="1"/>
  <c r="A1835" i="25" s="1"/>
  <c r="A1836" i="25" s="1"/>
  <c r="A1837" i="25" s="1"/>
  <c r="A1838" i="25" s="1"/>
  <c r="A1839" i="25" s="1"/>
  <c r="A1840" i="25" s="1"/>
  <c r="A1841" i="25" s="1"/>
  <c r="A1842" i="25" s="1"/>
  <c r="A1843" i="25" s="1"/>
  <c r="A1844" i="25" s="1"/>
  <c r="A1845" i="25" s="1"/>
  <c r="A1846" i="25" s="1"/>
  <c r="A1847" i="25" s="1"/>
  <c r="A1848" i="25" s="1"/>
  <c r="A1849" i="25" s="1"/>
  <c r="A1850" i="25" s="1"/>
  <c r="A1851" i="25" s="1"/>
  <c r="A1852" i="25" s="1"/>
  <c r="A1853" i="25" s="1"/>
  <c r="A1854" i="25" s="1"/>
  <c r="A1855" i="25" s="1"/>
  <c r="A1856" i="25" s="1"/>
  <c r="A1857" i="25" s="1"/>
  <c r="A1858" i="25" s="1"/>
  <c r="A1859" i="25" s="1"/>
  <c r="A1860" i="25" s="1"/>
  <c r="A1861" i="25" s="1"/>
  <c r="A1862" i="25" s="1"/>
  <c r="A1863" i="25" s="1"/>
  <c r="A1864" i="25" s="1"/>
  <c r="A1865" i="25" s="1"/>
  <c r="A1866" i="25" s="1"/>
  <c r="A1867" i="25" s="1"/>
  <c r="A1868" i="25" s="1"/>
  <c r="A1869" i="25" s="1"/>
  <c r="A1870" i="25" s="1"/>
  <c r="A1871" i="25" s="1"/>
  <c r="A1872" i="25" s="1"/>
  <c r="A1873" i="25" s="1"/>
  <c r="A1874" i="25" s="1"/>
  <c r="A1875" i="25" s="1"/>
  <c r="A1876" i="25" s="1"/>
  <c r="A1877" i="25" s="1"/>
  <c r="A1878" i="25" s="1"/>
  <c r="A1879" i="25" s="1"/>
  <c r="A1880" i="25" s="1"/>
  <c r="A1881" i="25" s="1"/>
  <c r="A1882" i="25" s="1"/>
  <c r="A1883" i="25" s="1"/>
  <c r="A1884" i="25" s="1"/>
  <c r="A1885" i="25" s="1"/>
  <c r="A1886" i="25" s="1"/>
  <c r="A1887" i="25" s="1"/>
  <c r="A1888" i="25" s="1"/>
  <c r="A1889" i="25" s="1"/>
  <c r="A1890" i="25" s="1"/>
  <c r="A1891" i="25" s="1"/>
  <c r="A1892" i="25" s="1"/>
  <c r="A1893" i="25" s="1"/>
  <c r="A1894" i="25" s="1"/>
  <c r="A1895" i="25" s="1"/>
  <c r="A1896" i="25" s="1"/>
  <c r="A1897" i="25" s="1"/>
  <c r="A1898" i="25" s="1"/>
  <c r="A1899" i="25" s="1"/>
  <c r="A1900" i="25" s="1"/>
  <c r="A1901" i="25" s="1"/>
  <c r="A1902" i="25" s="1"/>
  <c r="A1903" i="25" s="1"/>
  <c r="A1904" i="25" s="1"/>
  <c r="A1905" i="25" s="1"/>
  <c r="A1906" i="25" s="1"/>
  <c r="A1907" i="25" s="1"/>
  <c r="A1908" i="25" s="1"/>
  <c r="A1909" i="25" s="1"/>
  <c r="A1910" i="25" s="1"/>
  <c r="A1911" i="25" s="1"/>
  <c r="A1912" i="25" s="1"/>
  <c r="A1913" i="25" s="1"/>
  <c r="A1914" i="25" s="1"/>
  <c r="A1915" i="25" s="1"/>
  <c r="A1916" i="25" s="1"/>
  <c r="A1917" i="25" s="1"/>
  <c r="A1918" i="25" s="1"/>
  <c r="A1919" i="25" s="1"/>
  <c r="A1920" i="25" s="1"/>
  <c r="A1921" i="25" s="1"/>
  <c r="A1922" i="25" s="1"/>
  <c r="A1923" i="25" s="1"/>
  <c r="A1924" i="25" s="1"/>
  <c r="A1925" i="25" s="1"/>
  <c r="A1926" i="25" s="1"/>
  <c r="A1927" i="25" s="1"/>
  <c r="A1928" i="25" s="1"/>
  <c r="A1929" i="25" s="1"/>
  <c r="A1930" i="25" s="1"/>
  <c r="A1931" i="25" s="1"/>
  <c r="A1932" i="25" s="1"/>
  <c r="A1933" i="25" s="1"/>
  <c r="A1934" i="25" s="1"/>
  <c r="A1935" i="25" s="1"/>
  <c r="A1936" i="25" s="1"/>
  <c r="A1937" i="25" s="1"/>
  <c r="A1938" i="25" s="1"/>
  <c r="A1939" i="25" s="1"/>
  <c r="A1940" i="25" s="1"/>
  <c r="A1941" i="25" s="1"/>
  <c r="A1942" i="25" s="1"/>
  <c r="A1943" i="25" s="1"/>
  <c r="A1944" i="25" s="1"/>
  <c r="A1945" i="25" s="1"/>
  <c r="A1946" i="25" s="1"/>
  <c r="A1947" i="25" s="1"/>
  <c r="A1948" i="25" s="1"/>
  <c r="A1949" i="25" s="1"/>
  <c r="A1950" i="25" s="1"/>
  <c r="A1951" i="25" s="1"/>
  <c r="A1952" i="25" s="1"/>
  <c r="A1953" i="25" s="1"/>
  <c r="A1954" i="25" s="1"/>
  <c r="A1955" i="25" s="1"/>
  <c r="A1956" i="25" s="1"/>
  <c r="A1957" i="25" s="1"/>
  <c r="A1958" i="25" s="1"/>
  <c r="A1959" i="25" s="1"/>
  <c r="A1960" i="25" s="1"/>
  <c r="A1961" i="25" s="1"/>
  <c r="A1962" i="25" s="1"/>
  <c r="A1963" i="25" s="1"/>
  <c r="A1964" i="25" s="1"/>
  <c r="A1965" i="25" s="1"/>
  <c r="A1966" i="25" s="1"/>
  <c r="A1967" i="25" s="1"/>
  <c r="A1968" i="25" s="1"/>
  <c r="A1969" i="25" s="1"/>
  <c r="A1970" i="25" s="1"/>
  <c r="A1971" i="25" s="1"/>
  <c r="A1972" i="25" s="1"/>
  <c r="A1973" i="25" s="1"/>
  <c r="A1974" i="25" s="1"/>
  <c r="A1975" i="25" s="1"/>
  <c r="A1976" i="25" s="1"/>
  <c r="A1977" i="25" s="1"/>
  <c r="A1978" i="25" s="1"/>
  <c r="A1979" i="25" s="1"/>
  <c r="A1980" i="25" s="1"/>
  <c r="A1981" i="25" s="1"/>
  <c r="A1982" i="25" s="1"/>
  <c r="A1983" i="25" s="1"/>
  <c r="A1984" i="25" s="1"/>
  <c r="A1985" i="25" s="1"/>
  <c r="A1986" i="25" s="1"/>
  <c r="A1987" i="25" s="1"/>
  <c r="A1988" i="25" s="1"/>
  <c r="A1989" i="25" s="1"/>
  <c r="A1990" i="25" s="1"/>
  <c r="A1991" i="25" s="1"/>
  <c r="A1992" i="25" s="1"/>
  <c r="A1993" i="25" s="1"/>
  <c r="A1994" i="25" s="1"/>
  <c r="A1995" i="25" s="1"/>
  <c r="A1996" i="25" s="1"/>
  <c r="A1997" i="25" s="1"/>
  <c r="A1998" i="25" s="1"/>
  <c r="A1999" i="25" s="1"/>
  <c r="A2000" i="25" s="1"/>
  <c r="A2001" i="25" s="1"/>
  <c r="A2002" i="25" s="1"/>
  <c r="A2003" i="25" s="1"/>
  <c r="A2004" i="25" s="1"/>
  <c r="A2005" i="25" s="1"/>
  <c r="A2006" i="25" s="1"/>
  <c r="A2007" i="25" s="1"/>
  <c r="A2008" i="25" s="1"/>
  <c r="A2009" i="25" s="1"/>
  <c r="A2010" i="25" s="1"/>
  <c r="A2011" i="25" s="1"/>
  <c r="A2012" i="25" s="1"/>
  <c r="A2013" i="25" s="1"/>
  <c r="A2014" i="25" s="1"/>
  <c r="A2015" i="25" s="1"/>
  <c r="A2016" i="25" s="1"/>
  <c r="A2017" i="25" s="1"/>
  <c r="A2018" i="25" s="1"/>
  <c r="A2019" i="25" s="1"/>
  <c r="A2020" i="25" s="1"/>
  <c r="A2021" i="25" s="1"/>
  <c r="A2022" i="25" s="1"/>
  <c r="A2023" i="25" s="1"/>
  <c r="A2024" i="25" s="1"/>
  <c r="A2025" i="25" s="1"/>
  <c r="A2026" i="25" s="1"/>
  <c r="A2027" i="25" s="1"/>
  <c r="A2028" i="25" s="1"/>
  <c r="A2029" i="25" s="1"/>
  <c r="A2030" i="25" s="1"/>
  <c r="A2031" i="25" s="1"/>
  <c r="A2032" i="25" s="1"/>
  <c r="A2033" i="25" s="1"/>
  <c r="A2034" i="25" s="1"/>
  <c r="A2035" i="25" s="1"/>
  <c r="A2036" i="25" s="1"/>
  <c r="A2037" i="25" s="1"/>
  <c r="A2038" i="25" s="1"/>
  <c r="A2039" i="25" s="1"/>
  <c r="A2040" i="25" s="1"/>
  <c r="A2041" i="25" s="1"/>
  <c r="A2042" i="25" s="1"/>
  <c r="A2043" i="25" s="1"/>
  <c r="A2044" i="25" s="1"/>
  <c r="A2045" i="25" s="1"/>
  <c r="A2046" i="25" s="1"/>
  <c r="A2047" i="25" s="1"/>
  <c r="A2048" i="25" s="1"/>
  <c r="A2049" i="25" s="1"/>
  <c r="A2050" i="25" s="1"/>
  <c r="A2051" i="25" s="1"/>
  <c r="A2052" i="25" s="1"/>
  <c r="A2053" i="25" s="1"/>
  <c r="A2054" i="25" s="1"/>
  <c r="A2055" i="25" s="1"/>
  <c r="A2056" i="25" s="1"/>
  <c r="A2057" i="25" s="1"/>
  <c r="A2058" i="25" s="1"/>
  <c r="A2059" i="25" s="1"/>
  <c r="A2060" i="25" s="1"/>
  <c r="A2061" i="25" s="1"/>
  <c r="A2062" i="25" s="1"/>
  <c r="A2063" i="25" s="1"/>
  <c r="A2064" i="25" s="1"/>
  <c r="A2065" i="25" s="1"/>
  <c r="A2066" i="25" s="1"/>
  <c r="A2067" i="25" s="1"/>
  <c r="A2068" i="25" s="1"/>
  <c r="A2069" i="25" s="1"/>
  <c r="A2070" i="25" s="1"/>
  <c r="A2071" i="25" s="1"/>
  <c r="A2072" i="25" s="1"/>
  <c r="A2073" i="25" s="1"/>
  <c r="A2074" i="25" s="1"/>
  <c r="A2075" i="25" s="1"/>
  <c r="A2076" i="25" s="1"/>
  <c r="A2077" i="25" s="1"/>
  <c r="A2078" i="25" s="1"/>
  <c r="A2079" i="25" s="1"/>
  <c r="A2080" i="25" s="1"/>
  <c r="A2081" i="25" s="1"/>
  <c r="A2082" i="25" s="1"/>
  <c r="A2083" i="25" s="1"/>
  <c r="A2084" i="25" s="1"/>
  <c r="A2085" i="25" s="1"/>
  <c r="A2086" i="25" s="1"/>
  <c r="A2087" i="25" s="1"/>
  <c r="A2088" i="25" s="1"/>
  <c r="A2089" i="25" s="1"/>
  <c r="A2090" i="25" s="1"/>
  <c r="A2091" i="25" s="1"/>
  <c r="A2092" i="25" s="1"/>
  <c r="A2093" i="25" s="1"/>
  <c r="A2094" i="25" s="1"/>
  <c r="A2095" i="25" s="1"/>
  <c r="A2096" i="25" s="1"/>
  <c r="A2097" i="25" s="1"/>
  <c r="A2098" i="25" s="1"/>
  <c r="A2099" i="25" s="1"/>
  <c r="A2100" i="25" s="1"/>
  <c r="A2101" i="25" s="1"/>
  <c r="A2102" i="25" s="1"/>
  <c r="A2103" i="25" s="1"/>
  <c r="A2104" i="25" s="1"/>
  <c r="A2105" i="25" s="1"/>
  <c r="A2106" i="25" s="1"/>
  <c r="A2107" i="25" s="1"/>
  <c r="A2108" i="25" s="1"/>
  <c r="A2109" i="25" s="1"/>
  <c r="A2110" i="25" s="1"/>
  <c r="A2111" i="25" s="1"/>
  <c r="A2112" i="25" s="1"/>
  <c r="A2113" i="25" s="1"/>
  <c r="A2114" i="25" s="1"/>
  <c r="A2115" i="25" s="1"/>
  <c r="A2116" i="25" s="1"/>
  <c r="A2117" i="25" s="1"/>
  <c r="A2118" i="25" s="1"/>
  <c r="A2119" i="25" s="1"/>
  <c r="A2120" i="25" s="1"/>
  <c r="A2121" i="25" s="1"/>
  <c r="A2122" i="25" s="1"/>
  <c r="A2123" i="25" s="1"/>
  <c r="A2124" i="25" s="1"/>
  <c r="A2125" i="25" s="1"/>
  <c r="A2126" i="25" s="1"/>
  <c r="A2127" i="25" s="1"/>
  <c r="A2128" i="25" s="1"/>
  <c r="A2129" i="25" s="1"/>
  <c r="A2130" i="25" s="1"/>
  <c r="A2131" i="25" s="1"/>
  <c r="A2132" i="25" s="1"/>
  <c r="A2133" i="25" s="1"/>
  <c r="A2134" i="25" s="1"/>
  <c r="A2135" i="25" s="1"/>
  <c r="A2136" i="25" s="1"/>
  <c r="A2137" i="25" s="1"/>
  <c r="A2138" i="25" s="1"/>
  <c r="A2139" i="25" s="1"/>
  <c r="A2140" i="25" s="1"/>
  <c r="A2141" i="25" s="1"/>
  <c r="A2142" i="25" s="1"/>
  <c r="A2143" i="25" s="1"/>
  <c r="A2144" i="25" s="1"/>
  <c r="A2145" i="25" s="1"/>
  <c r="A2146" i="25" s="1"/>
  <c r="A2147" i="25" s="1"/>
  <c r="A2148" i="25" s="1"/>
  <c r="A2149" i="25" s="1"/>
  <c r="A2150" i="25" s="1"/>
  <c r="A2151" i="25" s="1"/>
  <c r="A2152" i="25" s="1"/>
  <c r="A2153" i="25" s="1"/>
  <c r="A2154" i="25" s="1"/>
  <c r="A2155" i="25" s="1"/>
  <c r="A2156" i="25" s="1"/>
  <c r="A2157" i="25" s="1"/>
  <c r="A2158" i="25" s="1"/>
  <c r="A2159" i="25" s="1"/>
  <c r="A2160" i="25" s="1"/>
  <c r="A2161" i="25" s="1"/>
  <c r="A2162" i="25" s="1"/>
  <c r="A2163" i="25" s="1"/>
  <c r="A2164" i="25" s="1"/>
  <c r="A2165" i="25" s="1"/>
  <c r="A2166" i="25" s="1"/>
  <c r="A2167" i="25" s="1"/>
  <c r="A2168" i="25" s="1"/>
  <c r="A2169" i="25" s="1"/>
  <c r="A2170" i="25" s="1"/>
  <c r="A2171" i="25" s="1"/>
  <c r="A2172" i="25" s="1"/>
  <c r="A2173" i="25" s="1"/>
  <c r="A2174" i="25" s="1"/>
  <c r="A2175" i="25" s="1"/>
  <c r="A2176" i="25" s="1"/>
  <c r="A2177" i="25" s="1"/>
  <c r="A2178" i="25" s="1"/>
  <c r="A2179" i="25" s="1"/>
  <c r="A2180" i="25" s="1"/>
  <c r="A2181" i="25" s="1"/>
  <c r="A2182" i="25" s="1"/>
  <c r="A2183" i="25" s="1"/>
  <c r="A2184" i="25" s="1"/>
  <c r="A2185" i="25" s="1"/>
  <c r="A2186" i="25" s="1"/>
  <c r="A2187" i="25" s="1"/>
  <c r="A2188" i="25" s="1"/>
  <c r="A2189" i="25" s="1"/>
  <c r="A2190" i="25" s="1"/>
  <c r="A2191" i="25" s="1"/>
  <c r="A2192" i="25" s="1"/>
  <c r="A2193" i="25" s="1"/>
  <c r="A2194" i="25" s="1"/>
  <c r="A2195" i="25" s="1"/>
  <c r="A2196" i="25" s="1"/>
  <c r="A2197" i="25" s="1"/>
  <c r="A2198" i="25" s="1"/>
  <c r="A2199" i="25" s="1"/>
  <c r="A2200" i="25" s="1"/>
  <c r="A2201" i="25" s="1"/>
  <c r="A2202" i="25" s="1"/>
  <c r="A2203" i="25" s="1"/>
  <c r="A2204" i="25" s="1"/>
  <c r="A2205" i="25" s="1"/>
  <c r="A2206" i="25" s="1"/>
  <c r="A2207" i="25" s="1"/>
  <c r="A2208" i="25" s="1"/>
  <c r="A2209" i="25" s="1"/>
  <c r="A2210" i="25" s="1"/>
  <c r="A2211" i="25" s="1"/>
  <c r="A2212" i="25" s="1"/>
  <c r="A2213" i="25" s="1"/>
  <c r="A2214" i="25" s="1"/>
  <c r="A2215" i="25" s="1"/>
  <c r="A2216" i="25" s="1"/>
  <c r="A2217" i="25" s="1"/>
  <c r="A2218" i="25" s="1"/>
  <c r="A2219" i="25" s="1"/>
  <c r="A2220" i="25" s="1"/>
  <c r="A2221" i="25" s="1"/>
  <c r="A2222" i="25" s="1"/>
  <c r="A2223" i="25" s="1"/>
  <c r="A2224" i="25" s="1"/>
  <c r="A2225" i="25" s="1"/>
  <c r="A2226" i="25" s="1"/>
  <c r="A2227" i="25" s="1"/>
  <c r="A2228" i="25" s="1"/>
  <c r="A2229" i="25" s="1"/>
  <c r="A2230" i="25" s="1"/>
  <c r="A2231" i="25" s="1"/>
  <c r="A2232" i="25" s="1"/>
  <c r="A2233" i="25" s="1"/>
  <c r="A2234" i="25" s="1"/>
  <c r="A2235" i="25" s="1"/>
  <c r="A2236" i="25" s="1"/>
  <c r="A2237" i="25" s="1"/>
  <c r="A2238" i="25" s="1"/>
  <c r="A2239" i="25" s="1"/>
  <c r="A2240" i="25" s="1"/>
  <c r="A2241" i="25" s="1"/>
  <c r="A2242" i="25" s="1"/>
  <c r="A2243" i="25" s="1"/>
  <c r="A2244" i="25" s="1"/>
  <c r="A2245" i="25" s="1"/>
  <c r="A2246" i="25" s="1"/>
  <c r="A2247" i="25" s="1"/>
  <c r="A2248" i="25" s="1"/>
  <c r="A2249" i="25" s="1"/>
  <c r="A2250" i="25" s="1"/>
  <c r="A2251" i="25" s="1"/>
  <c r="A2252" i="25" s="1"/>
  <c r="A2253" i="25" s="1"/>
  <c r="A2254" i="25" s="1"/>
  <c r="A2255" i="25" s="1"/>
  <c r="A2256" i="25" s="1"/>
  <c r="A2257" i="25" s="1"/>
  <c r="A2258" i="25" s="1"/>
  <c r="A2259" i="25" s="1"/>
  <c r="A2260" i="25" s="1"/>
  <c r="A2261" i="25" s="1"/>
  <c r="A2262" i="25" s="1"/>
  <c r="A2263" i="25" s="1"/>
  <c r="A2264" i="25" s="1"/>
  <c r="A2265" i="25" s="1"/>
  <c r="A2266" i="25" s="1"/>
  <c r="A2267" i="25" s="1"/>
  <c r="A2268" i="25" s="1"/>
  <c r="A2269" i="25" s="1"/>
  <c r="A2270" i="25" s="1"/>
  <c r="A2271" i="25" s="1"/>
  <c r="A2272" i="25" s="1"/>
  <c r="A2273" i="25" s="1"/>
  <c r="A2274" i="25" s="1"/>
  <c r="A2275" i="25" s="1"/>
  <c r="A2276" i="25" s="1"/>
  <c r="A2277" i="25" s="1"/>
  <c r="A2278" i="25" s="1"/>
  <c r="A2279" i="25" s="1"/>
  <c r="A2280" i="25" s="1"/>
  <c r="A2281" i="25" s="1"/>
  <c r="A2282" i="25" s="1"/>
  <c r="A2283" i="25" s="1"/>
  <c r="A2284" i="25" s="1"/>
  <c r="A2285" i="25" s="1"/>
  <c r="A2286" i="25" s="1"/>
  <c r="A2287" i="25" s="1"/>
  <c r="A2288" i="25" s="1"/>
  <c r="A2289" i="25" s="1"/>
  <c r="A2290" i="25" s="1"/>
  <c r="A2291" i="25" s="1"/>
  <c r="A2292" i="25" s="1"/>
  <c r="A2293" i="25" s="1"/>
  <c r="A2294" i="25" s="1"/>
  <c r="A2295" i="25" s="1"/>
  <c r="A2296" i="25" s="1"/>
  <c r="A2297" i="25" s="1"/>
  <c r="A2298" i="25" s="1"/>
  <c r="A2299" i="25" s="1"/>
  <c r="A2300" i="25" s="1"/>
  <c r="A2301" i="25" s="1"/>
  <c r="A2302" i="25" s="1"/>
  <c r="A2303" i="25" s="1"/>
  <c r="A2304" i="25" s="1"/>
  <c r="A2305" i="25" s="1"/>
  <c r="A2306" i="25" s="1"/>
  <c r="A2307" i="25" s="1"/>
  <c r="A2308" i="25" s="1"/>
  <c r="A2309" i="25" s="1"/>
  <c r="A2310" i="25" s="1"/>
  <c r="A2311" i="25" s="1"/>
  <c r="A2312" i="25" s="1"/>
  <c r="A2313" i="25" s="1"/>
  <c r="A2314" i="25" s="1"/>
  <c r="A2315" i="25" s="1"/>
  <c r="A2316" i="25" s="1"/>
  <c r="A2317" i="25" s="1"/>
  <c r="A2318" i="25" s="1"/>
  <c r="A2319" i="25" s="1"/>
  <c r="A2320" i="25" s="1"/>
  <c r="A2321" i="25" s="1"/>
  <c r="A2322" i="25" s="1"/>
  <c r="A2323" i="25" s="1"/>
  <c r="A2324" i="25" s="1"/>
  <c r="A2325" i="25" s="1"/>
  <c r="A2326" i="25" s="1"/>
  <c r="A2327" i="25" s="1"/>
  <c r="A2328" i="25" s="1"/>
  <c r="A2329" i="25" s="1"/>
  <c r="A2330" i="25" s="1"/>
  <c r="A2331" i="25" s="1"/>
  <c r="A2332" i="25" s="1"/>
  <c r="A2333" i="25" s="1"/>
  <c r="A2334" i="25" s="1"/>
  <c r="A2335" i="25" s="1"/>
  <c r="A2336" i="25" s="1"/>
  <c r="A2337" i="25" s="1"/>
  <c r="A2338" i="25" s="1"/>
  <c r="A2339" i="25" s="1"/>
  <c r="A2340" i="25" s="1"/>
  <c r="A2341" i="25" s="1"/>
  <c r="A2342" i="25" s="1"/>
  <c r="A2343" i="25" s="1"/>
  <c r="A2344" i="25" s="1"/>
  <c r="A2345" i="25" s="1"/>
  <c r="A2346" i="25" s="1"/>
  <c r="A2347" i="25" s="1"/>
  <c r="A2348" i="25" s="1"/>
  <c r="A2349" i="25" s="1"/>
  <c r="A2350" i="25" s="1"/>
  <c r="A2351" i="25" s="1"/>
  <c r="A2352" i="25" s="1"/>
  <c r="A2353" i="25" s="1"/>
  <c r="A2354" i="25" s="1"/>
  <c r="A2355" i="25" s="1"/>
  <c r="A2356" i="25" s="1"/>
  <c r="A2357" i="25" s="1"/>
  <c r="A2358" i="25" s="1"/>
  <c r="A2359" i="25" s="1"/>
  <c r="A2360" i="25" s="1"/>
  <c r="A2361" i="25" s="1"/>
  <c r="A2362" i="25" s="1"/>
  <c r="A2363" i="25" s="1"/>
  <c r="A2364" i="25" s="1"/>
  <c r="A2365" i="25" s="1"/>
  <c r="A2366" i="25" s="1"/>
  <c r="A2367" i="25" s="1"/>
  <c r="A2368" i="25" s="1"/>
  <c r="A2369" i="25" s="1"/>
  <c r="A2370" i="25" s="1"/>
  <c r="A2371" i="25" s="1"/>
  <c r="A2372" i="25" s="1"/>
  <c r="A2373" i="25" s="1"/>
  <c r="A2374" i="25" s="1"/>
  <c r="A2375" i="25" s="1"/>
  <c r="A2376" i="25" s="1"/>
  <c r="A2377" i="25" s="1"/>
  <c r="A2378" i="25" s="1"/>
  <c r="A2379" i="25" s="1"/>
  <c r="A2380" i="25" s="1"/>
  <c r="A2381" i="25" s="1"/>
  <c r="A2382" i="25" s="1"/>
  <c r="A2383" i="25" s="1"/>
  <c r="A2384" i="25" s="1"/>
  <c r="A2385" i="25" s="1"/>
  <c r="A2386" i="25" s="1"/>
  <c r="A2387" i="25" s="1"/>
  <c r="A2388" i="25" s="1"/>
  <c r="A2389" i="25" s="1"/>
  <c r="A2390" i="25" s="1"/>
  <c r="A2391" i="25" s="1"/>
  <c r="A2392" i="25" s="1"/>
  <c r="A2393" i="25" s="1"/>
  <c r="A2394" i="25" s="1"/>
  <c r="A2395" i="25" s="1"/>
  <c r="A2396" i="25" s="1"/>
  <c r="A2397" i="25" s="1"/>
  <c r="A2398" i="25" s="1"/>
  <c r="A2399" i="25" s="1"/>
  <c r="A2400" i="25" s="1"/>
  <c r="A2401" i="25" s="1"/>
  <c r="A2402" i="25" s="1"/>
  <c r="A2403" i="25" s="1"/>
  <c r="A2404" i="25" s="1"/>
  <c r="A2405" i="25" s="1"/>
  <c r="A2406" i="25" s="1"/>
  <c r="A2407" i="25" s="1"/>
  <c r="A2408" i="25" s="1"/>
  <c r="A2409" i="25" s="1"/>
  <c r="A2410" i="25" s="1"/>
  <c r="A2411" i="25" s="1"/>
  <c r="A2412" i="25" s="1"/>
  <c r="A2413" i="25" s="1"/>
  <c r="A2414" i="25" s="1"/>
  <c r="A2415" i="25" s="1"/>
  <c r="A2416" i="25" s="1"/>
  <c r="A2417" i="25" s="1"/>
  <c r="A2418" i="25" s="1"/>
  <c r="A2419" i="25" s="1"/>
  <c r="A2420" i="25" s="1"/>
  <c r="A2421" i="25" s="1"/>
  <c r="A2422" i="25" s="1"/>
  <c r="A2423" i="25" s="1"/>
  <c r="A2424" i="25" s="1"/>
  <c r="A2425" i="25" s="1"/>
  <c r="A2426" i="25" s="1"/>
  <c r="A2427" i="25" s="1"/>
  <c r="A2428" i="25" s="1"/>
  <c r="A2429" i="25" s="1"/>
  <c r="A2430" i="25" s="1"/>
  <c r="A2431" i="25" s="1"/>
  <c r="A2432" i="25" s="1"/>
  <c r="A2433" i="25" s="1"/>
  <c r="A2434" i="25" s="1"/>
  <c r="A2435" i="25" s="1"/>
  <c r="A2436" i="25" s="1"/>
  <c r="A2437" i="25" s="1"/>
  <c r="A2438" i="25" s="1"/>
  <c r="A2439" i="25" s="1"/>
  <c r="A2440" i="25" s="1"/>
  <c r="A2441" i="25" s="1"/>
  <c r="A2442" i="25" s="1"/>
  <c r="A2443" i="25" s="1"/>
  <c r="A2444" i="25" s="1"/>
  <c r="A2445" i="25" s="1"/>
  <c r="A2446" i="25" s="1"/>
  <c r="A2447" i="25" s="1"/>
  <c r="A2448" i="25" s="1"/>
  <c r="A2449" i="25" s="1"/>
  <c r="A2450" i="25" s="1"/>
  <c r="A2451" i="25" s="1"/>
  <c r="A2452" i="25" s="1"/>
  <c r="A2453" i="25" s="1"/>
  <c r="A2454" i="25" s="1"/>
  <c r="A2455" i="25" s="1"/>
  <c r="A2456" i="25" s="1"/>
  <c r="A2457" i="25" s="1"/>
  <c r="A2458" i="25" s="1"/>
  <c r="A2459" i="25" s="1"/>
  <c r="A2460" i="25" s="1"/>
  <c r="A2461" i="25" s="1"/>
  <c r="A2462" i="25" s="1"/>
  <c r="A2463" i="25" s="1"/>
  <c r="A2464" i="25" s="1"/>
  <c r="A2465" i="25" s="1"/>
  <c r="A2466" i="25" s="1"/>
  <c r="A2467" i="25" s="1"/>
  <c r="A2468" i="25" s="1"/>
  <c r="A2469" i="25" s="1"/>
  <c r="A2470" i="25" s="1"/>
  <c r="A2471" i="25" s="1"/>
  <c r="A2472" i="25" s="1"/>
  <c r="A2473" i="25" s="1"/>
  <c r="A2474" i="25" s="1"/>
  <c r="A2475" i="25" s="1"/>
  <c r="A2476" i="25" s="1"/>
  <c r="A2477" i="25" s="1"/>
  <c r="A2478" i="25" s="1"/>
  <c r="A2479" i="25" s="1"/>
  <c r="A2480" i="25" s="1"/>
  <c r="A2481" i="25" s="1"/>
  <c r="A2482" i="25" s="1"/>
  <c r="A2483" i="25" s="1"/>
  <c r="A2484" i="25" s="1"/>
  <c r="A2485" i="25" s="1"/>
  <c r="A2486" i="25" s="1"/>
  <c r="A2487" i="25" s="1"/>
  <c r="A2488" i="25" s="1"/>
  <c r="A2489" i="25" s="1"/>
  <c r="A2490" i="25" s="1"/>
  <c r="A2491" i="25" s="1"/>
  <c r="A2492" i="25" s="1"/>
  <c r="A2493" i="25" s="1"/>
  <c r="A2494" i="25" s="1"/>
  <c r="A2495" i="25" s="1"/>
  <c r="A2496" i="25" s="1"/>
  <c r="A2497" i="25" s="1"/>
  <c r="A2498" i="25" s="1"/>
  <c r="A2499" i="25" s="1"/>
  <c r="A2500" i="25" s="1"/>
  <c r="A2501" i="25" s="1"/>
  <c r="A2502" i="25" s="1"/>
  <c r="A2503" i="25" s="1"/>
  <c r="A2504" i="25" s="1"/>
  <c r="A2505" i="25" s="1"/>
  <c r="A2506" i="25" s="1"/>
  <c r="A2507" i="25" s="1"/>
  <c r="A2508" i="25" s="1"/>
  <c r="A2509" i="25" s="1"/>
  <c r="A2510" i="25" s="1"/>
  <c r="A2511" i="25" s="1"/>
  <c r="A2512" i="25" s="1"/>
  <c r="A2513" i="25" s="1"/>
  <c r="A2514" i="25" s="1"/>
  <c r="A2515" i="25" s="1"/>
  <c r="A2516" i="25" s="1"/>
  <c r="A2517" i="25" s="1"/>
  <c r="A2518" i="25" s="1"/>
  <c r="A2519" i="25" s="1"/>
  <c r="A2520" i="25" s="1"/>
  <c r="A2521" i="25" s="1"/>
  <c r="A2522" i="25" s="1"/>
  <c r="A2523" i="25" s="1"/>
  <c r="A2524" i="25" s="1"/>
  <c r="A2525" i="25" s="1"/>
  <c r="A2526" i="25" s="1"/>
  <c r="A2527" i="25" s="1"/>
  <c r="A2528" i="25" s="1"/>
  <c r="A2529" i="25" s="1"/>
  <c r="A2530" i="25" s="1"/>
  <c r="A2531" i="25" s="1"/>
  <c r="A2532" i="25" s="1"/>
  <c r="A2533" i="25" s="1"/>
  <c r="A2534" i="25" s="1"/>
  <c r="A2535" i="25" s="1"/>
  <c r="A2536" i="25" s="1"/>
  <c r="A2537" i="25" s="1"/>
  <c r="A2538" i="25" s="1"/>
  <c r="A2539" i="25" s="1"/>
  <c r="A2540" i="25" s="1"/>
  <c r="A2541" i="25" s="1"/>
  <c r="A2542" i="25" s="1"/>
  <c r="A2543" i="25" s="1"/>
  <c r="A2544" i="25" s="1"/>
  <c r="A2545" i="25" s="1"/>
  <c r="A2546" i="25" s="1"/>
  <c r="A2547" i="25" s="1"/>
  <c r="A2548" i="25" s="1"/>
  <c r="A2549" i="25" s="1"/>
  <c r="A2550" i="25" s="1"/>
  <c r="A2551" i="25" s="1"/>
  <c r="A2552" i="25" s="1"/>
  <c r="A2553" i="25" s="1"/>
  <c r="A2554" i="25" s="1"/>
  <c r="A2555" i="25" s="1"/>
  <c r="A2556" i="25" s="1"/>
  <c r="A2557" i="25" s="1"/>
  <c r="A2558" i="25" s="1"/>
  <c r="A2559" i="25" s="1"/>
  <c r="A2560" i="25" s="1"/>
  <c r="A2561" i="25" s="1"/>
  <c r="A2562" i="25" s="1"/>
  <c r="A2563" i="25" s="1"/>
  <c r="A2564" i="25" s="1"/>
  <c r="A2565" i="25" s="1"/>
  <c r="A2566" i="25" s="1"/>
  <c r="A2567" i="25" s="1"/>
  <c r="A2568" i="25" s="1"/>
  <c r="A2569" i="25" s="1"/>
  <c r="A2570" i="25" s="1"/>
  <c r="A2571" i="25" s="1"/>
  <c r="A2572" i="25" s="1"/>
  <c r="A2573" i="25" s="1"/>
  <c r="A2574" i="25" s="1"/>
  <c r="A2575" i="25" s="1"/>
  <c r="A2576" i="25" s="1"/>
  <c r="A2577" i="25" s="1"/>
  <c r="A2578" i="25" s="1"/>
  <c r="A2579" i="25" s="1"/>
  <c r="A2580" i="25" s="1"/>
  <c r="A2581" i="25" s="1"/>
  <c r="A2582" i="25" s="1"/>
  <c r="A2583" i="25" s="1"/>
  <c r="A2584" i="25" s="1"/>
  <c r="A2585" i="25" s="1"/>
  <c r="A2586" i="25" s="1"/>
  <c r="A2587" i="25" s="1"/>
  <c r="A2588" i="25" s="1"/>
  <c r="A2589" i="25" s="1"/>
  <c r="A2590" i="25" s="1"/>
  <c r="A2591" i="25" s="1"/>
  <c r="A2592" i="25" s="1"/>
  <c r="A2593" i="25" s="1"/>
  <c r="A2594" i="25" s="1"/>
  <c r="A2595" i="25" s="1"/>
  <c r="A2596" i="25" s="1"/>
  <c r="A2597" i="25" s="1"/>
  <c r="A2598" i="25" s="1"/>
  <c r="A2599" i="25" s="1"/>
  <c r="A2600" i="25" s="1"/>
  <c r="A2601" i="25" s="1"/>
  <c r="A2602" i="25" s="1"/>
  <c r="A2603" i="25" s="1"/>
  <c r="A2604" i="25" s="1"/>
  <c r="A2605" i="25" s="1"/>
  <c r="A2606" i="25" s="1"/>
  <c r="A2607" i="25" s="1"/>
  <c r="A2608" i="25" s="1"/>
  <c r="A2609" i="25" s="1"/>
  <c r="A2610" i="25" s="1"/>
  <c r="A2611" i="25" s="1"/>
  <c r="A2612" i="25" s="1"/>
  <c r="A2613" i="25" s="1"/>
  <c r="A2614" i="25" s="1"/>
  <c r="A2615" i="25" s="1"/>
  <c r="A2616" i="25" s="1"/>
  <c r="A2617" i="25" s="1"/>
  <c r="A2618" i="25" s="1"/>
  <c r="A2619" i="25" s="1"/>
  <c r="A2620" i="25" s="1"/>
  <c r="A2621" i="25" s="1"/>
  <c r="A2622" i="25" s="1"/>
  <c r="A2623" i="25" s="1"/>
  <c r="A2624" i="25" s="1"/>
  <c r="A2625" i="25" s="1"/>
  <c r="A2626" i="25" s="1"/>
  <c r="A2627" i="25" s="1"/>
  <c r="A2628" i="25" s="1"/>
  <c r="A2629" i="25" s="1"/>
  <c r="A2630" i="25" s="1"/>
  <c r="A2631" i="25" s="1"/>
  <c r="A2632" i="25" s="1"/>
  <c r="A2633" i="25" s="1"/>
  <c r="A2634" i="25" s="1"/>
  <c r="A2635" i="25" s="1"/>
  <c r="A2636" i="25" s="1"/>
  <c r="A2637" i="25" s="1"/>
  <c r="A2638" i="25" s="1"/>
  <c r="A2639" i="25" s="1"/>
  <c r="A2640" i="25" s="1"/>
  <c r="A2641" i="25" s="1"/>
  <c r="A2642" i="25" s="1"/>
  <c r="A2643" i="25" s="1"/>
  <c r="A2644" i="25" s="1"/>
  <c r="A2645" i="25" s="1"/>
  <c r="A2646" i="25" s="1"/>
  <c r="A2647" i="25" s="1"/>
  <c r="A2648" i="25" s="1"/>
  <c r="A2649" i="25" s="1"/>
  <c r="A2650" i="25" s="1"/>
  <c r="A2651" i="25" s="1"/>
  <c r="A2652" i="25" s="1"/>
  <c r="A2653" i="25" s="1"/>
  <c r="A2654" i="25" s="1"/>
  <c r="A2655" i="25" s="1"/>
  <c r="A2656" i="25" s="1"/>
  <c r="A2657" i="25" s="1"/>
  <c r="A2658" i="25" s="1"/>
  <c r="A2659" i="25" s="1"/>
  <c r="A2660" i="25" s="1"/>
  <c r="A2661" i="25" s="1"/>
  <c r="A2662" i="25" s="1"/>
  <c r="A2663" i="25" s="1"/>
  <c r="A2664" i="25" s="1"/>
  <c r="A2665" i="25" s="1"/>
  <c r="A2666" i="25" s="1"/>
  <c r="A2667" i="25" s="1"/>
  <c r="A2668" i="25" s="1"/>
  <c r="A2669" i="25" s="1"/>
  <c r="A2670" i="25" s="1"/>
  <c r="A2671" i="25" s="1"/>
  <c r="A2672" i="25" s="1"/>
  <c r="A2673" i="25" s="1"/>
  <c r="A2674" i="25" s="1"/>
  <c r="A2675" i="25" s="1"/>
  <c r="A2676" i="25" s="1"/>
  <c r="A2677" i="25" s="1"/>
  <c r="A2678" i="25" s="1"/>
  <c r="A2679" i="25" s="1"/>
  <c r="A2680" i="25" s="1"/>
  <c r="A2681" i="25" s="1"/>
  <c r="A2682" i="25" s="1"/>
  <c r="A2683" i="25" s="1"/>
  <c r="A2684" i="25" s="1"/>
  <c r="A2685" i="25" s="1"/>
  <c r="A2686" i="25" s="1"/>
  <c r="A2687" i="25" s="1"/>
  <c r="A2688" i="25" s="1"/>
  <c r="A2689" i="25" s="1"/>
  <c r="A2690" i="25" s="1"/>
  <c r="A2691" i="25" s="1"/>
  <c r="A2692" i="25" s="1"/>
  <c r="A2693" i="25" s="1"/>
  <c r="A2694" i="25" s="1"/>
  <c r="A2695" i="25" s="1"/>
  <c r="A2696" i="25" s="1"/>
  <c r="A2697" i="25" s="1"/>
  <c r="A2698" i="25" s="1"/>
  <c r="A2699" i="25" s="1"/>
  <c r="A2700" i="25" s="1"/>
  <c r="A2701" i="25" s="1"/>
  <c r="A2702" i="25" s="1"/>
  <c r="A2703" i="25" s="1"/>
  <c r="A2704" i="25" s="1"/>
  <c r="A2705" i="25" s="1"/>
  <c r="A2706" i="25" s="1"/>
  <c r="A2707" i="25" s="1"/>
  <c r="A2708" i="25" s="1"/>
  <c r="A2709" i="25" s="1"/>
  <c r="A2710" i="25" s="1"/>
  <c r="A2711" i="25" s="1"/>
  <c r="A2712" i="25" s="1"/>
  <c r="A2713" i="25" s="1"/>
  <c r="A2714" i="25" s="1"/>
  <c r="A2715" i="25" s="1"/>
  <c r="A2716" i="25" s="1"/>
  <c r="A2717" i="25" s="1"/>
  <c r="A2718" i="25" s="1"/>
  <c r="A2719" i="25" s="1"/>
  <c r="A2720" i="25" s="1"/>
  <c r="A2721" i="25" s="1"/>
  <c r="A2722" i="25" s="1"/>
  <c r="A2723" i="25" s="1"/>
  <c r="A2724" i="25" s="1"/>
  <c r="A2725" i="25" s="1"/>
  <c r="A2726" i="25" s="1"/>
  <c r="A2727" i="25" s="1"/>
  <c r="A2728" i="25" s="1"/>
  <c r="A2729" i="25" s="1"/>
  <c r="A2730" i="25" s="1"/>
  <c r="A2731" i="25" s="1"/>
  <c r="A2732" i="25" s="1"/>
  <c r="A2733" i="25" s="1"/>
  <c r="A2734" i="25" s="1"/>
  <c r="A2735" i="25" s="1"/>
  <c r="A2736" i="25" s="1"/>
  <c r="A2737" i="25" s="1"/>
  <c r="A2738" i="25" s="1"/>
  <c r="A2739" i="25" s="1"/>
  <c r="A2740" i="25" s="1"/>
  <c r="A2741" i="25" s="1"/>
  <c r="A2742" i="25" s="1"/>
  <c r="A2743" i="25" s="1"/>
  <c r="A2744" i="25" s="1"/>
  <c r="A2745" i="25" s="1"/>
  <c r="A2746" i="25" s="1"/>
  <c r="A2747" i="25" s="1"/>
  <c r="A2748" i="25" s="1"/>
  <c r="A2749" i="25" s="1"/>
  <c r="A2750" i="25" s="1"/>
  <c r="A2751" i="25" s="1"/>
  <c r="A2752" i="25" s="1"/>
  <c r="A2753" i="25" s="1"/>
  <c r="A2754" i="25" s="1"/>
  <c r="A2755" i="25" s="1"/>
  <c r="A2756" i="25" s="1"/>
  <c r="A2757" i="25" s="1"/>
  <c r="A2758" i="25" s="1"/>
  <c r="A2759" i="25" s="1"/>
  <c r="A2760" i="25" s="1"/>
  <c r="A2761" i="25" s="1"/>
  <c r="A2762" i="25" s="1"/>
  <c r="A2763" i="25" s="1"/>
  <c r="A2764" i="25" s="1"/>
  <c r="A2765" i="25" s="1"/>
  <c r="A2766" i="25" s="1"/>
  <c r="A2767" i="25" s="1"/>
  <c r="A2768" i="25" s="1"/>
  <c r="A2769" i="25" s="1"/>
  <c r="A2770" i="25" s="1"/>
  <c r="A2771" i="25" s="1"/>
  <c r="A2772" i="25" s="1"/>
  <c r="A2773" i="25" s="1"/>
  <c r="A2774" i="25" s="1"/>
  <c r="A2775" i="25" s="1"/>
  <c r="A2776" i="25" s="1"/>
  <c r="A2777" i="25" s="1"/>
  <c r="A2778" i="25" s="1"/>
  <c r="A2779" i="25" s="1"/>
  <c r="A2780" i="25" s="1"/>
  <c r="A2781" i="25" s="1"/>
  <c r="A2782" i="25" s="1"/>
  <c r="A2783" i="25" s="1"/>
  <c r="A2784" i="25" s="1"/>
  <c r="A2785" i="25" s="1"/>
  <c r="A2786" i="25" s="1"/>
  <c r="A2787" i="25" s="1"/>
  <c r="A2788" i="25" s="1"/>
  <c r="A2789" i="25" s="1"/>
  <c r="A2790" i="25" s="1"/>
  <c r="A2791" i="25" s="1"/>
  <c r="A2792" i="25" s="1"/>
  <c r="A2793" i="25" s="1"/>
  <c r="A2794" i="25" s="1"/>
  <c r="A2795" i="25" s="1"/>
  <c r="A2796" i="25" s="1"/>
  <c r="A2797" i="25" s="1"/>
  <c r="A2798" i="25" s="1"/>
  <c r="A2799" i="25" s="1"/>
  <c r="A2800" i="25" s="1"/>
  <c r="A2801" i="25" s="1"/>
  <c r="A2802" i="25" s="1"/>
  <c r="A2803" i="25" s="1"/>
  <c r="A2804" i="25" s="1"/>
  <c r="A2805" i="25" s="1"/>
  <c r="A2806" i="25" s="1"/>
  <c r="A2807" i="25" s="1"/>
  <c r="A2808" i="25" s="1"/>
  <c r="A2809" i="25" s="1"/>
  <c r="A2810" i="25" s="1"/>
  <c r="A2811" i="25" s="1"/>
  <c r="A2812" i="25" s="1"/>
  <c r="A2813" i="25" s="1"/>
  <c r="A2814" i="25" s="1"/>
  <c r="A2815" i="25" s="1"/>
  <c r="A2816" i="25" s="1"/>
  <c r="A2817" i="25" s="1"/>
  <c r="A2818" i="25" s="1"/>
  <c r="A2819" i="25" s="1"/>
  <c r="A2820" i="25" s="1"/>
  <c r="A2821" i="25" s="1"/>
  <c r="A2822" i="25" s="1"/>
  <c r="A2823" i="25" s="1"/>
  <c r="A2824" i="25" s="1"/>
  <c r="A2825" i="25" s="1"/>
  <c r="A2826" i="25" s="1"/>
  <c r="A2827" i="25" s="1"/>
  <c r="A2828" i="25" s="1"/>
  <c r="A2829" i="25" s="1"/>
  <c r="A2830" i="25" s="1"/>
  <c r="A2831" i="25" s="1"/>
  <c r="A2832" i="25" s="1"/>
  <c r="A2833" i="25" s="1"/>
  <c r="A2834" i="25" s="1"/>
  <c r="A2835" i="25" s="1"/>
  <c r="A2836" i="25" s="1"/>
  <c r="A2837" i="25" s="1"/>
  <c r="A2838" i="25" s="1"/>
  <c r="A2839" i="25" s="1"/>
  <c r="A2840" i="25" s="1"/>
  <c r="A2841" i="25" s="1"/>
  <c r="A2842" i="25" s="1"/>
  <c r="A2843" i="25" s="1"/>
  <c r="A2844" i="25" s="1"/>
  <c r="A2845" i="25" s="1"/>
  <c r="A2846" i="25" s="1"/>
  <c r="A2847" i="25" s="1"/>
  <c r="A2848" i="25" s="1"/>
  <c r="A2849" i="25" s="1"/>
  <c r="A2850" i="25" s="1"/>
  <c r="A2851" i="25" s="1"/>
  <c r="A2852" i="25" s="1"/>
  <c r="A2853" i="25" s="1"/>
  <c r="A2854" i="25" s="1"/>
  <c r="A2855" i="25" s="1"/>
  <c r="A2856" i="25" s="1"/>
  <c r="A2857" i="25" s="1"/>
  <c r="A2858" i="25" s="1"/>
  <c r="A2859" i="25" s="1"/>
  <c r="A2860" i="25" s="1"/>
  <c r="A2861" i="25" s="1"/>
  <c r="A2862" i="25" s="1"/>
  <c r="A2863" i="25" s="1"/>
  <c r="A2864" i="25" s="1"/>
  <c r="A2865" i="25" s="1"/>
  <c r="A2866" i="25" s="1"/>
  <c r="A2867" i="25" s="1"/>
  <c r="A2868" i="25" s="1"/>
  <c r="A2869" i="25" s="1"/>
  <c r="A2870" i="25" s="1"/>
  <c r="A2871" i="25" s="1"/>
  <c r="A2872" i="25" s="1"/>
  <c r="A2873" i="25" s="1"/>
  <c r="A2874" i="25" s="1"/>
  <c r="A2875" i="25" s="1"/>
  <c r="A2876" i="25" s="1"/>
  <c r="A2877" i="25" s="1"/>
  <c r="A2878" i="25" s="1"/>
  <c r="A2879" i="25" s="1"/>
  <c r="A2880" i="25" s="1"/>
  <c r="A2881" i="25" s="1"/>
  <c r="A2882" i="25" s="1"/>
  <c r="A2883" i="25" s="1"/>
  <c r="A2884" i="25" s="1"/>
  <c r="A2885" i="25" s="1"/>
  <c r="A2886" i="25" s="1"/>
  <c r="A2887" i="25" s="1"/>
  <c r="A2888" i="25" s="1"/>
  <c r="A2889" i="25" s="1"/>
  <c r="A2890" i="25" s="1"/>
  <c r="A2891" i="25" s="1"/>
  <c r="A2892" i="25" s="1"/>
  <c r="A2893" i="25" s="1"/>
  <c r="A2894" i="25" s="1"/>
  <c r="A2895" i="25" s="1"/>
  <c r="A2896" i="25" s="1"/>
  <c r="A2897" i="25" s="1"/>
  <c r="A2898" i="25" s="1"/>
  <c r="A2899" i="25" s="1"/>
  <c r="A2900" i="25" s="1"/>
  <c r="A2901" i="25" s="1"/>
  <c r="A2902" i="25" s="1"/>
  <c r="A2903" i="25" s="1"/>
  <c r="A2904" i="25" s="1"/>
  <c r="A2905" i="25" s="1"/>
  <c r="A2906" i="25" s="1"/>
  <c r="A2907" i="25" s="1"/>
  <c r="A2908" i="25" s="1"/>
  <c r="A2909" i="25" s="1"/>
  <c r="A2910" i="25" s="1"/>
  <c r="A2911" i="25" s="1"/>
  <c r="A2912" i="25" s="1"/>
  <c r="A2913" i="25" s="1"/>
  <c r="A2914" i="25" s="1"/>
  <c r="A2915" i="25" s="1"/>
  <c r="A2916" i="25" s="1"/>
  <c r="A2917" i="25" s="1"/>
  <c r="A2918" i="25" s="1"/>
  <c r="A2919" i="25" s="1"/>
  <c r="A2920" i="25" s="1"/>
  <c r="A2921" i="25" s="1"/>
  <c r="A2922" i="25" s="1"/>
  <c r="A2923" i="25" s="1"/>
  <c r="A2924" i="25" s="1"/>
  <c r="A2925" i="25" s="1"/>
  <c r="A2926" i="25" s="1"/>
  <c r="A2927" i="25" s="1"/>
  <c r="A2928" i="25" s="1"/>
  <c r="A2929" i="25" s="1"/>
  <c r="A2930" i="25" s="1"/>
  <c r="A2931" i="25" s="1"/>
  <c r="A2932" i="25" s="1"/>
  <c r="A2933" i="25" s="1"/>
  <c r="A2934" i="25" s="1"/>
  <c r="A2935" i="25" s="1"/>
  <c r="A2936" i="25" s="1"/>
  <c r="A2937" i="25" s="1"/>
  <c r="A2938" i="25" s="1"/>
  <c r="A2939" i="25" s="1"/>
  <c r="A2940" i="25" s="1"/>
  <c r="A2941" i="25" s="1"/>
  <c r="A2942" i="25" s="1"/>
  <c r="A2943" i="25" s="1"/>
  <c r="A2944" i="25" s="1"/>
  <c r="A2945" i="25" s="1"/>
  <c r="A2946" i="25" s="1"/>
  <c r="A2947" i="25" s="1"/>
  <c r="A2948" i="25" s="1"/>
  <c r="A2949" i="25" s="1"/>
  <c r="A2950" i="25" s="1"/>
  <c r="A2951" i="25" s="1"/>
  <c r="A2952" i="25" s="1"/>
  <c r="A2953" i="25" s="1"/>
  <c r="A2954" i="25" s="1"/>
  <c r="A2955" i="25" s="1"/>
  <c r="A2956" i="25" s="1"/>
  <c r="A2957" i="25" s="1"/>
  <c r="A2958" i="25" s="1"/>
  <c r="A2959" i="25" s="1"/>
  <c r="A2960" i="25" s="1"/>
  <c r="A2961" i="25" s="1"/>
  <c r="A2962" i="25" s="1"/>
  <c r="A2963" i="25" s="1"/>
  <c r="A2964" i="25" s="1"/>
  <c r="A2965" i="25" s="1"/>
  <c r="A2966" i="25" s="1"/>
  <c r="A2967" i="25" s="1"/>
  <c r="A2968" i="25" s="1"/>
  <c r="A2969" i="25" s="1"/>
  <c r="A2970" i="25" s="1"/>
  <c r="A2971" i="25" s="1"/>
  <c r="A2972" i="25" s="1"/>
  <c r="A2973" i="25" s="1"/>
  <c r="A2974" i="25" s="1"/>
  <c r="A2975" i="25" s="1"/>
  <c r="A2976" i="25" s="1"/>
  <c r="A2977" i="25" s="1"/>
  <c r="A2978" i="25" s="1"/>
  <c r="A2979" i="25" s="1"/>
  <c r="A2980" i="25" s="1"/>
  <c r="A2981" i="25" s="1"/>
  <c r="A2982" i="25" s="1"/>
  <c r="A2983" i="25" s="1"/>
  <c r="A2984" i="25" s="1"/>
  <c r="A2985" i="25" s="1"/>
  <c r="A2986" i="25" s="1"/>
  <c r="A2987" i="25" s="1"/>
  <c r="A2988" i="25" s="1"/>
  <c r="A2989" i="25" s="1"/>
  <c r="A2990" i="25" s="1"/>
  <c r="A2991" i="25" s="1"/>
  <c r="A2992" i="25" s="1"/>
  <c r="A2993" i="25" s="1"/>
  <c r="A2994" i="25" s="1"/>
  <c r="A2995" i="25" s="1"/>
  <c r="A2996" i="25" s="1"/>
  <c r="A2997" i="25" s="1"/>
  <c r="A2998" i="25" s="1"/>
  <c r="A2999" i="25" s="1"/>
  <c r="A3000" i="25" s="1"/>
  <c r="A3001" i="25" s="1"/>
  <c r="A3002" i="25" s="1"/>
  <c r="A3003" i="25" s="1"/>
  <c r="A3004" i="25" s="1"/>
  <c r="A3005" i="25" s="1"/>
  <c r="A3006" i="25" s="1"/>
  <c r="A3007" i="25" s="1"/>
  <c r="A3008" i="25" s="1"/>
  <c r="A3009" i="25" s="1"/>
  <c r="A3010" i="25" s="1"/>
  <c r="A3011" i="25" s="1"/>
  <c r="A3012" i="25" s="1"/>
  <c r="A3013" i="25" s="1"/>
  <c r="A3014" i="25" s="1"/>
  <c r="A3015" i="25" s="1"/>
  <c r="A3016" i="25" s="1"/>
  <c r="A3017" i="25" s="1"/>
  <c r="A3018" i="25" s="1"/>
  <c r="A3019" i="25" s="1"/>
  <c r="A3020" i="25" s="1"/>
  <c r="A3021" i="25" s="1"/>
  <c r="A3022" i="25" s="1"/>
  <c r="A3023" i="25" s="1"/>
  <c r="A3024" i="25" s="1"/>
  <c r="A3025" i="25" s="1"/>
  <c r="A3026" i="25" s="1"/>
  <c r="A3027" i="25" s="1"/>
  <c r="A3028" i="25" s="1"/>
  <c r="A3029" i="25" s="1"/>
  <c r="A3030" i="25" s="1"/>
  <c r="A3031" i="25" s="1"/>
  <c r="A3032" i="25" s="1"/>
  <c r="A3033" i="25" s="1"/>
  <c r="A3034" i="25" s="1"/>
  <c r="A3035" i="25" s="1"/>
  <c r="A3036" i="25" s="1"/>
  <c r="A3037" i="25" s="1"/>
  <c r="A3038" i="25" s="1"/>
  <c r="A3039" i="25" s="1"/>
  <c r="A3040" i="25" s="1"/>
  <c r="A3041" i="25" s="1"/>
  <c r="A3042" i="25" s="1"/>
  <c r="A3043" i="25" s="1"/>
  <c r="A3044" i="25" s="1"/>
  <c r="A3045" i="25" s="1"/>
  <c r="A3046" i="25" s="1"/>
  <c r="A3047" i="25" s="1"/>
  <c r="A3048" i="25" s="1"/>
  <c r="A3049" i="25" s="1"/>
  <c r="A3050" i="25" s="1"/>
  <c r="A3051" i="25" s="1"/>
  <c r="A3052" i="25" s="1"/>
  <c r="A3053" i="25" s="1"/>
  <c r="A3054" i="25" s="1"/>
  <c r="A3055" i="25" s="1"/>
  <c r="A3056" i="25" s="1"/>
  <c r="A3057" i="25" s="1"/>
  <c r="A3058" i="25" s="1"/>
  <c r="A3059" i="25" s="1"/>
  <c r="A3060" i="25" s="1"/>
  <c r="A3061" i="25" s="1"/>
  <c r="A3062" i="25" s="1"/>
  <c r="A3063" i="25" s="1"/>
  <c r="A3064" i="25" s="1"/>
  <c r="A3065" i="25" s="1"/>
  <c r="A3066" i="25" s="1"/>
  <c r="A3067" i="25" s="1"/>
  <c r="A3068" i="25" s="1"/>
  <c r="A3069" i="25" s="1"/>
  <c r="A3070" i="25" s="1"/>
  <c r="A3071" i="25" s="1"/>
  <c r="A3072" i="25" s="1"/>
  <c r="A3073" i="25" s="1"/>
  <c r="A3074" i="25" s="1"/>
  <c r="A3075" i="25" s="1"/>
  <c r="A3076" i="25" s="1"/>
  <c r="A3077" i="25" s="1"/>
  <c r="A3078" i="25" s="1"/>
  <c r="A3079" i="25" s="1"/>
  <c r="A3080" i="25" s="1"/>
  <c r="A3081" i="25" s="1"/>
  <c r="A3082" i="25" s="1"/>
  <c r="A3083" i="25" s="1"/>
  <c r="A3084" i="25" s="1"/>
  <c r="A3085" i="25" s="1"/>
  <c r="A3086" i="25" s="1"/>
  <c r="A3087" i="25" s="1"/>
  <c r="A3088" i="25" s="1"/>
  <c r="A3089" i="25" s="1"/>
  <c r="A3090" i="25" s="1"/>
  <c r="A3091" i="25" s="1"/>
  <c r="A3092" i="25" s="1"/>
  <c r="A3093" i="25" s="1"/>
  <c r="A3094" i="25" s="1"/>
  <c r="A3095" i="25" s="1"/>
  <c r="A3096" i="25" s="1"/>
  <c r="A3097" i="25" s="1"/>
  <c r="A3098" i="25" s="1"/>
  <c r="A3099" i="25" s="1"/>
  <c r="A3100" i="25" s="1"/>
  <c r="A3101" i="25" s="1"/>
  <c r="A3102" i="25" s="1"/>
  <c r="A3103" i="25" s="1"/>
  <c r="A3104" i="25" s="1"/>
  <c r="A3105" i="25" s="1"/>
  <c r="A3106" i="25" s="1"/>
  <c r="A3107" i="25" s="1"/>
  <c r="A3108" i="25" s="1"/>
  <c r="A3109" i="25" s="1"/>
  <c r="A3110" i="25" s="1"/>
  <c r="A3111" i="25" s="1"/>
  <c r="A3112" i="25" s="1"/>
  <c r="A3113" i="25" s="1"/>
  <c r="A3114" i="25" s="1"/>
  <c r="A3115" i="25" s="1"/>
  <c r="A3116" i="25" s="1"/>
  <c r="A3117" i="25" s="1"/>
  <c r="A3118" i="25" s="1"/>
  <c r="A3119" i="25" s="1"/>
  <c r="A3120" i="25" s="1"/>
  <c r="A3121" i="25" s="1"/>
  <c r="A3122" i="25" s="1"/>
  <c r="A3123" i="25" s="1"/>
  <c r="A3124" i="25" s="1"/>
  <c r="A3125" i="25" s="1"/>
  <c r="A3126" i="25" s="1"/>
  <c r="A3127" i="25" s="1"/>
  <c r="A3128" i="25" s="1"/>
  <c r="A3129" i="25" s="1"/>
  <c r="A3130" i="25" s="1"/>
  <c r="A3131" i="25" s="1"/>
  <c r="A3132" i="25" s="1"/>
  <c r="A3133" i="25" s="1"/>
  <c r="A3134" i="25" s="1"/>
  <c r="A3135" i="25" s="1"/>
  <c r="A3136" i="25" s="1"/>
  <c r="A3137" i="25" s="1"/>
  <c r="A3138" i="25" s="1"/>
  <c r="A3139" i="25" s="1"/>
  <c r="A3140" i="25" s="1"/>
  <c r="A3141" i="25" s="1"/>
  <c r="A3142" i="25" s="1"/>
  <c r="A3143" i="25" s="1"/>
  <c r="A3144" i="25" s="1"/>
  <c r="A3145" i="25" s="1"/>
  <c r="A3146" i="25" s="1"/>
  <c r="A3147" i="25" s="1"/>
  <c r="A3148" i="25" s="1"/>
  <c r="A3149" i="25" s="1"/>
  <c r="A3150" i="25" s="1"/>
  <c r="A3151" i="25" s="1"/>
  <c r="A3152" i="25" s="1"/>
  <c r="A3153" i="25" s="1"/>
  <c r="A3154" i="25" s="1"/>
  <c r="A3155" i="25" s="1"/>
  <c r="A3156" i="25" s="1"/>
  <c r="A3157" i="25" s="1"/>
  <c r="A3158" i="25" s="1"/>
  <c r="A3159" i="25" s="1"/>
  <c r="A3160" i="25" s="1"/>
  <c r="A3161" i="25" s="1"/>
  <c r="A3162" i="25" s="1"/>
  <c r="A3163" i="25" s="1"/>
  <c r="A3164" i="25" s="1"/>
  <c r="A3165" i="25" s="1"/>
  <c r="A3166" i="25" s="1"/>
  <c r="A3167" i="25" s="1"/>
  <c r="A3168" i="25" s="1"/>
  <c r="A3169" i="25" s="1"/>
  <c r="A3170" i="25" s="1"/>
  <c r="A3171" i="25" s="1"/>
  <c r="A3172" i="25" s="1"/>
  <c r="A3173" i="25" s="1"/>
  <c r="A3174" i="25" s="1"/>
  <c r="A3175" i="25" s="1"/>
  <c r="A3176" i="25" s="1"/>
  <c r="A3177" i="25" s="1"/>
  <c r="A3178" i="25" s="1"/>
  <c r="A3179" i="25" s="1"/>
  <c r="A3180" i="25" s="1"/>
  <c r="A3181" i="25" s="1"/>
  <c r="A3182" i="25" s="1"/>
  <c r="A3183" i="25" s="1"/>
  <c r="A3184" i="25" s="1"/>
  <c r="A3185" i="25" s="1"/>
  <c r="A3186" i="25" s="1"/>
  <c r="A3187" i="25" s="1"/>
  <c r="A3188" i="25" s="1"/>
  <c r="A3189" i="25" s="1"/>
  <c r="A3190" i="25" s="1"/>
  <c r="A3191" i="25" s="1"/>
  <c r="A3192" i="25" s="1"/>
  <c r="A3193" i="25" s="1"/>
  <c r="A3194" i="25" s="1"/>
  <c r="A3195" i="25" s="1"/>
  <c r="A3196" i="25" s="1"/>
  <c r="A3197" i="25" s="1"/>
  <c r="A3198" i="25" s="1"/>
  <c r="A3199" i="25" s="1"/>
  <c r="A3200" i="25" s="1"/>
  <c r="A3201" i="25" s="1"/>
  <c r="A3202" i="25" s="1"/>
  <c r="A3203" i="25" s="1"/>
  <c r="A3204" i="25" s="1"/>
  <c r="A3205" i="25" s="1"/>
  <c r="A3206" i="25" s="1"/>
  <c r="A3207" i="25" s="1"/>
  <c r="A3208" i="25" s="1"/>
  <c r="A3209" i="25" s="1"/>
  <c r="A3210" i="25" s="1"/>
  <c r="A3211" i="25" s="1"/>
  <c r="A3212" i="25" s="1"/>
  <c r="A3213" i="25" s="1"/>
  <c r="A3214" i="25" s="1"/>
  <c r="A3215" i="25" s="1"/>
  <c r="A3216" i="25" s="1"/>
  <c r="A3217" i="25" s="1"/>
  <c r="A3218" i="25" s="1"/>
  <c r="A3219" i="25" s="1"/>
  <c r="A3220" i="25" s="1"/>
  <c r="A3221" i="25" s="1"/>
  <c r="A3222" i="25" s="1"/>
  <c r="A3223" i="25" s="1"/>
  <c r="A3224" i="25" s="1"/>
  <c r="A3225" i="25" s="1"/>
  <c r="A3226" i="25" s="1"/>
  <c r="A3227" i="25" s="1"/>
  <c r="A3228" i="25" s="1"/>
  <c r="A3229" i="25" s="1"/>
  <c r="A3230" i="25" s="1"/>
  <c r="A3231" i="25" s="1"/>
  <c r="A3232" i="25" s="1"/>
  <c r="A3233" i="25" s="1"/>
  <c r="A3234" i="25" s="1"/>
  <c r="A3235" i="25" s="1"/>
  <c r="A3236" i="25" s="1"/>
  <c r="A3237" i="25" s="1"/>
  <c r="A3238" i="25" s="1"/>
  <c r="A3239" i="25" s="1"/>
  <c r="A3240" i="25" s="1"/>
  <c r="A3241" i="25" s="1"/>
  <c r="A3242" i="25" s="1"/>
  <c r="A3243" i="25" s="1"/>
  <c r="A3244" i="25" s="1"/>
  <c r="A3245" i="25" s="1"/>
  <c r="A3246" i="25" s="1"/>
  <c r="A3247" i="25" s="1"/>
  <c r="A3248" i="25" s="1"/>
  <c r="A3249" i="25" s="1"/>
  <c r="A3250" i="25" s="1"/>
  <c r="A3251" i="25" s="1"/>
  <c r="A3252" i="25" s="1"/>
  <c r="A3253" i="25" s="1"/>
  <c r="A3254" i="25" s="1"/>
  <c r="A3255" i="25" s="1"/>
  <c r="A3256" i="25" s="1"/>
  <c r="A3257" i="25" s="1"/>
  <c r="A3258" i="25" s="1"/>
  <c r="A3259" i="25" s="1"/>
  <c r="A3260" i="25" s="1"/>
  <c r="A3261" i="25" s="1"/>
  <c r="A3262" i="25" s="1"/>
  <c r="A3263" i="25" s="1"/>
  <c r="A3264" i="25" s="1"/>
  <c r="A3265" i="25" s="1"/>
  <c r="A3266" i="25" s="1"/>
  <c r="A3267" i="25" s="1"/>
  <c r="A3268" i="25" s="1"/>
  <c r="A3269" i="25" s="1"/>
  <c r="A3270" i="25" s="1"/>
  <c r="A3271" i="25" s="1"/>
  <c r="A3272" i="25" s="1"/>
  <c r="A3273" i="25" s="1"/>
  <c r="A3274" i="25" s="1"/>
  <c r="A3275" i="25" s="1"/>
  <c r="A3276" i="25" s="1"/>
  <c r="A3277" i="25" s="1"/>
  <c r="A3278" i="25" s="1"/>
  <c r="A3279" i="25" s="1"/>
  <c r="A3280" i="25" s="1"/>
  <c r="A3281" i="25" s="1"/>
  <c r="A3282" i="25" s="1"/>
  <c r="A3283" i="25" s="1"/>
  <c r="A3284" i="25" s="1"/>
  <c r="A3285" i="25" s="1"/>
  <c r="A3286" i="25" s="1"/>
  <c r="A3287" i="25" s="1"/>
  <c r="A3288" i="25" s="1"/>
  <c r="A3289" i="25" s="1"/>
  <c r="A3290" i="25" s="1"/>
  <c r="A3291" i="25" s="1"/>
  <c r="A3292" i="25" s="1"/>
  <c r="A3293" i="25" s="1"/>
  <c r="A3294" i="25" s="1"/>
  <c r="A3295" i="25" s="1"/>
  <c r="A3296" i="25" s="1"/>
  <c r="A3297" i="25" s="1"/>
  <c r="A3298" i="25" s="1"/>
  <c r="A3299" i="25" s="1"/>
  <c r="A3300" i="25" s="1"/>
  <c r="A3301" i="25" s="1"/>
  <c r="A3302" i="25" s="1"/>
  <c r="A3303" i="25" s="1"/>
  <c r="A3304" i="25" s="1"/>
  <c r="A3305" i="25" s="1"/>
  <c r="A3306" i="25" s="1"/>
  <c r="A3307" i="25" s="1"/>
  <c r="A3308" i="25" s="1"/>
  <c r="A3309" i="25" s="1"/>
  <c r="A3310" i="25" s="1"/>
  <c r="A3311" i="25" s="1"/>
  <c r="A3312" i="25" s="1"/>
  <c r="A3313" i="25" s="1"/>
  <c r="A3314" i="25" s="1"/>
  <c r="A3315" i="25" s="1"/>
  <c r="A3316" i="25" s="1"/>
  <c r="A3317" i="25" s="1"/>
  <c r="A3318" i="25" s="1"/>
  <c r="A3319" i="25" s="1"/>
  <c r="A3320" i="25" s="1"/>
  <c r="A3321" i="25" s="1"/>
  <c r="A3322" i="25" s="1"/>
  <c r="A3323" i="25" s="1"/>
  <c r="A3324" i="25" s="1"/>
  <c r="A3325" i="25" s="1"/>
  <c r="A3326" i="25" s="1"/>
  <c r="A3327" i="25" s="1"/>
  <c r="A3328" i="25" s="1"/>
  <c r="A3329" i="25" s="1"/>
  <c r="A3330" i="25" s="1"/>
  <c r="A3331" i="25" s="1"/>
  <c r="A3332" i="25" s="1"/>
  <c r="A3333" i="25" s="1"/>
  <c r="A3334" i="25" s="1"/>
  <c r="A3335" i="25" s="1"/>
  <c r="A3336" i="25" s="1"/>
  <c r="A3337" i="25" s="1"/>
  <c r="A3338" i="25" s="1"/>
  <c r="A3339" i="25" s="1"/>
  <c r="A3340" i="25" s="1"/>
  <c r="A3341" i="25" s="1"/>
  <c r="A3342" i="25" s="1"/>
  <c r="A3343" i="25" s="1"/>
  <c r="A3344" i="25" s="1"/>
  <c r="A3345" i="25" s="1"/>
  <c r="A3346" i="25" s="1"/>
  <c r="A3347" i="25" s="1"/>
  <c r="A3348" i="25" s="1"/>
  <c r="A3349" i="25" s="1"/>
  <c r="A3350" i="25" s="1"/>
  <c r="A3351" i="25" s="1"/>
  <c r="A3352" i="25" s="1"/>
  <c r="A3353" i="25" s="1"/>
  <c r="A3354" i="25" s="1"/>
  <c r="A3355" i="25" s="1"/>
  <c r="A3356" i="25" s="1"/>
  <c r="A3357" i="25" s="1"/>
  <c r="A3358" i="25" s="1"/>
  <c r="A3359" i="25" s="1"/>
  <c r="A3360" i="25" s="1"/>
  <c r="A3361" i="25" s="1"/>
  <c r="A3362" i="25" s="1"/>
  <c r="A3363" i="25" s="1"/>
  <c r="A3364" i="25" s="1"/>
  <c r="A3365" i="25" s="1"/>
  <c r="A3366" i="25" s="1"/>
  <c r="A3367" i="25" s="1"/>
  <c r="A3368" i="25" s="1"/>
  <c r="A3369" i="25" s="1"/>
  <c r="A3370" i="25" s="1"/>
  <c r="A3371" i="25" s="1"/>
  <c r="A3372" i="25" s="1"/>
  <c r="A3373" i="25" s="1"/>
  <c r="A3374" i="25" s="1"/>
  <c r="A3375" i="25" s="1"/>
  <c r="A3376" i="25" s="1"/>
  <c r="A3377" i="25" s="1"/>
  <c r="A3378" i="25" s="1"/>
  <c r="A3379" i="25" s="1"/>
  <c r="A3380" i="25" s="1"/>
  <c r="A3381" i="25" s="1"/>
  <c r="A3382" i="25" s="1"/>
  <c r="A3383" i="25" s="1"/>
  <c r="A3384" i="25" s="1"/>
  <c r="A3385" i="25" s="1"/>
  <c r="A3386" i="25" s="1"/>
  <c r="A3387" i="25" s="1"/>
  <c r="A3388" i="25" s="1"/>
  <c r="A3389" i="25" s="1"/>
  <c r="A3390" i="25" s="1"/>
  <c r="A3391" i="25" s="1"/>
  <c r="A3392" i="25" s="1"/>
  <c r="A3393" i="25" s="1"/>
  <c r="A3394" i="25" s="1"/>
  <c r="A3395" i="25" s="1"/>
  <c r="A3396" i="25" s="1"/>
  <c r="A3397" i="25" s="1"/>
  <c r="A3398" i="25" s="1"/>
  <c r="A3399" i="25" s="1"/>
  <c r="A3400" i="25" s="1"/>
  <c r="A3401" i="25" s="1"/>
  <c r="A3402" i="25" s="1"/>
  <c r="A3403" i="25" s="1"/>
  <c r="A3404" i="25" s="1"/>
  <c r="A3405" i="25" s="1"/>
  <c r="A3406" i="25" s="1"/>
  <c r="A3407" i="25" s="1"/>
  <c r="A3408" i="25" s="1"/>
  <c r="A3409" i="25" s="1"/>
  <c r="A3410" i="25" s="1"/>
  <c r="A3411" i="25" s="1"/>
  <c r="A3412" i="25" s="1"/>
  <c r="A3413" i="25" s="1"/>
  <c r="A3414" i="25" s="1"/>
  <c r="A3415" i="25" s="1"/>
  <c r="A3416" i="25" s="1"/>
  <c r="A3417" i="25" s="1"/>
  <c r="A3418" i="25" s="1"/>
  <c r="A3419" i="25" s="1"/>
  <c r="A3420" i="25" s="1"/>
  <c r="A3421" i="25" s="1"/>
  <c r="A3422" i="25" s="1"/>
  <c r="A3423" i="25" s="1"/>
  <c r="A3424" i="25" s="1"/>
  <c r="A3425" i="25" s="1"/>
  <c r="A3426" i="25" s="1"/>
  <c r="A3427" i="25" s="1"/>
  <c r="A3428" i="25" s="1"/>
  <c r="A3429" i="25" s="1"/>
  <c r="A3430" i="25" s="1"/>
  <c r="A3431" i="25" s="1"/>
  <c r="A3432" i="25" s="1"/>
  <c r="A3433" i="25" s="1"/>
  <c r="A3434" i="25" s="1"/>
  <c r="A3435" i="25" s="1"/>
  <c r="A3436" i="25" s="1"/>
  <c r="A3437" i="25" s="1"/>
  <c r="A3438" i="25" s="1"/>
  <c r="A3439" i="25" s="1"/>
  <c r="A3440" i="25" s="1"/>
  <c r="A3441" i="25" s="1"/>
  <c r="A3442" i="25" s="1"/>
  <c r="A3443" i="25" s="1"/>
  <c r="A3444" i="25" s="1"/>
  <c r="A3445" i="25" s="1"/>
  <c r="A3446" i="25" s="1"/>
  <c r="A3447" i="25" s="1"/>
  <c r="A3448" i="25" s="1"/>
  <c r="A3449" i="25" s="1"/>
  <c r="A3450" i="25" s="1"/>
  <c r="A3451" i="25" s="1"/>
  <c r="A3452" i="25" s="1"/>
  <c r="A3453" i="25" s="1"/>
  <c r="A3454" i="25" s="1"/>
  <c r="A3455" i="25" s="1"/>
  <c r="A3456" i="25" s="1"/>
  <c r="A3457" i="25" s="1"/>
  <c r="A3458" i="25" s="1"/>
  <c r="A3459" i="25" s="1"/>
  <c r="A3460" i="25" s="1"/>
  <c r="A3461" i="25" s="1"/>
  <c r="A3462" i="25" s="1"/>
  <c r="A3463" i="25" s="1"/>
  <c r="A3464" i="25" s="1"/>
  <c r="A3465" i="25" s="1"/>
  <c r="A3466" i="25" s="1"/>
  <c r="A3467" i="25" s="1"/>
  <c r="A3468" i="25" s="1"/>
  <c r="A3469" i="25" s="1"/>
  <c r="A3470" i="25" s="1"/>
  <c r="A3471" i="25" s="1"/>
  <c r="A3472" i="25" s="1"/>
  <c r="A3473" i="25" s="1"/>
  <c r="A3474" i="25" s="1"/>
  <c r="A3475" i="25" s="1"/>
  <c r="A3476" i="25" s="1"/>
  <c r="A3477" i="25" s="1"/>
  <c r="A3478" i="25" s="1"/>
  <c r="A3479" i="25" s="1"/>
  <c r="A3480" i="25" s="1"/>
  <c r="A3481" i="25" s="1"/>
  <c r="A3482" i="25" s="1"/>
  <c r="A3483" i="25" s="1"/>
  <c r="A3484" i="25" s="1"/>
  <c r="A3485" i="25" s="1"/>
  <c r="A3486" i="25" s="1"/>
  <c r="A3487" i="25" s="1"/>
  <c r="A3488" i="25" s="1"/>
  <c r="A3489" i="25" s="1"/>
  <c r="A3490" i="25" s="1"/>
  <c r="A3491" i="25" s="1"/>
  <c r="A3492" i="25" s="1"/>
  <c r="A3493" i="25" s="1"/>
  <c r="A3494" i="25" s="1"/>
  <c r="A3495" i="25" s="1"/>
  <c r="A3496" i="25" s="1"/>
  <c r="A3497" i="25" s="1"/>
  <c r="A3498" i="25" s="1"/>
  <c r="A3499" i="25" s="1"/>
  <c r="A3500" i="25" s="1"/>
  <c r="A3501" i="25" s="1"/>
  <c r="A3502" i="25" s="1"/>
  <c r="A3503" i="25" s="1"/>
  <c r="A3504" i="25" s="1"/>
  <c r="A3505" i="25" s="1"/>
  <c r="A3506" i="25" s="1"/>
  <c r="A3507" i="25" s="1"/>
  <c r="A3508" i="25" s="1"/>
  <c r="A3509" i="25" s="1"/>
  <c r="A3510" i="25" s="1"/>
  <c r="A3511" i="25" s="1"/>
  <c r="A3512" i="25" s="1"/>
  <c r="A3513" i="25" s="1"/>
  <c r="A3514" i="25" s="1"/>
  <c r="A3515" i="25" s="1"/>
  <c r="A3516" i="25" s="1"/>
  <c r="A3517" i="25" s="1"/>
  <c r="A3518" i="25" s="1"/>
  <c r="A3519" i="25" s="1"/>
  <c r="A3520" i="25" s="1"/>
  <c r="A3521" i="25" s="1"/>
  <c r="A3522" i="25" s="1"/>
  <c r="A3523" i="25" s="1"/>
  <c r="A3524" i="25" s="1"/>
  <c r="A3525" i="25" s="1"/>
  <c r="A3526" i="25" s="1"/>
  <c r="A3527" i="25" s="1"/>
  <c r="A3528" i="25" s="1"/>
  <c r="A3529" i="25" s="1"/>
  <c r="A3530" i="25" s="1"/>
  <c r="A3531" i="25" s="1"/>
  <c r="A3532" i="25" s="1"/>
  <c r="A3533" i="25" s="1"/>
  <c r="A3534" i="25" s="1"/>
  <c r="A3535" i="25" s="1"/>
  <c r="A3536" i="25" s="1"/>
  <c r="A3537" i="25" s="1"/>
  <c r="A3538" i="25" s="1"/>
  <c r="A3539" i="25" s="1"/>
  <c r="A3540" i="25" s="1"/>
  <c r="A3541" i="25" s="1"/>
  <c r="A3542" i="25" s="1"/>
  <c r="A3543" i="25" s="1"/>
  <c r="A3544" i="25" s="1"/>
  <c r="A3545" i="25" s="1"/>
  <c r="A3546" i="25" s="1"/>
  <c r="A3547" i="25" s="1"/>
  <c r="A3548" i="25" s="1"/>
  <c r="A3549" i="25" s="1"/>
  <c r="A3550" i="25" s="1"/>
  <c r="A3551" i="25" s="1"/>
  <c r="A3552" i="25" s="1"/>
  <c r="A3553" i="25" s="1"/>
  <c r="A3554" i="25" s="1"/>
  <c r="A3555" i="25" s="1"/>
  <c r="A3556" i="25" s="1"/>
  <c r="A3557" i="25" s="1"/>
  <c r="A3558" i="25" s="1"/>
  <c r="A3559" i="25" s="1"/>
  <c r="A3560" i="25" s="1"/>
  <c r="A3561" i="25" s="1"/>
  <c r="A3562" i="25" s="1"/>
  <c r="A3563" i="25" s="1"/>
  <c r="A3564" i="25" s="1"/>
  <c r="A3565" i="25" s="1"/>
  <c r="A3566" i="25" s="1"/>
  <c r="A3567" i="25" s="1"/>
  <c r="A3568" i="25" s="1"/>
  <c r="A3569" i="25" s="1"/>
  <c r="A3570" i="25" s="1"/>
  <c r="A3571" i="25" s="1"/>
  <c r="A3572" i="25" s="1"/>
  <c r="A3573" i="25" s="1"/>
  <c r="A3574" i="25" s="1"/>
  <c r="A3575" i="25" s="1"/>
  <c r="A3576" i="25" s="1"/>
  <c r="A3577" i="25" s="1"/>
  <c r="A3578" i="25" s="1"/>
  <c r="A3579" i="25" s="1"/>
  <c r="A3580" i="25" s="1"/>
  <c r="A3581" i="25" s="1"/>
  <c r="A3582" i="25" s="1"/>
  <c r="A3583" i="25" s="1"/>
  <c r="A3584" i="25" s="1"/>
  <c r="A3585" i="25" s="1"/>
  <c r="A3586" i="25" s="1"/>
  <c r="A3587" i="25" s="1"/>
  <c r="A3588" i="25" s="1"/>
  <c r="A3589" i="25" s="1"/>
  <c r="A3590" i="25" s="1"/>
  <c r="A3591" i="25" s="1"/>
  <c r="A3592" i="25" s="1"/>
  <c r="A3593" i="25" s="1"/>
  <c r="A3594" i="25" s="1"/>
  <c r="A3595" i="25" s="1"/>
  <c r="A3596" i="25" s="1"/>
  <c r="A3597" i="25" s="1"/>
  <c r="A3598" i="25" s="1"/>
  <c r="A3599" i="25" s="1"/>
  <c r="A3600" i="25" s="1"/>
  <c r="A3601" i="25" s="1"/>
  <c r="A3602" i="25" s="1"/>
  <c r="A3603" i="25" s="1"/>
  <c r="A3604" i="25" s="1"/>
  <c r="A3605" i="25" s="1"/>
  <c r="A3606" i="25" s="1"/>
  <c r="A3607" i="25" s="1"/>
  <c r="A3608" i="25" s="1"/>
  <c r="A3609" i="25" s="1"/>
  <c r="A3610" i="25" s="1"/>
  <c r="A3611" i="25" s="1"/>
  <c r="A3612" i="25" s="1"/>
  <c r="A3613" i="25" s="1"/>
  <c r="A3614" i="25" s="1"/>
  <c r="A3615" i="25" s="1"/>
  <c r="A3616" i="25" s="1"/>
  <c r="A3617" i="25" s="1"/>
  <c r="A3618" i="25" s="1"/>
  <c r="A3619" i="25" s="1"/>
  <c r="A3620" i="25" s="1"/>
  <c r="A3621" i="25" s="1"/>
  <c r="A3622" i="25" s="1"/>
  <c r="A3623" i="25" s="1"/>
  <c r="A3624" i="25" s="1"/>
  <c r="A3625" i="25" s="1"/>
  <c r="A3626" i="25" s="1"/>
  <c r="A3627" i="25" s="1"/>
  <c r="A3628" i="25" s="1"/>
  <c r="A3629" i="25" s="1"/>
  <c r="A3630" i="25" s="1"/>
  <c r="A3631" i="25" s="1"/>
  <c r="A3632" i="25" s="1"/>
  <c r="A3633" i="25" s="1"/>
  <c r="A3634" i="25" s="1"/>
  <c r="A3635" i="25" s="1"/>
  <c r="A3636" i="25" s="1"/>
  <c r="A3637" i="25" s="1"/>
  <c r="A3638" i="25" s="1"/>
  <c r="A3639" i="25" s="1"/>
  <c r="A3640" i="25" s="1"/>
  <c r="A3641" i="25" s="1"/>
  <c r="A3642" i="25" s="1"/>
  <c r="A3643" i="25" s="1"/>
  <c r="A3644" i="25" s="1"/>
  <c r="A3645" i="25" s="1"/>
  <c r="A3646" i="25" s="1"/>
  <c r="A3647" i="25" s="1"/>
  <c r="A3648" i="25" s="1"/>
  <c r="A3649" i="25" s="1"/>
  <c r="A3650" i="25" s="1"/>
  <c r="A3651" i="25" s="1"/>
  <c r="A3652" i="25" s="1"/>
  <c r="A3653" i="25" s="1"/>
  <c r="A3654" i="25" s="1"/>
  <c r="A3655" i="25" s="1"/>
  <c r="A3656" i="25" s="1"/>
  <c r="A3657" i="25" s="1"/>
  <c r="A3658" i="25" s="1"/>
  <c r="A3659" i="25" s="1"/>
  <c r="A3660" i="25" s="1"/>
  <c r="A3661" i="25" s="1"/>
  <c r="A3662" i="25" s="1"/>
  <c r="A3663" i="25" s="1"/>
  <c r="A3664" i="25" s="1"/>
  <c r="A3665" i="25" s="1"/>
  <c r="A3666" i="25" s="1"/>
  <c r="A3667" i="25" s="1"/>
  <c r="A3668" i="25" s="1"/>
  <c r="A3669" i="25" s="1"/>
  <c r="A3670" i="25" s="1"/>
  <c r="A3671" i="25" s="1"/>
  <c r="A3672" i="25" s="1"/>
  <c r="A3673" i="25" s="1"/>
  <c r="A3674" i="25" s="1"/>
  <c r="A3675" i="25" s="1"/>
  <c r="A3676" i="25" s="1"/>
  <c r="A3677" i="25" s="1"/>
  <c r="A3678" i="25" s="1"/>
  <c r="A3679" i="25" s="1"/>
  <c r="A3680" i="25" s="1"/>
  <c r="A3681" i="25" s="1"/>
  <c r="A3682" i="25" s="1"/>
  <c r="A3683" i="25" s="1"/>
  <c r="A3684" i="25" s="1"/>
  <c r="A3685" i="25" s="1"/>
  <c r="A3686" i="25" s="1"/>
  <c r="A3687" i="25" s="1"/>
  <c r="A3688" i="25" s="1"/>
  <c r="A3689" i="25" s="1"/>
  <c r="A3690" i="25" s="1"/>
  <c r="A3691" i="25" s="1"/>
  <c r="A3692" i="25" s="1"/>
  <c r="A3693" i="25" s="1"/>
  <c r="A3694" i="25" s="1"/>
  <c r="A3695" i="25" s="1"/>
  <c r="A3696" i="25" s="1"/>
  <c r="A3697" i="25" s="1"/>
  <c r="A3698" i="25" s="1"/>
  <c r="A3699" i="25" s="1"/>
  <c r="A3700" i="25" s="1"/>
  <c r="A3701" i="25" s="1"/>
  <c r="A3702" i="25" s="1"/>
  <c r="A3703" i="25" s="1"/>
  <c r="A3704" i="25" s="1"/>
  <c r="A3705" i="25" s="1"/>
  <c r="A3706" i="25" s="1"/>
  <c r="A3707" i="25" s="1"/>
  <c r="A3708" i="25" s="1"/>
  <c r="A3709" i="25" s="1"/>
  <c r="A3710" i="25" s="1"/>
  <c r="A3711" i="25" s="1"/>
  <c r="A3712" i="25" s="1"/>
  <c r="A3713" i="25" s="1"/>
  <c r="A3714" i="25" s="1"/>
  <c r="A3715" i="25" s="1"/>
  <c r="A3716" i="25" s="1"/>
  <c r="A3717" i="25" s="1"/>
  <c r="A3718" i="25" s="1"/>
  <c r="A3719" i="25" s="1"/>
  <c r="A3720" i="25" s="1"/>
  <c r="A3721" i="25" s="1"/>
  <c r="A3722" i="25" s="1"/>
  <c r="A3723" i="25" s="1"/>
  <c r="A3724" i="25" s="1"/>
  <c r="A3725" i="25" s="1"/>
  <c r="A3726" i="25" s="1"/>
  <c r="A3727" i="25" s="1"/>
  <c r="A3728" i="25" s="1"/>
  <c r="A3729" i="25" s="1"/>
  <c r="A3730" i="25" s="1"/>
  <c r="A3731" i="25" s="1"/>
  <c r="A3732" i="25" s="1"/>
  <c r="A3733" i="25" s="1"/>
  <c r="A3734" i="25" s="1"/>
  <c r="A3735" i="25" s="1"/>
  <c r="A3736" i="25" s="1"/>
  <c r="A3737" i="25" s="1"/>
  <c r="A3738" i="25" s="1"/>
  <c r="A3739" i="25" s="1"/>
  <c r="A3740" i="25" s="1"/>
  <c r="A3741" i="25" s="1"/>
  <c r="A3742" i="25" s="1"/>
  <c r="A3743" i="25" s="1"/>
  <c r="A3744" i="25" s="1"/>
  <c r="A3745" i="25" s="1"/>
  <c r="A3746" i="25" s="1"/>
  <c r="A3747" i="25" s="1"/>
  <c r="A3748" i="25" s="1"/>
  <c r="A3749" i="25" s="1"/>
  <c r="A3750" i="25" s="1"/>
  <c r="A3751" i="25" s="1"/>
  <c r="A3752" i="25" s="1"/>
  <c r="A3753" i="25" s="1"/>
  <c r="A3754" i="25" s="1"/>
  <c r="A3755" i="25" s="1"/>
  <c r="A3756" i="25" s="1"/>
  <c r="A3757" i="25" s="1"/>
  <c r="A3758" i="25" s="1"/>
  <c r="A3759" i="25" s="1"/>
  <c r="A3760" i="25" s="1"/>
  <c r="A3761" i="25" s="1"/>
  <c r="A3762" i="25" s="1"/>
  <c r="A3763" i="25" s="1"/>
  <c r="A3764" i="25" s="1"/>
  <c r="A3765" i="25" s="1"/>
  <c r="A3766" i="25" s="1"/>
  <c r="A3767" i="25" s="1"/>
  <c r="A3768" i="25" s="1"/>
  <c r="A3769" i="25" s="1"/>
  <c r="A3770" i="25" s="1"/>
  <c r="A3771" i="25" s="1"/>
  <c r="A3772" i="25" s="1"/>
  <c r="A3773" i="25" s="1"/>
  <c r="A3774" i="25" s="1"/>
  <c r="A3775" i="25" s="1"/>
  <c r="A3776" i="25" s="1"/>
  <c r="A3777" i="25" s="1"/>
  <c r="A3778" i="25" s="1"/>
  <c r="A3779" i="25" s="1"/>
  <c r="A3780" i="25" s="1"/>
  <c r="A3781" i="25" s="1"/>
  <c r="A3782" i="25" s="1"/>
  <c r="A3783" i="25" s="1"/>
  <c r="A3784" i="25" s="1"/>
  <c r="A3785" i="25" s="1"/>
  <c r="A3786" i="25" s="1"/>
  <c r="A3787" i="25" s="1"/>
  <c r="A3788" i="25" s="1"/>
  <c r="A3789" i="25" s="1"/>
  <c r="A3790" i="25" s="1"/>
  <c r="A3791" i="25" s="1"/>
  <c r="A3792" i="25" s="1"/>
  <c r="A3793" i="25" s="1"/>
  <c r="A3794" i="25" s="1"/>
  <c r="A3795" i="25" s="1"/>
  <c r="A3796" i="25" s="1"/>
  <c r="A3797" i="25" s="1"/>
  <c r="A3798" i="25" s="1"/>
  <c r="A3799" i="25" s="1"/>
  <c r="A3800" i="25" s="1"/>
  <c r="A3801" i="25" s="1"/>
  <c r="A3802" i="25" s="1"/>
  <c r="A3803" i="25" s="1"/>
  <c r="A3804" i="25" s="1"/>
  <c r="A3805" i="25" s="1"/>
  <c r="A3806" i="25" s="1"/>
  <c r="A3807" i="25" s="1"/>
  <c r="A3808" i="25" s="1"/>
  <c r="A3809" i="25" s="1"/>
  <c r="A3810" i="25" s="1"/>
  <c r="A3811" i="25" s="1"/>
  <c r="A3812" i="25" s="1"/>
  <c r="A3813" i="25" s="1"/>
  <c r="A3814" i="25" s="1"/>
  <c r="A3815" i="25" s="1"/>
  <c r="A3816" i="25" s="1"/>
  <c r="A3817" i="25" s="1"/>
  <c r="A3818" i="25" s="1"/>
  <c r="A3819" i="25" s="1"/>
  <c r="A3820" i="25" s="1"/>
  <c r="A3821" i="25" s="1"/>
  <c r="A3822" i="25" s="1"/>
  <c r="A3823" i="25" s="1"/>
  <c r="A3824" i="25" s="1"/>
  <c r="A3825" i="25" s="1"/>
  <c r="A3826" i="25" s="1"/>
  <c r="A3827" i="25" s="1"/>
  <c r="A3828" i="25" s="1"/>
  <c r="A3829" i="25" s="1"/>
  <c r="A3830" i="25" s="1"/>
  <c r="A3831" i="25" s="1"/>
  <c r="A3832" i="25" s="1"/>
  <c r="A3833" i="25" s="1"/>
  <c r="A3834" i="25" s="1"/>
  <c r="A3835" i="25" s="1"/>
  <c r="A3836" i="25" s="1"/>
  <c r="A3837" i="25" s="1"/>
  <c r="A3838" i="25" s="1"/>
  <c r="A3839" i="25" s="1"/>
  <c r="A3840" i="25" s="1"/>
  <c r="A3841" i="25" s="1"/>
  <c r="A3842" i="25" s="1"/>
  <c r="A3843" i="25" s="1"/>
  <c r="A3844" i="25" s="1"/>
  <c r="A3845" i="25" s="1"/>
  <c r="A3846" i="25" s="1"/>
  <c r="A3847" i="25" s="1"/>
  <c r="A3848" i="25" s="1"/>
  <c r="A3849" i="25" s="1"/>
  <c r="A3850" i="25" s="1"/>
  <c r="A3851" i="25" s="1"/>
  <c r="A3852" i="25" s="1"/>
  <c r="A3853" i="25" s="1"/>
  <c r="A3854" i="25" s="1"/>
  <c r="A3855" i="25" s="1"/>
  <c r="A3856" i="25" s="1"/>
  <c r="A3857" i="25" s="1"/>
  <c r="A3858" i="25" s="1"/>
  <c r="A3859" i="25" s="1"/>
  <c r="A3860" i="25" s="1"/>
  <c r="A3861" i="25" s="1"/>
  <c r="A3862" i="25" s="1"/>
  <c r="A3863" i="25" s="1"/>
  <c r="A3864" i="25" s="1"/>
  <c r="A3865" i="25" s="1"/>
  <c r="A3866" i="25" s="1"/>
  <c r="A3867" i="25" s="1"/>
  <c r="A3868" i="25" s="1"/>
  <c r="A3869" i="25" s="1"/>
  <c r="A3870" i="25" s="1"/>
  <c r="A3871" i="25" s="1"/>
  <c r="A3872" i="25" s="1"/>
  <c r="A3873" i="25" s="1"/>
  <c r="A3874" i="25" s="1"/>
  <c r="A3875" i="25" s="1"/>
  <c r="A3876" i="25" s="1"/>
  <c r="A3877" i="25" s="1"/>
  <c r="A3878" i="25" s="1"/>
  <c r="A3879" i="25" s="1"/>
  <c r="A3880" i="25" s="1"/>
  <c r="A3881" i="25" s="1"/>
  <c r="A3882" i="25" s="1"/>
  <c r="A3883" i="25" s="1"/>
  <c r="A3884" i="25" s="1"/>
  <c r="A3885" i="25" s="1"/>
  <c r="A3886" i="25" s="1"/>
  <c r="A3887" i="25" s="1"/>
  <c r="A3888" i="25" s="1"/>
  <c r="A3889" i="25" s="1"/>
  <c r="A3890" i="25" s="1"/>
  <c r="A3891" i="25" s="1"/>
  <c r="A3892" i="25" s="1"/>
  <c r="A3893" i="25" s="1"/>
  <c r="A3894" i="25" s="1"/>
  <c r="A3895" i="25" s="1"/>
  <c r="A3896" i="25" s="1"/>
  <c r="A3897" i="25" s="1"/>
  <c r="A3898" i="25" s="1"/>
  <c r="A3899" i="25" s="1"/>
  <c r="A3900" i="25" s="1"/>
  <c r="A3901" i="25" s="1"/>
  <c r="A3902" i="25" s="1"/>
  <c r="A3903" i="25" s="1"/>
  <c r="A3904" i="25" s="1"/>
  <c r="A3905" i="25" s="1"/>
  <c r="A3906" i="25" s="1"/>
  <c r="A3907" i="25" s="1"/>
  <c r="A3908" i="25" s="1"/>
  <c r="A3909" i="25" s="1"/>
  <c r="A3910" i="25" s="1"/>
  <c r="A3911" i="25" s="1"/>
  <c r="A3912" i="25" s="1"/>
  <c r="A3913" i="25" s="1"/>
  <c r="A3914" i="25" s="1"/>
  <c r="A3915" i="25" s="1"/>
  <c r="A3916" i="25" s="1"/>
  <c r="A3917" i="25" s="1"/>
  <c r="A3918" i="25" s="1"/>
  <c r="A3919" i="25" s="1"/>
  <c r="A3920" i="25" s="1"/>
  <c r="A3921" i="25" s="1"/>
  <c r="A3922" i="25" s="1"/>
  <c r="A3923" i="25" s="1"/>
  <c r="A3924" i="25" s="1"/>
  <c r="A3925" i="25" s="1"/>
  <c r="A3926" i="25" s="1"/>
  <c r="A3927" i="25" s="1"/>
  <c r="A3928" i="25" s="1"/>
  <c r="A3929" i="25" s="1"/>
  <c r="A3930" i="25" s="1"/>
  <c r="A3931" i="25" s="1"/>
  <c r="A3932" i="25" s="1"/>
  <c r="A3933" i="25" s="1"/>
  <c r="A3934" i="25" s="1"/>
  <c r="A3935" i="25" s="1"/>
  <c r="A3936" i="25" s="1"/>
  <c r="A3937" i="25" s="1"/>
  <c r="A3938" i="25" s="1"/>
  <c r="A3939" i="25" s="1"/>
  <c r="A3940" i="25" s="1"/>
  <c r="A3941" i="25" s="1"/>
  <c r="A3942" i="25" s="1"/>
  <c r="A3943" i="25" s="1"/>
  <c r="A3944" i="25" s="1"/>
  <c r="A3945" i="25" s="1"/>
  <c r="A3946" i="25" s="1"/>
  <c r="A3947" i="25" s="1"/>
  <c r="A3948" i="25" s="1"/>
  <c r="A3949" i="25" s="1"/>
  <c r="A3950" i="25" s="1"/>
  <c r="A3951" i="25" s="1"/>
  <c r="A3952" i="25" s="1"/>
  <c r="A3953" i="25" s="1"/>
  <c r="A3954" i="25" s="1"/>
  <c r="A3955" i="25" s="1"/>
  <c r="A3956" i="25" s="1"/>
  <c r="A3957" i="25" s="1"/>
  <c r="A3958" i="25" s="1"/>
  <c r="A3959" i="25" s="1"/>
  <c r="A3960" i="25" s="1"/>
  <c r="A3961" i="25" s="1"/>
  <c r="A3962" i="25" s="1"/>
  <c r="A3963" i="25" s="1"/>
  <c r="A3964" i="25" s="1"/>
  <c r="A3965" i="25" s="1"/>
  <c r="A3966" i="25" s="1"/>
  <c r="A3967" i="25" s="1"/>
  <c r="A3968" i="25" s="1"/>
  <c r="A3969" i="25" s="1"/>
  <c r="A3970" i="25" s="1"/>
  <c r="A3971" i="25" s="1"/>
  <c r="A3972" i="25" s="1"/>
  <c r="A3973" i="25" s="1"/>
  <c r="A3974" i="25" s="1"/>
  <c r="A3975" i="25" s="1"/>
  <c r="A3976" i="25" s="1"/>
  <c r="A3977" i="25" s="1"/>
  <c r="A3978" i="25" s="1"/>
  <c r="A3979" i="25" s="1"/>
  <c r="A3980" i="25" s="1"/>
  <c r="A3981" i="25" s="1"/>
  <c r="A3982" i="25" s="1"/>
  <c r="A3983" i="25" s="1"/>
  <c r="A3984" i="25" s="1"/>
  <c r="A3985" i="25" s="1"/>
  <c r="A3986" i="25" s="1"/>
  <c r="A3987" i="25" s="1"/>
  <c r="A3988" i="25" s="1"/>
  <c r="A3989" i="25" s="1"/>
  <c r="A3990" i="25" s="1"/>
  <c r="A3991" i="25" s="1"/>
  <c r="A3992" i="25" s="1"/>
  <c r="A3993" i="25" s="1"/>
  <c r="A3994" i="25" s="1"/>
  <c r="A3995" i="25" s="1"/>
  <c r="A3996" i="25" s="1"/>
  <c r="A3997" i="25" s="1"/>
  <c r="A3998" i="25" s="1"/>
  <c r="A3999" i="25" s="1"/>
  <c r="A4000" i="25" s="1"/>
  <c r="A4001" i="25" s="1"/>
  <c r="A4002" i="25" s="1"/>
  <c r="A4003" i="25" s="1"/>
  <c r="A4004" i="25" s="1"/>
  <c r="A4005" i="25" s="1"/>
  <c r="A4006" i="25" s="1"/>
  <c r="A4007" i="25" s="1"/>
  <c r="A4008" i="25" s="1"/>
  <c r="A4009" i="25" s="1"/>
  <c r="A4010" i="25" s="1"/>
  <c r="A4011" i="25" s="1"/>
  <c r="A4012" i="25" s="1"/>
  <c r="A4013" i="25" s="1"/>
  <c r="A4014" i="25" s="1"/>
  <c r="A4015" i="25" s="1"/>
  <c r="A4016" i="25" s="1"/>
  <c r="A4017" i="25" s="1"/>
  <c r="A4018" i="25" s="1"/>
  <c r="A4019" i="25" s="1"/>
  <c r="A4020" i="25" s="1"/>
  <c r="A4021" i="25" s="1"/>
  <c r="A4022" i="25" s="1"/>
  <c r="A4023" i="25" s="1"/>
  <c r="A4024" i="25" s="1"/>
  <c r="A4025" i="25" s="1"/>
  <c r="A4026" i="25" s="1"/>
  <c r="A4027" i="25" s="1"/>
  <c r="A4028" i="25" s="1"/>
  <c r="A4029" i="25" s="1"/>
  <c r="A4030" i="25" s="1"/>
  <c r="A4031" i="25" s="1"/>
  <c r="A4032" i="25" s="1"/>
  <c r="A4033" i="25" s="1"/>
  <c r="A4034" i="25" s="1"/>
  <c r="A4035" i="25" s="1"/>
  <c r="A4036" i="25" s="1"/>
  <c r="A4037" i="25" s="1"/>
  <c r="A4038" i="25" s="1"/>
  <c r="A4039" i="25" s="1"/>
  <c r="A4040" i="25" s="1"/>
  <c r="A4041" i="25" s="1"/>
  <c r="A4042" i="25" s="1"/>
  <c r="A4043" i="25" s="1"/>
  <c r="A4044" i="25" s="1"/>
  <c r="A4045" i="25" s="1"/>
  <c r="A4046" i="25" s="1"/>
  <c r="A4047" i="25" s="1"/>
  <c r="A4048" i="25" s="1"/>
  <c r="A4049" i="25" s="1"/>
  <c r="A4050" i="25" s="1"/>
  <c r="A4051" i="25" s="1"/>
  <c r="A4052" i="25" s="1"/>
  <c r="A4053" i="25" s="1"/>
  <c r="A4054" i="25" s="1"/>
  <c r="A4055" i="25" s="1"/>
  <c r="A4056" i="25" s="1"/>
  <c r="A4057" i="25" s="1"/>
  <c r="A4058" i="25" s="1"/>
  <c r="A4059" i="25" s="1"/>
  <c r="A4060" i="25" s="1"/>
  <c r="A4061" i="25" s="1"/>
  <c r="A4062" i="25" s="1"/>
  <c r="A4063" i="25" s="1"/>
  <c r="A4064" i="25" s="1"/>
  <c r="A4065" i="25" s="1"/>
  <c r="A4066" i="25" s="1"/>
  <c r="A4067" i="25" s="1"/>
  <c r="A4068" i="25" s="1"/>
  <c r="A4069" i="25" s="1"/>
  <c r="A4070" i="25" s="1"/>
  <c r="A4071" i="25" s="1"/>
  <c r="A4072" i="25" s="1"/>
  <c r="A4073" i="25" s="1"/>
  <c r="A4074" i="25" s="1"/>
  <c r="A4075" i="25" s="1"/>
  <c r="A4076" i="25" s="1"/>
  <c r="A4077" i="25" s="1"/>
  <c r="A4078" i="25" s="1"/>
  <c r="A4079" i="25" s="1"/>
  <c r="A4080" i="25" s="1"/>
  <c r="A4081" i="25" s="1"/>
  <c r="A4082" i="25" s="1"/>
  <c r="A4083" i="25" s="1"/>
  <c r="A4084" i="25" s="1"/>
  <c r="A4085" i="25" s="1"/>
  <c r="A4086" i="25" s="1"/>
  <c r="A4087" i="25" s="1"/>
  <c r="A4088" i="25" s="1"/>
  <c r="A4089" i="25" s="1"/>
  <c r="A4090" i="25" s="1"/>
  <c r="A4091" i="25" s="1"/>
  <c r="A4092" i="25" s="1"/>
  <c r="A4093" i="25" s="1"/>
  <c r="A4094" i="25" s="1"/>
  <c r="A4095" i="25" s="1"/>
  <c r="A4096" i="25" s="1"/>
  <c r="A4097" i="25" s="1"/>
  <c r="A4098" i="25" s="1"/>
  <c r="A4099" i="25" s="1"/>
  <c r="A4100" i="25" s="1"/>
  <c r="A4101" i="25" s="1"/>
  <c r="A4102" i="25" s="1"/>
  <c r="A4103" i="25" s="1"/>
  <c r="A4104" i="25" s="1"/>
  <c r="A4105" i="25" s="1"/>
  <c r="A4106" i="25" s="1"/>
  <c r="A4107" i="25" s="1"/>
  <c r="A4108" i="25" s="1"/>
  <c r="A4109" i="25" s="1"/>
  <c r="A4110" i="25" s="1"/>
  <c r="A4111" i="25" s="1"/>
  <c r="A4112" i="25" s="1"/>
  <c r="A4113" i="25" s="1"/>
  <c r="A4114" i="25" s="1"/>
  <c r="A4115" i="25" s="1"/>
  <c r="A4116" i="25" s="1"/>
  <c r="A4117" i="25" s="1"/>
  <c r="A4118" i="25" s="1"/>
  <c r="A4119" i="25" s="1"/>
  <c r="A4120" i="25" s="1"/>
  <c r="A4121" i="25" s="1"/>
  <c r="A4122" i="25" s="1"/>
  <c r="A4123" i="25" s="1"/>
  <c r="A4124" i="25" s="1"/>
  <c r="A4125" i="25" s="1"/>
  <c r="A4126" i="25" s="1"/>
  <c r="A4127" i="25" s="1"/>
  <c r="A4128" i="25" s="1"/>
  <c r="A4129" i="25" s="1"/>
  <c r="A4130" i="25" s="1"/>
  <c r="A4131" i="25" s="1"/>
  <c r="A4132" i="25" s="1"/>
  <c r="A4133" i="25" s="1"/>
  <c r="A4134" i="25" s="1"/>
  <c r="A4135" i="25" s="1"/>
  <c r="A4136" i="25" s="1"/>
  <c r="A4137" i="25" s="1"/>
  <c r="A4138" i="25" s="1"/>
  <c r="A4139" i="25" s="1"/>
  <c r="A4140" i="25" s="1"/>
  <c r="A4141" i="25" s="1"/>
  <c r="A4142" i="25" s="1"/>
  <c r="A4143" i="25" s="1"/>
  <c r="A4144" i="25" s="1"/>
  <c r="A4145" i="25" s="1"/>
  <c r="A4146" i="25" s="1"/>
  <c r="A4147" i="25" s="1"/>
  <c r="A4148" i="25" s="1"/>
  <c r="A4149" i="25" s="1"/>
  <c r="A4150" i="25" s="1"/>
  <c r="A4151" i="25" s="1"/>
  <c r="A4152" i="25" s="1"/>
  <c r="A4153" i="25" s="1"/>
  <c r="A4154" i="25" s="1"/>
  <c r="A4155" i="25" s="1"/>
  <c r="A4156" i="25" s="1"/>
  <c r="A4157" i="25" s="1"/>
  <c r="A4158" i="25" s="1"/>
  <c r="A4159" i="25" s="1"/>
  <c r="A4160" i="25" s="1"/>
  <c r="A4161" i="25" s="1"/>
  <c r="A4162" i="25" s="1"/>
  <c r="A4163" i="25" s="1"/>
  <c r="A4164" i="25" s="1"/>
  <c r="A4165" i="25" s="1"/>
  <c r="A4166" i="25" s="1"/>
  <c r="A4167" i="25" s="1"/>
  <c r="A4168" i="25" s="1"/>
  <c r="A4169" i="25" s="1"/>
  <c r="A4170" i="25" s="1"/>
  <c r="A4171" i="25" s="1"/>
  <c r="A4172" i="25" s="1"/>
  <c r="A4173" i="25" s="1"/>
  <c r="A4174" i="25" s="1"/>
  <c r="A4175" i="25" s="1"/>
  <c r="A4176" i="25" s="1"/>
  <c r="A4177" i="25" s="1"/>
  <c r="A4178" i="25" s="1"/>
  <c r="A4179" i="25" s="1"/>
  <c r="A4180" i="25" s="1"/>
  <c r="A4181" i="25" s="1"/>
  <c r="A4182" i="25" s="1"/>
  <c r="A4183" i="25" s="1"/>
  <c r="A4184" i="25" s="1"/>
  <c r="A4185" i="25" s="1"/>
  <c r="A4186" i="25" s="1"/>
  <c r="A4187" i="25" s="1"/>
  <c r="A4188" i="25" s="1"/>
  <c r="A4189" i="25" s="1"/>
  <c r="A4190" i="25" s="1"/>
  <c r="A4191" i="25" s="1"/>
  <c r="A4192" i="25" s="1"/>
  <c r="A4193" i="25" s="1"/>
  <c r="A4194" i="25" s="1"/>
  <c r="A4195" i="25" s="1"/>
  <c r="A4196" i="25" s="1"/>
  <c r="A4197" i="25" s="1"/>
  <c r="A4198" i="25" s="1"/>
  <c r="A4199" i="25" s="1"/>
  <c r="A4200" i="25" s="1"/>
  <c r="A4201" i="25" s="1"/>
  <c r="A4202" i="25" s="1"/>
  <c r="A4203" i="25" s="1"/>
  <c r="A4204" i="25" s="1"/>
  <c r="A4205" i="25" s="1"/>
  <c r="A4206" i="25" s="1"/>
  <c r="A4207" i="25" s="1"/>
  <c r="A4208" i="25" s="1"/>
  <c r="A4209" i="25" s="1"/>
  <c r="A4210" i="25" s="1"/>
  <c r="A4211" i="25" s="1"/>
  <c r="A4212" i="25" s="1"/>
  <c r="A4213" i="25" s="1"/>
  <c r="A4214" i="25" s="1"/>
  <c r="A4215" i="25" s="1"/>
  <c r="A4216" i="25" s="1"/>
  <c r="A4217" i="25" s="1"/>
  <c r="A4218" i="25" s="1"/>
  <c r="A4219" i="25" s="1"/>
  <c r="A4220" i="25" s="1"/>
  <c r="A4221" i="25" s="1"/>
  <c r="A4222" i="25" s="1"/>
  <c r="A4223" i="25" s="1"/>
  <c r="A4224" i="25" s="1"/>
  <c r="A4225" i="25" s="1"/>
  <c r="A4226" i="25" s="1"/>
  <c r="A4227" i="25" s="1"/>
  <c r="A4228" i="25" s="1"/>
  <c r="A4229" i="25" s="1"/>
  <c r="A4230" i="25" s="1"/>
  <c r="A4231" i="25" s="1"/>
  <c r="A4232" i="25" s="1"/>
  <c r="A4233" i="25" s="1"/>
  <c r="A4234" i="25" s="1"/>
  <c r="A4235" i="25" s="1"/>
  <c r="A4236" i="25" s="1"/>
  <c r="A4237" i="25" s="1"/>
  <c r="A4238" i="25" s="1"/>
  <c r="A4239" i="25" s="1"/>
  <c r="A4240" i="25" s="1"/>
  <c r="A4241" i="25" s="1"/>
  <c r="A4242" i="25" s="1"/>
  <c r="A4243" i="25" s="1"/>
  <c r="A4244" i="25" s="1"/>
  <c r="A4245" i="25" s="1"/>
  <c r="A4246" i="25" s="1"/>
  <c r="A4247" i="25" s="1"/>
  <c r="A4248" i="25" s="1"/>
  <c r="A4249" i="25" s="1"/>
  <c r="A4250" i="25" s="1"/>
  <c r="A4251" i="25" s="1"/>
  <c r="A4252" i="25" s="1"/>
  <c r="A4253" i="25" s="1"/>
  <c r="A4254" i="25" s="1"/>
  <c r="A4255" i="25" s="1"/>
  <c r="A4256" i="25" s="1"/>
  <c r="A4257" i="25" s="1"/>
  <c r="A4258" i="25" s="1"/>
  <c r="A4259" i="25" s="1"/>
  <c r="A4260" i="25" s="1"/>
  <c r="A4261" i="25" s="1"/>
  <c r="A4262" i="25" s="1"/>
  <c r="A4263" i="25" s="1"/>
  <c r="A4264" i="25" s="1"/>
  <c r="A4265" i="25" s="1"/>
  <c r="A4266" i="25" s="1"/>
  <c r="A4267" i="25" s="1"/>
  <c r="A4268" i="25" s="1"/>
  <c r="A4269" i="25" s="1"/>
  <c r="A4270" i="25" s="1"/>
  <c r="A4271" i="25" s="1"/>
  <c r="A4272" i="25" s="1"/>
  <c r="A4273" i="25" s="1"/>
  <c r="A4274" i="25" s="1"/>
  <c r="A4275" i="25" s="1"/>
  <c r="A4276" i="25" s="1"/>
  <c r="A4277" i="25" s="1"/>
  <c r="A4278" i="25" s="1"/>
  <c r="A4279" i="25" s="1"/>
  <c r="A4280" i="25" s="1"/>
  <c r="A4281" i="25" s="1"/>
  <c r="A4282" i="25" s="1"/>
  <c r="A4283" i="25" s="1"/>
  <c r="A4284" i="25" s="1"/>
  <c r="A4285" i="25" s="1"/>
  <c r="A4286" i="25" s="1"/>
  <c r="A4287" i="25" s="1"/>
  <c r="A4288" i="25" s="1"/>
  <c r="A4289" i="25" s="1"/>
  <c r="A4290" i="25" s="1"/>
  <c r="A4291" i="25" s="1"/>
  <c r="A4292" i="25" s="1"/>
  <c r="A4293" i="25" s="1"/>
  <c r="A4294" i="25" s="1"/>
  <c r="A4295" i="25" s="1"/>
  <c r="A4296" i="25" s="1"/>
  <c r="A4297" i="25" s="1"/>
  <c r="A4298" i="25" s="1"/>
  <c r="A4299" i="25" s="1"/>
  <c r="A4300" i="25" s="1"/>
  <c r="A4301" i="25" s="1"/>
  <c r="A4302" i="25" s="1"/>
  <c r="A4303" i="25" s="1"/>
  <c r="A4304" i="25" s="1"/>
  <c r="A4305" i="25" s="1"/>
  <c r="A4306" i="25" s="1"/>
  <c r="A4307" i="25" s="1"/>
  <c r="A4308" i="25" s="1"/>
  <c r="A4309" i="25" s="1"/>
  <c r="A4310" i="25" s="1"/>
  <c r="A4311" i="25" s="1"/>
  <c r="A4312" i="25" s="1"/>
  <c r="A4313" i="25" s="1"/>
  <c r="A4314" i="25" s="1"/>
  <c r="A4315" i="25" s="1"/>
  <c r="A4316" i="25" s="1"/>
  <c r="A4317" i="25" s="1"/>
  <c r="A4318" i="25" s="1"/>
  <c r="A4319" i="25" s="1"/>
  <c r="A4320" i="25" s="1"/>
  <c r="A4321" i="25" s="1"/>
  <c r="A4322" i="25" s="1"/>
  <c r="A4323" i="25" s="1"/>
  <c r="A4324" i="25" s="1"/>
  <c r="A4325" i="25" s="1"/>
  <c r="A4326" i="25" s="1"/>
  <c r="A4327" i="25" s="1"/>
  <c r="A4328" i="25" s="1"/>
  <c r="A4329" i="25" s="1"/>
  <c r="A4330" i="25" s="1"/>
  <c r="A4331" i="25" s="1"/>
  <c r="A4332" i="25" s="1"/>
  <c r="A4333" i="25" s="1"/>
  <c r="A4334" i="25" s="1"/>
  <c r="A4335" i="25" s="1"/>
  <c r="A4336" i="25" s="1"/>
  <c r="A4337" i="25" s="1"/>
  <c r="A4338" i="25" s="1"/>
  <c r="A4339" i="25" s="1"/>
  <c r="A4340" i="25" s="1"/>
  <c r="A4341" i="25" s="1"/>
  <c r="A4342" i="25" s="1"/>
  <c r="A4343" i="25" s="1"/>
  <c r="A4344" i="25" s="1"/>
  <c r="A4345" i="25" s="1"/>
  <c r="A4346" i="25" s="1"/>
  <c r="A4347" i="25" s="1"/>
  <c r="A4348" i="25" s="1"/>
  <c r="A4349" i="25" s="1"/>
  <c r="A4350" i="25" s="1"/>
  <c r="A4351" i="25" s="1"/>
  <c r="A4352" i="25" s="1"/>
  <c r="A4353" i="25" s="1"/>
  <c r="A4354" i="25" s="1"/>
  <c r="A4355" i="25" s="1"/>
  <c r="A4356" i="25" s="1"/>
  <c r="A4357" i="25" s="1"/>
  <c r="A4358" i="25" s="1"/>
  <c r="A4359" i="25" s="1"/>
  <c r="A4360" i="25" s="1"/>
  <c r="A4361" i="25" s="1"/>
  <c r="A4362" i="25" s="1"/>
  <c r="A4363" i="25" s="1"/>
  <c r="A4364" i="25" s="1"/>
  <c r="A4365" i="25" s="1"/>
  <c r="A4366" i="25" s="1"/>
  <c r="A4367" i="25" s="1"/>
  <c r="A4368" i="25" s="1"/>
  <c r="A4369" i="25" s="1"/>
  <c r="A4370" i="25" s="1"/>
  <c r="A4371" i="25" s="1"/>
  <c r="A4372" i="25" s="1"/>
  <c r="A4373" i="25" s="1"/>
  <c r="A4374" i="25" s="1"/>
  <c r="A4375" i="25" s="1"/>
  <c r="A4376" i="25" s="1"/>
  <c r="A4377" i="25" s="1"/>
  <c r="A4378" i="25" s="1"/>
  <c r="A4379" i="25" s="1"/>
  <c r="A4380" i="25" s="1"/>
  <c r="A4381" i="25" s="1"/>
  <c r="A4382" i="25" s="1"/>
  <c r="A4383" i="25" s="1"/>
  <c r="A4384" i="25" s="1"/>
  <c r="A4385" i="25" s="1"/>
  <c r="A4386" i="25" s="1"/>
  <c r="A4387" i="25" s="1"/>
  <c r="A4388" i="25" s="1"/>
  <c r="A4389" i="25" s="1"/>
  <c r="A4390" i="25" s="1"/>
  <c r="A4391" i="25" s="1"/>
  <c r="A4392" i="25" s="1"/>
  <c r="A4393" i="25" s="1"/>
  <c r="A4394" i="25" s="1"/>
  <c r="A4395" i="25" s="1"/>
  <c r="A4396" i="25" s="1"/>
  <c r="A4397" i="25" s="1"/>
  <c r="A4398" i="25" s="1"/>
  <c r="A4399" i="25" s="1"/>
  <c r="A4400" i="25" s="1"/>
  <c r="A4401" i="25" s="1"/>
  <c r="A4402" i="25" s="1"/>
  <c r="A4403" i="25" s="1"/>
  <c r="A4404" i="25" s="1"/>
  <c r="A4405" i="25" s="1"/>
  <c r="A4406" i="25" s="1"/>
  <c r="A4407" i="25" s="1"/>
  <c r="A4408" i="25" s="1"/>
  <c r="A4409" i="25" s="1"/>
  <c r="A4410" i="25" s="1"/>
  <c r="A4411" i="25" s="1"/>
  <c r="A4412" i="25" s="1"/>
  <c r="A4413" i="25" s="1"/>
  <c r="A4414" i="25" s="1"/>
  <c r="A4415" i="25" s="1"/>
  <c r="A4416" i="25" s="1"/>
  <c r="A4417" i="25" s="1"/>
  <c r="A4418" i="25" s="1"/>
  <c r="A4419" i="25" s="1"/>
  <c r="A4420" i="25" s="1"/>
  <c r="A4421" i="25" s="1"/>
  <c r="A4422" i="25" s="1"/>
  <c r="A4423" i="25" s="1"/>
  <c r="A4424" i="25" s="1"/>
  <c r="A4425" i="25" s="1"/>
  <c r="A4426" i="25" s="1"/>
  <c r="A4427" i="25" s="1"/>
  <c r="A4428" i="25" s="1"/>
  <c r="A4429" i="25" s="1"/>
  <c r="A4430" i="25" s="1"/>
  <c r="A4431" i="25" s="1"/>
  <c r="A4432" i="25" s="1"/>
  <c r="A4433" i="25" s="1"/>
  <c r="A4434" i="25" s="1"/>
  <c r="A4435" i="25" s="1"/>
  <c r="A4436" i="25" s="1"/>
  <c r="A4437" i="25" s="1"/>
  <c r="A4438" i="25" s="1"/>
  <c r="A4439" i="25" s="1"/>
  <c r="A4440" i="25" s="1"/>
  <c r="A4441" i="25" s="1"/>
  <c r="A4442" i="25" s="1"/>
  <c r="A4443" i="25" s="1"/>
  <c r="A4444" i="25" s="1"/>
  <c r="A4445" i="25" s="1"/>
  <c r="A4446" i="25" s="1"/>
  <c r="A4447" i="25" s="1"/>
  <c r="A4448" i="25" s="1"/>
  <c r="A4449" i="25" s="1"/>
  <c r="A4450" i="25" s="1"/>
  <c r="A4451" i="25" s="1"/>
  <c r="A4452" i="25" s="1"/>
  <c r="A4453" i="25" s="1"/>
  <c r="A4454" i="25" s="1"/>
  <c r="A4455" i="25" s="1"/>
  <c r="A4456" i="25" s="1"/>
  <c r="A4457" i="25" s="1"/>
  <c r="A4458" i="25" s="1"/>
  <c r="A4459" i="25" s="1"/>
  <c r="A4460" i="25" s="1"/>
  <c r="A4461" i="25" s="1"/>
  <c r="A4462" i="25" s="1"/>
  <c r="A4463" i="25" s="1"/>
  <c r="A4464" i="25" s="1"/>
  <c r="A4465" i="25" s="1"/>
  <c r="A4466" i="25" s="1"/>
  <c r="A4467" i="25" s="1"/>
  <c r="A4468" i="25" s="1"/>
  <c r="A4469" i="25" s="1"/>
  <c r="A4470" i="25" s="1"/>
  <c r="A4471" i="25" s="1"/>
  <c r="A4472" i="25" s="1"/>
  <c r="A4473" i="25" s="1"/>
  <c r="A4474" i="25" s="1"/>
  <c r="A4475" i="25" s="1"/>
  <c r="A4476" i="25" s="1"/>
  <c r="A4477" i="25" s="1"/>
  <c r="A4478" i="25" s="1"/>
  <c r="A4479" i="25" s="1"/>
  <c r="A4480" i="25" s="1"/>
  <c r="A4481" i="25" s="1"/>
  <c r="A4482" i="25" s="1"/>
  <c r="A4483" i="25" s="1"/>
  <c r="A4484" i="25" s="1"/>
  <c r="A4485" i="25" s="1"/>
  <c r="A4486" i="25" s="1"/>
  <c r="A4487" i="25" s="1"/>
  <c r="A4488" i="25" s="1"/>
  <c r="A4489" i="25" s="1"/>
  <c r="A4490" i="25" s="1"/>
  <c r="A4491" i="25" s="1"/>
  <c r="A4492" i="25" s="1"/>
  <c r="A4493" i="25" s="1"/>
  <c r="A4494" i="25" s="1"/>
  <c r="A4495" i="25" s="1"/>
  <c r="A4496" i="25" s="1"/>
  <c r="A4497" i="25" s="1"/>
  <c r="A4498" i="25" s="1"/>
  <c r="A4499" i="25" s="1"/>
  <c r="A4500" i="25" s="1"/>
  <c r="A4501" i="25" s="1"/>
  <c r="A4502" i="25" s="1"/>
  <c r="A4503" i="25" s="1"/>
  <c r="A4504" i="25" s="1"/>
  <c r="A4505" i="25" s="1"/>
  <c r="A4506" i="25" s="1"/>
  <c r="A4507" i="25" s="1"/>
  <c r="A4508" i="25" s="1"/>
  <c r="A4509" i="25" s="1"/>
  <c r="A4510" i="25" s="1"/>
  <c r="A4511" i="25" s="1"/>
  <c r="A4512" i="25" s="1"/>
  <c r="A4513" i="25" s="1"/>
  <c r="A4514" i="25" s="1"/>
  <c r="A4515" i="25" s="1"/>
  <c r="A4516" i="25" s="1"/>
  <c r="A4517" i="25" s="1"/>
  <c r="A4518" i="25" s="1"/>
  <c r="A4519" i="25" s="1"/>
  <c r="A4520" i="25" s="1"/>
  <c r="A4521" i="25" s="1"/>
  <c r="A4522" i="25" s="1"/>
  <c r="A4523" i="25" s="1"/>
  <c r="A4524" i="25" s="1"/>
  <c r="A4525" i="25" s="1"/>
  <c r="A4526" i="25" s="1"/>
  <c r="A4527" i="25" s="1"/>
  <c r="A4528" i="25" s="1"/>
  <c r="A4529" i="25" s="1"/>
  <c r="A4530" i="25" s="1"/>
  <c r="A4531" i="25" s="1"/>
  <c r="A4532" i="25" s="1"/>
  <c r="A4533" i="25" s="1"/>
  <c r="A4534" i="25" s="1"/>
  <c r="A4535" i="25" s="1"/>
  <c r="A4536" i="25" s="1"/>
  <c r="A4537" i="25" s="1"/>
  <c r="A4538" i="25" s="1"/>
  <c r="A4539" i="25" s="1"/>
  <c r="A4540" i="25" s="1"/>
  <c r="A4541" i="25" s="1"/>
  <c r="A4542" i="25" s="1"/>
  <c r="A4543" i="25" s="1"/>
  <c r="A4544" i="25" s="1"/>
  <c r="A4545" i="25" s="1"/>
  <c r="A4546" i="25" s="1"/>
  <c r="A4547" i="25" s="1"/>
  <c r="A4548" i="25" s="1"/>
  <c r="A4549" i="25" s="1"/>
  <c r="A4550" i="25" s="1"/>
  <c r="A4551" i="25" s="1"/>
  <c r="A4552" i="25" s="1"/>
  <c r="A4553" i="25" s="1"/>
  <c r="A4554" i="25" s="1"/>
  <c r="A4555" i="25" s="1"/>
  <c r="A4556" i="25" s="1"/>
  <c r="A4557" i="25" s="1"/>
  <c r="A4558" i="25" s="1"/>
  <c r="A4559" i="25" s="1"/>
  <c r="A4560" i="25" s="1"/>
  <c r="A4561" i="25" s="1"/>
  <c r="A4562" i="25" s="1"/>
  <c r="A4563" i="25" s="1"/>
  <c r="A4564" i="25" s="1"/>
  <c r="A4565" i="25" s="1"/>
  <c r="A4566" i="25" s="1"/>
  <c r="A4567" i="25" s="1"/>
  <c r="A4568" i="25" s="1"/>
  <c r="A4569" i="25" s="1"/>
  <c r="A4570" i="25" s="1"/>
  <c r="A4571" i="25" s="1"/>
  <c r="A4572" i="25" s="1"/>
  <c r="A4573" i="25" s="1"/>
  <c r="A4574" i="25" s="1"/>
  <c r="A4575" i="25" s="1"/>
  <c r="A4576" i="25" s="1"/>
  <c r="A4577" i="25" s="1"/>
  <c r="A4578" i="25" s="1"/>
  <c r="A4579" i="25" s="1"/>
  <c r="A4580" i="25" s="1"/>
  <c r="A4581" i="25" s="1"/>
  <c r="A4582" i="25" s="1"/>
  <c r="A4583" i="25" s="1"/>
  <c r="A4584" i="25" s="1"/>
  <c r="A4585" i="25" s="1"/>
  <c r="A4586" i="25" s="1"/>
  <c r="A4587" i="25" s="1"/>
  <c r="A4588" i="25" s="1"/>
  <c r="A4589" i="25" s="1"/>
  <c r="A4590" i="25" s="1"/>
  <c r="A4591" i="25" s="1"/>
  <c r="A4592" i="25" s="1"/>
  <c r="A4593" i="25" s="1"/>
  <c r="A4594" i="25" s="1"/>
  <c r="A4595" i="25" s="1"/>
  <c r="A4596" i="25" s="1"/>
  <c r="A4597" i="25" s="1"/>
  <c r="A4598" i="25" s="1"/>
  <c r="A4599" i="25" s="1"/>
  <c r="A4600" i="25" s="1"/>
  <c r="A4601" i="25" s="1"/>
  <c r="A4602" i="25" s="1"/>
  <c r="A4603" i="25" s="1"/>
  <c r="A4604" i="25" s="1"/>
  <c r="A4605" i="25" s="1"/>
  <c r="A4606" i="25" s="1"/>
  <c r="A4607" i="25" s="1"/>
  <c r="A4608" i="25" s="1"/>
  <c r="A4609" i="25" s="1"/>
  <c r="A4610" i="25" s="1"/>
  <c r="A4611" i="25" s="1"/>
  <c r="A4612" i="25" s="1"/>
  <c r="A4613" i="25" s="1"/>
  <c r="A4614" i="25" s="1"/>
  <c r="A4615" i="25" s="1"/>
  <c r="A4616" i="25" s="1"/>
  <c r="A4617" i="25" s="1"/>
  <c r="A4618" i="25" s="1"/>
  <c r="A4619" i="25" s="1"/>
  <c r="A4620" i="25" s="1"/>
  <c r="A4621" i="25" s="1"/>
  <c r="A4622" i="25" s="1"/>
  <c r="A4623" i="25" s="1"/>
  <c r="A4624" i="25" s="1"/>
  <c r="A4625" i="25" s="1"/>
  <c r="A4626" i="25" s="1"/>
  <c r="A4627" i="25" s="1"/>
  <c r="A4628" i="25" s="1"/>
  <c r="A4629" i="25" s="1"/>
  <c r="A4630" i="25" s="1"/>
  <c r="A4631" i="25" s="1"/>
  <c r="A4632" i="25" s="1"/>
  <c r="A4633" i="25" s="1"/>
  <c r="A4634" i="25" s="1"/>
  <c r="A4635" i="25" s="1"/>
  <c r="A4636" i="25" s="1"/>
  <c r="A4637" i="25" s="1"/>
  <c r="A4638" i="25" s="1"/>
  <c r="A4639" i="25" s="1"/>
  <c r="A4640" i="25" s="1"/>
  <c r="A4641" i="25" s="1"/>
  <c r="A4642" i="25" s="1"/>
  <c r="A4643" i="25" s="1"/>
  <c r="A4644" i="25" s="1"/>
  <c r="A4645" i="25" s="1"/>
  <c r="A4646" i="25" s="1"/>
  <c r="A4647" i="25" s="1"/>
  <c r="A4648" i="25" s="1"/>
  <c r="A4649" i="25" s="1"/>
  <c r="A4650" i="25" s="1"/>
  <c r="A4651" i="25" s="1"/>
  <c r="A4652" i="25" s="1"/>
  <c r="A4653" i="25" s="1"/>
  <c r="A4654" i="25" s="1"/>
  <c r="A4655" i="25" s="1"/>
  <c r="A4656" i="25" s="1"/>
  <c r="A4657" i="25" s="1"/>
  <c r="A4658" i="25" s="1"/>
  <c r="A4659" i="25" s="1"/>
  <c r="A4660" i="25" s="1"/>
  <c r="A4661" i="25" s="1"/>
  <c r="A4662" i="25" s="1"/>
  <c r="A4663" i="25" s="1"/>
  <c r="A4664" i="25" s="1"/>
  <c r="A4665" i="25" s="1"/>
  <c r="A4666" i="25" s="1"/>
  <c r="A4667" i="25" s="1"/>
  <c r="A4668" i="25" s="1"/>
  <c r="A4669" i="25" s="1"/>
  <c r="A4670" i="25" s="1"/>
  <c r="A4671" i="25" s="1"/>
  <c r="A4672" i="25" s="1"/>
  <c r="A4673" i="25" s="1"/>
  <c r="A4674" i="25" s="1"/>
  <c r="A4675" i="25" s="1"/>
  <c r="A4676" i="25" s="1"/>
  <c r="A4677" i="25" s="1"/>
  <c r="A4678" i="25" s="1"/>
  <c r="A4679" i="25" s="1"/>
  <c r="A4680" i="25" s="1"/>
  <c r="A4681" i="25" s="1"/>
  <c r="A4682" i="25" s="1"/>
  <c r="A4683" i="25" s="1"/>
  <c r="A4684" i="25" s="1"/>
  <c r="A4685" i="25" s="1"/>
  <c r="A4686" i="25" s="1"/>
  <c r="A4687" i="25" s="1"/>
  <c r="A4688" i="25" s="1"/>
  <c r="A4689" i="25" s="1"/>
  <c r="A4690" i="25" s="1"/>
  <c r="A4691" i="25" s="1"/>
  <c r="A4692" i="25" s="1"/>
  <c r="A4693" i="25" s="1"/>
  <c r="A4694" i="25" s="1"/>
  <c r="A4695" i="25" s="1"/>
  <c r="A4696" i="25" s="1"/>
  <c r="A4697" i="25" s="1"/>
  <c r="A4698" i="25" s="1"/>
  <c r="A4699" i="25" s="1"/>
  <c r="A4700" i="25" s="1"/>
  <c r="A4701" i="25" s="1"/>
  <c r="A4702" i="25" s="1"/>
  <c r="A4703" i="25" s="1"/>
  <c r="A4704" i="25" s="1"/>
  <c r="A4705" i="25" s="1"/>
  <c r="A4706" i="25" s="1"/>
  <c r="A4707" i="25" s="1"/>
  <c r="A4708" i="25" s="1"/>
  <c r="A4709" i="25" s="1"/>
  <c r="A4710" i="25" s="1"/>
  <c r="A4711" i="25" s="1"/>
  <c r="A4712" i="25" s="1"/>
  <c r="A4713" i="25" s="1"/>
  <c r="A4714" i="25" s="1"/>
  <c r="A4715" i="25" s="1"/>
  <c r="A4716" i="25" s="1"/>
  <c r="A4717" i="25" s="1"/>
  <c r="A4718" i="25" s="1"/>
  <c r="A4719" i="25" s="1"/>
  <c r="A4720" i="25" s="1"/>
  <c r="A4721" i="25" s="1"/>
  <c r="A4722" i="25" s="1"/>
  <c r="A4723" i="25" s="1"/>
  <c r="A4724" i="25" s="1"/>
  <c r="A4725" i="25" s="1"/>
  <c r="A4726" i="25" s="1"/>
  <c r="A4727" i="25" s="1"/>
  <c r="A4728" i="25" s="1"/>
  <c r="A4729" i="25" s="1"/>
  <c r="A4730" i="25" s="1"/>
  <c r="A4731" i="25" s="1"/>
  <c r="A4732" i="25" s="1"/>
  <c r="A4733" i="25" s="1"/>
  <c r="A4734" i="25" s="1"/>
  <c r="A4735" i="25" s="1"/>
  <c r="A4736" i="25" s="1"/>
  <c r="A4737" i="25" s="1"/>
  <c r="A4738" i="25" s="1"/>
  <c r="A4739" i="25" s="1"/>
  <c r="A4740" i="25" s="1"/>
  <c r="A4741" i="25" s="1"/>
  <c r="A4742" i="25" s="1"/>
  <c r="A4743" i="25" s="1"/>
  <c r="A4744" i="25" s="1"/>
  <c r="A4745" i="25" s="1"/>
  <c r="A4746" i="25" s="1"/>
  <c r="A4747" i="25" s="1"/>
  <c r="A4748" i="25" s="1"/>
  <c r="A4749" i="25" s="1"/>
  <c r="A4750" i="25" s="1"/>
  <c r="A4751" i="25" s="1"/>
  <c r="A4752" i="25" s="1"/>
  <c r="A4753" i="25" s="1"/>
  <c r="A4754" i="25" s="1"/>
  <c r="A4755" i="25" s="1"/>
  <c r="A4756" i="25" s="1"/>
  <c r="A4757" i="25" s="1"/>
  <c r="A4758" i="25" s="1"/>
  <c r="A4759" i="25" s="1"/>
  <c r="A4760" i="25" s="1"/>
  <c r="A4761" i="25" s="1"/>
  <c r="A4762" i="25" s="1"/>
  <c r="A4763" i="25" s="1"/>
  <c r="A4764" i="25" s="1"/>
  <c r="A4765" i="25" s="1"/>
  <c r="A4766" i="25" s="1"/>
  <c r="A4767" i="25" s="1"/>
  <c r="A4768" i="25" s="1"/>
  <c r="A4769" i="25" s="1"/>
  <c r="A4770" i="25" s="1"/>
  <c r="A4771" i="25" s="1"/>
  <c r="A4772" i="25" s="1"/>
  <c r="A4773" i="25" s="1"/>
  <c r="A4774" i="25" s="1"/>
  <c r="A4775" i="25" s="1"/>
  <c r="A4776" i="25" s="1"/>
  <c r="A4777" i="25" s="1"/>
  <c r="A4778" i="25" s="1"/>
  <c r="A4779" i="25" s="1"/>
  <c r="A4780" i="25" s="1"/>
  <c r="A4781" i="25" s="1"/>
  <c r="A4782" i="25" s="1"/>
  <c r="A4783" i="25" s="1"/>
  <c r="A4784" i="25" s="1"/>
  <c r="A4785" i="25" s="1"/>
  <c r="A4786" i="25" s="1"/>
  <c r="A4787" i="25" s="1"/>
  <c r="A4788" i="25" s="1"/>
  <c r="A4789" i="25" s="1"/>
  <c r="A4790" i="25" s="1"/>
  <c r="A4791" i="25" s="1"/>
  <c r="A4792" i="25" s="1"/>
  <c r="A4793" i="25" s="1"/>
  <c r="A4794" i="25" s="1"/>
  <c r="A4795" i="25" s="1"/>
  <c r="A4796" i="25" s="1"/>
  <c r="A4797" i="25" s="1"/>
  <c r="A4798" i="25" s="1"/>
  <c r="A4799" i="25" s="1"/>
  <c r="A4800" i="25" s="1"/>
  <c r="A4801" i="25" s="1"/>
  <c r="A4802" i="25" s="1"/>
  <c r="A4803" i="25" s="1"/>
  <c r="A4804" i="25" s="1"/>
  <c r="A4805" i="25" s="1"/>
  <c r="A4806" i="25" s="1"/>
  <c r="A4807" i="25" s="1"/>
  <c r="A4808" i="25" s="1"/>
  <c r="A4809" i="25" s="1"/>
  <c r="A4810" i="25" s="1"/>
  <c r="A4811" i="25" s="1"/>
  <c r="A4812" i="25" s="1"/>
  <c r="A4813" i="25" s="1"/>
  <c r="A4814" i="25" s="1"/>
  <c r="A4815" i="25" s="1"/>
  <c r="A4816" i="25" s="1"/>
  <c r="A4817" i="25" s="1"/>
  <c r="A4818" i="25" s="1"/>
  <c r="A4819" i="25" s="1"/>
  <c r="A4820" i="25" s="1"/>
  <c r="A4821" i="25" s="1"/>
  <c r="A4822" i="25" s="1"/>
  <c r="A4823" i="25" s="1"/>
  <c r="A4824" i="25" s="1"/>
  <c r="A4825" i="25" s="1"/>
  <c r="A4826" i="25" s="1"/>
  <c r="A4827" i="25" s="1"/>
  <c r="A4828" i="25" s="1"/>
  <c r="A4829" i="25" s="1"/>
  <c r="A4830" i="25" s="1"/>
  <c r="A4831" i="25" s="1"/>
  <c r="A4832" i="25" s="1"/>
  <c r="A4833" i="25" s="1"/>
  <c r="A4834" i="25" s="1"/>
  <c r="A4835" i="25" s="1"/>
  <c r="A4836" i="25" s="1"/>
  <c r="A4837" i="25" s="1"/>
  <c r="A4838" i="25" s="1"/>
  <c r="A4839" i="25" s="1"/>
  <c r="A4840" i="25" s="1"/>
  <c r="A4841" i="25" s="1"/>
  <c r="A4842" i="25" s="1"/>
  <c r="A4843" i="25" s="1"/>
  <c r="A4844" i="25" s="1"/>
  <c r="A4845" i="25" s="1"/>
  <c r="A4846" i="25" s="1"/>
  <c r="A4847" i="25" s="1"/>
  <c r="A4848" i="25" s="1"/>
  <c r="A4849" i="25" s="1"/>
  <c r="A4850" i="25" s="1"/>
  <c r="A4851" i="25" s="1"/>
  <c r="A4852" i="25" s="1"/>
  <c r="A4853" i="25" s="1"/>
  <c r="A4854" i="25" s="1"/>
  <c r="A4855" i="25" s="1"/>
  <c r="A4856" i="25" s="1"/>
  <c r="A4857" i="25" s="1"/>
  <c r="A4858" i="25" s="1"/>
  <c r="A4859" i="25" s="1"/>
  <c r="A4860" i="25" s="1"/>
  <c r="A4861" i="25" s="1"/>
  <c r="A4862" i="25" s="1"/>
  <c r="A4863" i="25" s="1"/>
  <c r="A4864" i="25" s="1"/>
  <c r="A4865" i="25" s="1"/>
  <c r="A4866" i="25" s="1"/>
  <c r="A4867" i="25" s="1"/>
  <c r="A4868" i="25" s="1"/>
  <c r="A4869" i="25" s="1"/>
  <c r="A4870" i="25" s="1"/>
  <c r="A4871" i="25" s="1"/>
  <c r="A4872" i="25" s="1"/>
  <c r="A4873" i="25" s="1"/>
  <c r="A4874" i="25" s="1"/>
  <c r="A4875" i="25" s="1"/>
  <c r="A4876" i="25" s="1"/>
  <c r="A4877" i="25" s="1"/>
  <c r="A4878" i="25" s="1"/>
  <c r="A4879" i="25" s="1"/>
  <c r="A4880" i="25" s="1"/>
  <c r="A4881" i="25" s="1"/>
  <c r="A4882" i="25" s="1"/>
  <c r="A4883" i="25" s="1"/>
  <c r="A4884" i="25" s="1"/>
  <c r="A4885" i="25" s="1"/>
  <c r="A4886" i="25" s="1"/>
  <c r="A4887" i="25" s="1"/>
  <c r="A4888" i="25" s="1"/>
  <c r="A4889" i="25" s="1"/>
  <c r="A4890" i="25" s="1"/>
  <c r="A4891" i="25" s="1"/>
  <c r="A4892" i="25" s="1"/>
  <c r="A4893" i="25" s="1"/>
  <c r="A4894" i="25" s="1"/>
  <c r="A4895" i="25" s="1"/>
  <c r="A4896" i="25" s="1"/>
  <c r="A4897" i="25" s="1"/>
  <c r="A4898" i="25" s="1"/>
  <c r="A4899" i="25" s="1"/>
  <c r="A4900" i="25" s="1"/>
  <c r="A4901" i="25" s="1"/>
  <c r="A4902" i="25" s="1"/>
  <c r="A4903" i="25" s="1"/>
  <c r="A4904" i="25" s="1"/>
  <c r="A4905" i="25" s="1"/>
  <c r="A4906" i="25" s="1"/>
  <c r="A4907" i="25" s="1"/>
  <c r="A4908" i="25" s="1"/>
  <c r="A4909" i="25" s="1"/>
  <c r="A4910" i="25" s="1"/>
  <c r="A4911" i="25" s="1"/>
  <c r="A4912" i="25" s="1"/>
  <c r="A4913" i="25" s="1"/>
  <c r="A4914" i="25" s="1"/>
  <c r="A4915" i="25" s="1"/>
  <c r="A4916" i="25" s="1"/>
  <c r="A4917" i="25" s="1"/>
  <c r="A4918" i="25" s="1"/>
  <c r="A4919" i="25" s="1"/>
  <c r="A4920" i="25" s="1"/>
  <c r="A4921" i="25" s="1"/>
  <c r="A4922" i="25" s="1"/>
  <c r="A4923" i="25" s="1"/>
  <c r="A4924" i="25" s="1"/>
  <c r="A4925" i="25" s="1"/>
  <c r="A4926" i="25" s="1"/>
  <c r="A4927" i="25" s="1"/>
  <c r="A4928" i="25" s="1"/>
  <c r="A4929" i="25" s="1"/>
  <c r="A4930" i="25" s="1"/>
  <c r="A4931" i="25" s="1"/>
  <c r="A4932" i="25" s="1"/>
  <c r="A4933" i="25" s="1"/>
  <c r="A4934" i="25" s="1"/>
  <c r="A4935" i="25" s="1"/>
  <c r="A4936" i="25" s="1"/>
  <c r="A4937" i="25" s="1"/>
  <c r="A4938" i="25" s="1"/>
  <c r="A4939" i="25" s="1"/>
  <c r="A4940" i="25" s="1"/>
  <c r="A4941" i="25" s="1"/>
  <c r="A4942" i="25" s="1"/>
  <c r="A4943" i="25" s="1"/>
  <c r="A4944" i="25" s="1"/>
  <c r="A4945" i="25" s="1"/>
  <c r="A4946" i="25" s="1"/>
  <c r="A4947" i="25" s="1"/>
  <c r="A4948" i="25" s="1"/>
  <c r="A4949" i="25" s="1"/>
  <c r="A4950" i="25" s="1"/>
  <c r="A4951" i="25" s="1"/>
  <c r="A4952" i="25" s="1"/>
  <c r="A4953" i="25" s="1"/>
  <c r="A4954" i="25" s="1"/>
  <c r="A4955" i="25" s="1"/>
  <c r="A4956" i="25" s="1"/>
  <c r="A4957" i="25" s="1"/>
  <c r="A4958" i="25" s="1"/>
  <c r="A4959" i="25" s="1"/>
  <c r="A4960" i="25" s="1"/>
  <c r="A4961" i="25" s="1"/>
  <c r="A4962" i="25" s="1"/>
  <c r="A4963" i="25" s="1"/>
  <c r="A4964" i="25" s="1"/>
  <c r="A4965" i="25" s="1"/>
  <c r="A4966" i="25" s="1"/>
  <c r="A4967" i="25" s="1"/>
  <c r="A4968" i="25" s="1"/>
  <c r="A4969" i="25" s="1"/>
  <c r="A4970" i="25" s="1"/>
  <c r="A4971" i="25" s="1"/>
  <c r="A4972" i="25" s="1"/>
  <c r="A4973" i="25" s="1"/>
  <c r="A4974" i="25" s="1"/>
  <c r="A4975" i="25" s="1"/>
  <c r="A4976" i="25" s="1"/>
  <c r="A4977" i="25" s="1"/>
  <c r="A4978" i="25" s="1"/>
  <c r="A4979" i="25" s="1"/>
  <c r="A4980" i="25" s="1"/>
  <c r="A4981" i="25" s="1"/>
  <c r="A4982" i="25" s="1"/>
  <c r="A4983" i="25" s="1"/>
  <c r="A4984" i="25" s="1"/>
  <c r="A4985" i="25" s="1"/>
  <c r="A4986" i="25" s="1"/>
  <c r="A4987" i="25" s="1"/>
  <c r="A4988" i="25" s="1"/>
  <c r="A4989" i="25" s="1"/>
  <c r="A4990" i="25" s="1"/>
  <c r="A4991" i="25" s="1"/>
  <c r="A4992" i="25" s="1"/>
  <c r="A4993" i="25" s="1"/>
  <c r="A4994" i="25" s="1"/>
  <c r="A4995" i="25" s="1"/>
  <c r="A4996" i="25" s="1"/>
  <c r="A4997" i="25" s="1"/>
  <c r="A4998" i="25" s="1"/>
  <c r="A4999" i="25" s="1"/>
  <c r="A5000" i="25" s="1"/>
  <c r="A5001" i="25" s="1"/>
  <c r="A5002" i="25" s="1"/>
  <c r="A5003" i="25" s="1"/>
  <c r="A5004" i="25" s="1"/>
  <c r="A5005" i="25" s="1"/>
  <c r="A5006" i="25" s="1"/>
  <c r="A5007" i="25" s="1"/>
  <c r="A5008" i="25" s="1"/>
  <c r="A5009" i="25" s="1"/>
  <c r="A5010" i="25" s="1"/>
  <c r="A5011" i="25" s="1"/>
  <c r="A5012" i="25" s="1"/>
  <c r="A5013" i="25" s="1"/>
  <c r="A5014" i="25" s="1"/>
  <c r="A5015" i="25" s="1"/>
  <c r="A5016" i="25" s="1"/>
  <c r="A5017" i="25" s="1"/>
  <c r="A5018" i="25" s="1"/>
  <c r="A5019" i="25" s="1"/>
  <c r="A5020" i="25" s="1"/>
  <c r="A5021" i="25" s="1"/>
  <c r="A5022" i="25" s="1"/>
  <c r="A5023" i="25" s="1"/>
  <c r="A5024" i="25" s="1"/>
  <c r="A5025" i="25" s="1"/>
  <c r="A5026" i="25" s="1"/>
  <c r="A5027" i="25" s="1"/>
  <c r="A5028" i="25" s="1"/>
  <c r="A5029" i="25" s="1"/>
  <c r="A5030" i="25" s="1"/>
  <c r="A5031" i="25" s="1"/>
  <c r="A5032" i="25" s="1"/>
  <c r="A5033" i="25" s="1"/>
  <c r="A5034" i="25" s="1"/>
  <c r="A5035" i="25" s="1"/>
  <c r="A5036" i="25" s="1"/>
  <c r="A5037" i="25" s="1"/>
  <c r="A5038" i="25" s="1"/>
  <c r="A5039" i="25" s="1"/>
  <c r="A5040" i="25" s="1"/>
  <c r="A5041" i="25" s="1"/>
  <c r="A5042" i="25" s="1"/>
  <c r="A5043" i="25" s="1"/>
  <c r="A5044" i="25" s="1"/>
  <c r="A5045" i="25" s="1"/>
  <c r="A5046" i="25" s="1"/>
  <c r="A5047" i="25" s="1"/>
  <c r="A5048" i="25" s="1"/>
  <c r="A5049" i="25" s="1"/>
  <c r="A5050" i="25" s="1"/>
  <c r="A5051" i="25" s="1"/>
  <c r="A5052" i="25" s="1"/>
  <c r="A5053" i="25" s="1"/>
  <c r="A5054" i="25" s="1"/>
  <c r="A5055" i="25" s="1"/>
  <c r="A5056" i="25" s="1"/>
  <c r="A5057" i="25" s="1"/>
  <c r="A5058" i="25" s="1"/>
  <c r="A5059" i="25" s="1"/>
  <c r="A5060" i="25" s="1"/>
  <c r="A5061" i="25" s="1"/>
  <c r="A5062" i="25" s="1"/>
  <c r="A5063" i="25" s="1"/>
  <c r="A5064" i="25" s="1"/>
  <c r="A5065" i="25" s="1"/>
  <c r="A5066" i="25" s="1"/>
  <c r="A5067" i="25" s="1"/>
  <c r="A5068" i="25" s="1"/>
  <c r="A5069" i="25" s="1"/>
  <c r="A5070" i="25" s="1"/>
  <c r="A5071" i="25" s="1"/>
  <c r="A5072" i="25" s="1"/>
  <c r="A5073" i="25" s="1"/>
  <c r="A5074" i="25" s="1"/>
  <c r="A5075" i="25" s="1"/>
  <c r="A5076" i="25" s="1"/>
  <c r="A5077" i="25" s="1"/>
  <c r="A5078" i="25" s="1"/>
  <c r="A5079" i="25" s="1"/>
  <c r="A5080" i="25" s="1"/>
  <c r="A5081" i="25" s="1"/>
  <c r="A5082" i="25" s="1"/>
  <c r="A5083" i="25" s="1"/>
  <c r="A5084" i="25" s="1"/>
  <c r="A5085" i="25" s="1"/>
  <c r="A5086" i="25" s="1"/>
  <c r="A5087" i="25" s="1"/>
  <c r="A5088" i="25" s="1"/>
  <c r="A5089" i="25" s="1"/>
  <c r="A5090" i="25" s="1"/>
  <c r="A5091" i="25" s="1"/>
  <c r="A5092" i="25" s="1"/>
  <c r="A5093" i="25" s="1"/>
  <c r="A5094" i="25" s="1"/>
  <c r="A5095" i="25" s="1"/>
  <c r="A5096" i="25" s="1"/>
  <c r="A5097" i="25" s="1"/>
  <c r="A5098" i="25" s="1"/>
  <c r="A5099" i="25" s="1"/>
  <c r="A5100" i="25" s="1"/>
  <c r="A5101" i="25" s="1"/>
  <c r="A5102" i="25" s="1"/>
  <c r="A5103" i="25" s="1"/>
  <c r="A5104" i="25" s="1"/>
  <c r="A5105" i="25" s="1"/>
  <c r="A5106" i="25" s="1"/>
  <c r="A5107" i="25" s="1"/>
  <c r="A5108" i="25" s="1"/>
  <c r="A5109" i="25" s="1"/>
  <c r="A5110" i="25" s="1"/>
  <c r="A5111" i="25" s="1"/>
  <c r="A5112" i="25" s="1"/>
  <c r="A5113" i="25" s="1"/>
  <c r="A5114" i="25" s="1"/>
  <c r="A5115" i="25" s="1"/>
  <c r="A5116" i="25" s="1"/>
  <c r="A5117" i="25" s="1"/>
  <c r="A5118" i="25" s="1"/>
  <c r="A5119" i="25" s="1"/>
  <c r="A5120" i="25" s="1"/>
  <c r="A5121" i="25" s="1"/>
  <c r="A5122" i="25" s="1"/>
  <c r="A5123" i="25" s="1"/>
  <c r="A5124" i="25" s="1"/>
  <c r="A5125" i="25" s="1"/>
  <c r="A5126" i="25" s="1"/>
  <c r="A5127" i="25" s="1"/>
  <c r="A5128" i="25" s="1"/>
  <c r="A5129" i="25" s="1"/>
  <c r="A5130" i="25" s="1"/>
  <c r="A5131" i="25" s="1"/>
  <c r="A5132" i="25" s="1"/>
  <c r="A5133" i="25" s="1"/>
  <c r="A5134" i="25" s="1"/>
  <c r="A5135" i="25" s="1"/>
  <c r="A5136" i="25" s="1"/>
  <c r="A5137" i="25" s="1"/>
  <c r="A5138" i="25" s="1"/>
  <c r="A5139" i="25" s="1"/>
  <c r="A5140" i="25" s="1"/>
  <c r="A5141" i="25" s="1"/>
  <c r="A5142" i="25" s="1"/>
  <c r="A5143" i="25" s="1"/>
  <c r="A5144" i="25" s="1"/>
  <c r="A5145" i="25" s="1"/>
  <c r="A5146" i="25" s="1"/>
  <c r="A5147" i="25" s="1"/>
  <c r="A5148" i="25" s="1"/>
  <c r="A5149" i="25" s="1"/>
  <c r="A5150" i="25" s="1"/>
  <c r="A5151" i="25" s="1"/>
  <c r="A5152" i="25" s="1"/>
  <c r="A5153" i="25" s="1"/>
  <c r="A5154" i="25" s="1"/>
  <c r="A5155" i="25" s="1"/>
  <c r="A5156" i="25" s="1"/>
  <c r="A5157" i="25" s="1"/>
  <c r="A5158" i="25" s="1"/>
  <c r="A5159" i="25" s="1"/>
  <c r="A5160" i="25" s="1"/>
  <c r="A5161" i="25" s="1"/>
  <c r="A5162" i="25" s="1"/>
  <c r="A5163" i="25" s="1"/>
  <c r="A5164" i="25" s="1"/>
  <c r="A5165" i="25" s="1"/>
  <c r="A5166" i="25" s="1"/>
  <c r="A5167" i="25" s="1"/>
  <c r="A5168" i="25" s="1"/>
  <c r="A5169" i="25" s="1"/>
  <c r="A5170" i="25" s="1"/>
  <c r="A5171" i="25" s="1"/>
  <c r="A5172" i="25" s="1"/>
  <c r="A5173" i="25" s="1"/>
  <c r="A5174" i="25" s="1"/>
  <c r="A5175" i="25" s="1"/>
  <c r="A5176" i="25" s="1"/>
  <c r="A5177" i="25" s="1"/>
  <c r="A5178" i="25" s="1"/>
  <c r="A5179" i="25" s="1"/>
  <c r="A5180" i="25" s="1"/>
  <c r="A5181" i="25" s="1"/>
  <c r="A5182" i="25" s="1"/>
  <c r="A5183" i="25" s="1"/>
  <c r="A5184" i="25" s="1"/>
  <c r="A5185" i="25" s="1"/>
  <c r="A5186" i="25" s="1"/>
  <c r="A5187" i="25" s="1"/>
  <c r="A5188" i="25" s="1"/>
  <c r="A5189" i="25" s="1"/>
  <c r="A5190" i="25" s="1"/>
  <c r="A5191" i="25" s="1"/>
  <c r="A5192" i="25" s="1"/>
  <c r="A5193" i="25" s="1"/>
  <c r="A5194" i="25" s="1"/>
  <c r="A5195" i="25" s="1"/>
  <c r="A5196" i="25" s="1"/>
  <c r="A5197" i="25" s="1"/>
  <c r="A5198" i="25" s="1"/>
  <c r="A5199" i="25" s="1"/>
  <c r="A5200" i="25" s="1"/>
  <c r="A5201" i="25" s="1"/>
  <c r="A5202" i="25" s="1"/>
  <c r="A5203" i="25" s="1"/>
  <c r="A5204" i="25" s="1"/>
  <c r="A5205" i="25" s="1"/>
  <c r="A5206" i="25" s="1"/>
  <c r="A5207" i="25" s="1"/>
  <c r="A5208" i="25" s="1"/>
  <c r="A5209" i="25" s="1"/>
  <c r="A5210" i="25" s="1"/>
  <c r="A5211" i="25" s="1"/>
  <c r="A5212" i="25" s="1"/>
  <c r="A5213" i="25" s="1"/>
  <c r="A5214" i="25" s="1"/>
  <c r="A5215" i="25" s="1"/>
  <c r="A5216" i="25" s="1"/>
  <c r="A5217" i="25" s="1"/>
  <c r="A5218" i="25" s="1"/>
  <c r="A5219" i="25" s="1"/>
  <c r="A5220" i="25" s="1"/>
  <c r="A5221" i="25" s="1"/>
  <c r="A5222" i="25" s="1"/>
  <c r="A5223" i="25" s="1"/>
  <c r="A5224" i="25" s="1"/>
  <c r="A5225" i="25" s="1"/>
  <c r="A5226" i="25" s="1"/>
  <c r="A5227" i="25" s="1"/>
  <c r="A5228" i="25" s="1"/>
  <c r="A5229" i="25" s="1"/>
  <c r="A5230" i="25" s="1"/>
  <c r="A5231" i="25" s="1"/>
  <c r="A5232" i="25" s="1"/>
  <c r="A5233" i="25" s="1"/>
  <c r="A5234" i="25" s="1"/>
  <c r="A5235" i="25" s="1"/>
  <c r="A5236" i="25" s="1"/>
  <c r="A5237" i="25" s="1"/>
  <c r="A5238" i="25" s="1"/>
  <c r="A5239" i="25" s="1"/>
  <c r="A5240" i="25" s="1"/>
  <c r="A5241" i="25" s="1"/>
  <c r="A5242" i="25" s="1"/>
  <c r="A5243" i="25" s="1"/>
  <c r="A5244" i="25" s="1"/>
  <c r="A5245" i="25" s="1"/>
  <c r="A5246" i="25" s="1"/>
  <c r="A5247" i="25" s="1"/>
  <c r="A5248" i="25" s="1"/>
  <c r="A5249" i="25" s="1"/>
  <c r="A5250" i="25" s="1"/>
  <c r="A5251" i="25" s="1"/>
  <c r="A5252" i="25" s="1"/>
  <c r="A5253" i="25" s="1"/>
  <c r="A5254" i="25" s="1"/>
  <c r="A5255" i="25" s="1"/>
  <c r="A5256" i="25" s="1"/>
  <c r="A5257" i="25" s="1"/>
  <c r="A5258" i="25" s="1"/>
  <c r="A5259" i="25" s="1"/>
  <c r="A5260" i="25" s="1"/>
  <c r="A5261" i="25" s="1"/>
  <c r="A5262" i="25" s="1"/>
  <c r="A5263" i="25" s="1"/>
  <c r="A5264" i="25" s="1"/>
  <c r="A5265" i="25" s="1"/>
  <c r="A5266" i="25" s="1"/>
  <c r="A5267" i="25" s="1"/>
  <c r="A5268" i="25" s="1"/>
  <c r="A5269" i="25" s="1"/>
  <c r="A5270" i="25" s="1"/>
  <c r="A5271" i="25" s="1"/>
  <c r="A5272" i="25" s="1"/>
  <c r="A5273" i="25" s="1"/>
  <c r="A5274" i="25" s="1"/>
  <c r="A5275" i="25" s="1"/>
  <c r="A5276" i="25" s="1"/>
  <c r="A5277" i="25" s="1"/>
  <c r="A5278" i="25" s="1"/>
  <c r="A5279" i="25" s="1"/>
  <c r="A5280" i="25" s="1"/>
  <c r="A5281" i="25" s="1"/>
  <c r="A5282" i="25" s="1"/>
  <c r="A5283" i="25" s="1"/>
  <c r="A5284" i="25" s="1"/>
  <c r="A5285" i="25" s="1"/>
  <c r="A5286" i="25" s="1"/>
  <c r="A5287" i="25" s="1"/>
  <c r="A5288" i="25" s="1"/>
  <c r="A5289" i="25" s="1"/>
  <c r="A5290" i="25" s="1"/>
  <c r="A5291" i="25" s="1"/>
  <c r="A5292" i="25" s="1"/>
  <c r="A5293" i="25" s="1"/>
  <c r="A5294" i="25" s="1"/>
  <c r="A5295" i="25" s="1"/>
  <c r="A5296" i="25" s="1"/>
  <c r="A5297" i="25" s="1"/>
  <c r="A5298" i="25" s="1"/>
  <c r="A5299" i="25" s="1"/>
  <c r="A5300" i="25" s="1"/>
  <c r="A5301" i="25" s="1"/>
  <c r="A5302" i="25" s="1"/>
  <c r="A5303" i="25" s="1"/>
  <c r="A5304" i="25" s="1"/>
  <c r="A5305" i="25" s="1"/>
  <c r="A5306" i="25" s="1"/>
  <c r="A5307" i="25" s="1"/>
  <c r="A5308" i="25" s="1"/>
  <c r="A5309" i="25" s="1"/>
  <c r="A5310" i="25" s="1"/>
  <c r="A5311" i="25" s="1"/>
  <c r="A5312" i="25" s="1"/>
  <c r="A5313" i="25" s="1"/>
  <c r="A5314" i="25" s="1"/>
  <c r="A5315" i="25" s="1"/>
  <c r="A5316" i="25" s="1"/>
  <c r="A5317" i="25" s="1"/>
  <c r="A5318" i="25" s="1"/>
  <c r="A5319" i="25" s="1"/>
  <c r="A5320" i="25" s="1"/>
  <c r="A5321" i="25" s="1"/>
  <c r="A5322" i="25" s="1"/>
  <c r="A5323" i="25" s="1"/>
  <c r="A5324" i="25" s="1"/>
  <c r="A5325" i="25" s="1"/>
  <c r="A5326" i="25" s="1"/>
  <c r="A5327" i="25" s="1"/>
  <c r="A5328" i="25" s="1"/>
  <c r="A5329" i="25" s="1"/>
  <c r="A5330" i="25" s="1"/>
  <c r="A5331" i="25" s="1"/>
  <c r="A5332" i="25" s="1"/>
  <c r="A5333" i="25" s="1"/>
  <c r="A5334" i="25" s="1"/>
  <c r="A5335" i="25" s="1"/>
  <c r="A5336" i="25" s="1"/>
  <c r="A5337" i="25" s="1"/>
  <c r="A5338" i="25" s="1"/>
  <c r="A5339" i="25" s="1"/>
  <c r="A5340" i="25" s="1"/>
  <c r="A5341" i="25" s="1"/>
  <c r="A5342" i="25" s="1"/>
  <c r="A5343" i="25" s="1"/>
  <c r="A5344" i="25" s="1"/>
  <c r="A5345" i="25" s="1"/>
  <c r="A5346" i="25" s="1"/>
  <c r="A5347" i="25" s="1"/>
  <c r="A5348" i="25" s="1"/>
  <c r="A5349" i="25" s="1"/>
  <c r="A5350" i="25" s="1"/>
  <c r="A5351" i="25" s="1"/>
  <c r="A5352" i="25" s="1"/>
  <c r="A5353" i="25" s="1"/>
  <c r="A5354" i="25" s="1"/>
  <c r="A5355" i="25" s="1"/>
  <c r="A5356" i="25" s="1"/>
  <c r="A5357" i="25" s="1"/>
  <c r="A5358" i="25" s="1"/>
  <c r="A5359" i="25" s="1"/>
  <c r="A5360" i="25" s="1"/>
  <c r="A5361" i="25" s="1"/>
  <c r="A5362" i="25" s="1"/>
  <c r="A5363" i="25" s="1"/>
  <c r="A5364" i="25" s="1"/>
  <c r="A5365" i="25" s="1"/>
  <c r="A5366" i="25" s="1"/>
  <c r="A5367" i="25" s="1"/>
  <c r="A5368" i="25" s="1"/>
  <c r="A5369" i="25" s="1"/>
  <c r="A5370" i="25" s="1"/>
  <c r="A5371" i="25" s="1"/>
  <c r="A5372" i="25" s="1"/>
  <c r="A5373" i="25" s="1"/>
  <c r="A5374" i="25" s="1"/>
  <c r="A5375" i="25" s="1"/>
  <c r="A5376" i="25" s="1"/>
  <c r="A5377" i="25" s="1"/>
  <c r="A5378" i="25" s="1"/>
  <c r="A5379" i="25" s="1"/>
  <c r="A5380" i="25" s="1"/>
  <c r="A5381" i="25" s="1"/>
  <c r="A5382" i="25" s="1"/>
  <c r="A5383" i="25" s="1"/>
  <c r="A5384" i="25" s="1"/>
  <c r="A5385" i="25" s="1"/>
  <c r="A5386" i="25" s="1"/>
  <c r="A5387" i="25" s="1"/>
  <c r="A5388" i="25" s="1"/>
  <c r="A5389" i="25" s="1"/>
  <c r="A5390" i="25" s="1"/>
  <c r="A5391" i="25" s="1"/>
  <c r="A5392" i="25" s="1"/>
  <c r="A5393" i="25" s="1"/>
  <c r="A5394" i="25" s="1"/>
  <c r="A5395" i="25" s="1"/>
  <c r="A5396" i="25" s="1"/>
  <c r="A5397" i="25" s="1"/>
  <c r="A5398" i="25" s="1"/>
  <c r="A5399" i="25" s="1"/>
  <c r="A5400" i="25" s="1"/>
  <c r="A5401" i="25" s="1"/>
  <c r="A5402" i="25" s="1"/>
  <c r="A5403" i="25" s="1"/>
  <c r="A5404" i="25" s="1"/>
  <c r="A5405" i="25" s="1"/>
  <c r="A5406" i="25" s="1"/>
  <c r="A5407" i="25" s="1"/>
  <c r="A5408" i="25" s="1"/>
  <c r="A5409" i="25" s="1"/>
  <c r="A5410" i="25" s="1"/>
  <c r="A5411" i="25" s="1"/>
  <c r="A5412" i="25" s="1"/>
  <c r="A5413" i="25" s="1"/>
  <c r="A5414" i="25" s="1"/>
  <c r="A5415" i="25" s="1"/>
  <c r="A5416" i="25" s="1"/>
  <c r="A5417" i="25" s="1"/>
  <c r="A5418" i="25" s="1"/>
  <c r="A5419" i="25" s="1"/>
  <c r="A5420" i="25" s="1"/>
  <c r="A5421" i="25" s="1"/>
  <c r="A5422" i="25" s="1"/>
  <c r="A5423" i="25" s="1"/>
  <c r="A5424" i="25" s="1"/>
  <c r="A5425" i="25" s="1"/>
  <c r="A5426" i="25" s="1"/>
  <c r="A5427" i="25" s="1"/>
  <c r="A5428" i="25" s="1"/>
  <c r="A5429" i="25" s="1"/>
  <c r="A5430" i="25" s="1"/>
  <c r="A5431" i="25" s="1"/>
  <c r="A5432" i="25" s="1"/>
  <c r="A5433" i="25" s="1"/>
  <c r="A5434" i="25" s="1"/>
  <c r="A5435" i="25" s="1"/>
  <c r="A5436" i="25" s="1"/>
  <c r="A5437" i="25" s="1"/>
  <c r="A5438" i="25" s="1"/>
  <c r="A5439" i="25" s="1"/>
  <c r="A5440" i="25" s="1"/>
  <c r="A5441" i="25" s="1"/>
  <c r="A5442" i="25" s="1"/>
  <c r="A5443" i="25" s="1"/>
  <c r="A5444" i="25" s="1"/>
  <c r="A5445" i="25" s="1"/>
  <c r="A5446" i="25" s="1"/>
  <c r="A5447" i="25" s="1"/>
  <c r="A5448" i="25" s="1"/>
  <c r="A5449" i="25" s="1"/>
  <c r="A5450" i="25" s="1"/>
  <c r="A5451" i="25" s="1"/>
  <c r="A5452" i="25" s="1"/>
  <c r="A5453" i="25" s="1"/>
  <c r="A5454" i="25" s="1"/>
  <c r="A5455" i="25" s="1"/>
  <c r="A5456" i="25" s="1"/>
  <c r="A5457" i="25" s="1"/>
  <c r="A5458" i="25" s="1"/>
  <c r="A5459" i="25" s="1"/>
  <c r="A5460" i="25" s="1"/>
  <c r="A5461" i="25" s="1"/>
  <c r="A5462" i="25" s="1"/>
  <c r="A5463" i="25" s="1"/>
  <c r="A5464" i="25" s="1"/>
  <c r="A5465" i="25" s="1"/>
  <c r="A5466" i="25" s="1"/>
  <c r="A5467" i="25" s="1"/>
  <c r="A5468" i="25" s="1"/>
  <c r="A5469" i="25" s="1"/>
  <c r="A5470" i="25" s="1"/>
  <c r="A5471" i="25" s="1"/>
  <c r="A5472" i="25" s="1"/>
  <c r="A5473" i="25" s="1"/>
  <c r="A5474" i="25" s="1"/>
  <c r="A5475" i="25" s="1"/>
  <c r="A5476" i="25" s="1"/>
  <c r="A5477" i="25" s="1"/>
  <c r="A5478" i="25" s="1"/>
  <c r="A5479" i="25" s="1"/>
  <c r="A5480" i="25" s="1"/>
  <c r="A5481" i="25" s="1"/>
  <c r="A5482" i="25" s="1"/>
  <c r="A5483" i="25" s="1"/>
  <c r="A5484" i="25" s="1"/>
  <c r="A5485" i="25" s="1"/>
  <c r="A5486" i="25" s="1"/>
  <c r="A5487" i="25" s="1"/>
  <c r="A5488" i="25" s="1"/>
  <c r="A5489" i="25" s="1"/>
  <c r="A5490" i="25" s="1"/>
  <c r="A5491" i="25" s="1"/>
  <c r="A5492" i="25" s="1"/>
  <c r="A5493" i="25" s="1"/>
  <c r="A5494" i="25" s="1"/>
  <c r="A5495" i="25" s="1"/>
  <c r="A5496" i="25" s="1"/>
  <c r="A5497" i="25" s="1"/>
  <c r="A5498" i="25" s="1"/>
  <c r="A5499" i="25" s="1"/>
  <c r="A5500" i="25" s="1"/>
  <c r="A5501" i="25" s="1"/>
  <c r="A5502" i="25" s="1"/>
  <c r="A5503" i="25" s="1"/>
  <c r="A5504" i="25" s="1"/>
  <c r="A5505" i="25" s="1"/>
  <c r="A5506" i="25" s="1"/>
  <c r="A5507" i="25" s="1"/>
  <c r="A5508" i="25" s="1"/>
  <c r="A5509" i="25" s="1"/>
  <c r="A5510" i="25" s="1"/>
  <c r="A5511" i="25" s="1"/>
  <c r="A5512" i="25" s="1"/>
  <c r="A5513" i="25" s="1"/>
  <c r="A5514" i="25" s="1"/>
  <c r="A5515" i="25" s="1"/>
  <c r="A5516" i="25" s="1"/>
  <c r="A5517" i="25" s="1"/>
  <c r="A5518" i="25" s="1"/>
  <c r="A5519" i="25" s="1"/>
  <c r="A5520" i="25" s="1"/>
  <c r="A5521" i="25" s="1"/>
  <c r="A5522" i="25" s="1"/>
  <c r="A5523" i="25" s="1"/>
  <c r="A5524" i="25" s="1"/>
  <c r="A5525" i="25" s="1"/>
  <c r="A5526" i="25" s="1"/>
  <c r="A5527" i="25" s="1"/>
  <c r="A5528" i="25" s="1"/>
  <c r="A5529" i="25" s="1"/>
  <c r="A5530" i="25" s="1"/>
  <c r="A5531" i="25" s="1"/>
  <c r="A5532" i="25" s="1"/>
  <c r="A5533" i="25" s="1"/>
  <c r="A5534" i="25" s="1"/>
  <c r="A5535" i="25" s="1"/>
  <c r="A5536" i="25" s="1"/>
  <c r="A5537" i="25" s="1"/>
  <c r="A5538" i="25" s="1"/>
  <c r="A5539" i="25" s="1"/>
  <c r="A5540" i="25" s="1"/>
  <c r="A5541" i="25" s="1"/>
  <c r="A5542" i="25" s="1"/>
  <c r="A5543" i="25" s="1"/>
  <c r="A5544" i="25" s="1"/>
  <c r="A5545" i="25" s="1"/>
  <c r="A5546" i="25" s="1"/>
  <c r="A5547" i="25" s="1"/>
  <c r="A5548" i="25" s="1"/>
  <c r="A5549" i="25" s="1"/>
  <c r="A5550" i="25" s="1"/>
  <c r="A5551" i="25" s="1"/>
  <c r="A5552" i="25" s="1"/>
  <c r="A5553" i="25" s="1"/>
  <c r="A5554" i="25" s="1"/>
  <c r="A5555" i="25" s="1"/>
  <c r="A5556" i="25" s="1"/>
  <c r="A5557" i="25" s="1"/>
  <c r="A5558" i="25" s="1"/>
  <c r="A5559" i="25" s="1"/>
  <c r="A5560" i="25" s="1"/>
  <c r="A5561" i="25" s="1"/>
  <c r="A5562" i="25" s="1"/>
  <c r="A5563" i="25" s="1"/>
  <c r="A5564" i="25" s="1"/>
  <c r="A5565" i="25" s="1"/>
  <c r="A5566" i="25" s="1"/>
  <c r="A5567" i="25" s="1"/>
  <c r="A5568" i="25" s="1"/>
  <c r="A5569" i="25" s="1"/>
  <c r="A5570" i="25" s="1"/>
  <c r="A5571" i="25" s="1"/>
  <c r="A5572" i="25" s="1"/>
  <c r="A5573" i="25" s="1"/>
  <c r="A5574" i="25" s="1"/>
  <c r="A5575" i="25" s="1"/>
  <c r="A5576" i="25" s="1"/>
  <c r="A5577" i="25" s="1"/>
  <c r="A5578" i="25" s="1"/>
  <c r="A5579" i="25" s="1"/>
  <c r="A5580" i="25" s="1"/>
  <c r="A5581" i="25" s="1"/>
  <c r="A5582" i="25" s="1"/>
  <c r="A5583" i="25" s="1"/>
  <c r="A5584" i="25" s="1"/>
  <c r="A5585" i="25" s="1"/>
  <c r="A5586" i="25" s="1"/>
  <c r="A5587" i="25" s="1"/>
  <c r="A5588" i="25" s="1"/>
  <c r="A5589" i="25" s="1"/>
  <c r="A5590" i="25" s="1"/>
  <c r="A5591" i="25" s="1"/>
  <c r="A5592" i="25" s="1"/>
  <c r="A5593" i="25" s="1"/>
  <c r="A5594" i="25" s="1"/>
  <c r="A5595" i="25" s="1"/>
  <c r="A5596" i="25" s="1"/>
  <c r="A5597" i="25" s="1"/>
  <c r="A5598" i="25" s="1"/>
  <c r="A5599" i="25" s="1"/>
  <c r="A5600" i="25" s="1"/>
  <c r="A5601" i="25" s="1"/>
  <c r="A5602" i="25" s="1"/>
  <c r="A5603" i="25" s="1"/>
  <c r="A5604" i="25" s="1"/>
  <c r="A5605" i="25" s="1"/>
  <c r="A5606" i="25" s="1"/>
  <c r="A5607" i="25" s="1"/>
  <c r="A5608" i="25" s="1"/>
  <c r="A5609" i="25" s="1"/>
  <c r="A5610" i="25" s="1"/>
  <c r="A5611" i="25" s="1"/>
  <c r="A5612" i="25" s="1"/>
  <c r="A5613" i="25" s="1"/>
  <c r="A5614" i="25" s="1"/>
  <c r="A5615" i="25" s="1"/>
  <c r="A5616" i="25" s="1"/>
  <c r="A5617" i="25" s="1"/>
  <c r="A5618" i="25" s="1"/>
  <c r="A5619" i="25" s="1"/>
  <c r="A5620" i="25" s="1"/>
  <c r="A5621" i="25" s="1"/>
  <c r="A5622" i="25" s="1"/>
  <c r="A5623" i="25" s="1"/>
  <c r="A5624" i="25" s="1"/>
  <c r="A5625" i="25" s="1"/>
  <c r="A5626" i="25" s="1"/>
  <c r="A5627" i="25" s="1"/>
  <c r="A5628" i="25" s="1"/>
  <c r="A5629" i="25" s="1"/>
  <c r="A5630" i="25" s="1"/>
  <c r="A5631" i="25" s="1"/>
  <c r="A5632" i="25" s="1"/>
  <c r="A5633" i="25" s="1"/>
  <c r="A5634" i="25" s="1"/>
  <c r="A5635" i="25" s="1"/>
  <c r="A5636" i="25" s="1"/>
  <c r="A5637" i="25" s="1"/>
  <c r="A5638" i="25" s="1"/>
  <c r="A5639" i="25" s="1"/>
  <c r="A5640" i="25" s="1"/>
  <c r="A5641" i="25" s="1"/>
  <c r="A5642" i="25" s="1"/>
  <c r="A5643" i="25" s="1"/>
  <c r="A5644" i="25" s="1"/>
  <c r="A5645" i="25" s="1"/>
  <c r="A5646" i="25" s="1"/>
  <c r="A5647" i="25" s="1"/>
  <c r="A5648" i="25" s="1"/>
  <c r="A5649" i="25" s="1"/>
  <c r="A5650" i="25" s="1"/>
  <c r="A5651" i="25" s="1"/>
  <c r="A5652" i="25" s="1"/>
  <c r="A5653" i="25" s="1"/>
  <c r="A5654" i="25" s="1"/>
  <c r="A5655" i="25" s="1"/>
  <c r="A5656" i="25" s="1"/>
  <c r="A5657" i="25" s="1"/>
  <c r="A5658" i="25" s="1"/>
  <c r="A5659" i="25" s="1"/>
  <c r="A5660" i="25" s="1"/>
  <c r="A5661" i="25" s="1"/>
  <c r="A5662" i="25" s="1"/>
  <c r="A5663" i="25" s="1"/>
  <c r="A5664" i="25" s="1"/>
  <c r="A5665" i="25" s="1"/>
  <c r="A5666" i="25" s="1"/>
  <c r="A5667" i="25" s="1"/>
  <c r="A5668" i="25" s="1"/>
  <c r="A5669" i="25" s="1"/>
  <c r="A5670" i="25" s="1"/>
  <c r="A5671" i="25" s="1"/>
  <c r="A5672" i="25" s="1"/>
  <c r="A5673" i="25" s="1"/>
  <c r="A5674" i="25" s="1"/>
  <c r="A5675" i="25" s="1"/>
  <c r="A5676" i="25" s="1"/>
  <c r="A5677" i="25" s="1"/>
  <c r="A5678" i="25" s="1"/>
  <c r="A5679" i="25" s="1"/>
  <c r="A5680" i="25" s="1"/>
  <c r="A5681" i="25" s="1"/>
  <c r="A5682" i="25" s="1"/>
  <c r="A5683" i="25" s="1"/>
  <c r="A5684" i="25" s="1"/>
  <c r="A5685" i="25" s="1"/>
  <c r="A5686" i="25" s="1"/>
  <c r="A5687" i="25" s="1"/>
  <c r="A5688" i="25" s="1"/>
  <c r="A5689" i="25" s="1"/>
  <c r="A5690" i="25" s="1"/>
  <c r="A5691" i="25" s="1"/>
  <c r="A5692" i="25" s="1"/>
  <c r="A5693" i="25" s="1"/>
  <c r="A5694" i="25" s="1"/>
  <c r="A5695" i="25" s="1"/>
  <c r="A5696" i="25" s="1"/>
  <c r="A5697" i="25" s="1"/>
  <c r="A5698" i="25" s="1"/>
  <c r="A5699" i="25" s="1"/>
  <c r="A5700" i="25" s="1"/>
  <c r="A5701" i="25" s="1"/>
  <c r="A5702" i="25" s="1"/>
  <c r="A5703" i="25" s="1"/>
  <c r="A5704" i="25" s="1"/>
  <c r="A5705" i="25" s="1"/>
  <c r="A5706" i="25" s="1"/>
  <c r="A5707" i="25" s="1"/>
  <c r="A5708" i="25" s="1"/>
  <c r="A5709" i="25" s="1"/>
  <c r="A5710" i="25" s="1"/>
  <c r="A5711" i="25" s="1"/>
  <c r="A5712" i="25" s="1"/>
  <c r="A5713" i="25" s="1"/>
  <c r="A5714" i="25" s="1"/>
  <c r="A5715" i="25" s="1"/>
  <c r="A5716" i="25" s="1"/>
  <c r="A5717" i="25" s="1"/>
  <c r="A5718" i="25" s="1"/>
  <c r="A5719" i="25" s="1"/>
  <c r="A5720" i="25" s="1"/>
  <c r="A5721" i="25" s="1"/>
  <c r="A5722" i="25" s="1"/>
  <c r="A5723" i="25" s="1"/>
  <c r="A5724" i="25" s="1"/>
  <c r="A5725" i="25" s="1"/>
  <c r="A5726" i="25" s="1"/>
  <c r="A5727" i="25" s="1"/>
  <c r="A5728" i="25" s="1"/>
  <c r="A5729" i="25" s="1"/>
  <c r="A5730" i="25" s="1"/>
  <c r="A5731" i="25" s="1"/>
  <c r="A5732" i="25" s="1"/>
  <c r="A5733" i="25" s="1"/>
  <c r="A5734" i="25" s="1"/>
  <c r="A5735" i="25" s="1"/>
  <c r="A5736" i="25" s="1"/>
  <c r="A5737" i="25" s="1"/>
  <c r="A5738" i="25" s="1"/>
  <c r="A5739" i="25" s="1"/>
  <c r="A5740" i="25" s="1"/>
  <c r="A5741" i="25" s="1"/>
  <c r="A5742" i="25" s="1"/>
  <c r="A5743" i="25" s="1"/>
  <c r="A5744" i="25" s="1"/>
  <c r="A5745" i="25" s="1"/>
  <c r="A5746" i="25" s="1"/>
  <c r="A5747" i="25" s="1"/>
  <c r="A5748" i="25" s="1"/>
  <c r="A5749" i="25" s="1"/>
  <c r="A5750" i="25" s="1"/>
  <c r="A5751" i="25" s="1"/>
  <c r="A5752" i="25" s="1"/>
  <c r="A5753" i="25" s="1"/>
  <c r="A5754" i="25" s="1"/>
  <c r="A5755" i="25" s="1"/>
  <c r="A5756" i="25" s="1"/>
  <c r="A5757" i="25" s="1"/>
  <c r="A5758" i="25" s="1"/>
  <c r="A5759" i="25" s="1"/>
  <c r="A5760" i="25" s="1"/>
  <c r="A5761" i="25" s="1"/>
  <c r="A5762" i="25" s="1"/>
  <c r="A5763" i="25" s="1"/>
  <c r="A5764" i="25" s="1"/>
  <c r="A5765" i="25" s="1"/>
  <c r="A5766" i="25" s="1"/>
  <c r="A5767" i="25" s="1"/>
  <c r="A5768" i="25" s="1"/>
  <c r="A5769" i="25" s="1"/>
  <c r="A5770" i="25" s="1"/>
  <c r="A5771" i="25" s="1"/>
  <c r="A5772" i="25" s="1"/>
  <c r="A5773" i="25" s="1"/>
  <c r="A5774" i="25" s="1"/>
  <c r="A5775" i="25" s="1"/>
  <c r="A5776" i="25" s="1"/>
  <c r="A5777" i="25" s="1"/>
  <c r="A5778" i="25" s="1"/>
  <c r="A5779" i="25" s="1"/>
  <c r="A5780" i="25" s="1"/>
  <c r="A5781" i="25" s="1"/>
  <c r="A5782" i="25" s="1"/>
  <c r="A5783" i="25" s="1"/>
  <c r="A5784" i="25" s="1"/>
  <c r="A5785" i="25" s="1"/>
  <c r="A5786" i="25" s="1"/>
  <c r="A5787" i="25" s="1"/>
  <c r="A5788" i="25" s="1"/>
  <c r="A5789" i="25" s="1"/>
  <c r="A5790" i="25" s="1"/>
  <c r="A5791" i="25" s="1"/>
  <c r="A5792" i="25" s="1"/>
  <c r="A5793" i="25" s="1"/>
  <c r="A5794" i="25" s="1"/>
  <c r="A5795" i="25" s="1"/>
  <c r="A5796" i="25" s="1"/>
  <c r="A5797" i="25" s="1"/>
  <c r="A5798" i="25" s="1"/>
  <c r="A5799" i="25" s="1"/>
  <c r="A5800" i="25" s="1"/>
  <c r="A5801" i="25" s="1"/>
  <c r="A5802" i="25" s="1"/>
  <c r="A5803" i="25" s="1"/>
  <c r="A5804" i="25" s="1"/>
  <c r="A5805" i="25" s="1"/>
  <c r="A5806" i="25" s="1"/>
  <c r="A5807" i="25" s="1"/>
  <c r="A5808" i="25" s="1"/>
  <c r="A5809" i="25" s="1"/>
  <c r="A5810" i="25" s="1"/>
  <c r="A5811" i="25" s="1"/>
  <c r="A5812" i="25" s="1"/>
  <c r="A5813" i="25" s="1"/>
  <c r="A5814" i="25" s="1"/>
  <c r="A5815" i="25" s="1"/>
  <c r="A5816" i="25" s="1"/>
  <c r="A5817" i="25" s="1"/>
  <c r="A5818" i="25" s="1"/>
  <c r="A5819" i="25" s="1"/>
  <c r="A5820" i="25" s="1"/>
  <c r="A5821" i="25" s="1"/>
  <c r="A5822" i="25" s="1"/>
  <c r="A5823" i="25" s="1"/>
  <c r="A5824" i="25" s="1"/>
  <c r="A5825" i="25" s="1"/>
  <c r="A5826" i="25" s="1"/>
  <c r="A5827" i="25" s="1"/>
  <c r="A5828" i="25" s="1"/>
  <c r="A5829" i="25" s="1"/>
  <c r="A5830" i="25" s="1"/>
  <c r="A5831" i="25" s="1"/>
  <c r="A5832" i="25" s="1"/>
  <c r="A5833" i="25" s="1"/>
  <c r="A5834" i="25" s="1"/>
  <c r="A5835" i="25" s="1"/>
  <c r="A5836" i="25" s="1"/>
  <c r="A5837" i="25" s="1"/>
  <c r="A5838" i="25" s="1"/>
  <c r="A5839" i="25" s="1"/>
  <c r="A5840" i="25" s="1"/>
  <c r="A5841" i="25" s="1"/>
  <c r="A5842" i="25" s="1"/>
  <c r="A5843" i="25" s="1"/>
  <c r="A5844" i="25" s="1"/>
  <c r="A5845" i="25" s="1"/>
  <c r="A5846" i="25" s="1"/>
  <c r="A5847" i="25" s="1"/>
  <c r="A5848" i="25" s="1"/>
  <c r="A5849" i="25" s="1"/>
  <c r="A5850" i="25" s="1"/>
  <c r="A5851" i="25" s="1"/>
  <c r="A5852" i="25" s="1"/>
  <c r="A5853" i="25" s="1"/>
  <c r="A5854" i="25" s="1"/>
  <c r="A5855" i="25" s="1"/>
  <c r="A5856" i="25" s="1"/>
  <c r="A5857" i="25" s="1"/>
  <c r="A5858" i="25" s="1"/>
  <c r="A5859" i="25" s="1"/>
  <c r="A5860" i="25" s="1"/>
  <c r="A5861" i="25" s="1"/>
  <c r="A5862" i="25" s="1"/>
  <c r="A5863" i="25" s="1"/>
  <c r="A5864" i="25" s="1"/>
  <c r="A5865" i="25" s="1"/>
  <c r="A5866" i="25" s="1"/>
  <c r="A5867" i="25" s="1"/>
  <c r="A5868" i="25" s="1"/>
  <c r="A5869" i="25" s="1"/>
  <c r="A5870" i="25" s="1"/>
  <c r="A5871" i="25" s="1"/>
  <c r="A5872" i="25" s="1"/>
  <c r="A5873" i="25" s="1"/>
  <c r="A5874" i="25" s="1"/>
  <c r="A5875" i="25" s="1"/>
  <c r="A5876" i="25" s="1"/>
  <c r="A5877" i="25" s="1"/>
  <c r="A5878" i="25" s="1"/>
  <c r="A5879" i="25" s="1"/>
  <c r="A5880" i="25" s="1"/>
  <c r="A5881" i="25" s="1"/>
  <c r="A5882" i="25" s="1"/>
  <c r="A5883" i="25" s="1"/>
  <c r="A5884" i="25" s="1"/>
  <c r="A5885" i="25" s="1"/>
  <c r="A5886" i="25" s="1"/>
  <c r="A5887" i="25" s="1"/>
  <c r="A5888" i="25" s="1"/>
  <c r="A5889" i="25" s="1"/>
  <c r="A5890" i="25" s="1"/>
  <c r="A5891" i="25" s="1"/>
  <c r="A5892" i="25" s="1"/>
  <c r="A5893" i="25" s="1"/>
  <c r="A5894" i="25" s="1"/>
  <c r="A5895" i="25" s="1"/>
  <c r="A5896" i="25" s="1"/>
  <c r="A5897" i="25" s="1"/>
  <c r="A5898" i="25" s="1"/>
  <c r="A5899" i="25" s="1"/>
  <c r="A5900" i="25" s="1"/>
  <c r="A5901" i="25" s="1"/>
  <c r="A5902" i="25" s="1"/>
  <c r="A5903" i="25" s="1"/>
  <c r="A5904" i="25" s="1"/>
  <c r="A5905" i="25" s="1"/>
  <c r="A5906" i="25" s="1"/>
  <c r="A5907" i="25" s="1"/>
  <c r="A5908" i="25" s="1"/>
  <c r="A5909" i="25" s="1"/>
  <c r="A5910" i="25" s="1"/>
  <c r="A5911" i="25" s="1"/>
  <c r="A5912" i="25" s="1"/>
  <c r="A5913" i="25" s="1"/>
  <c r="A5914" i="25" s="1"/>
  <c r="A5915" i="25" s="1"/>
  <c r="A5916" i="25" s="1"/>
  <c r="A5917" i="25" s="1"/>
  <c r="A5918" i="25" s="1"/>
  <c r="A5919" i="25" s="1"/>
  <c r="A5920" i="25" s="1"/>
  <c r="A5921" i="25" s="1"/>
  <c r="A5922" i="25" s="1"/>
  <c r="A5923" i="25" s="1"/>
  <c r="A5924" i="25" s="1"/>
  <c r="A5925" i="25" s="1"/>
  <c r="A5926" i="25" s="1"/>
  <c r="A5927" i="25" s="1"/>
  <c r="A5928" i="25" s="1"/>
  <c r="A5929" i="25" s="1"/>
  <c r="A5930" i="25" s="1"/>
  <c r="A5931" i="25" s="1"/>
  <c r="A5932" i="25" s="1"/>
  <c r="A5933" i="25" s="1"/>
  <c r="A5934" i="25" s="1"/>
  <c r="A5935" i="25" s="1"/>
  <c r="A5936" i="25" s="1"/>
  <c r="A5937" i="25" s="1"/>
  <c r="A5938" i="25" s="1"/>
  <c r="A5939" i="25" s="1"/>
  <c r="A5940" i="25" s="1"/>
  <c r="A5941" i="25" s="1"/>
  <c r="A5942" i="25" s="1"/>
  <c r="A5943" i="25" s="1"/>
  <c r="A5944" i="25" s="1"/>
  <c r="A5945" i="25" s="1"/>
  <c r="A5946" i="25" s="1"/>
  <c r="A5947" i="25" s="1"/>
  <c r="A5948" i="25" s="1"/>
  <c r="A5949" i="25" s="1"/>
  <c r="A5950" i="25" s="1"/>
  <c r="A5951" i="25" s="1"/>
  <c r="A5952" i="25" s="1"/>
  <c r="A5953" i="25" s="1"/>
  <c r="A5954" i="25" s="1"/>
  <c r="A5955" i="25" s="1"/>
  <c r="A5956" i="25" s="1"/>
  <c r="A5957" i="25" s="1"/>
  <c r="A5958" i="25" s="1"/>
  <c r="A5959" i="25" s="1"/>
  <c r="A5960" i="25" s="1"/>
  <c r="A5961" i="25" s="1"/>
  <c r="A5962" i="25" s="1"/>
  <c r="A5963" i="25" s="1"/>
  <c r="A5964" i="25" s="1"/>
  <c r="A5965" i="25" s="1"/>
  <c r="A5966" i="25" s="1"/>
  <c r="A5967" i="25" s="1"/>
  <c r="A5968" i="25" s="1"/>
  <c r="A5969" i="25" s="1"/>
  <c r="A5970" i="25" s="1"/>
  <c r="A5971" i="25" s="1"/>
  <c r="A5972" i="25" s="1"/>
  <c r="A5973" i="25" s="1"/>
  <c r="A5974" i="25" s="1"/>
  <c r="A5975" i="25" s="1"/>
  <c r="A5976" i="25" s="1"/>
  <c r="A5977" i="25" s="1"/>
  <c r="A5978" i="25" s="1"/>
  <c r="A5979" i="25" s="1"/>
  <c r="A5980" i="25" s="1"/>
  <c r="A5981" i="25" s="1"/>
  <c r="A5982" i="25" s="1"/>
  <c r="A5983" i="25" s="1"/>
  <c r="A5984" i="25" s="1"/>
  <c r="A5985" i="25" s="1"/>
  <c r="A5986" i="25" s="1"/>
  <c r="A5987" i="25" s="1"/>
  <c r="A5988" i="25" s="1"/>
  <c r="A5989" i="25" s="1"/>
  <c r="A5990" i="25" s="1"/>
  <c r="A5991" i="25" s="1"/>
  <c r="A5992" i="25" s="1"/>
  <c r="A5993" i="25" s="1"/>
  <c r="A5994" i="25" s="1"/>
  <c r="A5995" i="25" s="1"/>
  <c r="A5996" i="25" s="1"/>
  <c r="A5997" i="25" s="1"/>
  <c r="A5998" i="25" s="1"/>
  <c r="A5999" i="25" s="1"/>
  <c r="A6000" i="25" s="1"/>
  <c r="A6001" i="25" s="1"/>
  <c r="A6002" i="25" s="1"/>
  <c r="A6003" i="25" s="1"/>
  <c r="A6004" i="25" s="1"/>
  <c r="A6005" i="25" s="1"/>
  <c r="A6006" i="25" s="1"/>
  <c r="A6007" i="25" s="1"/>
  <c r="A6008" i="25" s="1"/>
  <c r="A6009" i="25" s="1"/>
  <c r="A6010" i="25" s="1"/>
  <c r="A6011" i="25" s="1"/>
  <c r="A6012" i="25" s="1"/>
  <c r="A6013" i="25" s="1"/>
  <c r="A6014" i="25" s="1"/>
  <c r="A6015" i="25" s="1"/>
  <c r="A6016" i="25" s="1"/>
  <c r="A6017" i="25" s="1"/>
  <c r="A6018" i="25" s="1"/>
  <c r="A6019" i="25" s="1"/>
  <c r="A6020" i="25" s="1"/>
  <c r="A6021" i="25" s="1"/>
  <c r="A6022" i="25" s="1"/>
  <c r="A6023" i="25" s="1"/>
  <c r="A6024" i="25" s="1"/>
  <c r="A6025" i="25" s="1"/>
  <c r="A6026" i="25" s="1"/>
  <c r="A6027" i="25" s="1"/>
  <c r="A6028" i="25" s="1"/>
  <c r="A6029" i="25" s="1"/>
  <c r="A6030" i="25" s="1"/>
  <c r="A6031" i="25" s="1"/>
  <c r="A6032" i="25" s="1"/>
  <c r="A6033" i="25" s="1"/>
  <c r="A6034" i="25" s="1"/>
  <c r="A6035" i="25" s="1"/>
  <c r="A6036" i="25" s="1"/>
  <c r="A6037" i="25" s="1"/>
  <c r="A6038" i="25" s="1"/>
  <c r="A6039" i="25" s="1"/>
  <c r="A6040" i="25" s="1"/>
  <c r="A6041" i="25" s="1"/>
  <c r="A6042" i="25" s="1"/>
  <c r="A6043" i="25" s="1"/>
  <c r="A6044" i="25" s="1"/>
  <c r="A6045" i="25" s="1"/>
  <c r="A6046" i="25" s="1"/>
  <c r="A6047" i="25" s="1"/>
  <c r="A6048" i="25" s="1"/>
  <c r="A6049" i="25" s="1"/>
  <c r="A6050" i="25" s="1"/>
  <c r="A6051" i="25" s="1"/>
  <c r="A6052" i="25" s="1"/>
  <c r="A6053" i="25" s="1"/>
  <c r="A6054" i="25" s="1"/>
  <c r="A6055" i="25" s="1"/>
  <c r="A6056" i="25" s="1"/>
  <c r="A6057" i="25" s="1"/>
  <c r="A6058" i="25" s="1"/>
  <c r="A6059" i="25" s="1"/>
  <c r="A6060" i="25" s="1"/>
  <c r="A6061" i="25" s="1"/>
  <c r="A6062" i="25" s="1"/>
  <c r="A6063" i="25" s="1"/>
  <c r="A6064" i="25" s="1"/>
  <c r="A6065" i="25" s="1"/>
  <c r="A6066" i="25" s="1"/>
  <c r="A6067" i="25" s="1"/>
  <c r="A6068" i="25" s="1"/>
  <c r="A6069" i="25" s="1"/>
  <c r="A6070" i="25" s="1"/>
  <c r="A6071" i="25" s="1"/>
  <c r="A6072" i="25" s="1"/>
  <c r="A6073" i="25" s="1"/>
  <c r="A6074" i="25" s="1"/>
  <c r="A6075" i="25" s="1"/>
  <c r="A6076" i="25" s="1"/>
  <c r="A6077" i="25" s="1"/>
  <c r="A6078" i="25" s="1"/>
  <c r="A6079" i="25" s="1"/>
  <c r="A6080" i="25" s="1"/>
  <c r="A6081" i="25" s="1"/>
  <c r="A6082" i="25" s="1"/>
  <c r="A6083" i="25" s="1"/>
  <c r="A6084" i="25" s="1"/>
  <c r="A6085" i="25" s="1"/>
  <c r="A6086" i="25" s="1"/>
  <c r="A6087" i="25" s="1"/>
  <c r="A6088" i="25" s="1"/>
  <c r="A6089" i="25" s="1"/>
  <c r="A6090" i="25" s="1"/>
  <c r="A6091" i="25" s="1"/>
  <c r="A6092" i="25" s="1"/>
  <c r="A6093" i="25" s="1"/>
  <c r="A6094" i="25" s="1"/>
  <c r="A6095" i="25" s="1"/>
  <c r="A6096" i="25" s="1"/>
  <c r="A6097" i="25" s="1"/>
  <c r="A6098" i="25" s="1"/>
  <c r="A6099" i="25" s="1"/>
  <c r="A6100" i="25" s="1"/>
  <c r="A6101" i="25" s="1"/>
  <c r="A6102" i="25" s="1"/>
  <c r="A6103" i="25" s="1"/>
  <c r="A6104" i="25" s="1"/>
  <c r="A6105" i="25" s="1"/>
  <c r="A6106" i="25" s="1"/>
  <c r="A6107" i="25" s="1"/>
  <c r="A6108" i="25" s="1"/>
  <c r="A6109" i="25" s="1"/>
  <c r="A6110" i="25" s="1"/>
  <c r="A6111" i="25" s="1"/>
  <c r="A6112" i="25" s="1"/>
  <c r="A6113" i="25" s="1"/>
  <c r="A6114" i="25" s="1"/>
  <c r="A6115" i="25" s="1"/>
  <c r="A6116" i="25" s="1"/>
  <c r="A6117" i="25" s="1"/>
  <c r="A6118" i="25" s="1"/>
  <c r="A6119" i="25" s="1"/>
  <c r="A6120" i="25" s="1"/>
  <c r="A6121" i="25" s="1"/>
  <c r="A6122" i="25" s="1"/>
  <c r="A6123" i="25" s="1"/>
  <c r="A6124" i="25" s="1"/>
  <c r="A6125" i="25" s="1"/>
  <c r="A6126" i="25" s="1"/>
  <c r="A6127" i="25" s="1"/>
  <c r="A6128" i="25" s="1"/>
  <c r="A6129" i="25" s="1"/>
  <c r="A6130" i="25" s="1"/>
  <c r="A6131" i="25" s="1"/>
  <c r="A6132" i="25" s="1"/>
  <c r="A6133" i="25" s="1"/>
  <c r="A6134" i="25" s="1"/>
  <c r="A6135" i="25" s="1"/>
  <c r="A6136" i="25" s="1"/>
  <c r="A6137" i="25" s="1"/>
  <c r="A6138" i="25" s="1"/>
  <c r="A6139" i="25" s="1"/>
  <c r="A6140" i="25" s="1"/>
  <c r="A6141" i="25" s="1"/>
  <c r="A6142" i="25" s="1"/>
  <c r="A6143" i="25" s="1"/>
  <c r="A6144" i="25" s="1"/>
  <c r="A6145" i="25" s="1"/>
  <c r="A6146" i="25" s="1"/>
  <c r="A6147" i="25" s="1"/>
  <c r="A6148" i="25" s="1"/>
  <c r="A6149" i="25" s="1"/>
  <c r="A6150" i="25" s="1"/>
  <c r="A6151" i="25" s="1"/>
  <c r="A6152" i="25" s="1"/>
  <c r="A6153" i="25" s="1"/>
  <c r="A6154" i="25" s="1"/>
  <c r="A6155" i="25" s="1"/>
  <c r="A6156" i="25" s="1"/>
  <c r="A6157" i="25" s="1"/>
  <c r="A6158" i="25" s="1"/>
  <c r="A6159" i="25" s="1"/>
  <c r="A6160" i="25" s="1"/>
  <c r="A6161" i="25" s="1"/>
  <c r="A6162" i="25" s="1"/>
  <c r="A6163" i="25" s="1"/>
  <c r="A6164" i="25" s="1"/>
  <c r="A6165" i="25" s="1"/>
  <c r="A6166" i="25" s="1"/>
  <c r="A6167" i="25" s="1"/>
  <c r="A6168" i="25" s="1"/>
  <c r="A6169" i="25" s="1"/>
  <c r="A6170" i="25" s="1"/>
  <c r="A6171" i="25" s="1"/>
  <c r="A6172" i="25" s="1"/>
  <c r="A6173" i="25" s="1"/>
  <c r="A6174" i="25" s="1"/>
  <c r="A6175" i="25" s="1"/>
  <c r="A6176" i="25" s="1"/>
  <c r="A6177" i="25" s="1"/>
  <c r="A6178" i="25" s="1"/>
  <c r="A6179" i="25" s="1"/>
  <c r="A6180" i="25" s="1"/>
  <c r="A6181" i="25" s="1"/>
  <c r="A6182" i="25" s="1"/>
  <c r="A6183" i="25" s="1"/>
  <c r="A6184" i="25" s="1"/>
  <c r="A6185" i="25" s="1"/>
  <c r="A6186" i="25" s="1"/>
  <c r="A6187" i="25" s="1"/>
  <c r="A6188" i="25" s="1"/>
  <c r="A6189" i="25" s="1"/>
  <c r="A6190" i="25" s="1"/>
  <c r="A6191" i="25" s="1"/>
  <c r="A6192" i="25" s="1"/>
  <c r="A6193" i="25" s="1"/>
  <c r="A6194" i="25" s="1"/>
  <c r="A6195" i="25" s="1"/>
  <c r="A6196" i="25" s="1"/>
  <c r="A6197" i="25" s="1"/>
  <c r="A6198" i="25" s="1"/>
  <c r="A6199" i="25" s="1"/>
  <c r="A6200" i="25" s="1"/>
  <c r="A6201" i="25" s="1"/>
  <c r="A6202" i="25" s="1"/>
  <c r="A6203" i="25" s="1"/>
  <c r="A6204" i="25" s="1"/>
  <c r="A6205" i="25" s="1"/>
  <c r="A6206" i="25" s="1"/>
  <c r="A6207" i="25" s="1"/>
  <c r="A6208" i="25" s="1"/>
  <c r="A6209" i="25" s="1"/>
  <c r="A6210" i="25" s="1"/>
  <c r="A6211" i="25" s="1"/>
  <c r="A6212" i="25" s="1"/>
  <c r="A6213" i="25" s="1"/>
  <c r="A6214" i="25" s="1"/>
  <c r="A6215" i="25" s="1"/>
  <c r="A6216" i="25" s="1"/>
  <c r="A6217" i="25" s="1"/>
  <c r="A6218" i="25" s="1"/>
  <c r="A6219" i="25" s="1"/>
  <c r="A6220" i="25" s="1"/>
  <c r="A6221" i="25" s="1"/>
  <c r="A6222" i="25" s="1"/>
  <c r="A6223" i="25" s="1"/>
  <c r="A6224" i="25" s="1"/>
  <c r="A6225" i="25" s="1"/>
  <c r="A6226" i="25" s="1"/>
  <c r="A6227" i="25" s="1"/>
  <c r="A6228" i="25" s="1"/>
  <c r="A6229" i="25" s="1"/>
  <c r="A6230" i="25" s="1"/>
  <c r="A6231" i="25" s="1"/>
  <c r="A6232" i="25" s="1"/>
  <c r="A6233" i="25" s="1"/>
  <c r="A6234" i="25" s="1"/>
  <c r="A6235" i="25" s="1"/>
  <c r="A6236" i="25" s="1"/>
  <c r="A6237" i="25" s="1"/>
  <c r="A6238" i="25" s="1"/>
  <c r="A6239" i="25" s="1"/>
  <c r="A6240" i="25" s="1"/>
  <c r="A6241" i="25" s="1"/>
  <c r="A6242" i="25" s="1"/>
  <c r="A6243" i="25" s="1"/>
  <c r="A6244" i="25" s="1"/>
  <c r="A6245" i="25" s="1"/>
  <c r="A6246" i="25" s="1"/>
  <c r="A6247" i="25" s="1"/>
  <c r="A6248" i="25" s="1"/>
  <c r="A6249" i="25" s="1"/>
  <c r="A6250" i="25" s="1"/>
  <c r="A6251" i="25" s="1"/>
  <c r="A6252" i="25" s="1"/>
  <c r="A6253" i="25" s="1"/>
  <c r="A6254" i="25" s="1"/>
  <c r="A6255" i="25" s="1"/>
  <c r="A6256" i="25" s="1"/>
  <c r="A6257" i="25" s="1"/>
  <c r="A6258" i="25" s="1"/>
  <c r="A6259" i="25" s="1"/>
  <c r="A6260" i="25" s="1"/>
  <c r="A6261" i="25" s="1"/>
  <c r="A6262" i="25" s="1"/>
  <c r="A6263" i="25" s="1"/>
  <c r="A6264" i="25" s="1"/>
  <c r="A6265" i="25" s="1"/>
  <c r="A6266" i="25" s="1"/>
  <c r="A6267" i="25" s="1"/>
  <c r="A6268" i="25" s="1"/>
  <c r="A6269" i="25" s="1"/>
  <c r="A6270" i="25" s="1"/>
  <c r="A6271" i="25" s="1"/>
  <c r="A6272" i="25" s="1"/>
  <c r="A6273" i="25" s="1"/>
  <c r="A6274" i="25" s="1"/>
  <c r="A6275" i="25" s="1"/>
  <c r="A6276" i="25" s="1"/>
  <c r="A6277" i="25" s="1"/>
  <c r="A6278" i="25" s="1"/>
  <c r="A6279" i="25" s="1"/>
  <c r="A6280" i="25" s="1"/>
  <c r="A6281" i="25" s="1"/>
  <c r="A6282" i="25" s="1"/>
  <c r="A6283" i="25" s="1"/>
  <c r="A6284" i="25" s="1"/>
  <c r="A6285" i="25" s="1"/>
  <c r="A6286" i="25" s="1"/>
  <c r="A6287" i="25" s="1"/>
  <c r="A6288" i="25" s="1"/>
  <c r="A6289" i="25" s="1"/>
  <c r="A6290" i="25" s="1"/>
  <c r="A6291" i="25" s="1"/>
  <c r="A6292" i="25" s="1"/>
  <c r="A6293" i="25" s="1"/>
  <c r="A6294" i="25" s="1"/>
  <c r="A6295" i="25" s="1"/>
  <c r="A6296" i="25" s="1"/>
  <c r="A6297" i="25" s="1"/>
  <c r="A6298" i="25" s="1"/>
  <c r="A6299" i="25" s="1"/>
  <c r="A6300" i="25" s="1"/>
  <c r="A6301" i="25" s="1"/>
  <c r="A6302" i="25" s="1"/>
  <c r="A6303" i="25" s="1"/>
  <c r="A6304" i="25" s="1"/>
  <c r="A6305" i="25" s="1"/>
  <c r="A6306" i="25" s="1"/>
  <c r="A6307" i="25" s="1"/>
  <c r="A6308" i="25" s="1"/>
  <c r="A6309" i="25" s="1"/>
  <c r="A6310" i="25" s="1"/>
  <c r="A6311" i="25" s="1"/>
  <c r="A6312" i="25" s="1"/>
  <c r="A6313" i="25" s="1"/>
  <c r="A6314" i="25" s="1"/>
  <c r="A6315" i="25" s="1"/>
  <c r="A6316" i="25" s="1"/>
  <c r="A6317" i="25" s="1"/>
  <c r="A6318" i="25" s="1"/>
  <c r="A6319" i="25" s="1"/>
  <c r="A6320" i="25" s="1"/>
  <c r="A6321" i="25" s="1"/>
  <c r="A6322" i="25" s="1"/>
  <c r="A6323" i="25" s="1"/>
  <c r="A6324" i="25" s="1"/>
  <c r="A6325" i="25" s="1"/>
  <c r="A6326" i="25" s="1"/>
  <c r="A6327" i="25" s="1"/>
  <c r="A6328" i="25" s="1"/>
  <c r="A6329" i="25" s="1"/>
  <c r="A6330" i="25" s="1"/>
  <c r="A6331" i="25" s="1"/>
  <c r="A6332" i="25" s="1"/>
  <c r="A6333" i="25" s="1"/>
  <c r="A6334" i="25" s="1"/>
  <c r="A6335" i="25" s="1"/>
  <c r="A6336" i="25" s="1"/>
  <c r="A6337" i="25" s="1"/>
  <c r="A6338" i="25" s="1"/>
  <c r="A6339" i="25" s="1"/>
  <c r="A6340" i="25" s="1"/>
  <c r="A6341" i="25" s="1"/>
  <c r="A6342" i="25" s="1"/>
  <c r="A6343" i="25" s="1"/>
  <c r="A6344" i="25" s="1"/>
  <c r="A6345" i="25" s="1"/>
  <c r="A6346" i="25" s="1"/>
  <c r="A6347" i="25" s="1"/>
  <c r="A6348" i="25" s="1"/>
  <c r="A6349" i="25" s="1"/>
  <c r="A6350" i="25" s="1"/>
  <c r="A6351" i="25" s="1"/>
  <c r="A6352" i="25" s="1"/>
  <c r="A6353" i="25" s="1"/>
  <c r="A6354" i="25" s="1"/>
  <c r="A6355" i="25" s="1"/>
  <c r="A6356" i="25" s="1"/>
  <c r="A6357" i="25" s="1"/>
  <c r="A6358" i="25" s="1"/>
  <c r="A6359" i="25" s="1"/>
  <c r="A6360" i="25" s="1"/>
  <c r="A6361" i="25" s="1"/>
  <c r="A6362" i="25" s="1"/>
  <c r="A6363" i="25" s="1"/>
  <c r="A6364" i="25" s="1"/>
  <c r="A6365" i="25" s="1"/>
  <c r="A6366" i="25" s="1"/>
  <c r="A6367" i="25" s="1"/>
  <c r="A6368" i="25" s="1"/>
  <c r="A6369" i="25" s="1"/>
  <c r="A6370" i="25" s="1"/>
  <c r="A6371" i="25" s="1"/>
  <c r="A6372" i="25" s="1"/>
  <c r="A6373" i="25" s="1"/>
  <c r="A6374" i="25" s="1"/>
  <c r="A6375" i="25" s="1"/>
  <c r="A6376" i="25" s="1"/>
  <c r="A6377" i="25" s="1"/>
  <c r="A6378" i="25" s="1"/>
  <c r="A6379" i="25" s="1"/>
  <c r="A6380" i="25" s="1"/>
  <c r="A6381" i="25" s="1"/>
  <c r="A6382" i="25" s="1"/>
  <c r="A6383" i="25" s="1"/>
  <c r="A6384" i="25" s="1"/>
  <c r="A6385" i="25" s="1"/>
  <c r="A6386" i="25" s="1"/>
  <c r="A6387" i="25" s="1"/>
  <c r="A6388" i="25" s="1"/>
  <c r="A6389" i="25" s="1"/>
  <c r="A6390" i="25" s="1"/>
  <c r="A6391" i="25" s="1"/>
  <c r="A6392" i="25" s="1"/>
  <c r="A6393" i="25" s="1"/>
  <c r="A6394" i="25" s="1"/>
  <c r="A6395" i="25" s="1"/>
  <c r="A6396" i="25" s="1"/>
  <c r="A6397" i="25" s="1"/>
  <c r="A6398" i="25" s="1"/>
  <c r="A6399" i="25" s="1"/>
  <c r="A6400" i="25" s="1"/>
  <c r="A6401" i="25" s="1"/>
  <c r="A6402" i="25" s="1"/>
  <c r="A6403" i="25" s="1"/>
  <c r="A6404" i="25" s="1"/>
  <c r="A6405" i="25" s="1"/>
  <c r="A6406" i="25" s="1"/>
  <c r="A6407" i="25" s="1"/>
  <c r="A6408" i="25" s="1"/>
  <c r="A6409" i="25" s="1"/>
  <c r="A6410" i="25" s="1"/>
  <c r="A6411" i="25" s="1"/>
  <c r="A6412" i="25" s="1"/>
  <c r="A6413" i="25" s="1"/>
  <c r="A6414" i="25" s="1"/>
  <c r="A6415" i="25" s="1"/>
  <c r="A6416" i="25" s="1"/>
  <c r="A6417" i="25" s="1"/>
  <c r="A6418" i="25" s="1"/>
  <c r="A6419" i="25" s="1"/>
  <c r="A6420" i="25" s="1"/>
  <c r="A6421" i="25" s="1"/>
  <c r="A6422" i="25" s="1"/>
  <c r="A6423" i="25" s="1"/>
  <c r="A6424" i="25" s="1"/>
  <c r="A6425" i="25" s="1"/>
  <c r="A6426" i="25" s="1"/>
  <c r="A6427" i="25" s="1"/>
  <c r="A6428" i="25" s="1"/>
  <c r="A6429" i="25" s="1"/>
  <c r="A6430" i="25" s="1"/>
  <c r="A6431" i="25" s="1"/>
  <c r="A6432" i="25" s="1"/>
  <c r="A6433" i="25" s="1"/>
  <c r="A6434" i="25" s="1"/>
  <c r="A6435" i="25" s="1"/>
  <c r="A6436" i="25" s="1"/>
  <c r="A6437" i="25" s="1"/>
  <c r="A6438" i="25" s="1"/>
  <c r="A6439" i="25" s="1"/>
  <c r="A6440" i="25" s="1"/>
  <c r="A6441" i="25" s="1"/>
  <c r="A6442" i="25" s="1"/>
  <c r="A6443" i="25" s="1"/>
  <c r="A6444" i="25" s="1"/>
  <c r="A6445" i="25" s="1"/>
  <c r="A6446" i="25" s="1"/>
  <c r="A6447" i="25" s="1"/>
  <c r="A6448" i="25" s="1"/>
  <c r="A6449" i="25" s="1"/>
  <c r="A6450" i="25" s="1"/>
  <c r="A6451" i="25" s="1"/>
  <c r="A6452" i="25" s="1"/>
  <c r="A6453" i="25" s="1"/>
  <c r="A6454" i="25" s="1"/>
  <c r="A6455" i="25" s="1"/>
  <c r="A6456" i="25" s="1"/>
  <c r="A6457" i="25" s="1"/>
  <c r="A6458" i="25" s="1"/>
  <c r="A6459" i="25" s="1"/>
  <c r="A6460" i="25" s="1"/>
  <c r="A6461" i="25" s="1"/>
  <c r="A6462" i="25" s="1"/>
  <c r="A6463" i="25" s="1"/>
  <c r="A6464" i="25" s="1"/>
  <c r="A6465" i="25" s="1"/>
  <c r="A6466" i="25" s="1"/>
  <c r="A6467" i="25" s="1"/>
  <c r="A6468" i="25" s="1"/>
  <c r="A6469" i="25" s="1"/>
  <c r="A6470" i="25" s="1"/>
  <c r="A6471" i="25" s="1"/>
  <c r="A6472" i="25" s="1"/>
  <c r="A6473" i="25" s="1"/>
  <c r="A6474" i="25" s="1"/>
  <c r="A6475" i="25" s="1"/>
  <c r="A6476" i="25" s="1"/>
  <c r="A6477" i="25" s="1"/>
  <c r="A6478" i="25" s="1"/>
  <c r="A6479" i="25" s="1"/>
  <c r="A6480" i="25" s="1"/>
  <c r="A6481" i="25" s="1"/>
  <c r="A6482" i="25" s="1"/>
  <c r="A6483" i="25" s="1"/>
  <c r="A6484" i="25" s="1"/>
  <c r="A6485" i="25" s="1"/>
  <c r="A6486" i="25" s="1"/>
  <c r="A6487" i="25" s="1"/>
  <c r="A6488" i="25" s="1"/>
  <c r="A6489" i="25" s="1"/>
  <c r="A6490" i="25" s="1"/>
  <c r="A6491" i="25" s="1"/>
  <c r="A6492" i="25" s="1"/>
  <c r="A6493" i="25" s="1"/>
  <c r="A6494" i="25" s="1"/>
  <c r="A6495" i="25" s="1"/>
  <c r="A6496" i="25" s="1"/>
  <c r="A6497" i="25" s="1"/>
  <c r="A6498" i="25" s="1"/>
  <c r="A6499" i="25" s="1"/>
  <c r="A6500" i="25" s="1"/>
  <c r="A6501" i="25" s="1"/>
  <c r="A6502" i="25" s="1"/>
  <c r="A6503" i="25" s="1"/>
  <c r="A6504" i="25" s="1"/>
  <c r="A6505" i="25" s="1"/>
  <c r="A6506" i="25" s="1"/>
  <c r="A6507" i="25" s="1"/>
  <c r="A6508" i="25" s="1"/>
  <c r="A6509" i="25" s="1"/>
  <c r="A6510" i="25" s="1"/>
  <c r="A6511" i="25" s="1"/>
  <c r="A6512" i="25" s="1"/>
  <c r="A6513" i="25" s="1"/>
  <c r="A6514" i="25" s="1"/>
  <c r="A6515" i="25" s="1"/>
  <c r="A6516" i="25" s="1"/>
  <c r="A6517" i="25" s="1"/>
  <c r="A6518" i="25" s="1"/>
  <c r="A6519" i="25" s="1"/>
  <c r="A6520" i="25" s="1"/>
  <c r="A6521" i="25" s="1"/>
  <c r="A6522" i="25" s="1"/>
  <c r="A6523" i="25" s="1"/>
  <c r="A6524" i="25" s="1"/>
  <c r="A6525" i="25" s="1"/>
  <c r="A6526" i="25" s="1"/>
  <c r="A6527" i="25" s="1"/>
  <c r="A6528" i="25" s="1"/>
  <c r="A6529" i="25" s="1"/>
  <c r="A6530" i="25" s="1"/>
  <c r="A6531" i="25" s="1"/>
  <c r="A6532" i="25" s="1"/>
  <c r="A6533" i="25" s="1"/>
  <c r="A6534" i="25" s="1"/>
  <c r="A6535" i="25" s="1"/>
  <c r="A6536" i="25" s="1"/>
  <c r="A6537" i="25" s="1"/>
  <c r="A6538" i="25" s="1"/>
  <c r="A6539" i="25" s="1"/>
  <c r="A6540" i="25" s="1"/>
  <c r="A6541" i="25" s="1"/>
  <c r="A6542" i="25" s="1"/>
  <c r="A6543" i="25" s="1"/>
  <c r="A6544" i="25" s="1"/>
  <c r="A6545" i="25" s="1"/>
  <c r="A6546" i="25" s="1"/>
  <c r="A6547" i="25" s="1"/>
  <c r="A6548" i="25" s="1"/>
  <c r="A6549" i="25" s="1"/>
  <c r="A6550" i="25" s="1"/>
  <c r="A6551" i="25" s="1"/>
  <c r="A6552" i="25" s="1"/>
  <c r="A6553" i="25" s="1"/>
  <c r="A6554" i="25" s="1"/>
  <c r="A6555" i="25" s="1"/>
  <c r="A6556" i="25" s="1"/>
  <c r="A6557" i="25" s="1"/>
  <c r="A6558" i="25" s="1"/>
  <c r="A6559" i="25" s="1"/>
  <c r="A6560" i="25" s="1"/>
  <c r="A6561" i="25" s="1"/>
  <c r="A6562" i="25" s="1"/>
  <c r="A6563" i="25" s="1"/>
  <c r="A6564" i="25" s="1"/>
  <c r="A6565" i="25" s="1"/>
  <c r="A6566" i="25" s="1"/>
  <c r="A6567" i="25" s="1"/>
  <c r="A6568" i="25" s="1"/>
  <c r="A6569" i="25" s="1"/>
  <c r="A6570" i="25" s="1"/>
  <c r="A6571" i="25" s="1"/>
  <c r="A6572" i="25" s="1"/>
  <c r="A6573" i="25" s="1"/>
  <c r="A6574" i="25" s="1"/>
  <c r="A6575" i="25" s="1"/>
  <c r="A6576" i="25" s="1"/>
  <c r="A6577" i="25" s="1"/>
  <c r="A6578" i="25" s="1"/>
  <c r="A6579" i="25" s="1"/>
  <c r="A6580" i="25" s="1"/>
  <c r="A6581" i="25" s="1"/>
  <c r="A6582" i="25" s="1"/>
  <c r="A6583" i="25" s="1"/>
  <c r="A6584" i="25" s="1"/>
  <c r="A6585" i="25" s="1"/>
  <c r="A6586" i="25" s="1"/>
  <c r="A6587" i="25" s="1"/>
  <c r="A6588" i="25" s="1"/>
  <c r="A6589" i="25" s="1"/>
  <c r="A6590" i="25" s="1"/>
  <c r="A6591" i="25" s="1"/>
  <c r="A6592" i="25" s="1"/>
  <c r="A6593" i="25" s="1"/>
  <c r="A6594" i="25" s="1"/>
  <c r="A6595" i="25" s="1"/>
  <c r="A6596" i="25" s="1"/>
  <c r="A6597" i="25" s="1"/>
  <c r="A6598" i="25" s="1"/>
  <c r="A6599" i="25" s="1"/>
  <c r="A6600" i="25" s="1"/>
  <c r="A6601" i="25" s="1"/>
  <c r="A6602" i="25" s="1"/>
  <c r="A6603" i="25" s="1"/>
  <c r="A6604" i="25" s="1"/>
  <c r="A6605" i="25" s="1"/>
  <c r="A6606" i="25" s="1"/>
  <c r="A6607" i="25" s="1"/>
  <c r="A6608" i="25" s="1"/>
  <c r="A6609" i="25" s="1"/>
  <c r="A6610" i="25" s="1"/>
  <c r="A6611" i="25" s="1"/>
  <c r="A6612" i="25" s="1"/>
  <c r="A6613" i="25" s="1"/>
  <c r="A6614" i="25" s="1"/>
  <c r="A6615" i="25" s="1"/>
  <c r="A6616" i="25" s="1"/>
  <c r="A6617" i="25" s="1"/>
  <c r="A6618" i="25" s="1"/>
  <c r="A6619" i="25" s="1"/>
  <c r="A6620" i="25" s="1"/>
  <c r="A6621" i="25" s="1"/>
  <c r="A6622" i="25" s="1"/>
  <c r="A6623" i="25" s="1"/>
  <c r="A6624" i="25" s="1"/>
  <c r="A6625" i="25" s="1"/>
  <c r="A6626" i="25" s="1"/>
  <c r="A6627" i="25" s="1"/>
  <c r="A6628" i="25" s="1"/>
  <c r="A6629" i="25" s="1"/>
  <c r="A6630" i="25" s="1"/>
  <c r="A6631" i="25" s="1"/>
  <c r="A6632" i="25" s="1"/>
  <c r="A6633" i="25" s="1"/>
  <c r="A6634" i="25" s="1"/>
  <c r="A6635" i="25" s="1"/>
  <c r="A6636" i="25" s="1"/>
  <c r="A6637" i="25" s="1"/>
  <c r="A6638" i="25" s="1"/>
  <c r="A6639" i="25" s="1"/>
  <c r="A6640" i="25" s="1"/>
  <c r="A6641" i="25" s="1"/>
  <c r="A6642" i="25" s="1"/>
  <c r="A6643" i="25" s="1"/>
  <c r="A6644" i="25" s="1"/>
  <c r="A6645" i="25" s="1"/>
  <c r="A6646" i="25" s="1"/>
  <c r="A6647" i="25" s="1"/>
  <c r="A6648" i="25" s="1"/>
  <c r="A6649" i="25" s="1"/>
  <c r="A6650" i="25" s="1"/>
  <c r="A6651" i="25" s="1"/>
  <c r="A6652" i="25" s="1"/>
  <c r="A6653" i="25" s="1"/>
  <c r="A6654" i="25" s="1"/>
  <c r="A6655" i="25" s="1"/>
  <c r="A6656" i="25" s="1"/>
  <c r="A6657" i="25" s="1"/>
  <c r="A6658" i="25" s="1"/>
  <c r="A6659" i="25" s="1"/>
  <c r="A6660" i="25" s="1"/>
  <c r="A6661" i="25" s="1"/>
  <c r="A6662" i="25" s="1"/>
  <c r="A6663" i="25" s="1"/>
  <c r="A6664" i="25" s="1"/>
  <c r="A6665" i="25" s="1"/>
  <c r="A6666" i="25" s="1"/>
  <c r="A6667" i="25" s="1"/>
  <c r="A6668" i="25" s="1"/>
  <c r="A6669" i="25" s="1"/>
  <c r="A6670" i="25" s="1"/>
  <c r="A6671" i="25" s="1"/>
  <c r="A6672" i="25" s="1"/>
  <c r="A6673" i="25" s="1"/>
  <c r="A6674" i="25" s="1"/>
  <c r="A6675" i="25" s="1"/>
  <c r="A6676" i="25" s="1"/>
  <c r="A6677" i="25" s="1"/>
  <c r="A6678" i="25" s="1"/>
  <c r="A6679" i="25" s="1"/>
  <c r="A6680" i="25" s="1"/>
  <c r="A6681" i="25" s="1"/>
  <c r="A6682" i="25" s="1"/>
  <c r="A6683" i="25" s="1"/>
  <c r="A6684" i="25" s="1"/>
  <c r="A6685" i="25" s="1"/>
  <c r="A6686" i="25" s="1"/>
  <c r="A6687" i="25" s="1"/>
  <c r="A6688" i="25" s="1"/>
  <c r="A6689" i="25" s="1"/>
  <c r="A6690" i="25" s="1"/>
  <c r="A6691" i="25" s="1"/>
  <c r="A6692" i="25" s="1"/>
  <c r="A6693" i="25" s="1"/>
  <c r="A6694" i="25" s="1"/>
  <c r="A6695" i="25" s="1"/>
  <c r="A6696" i="25" s="1"/>
  <c r="A6697" i="25" s="1"/>
  <c r="A6698" i="25" s="1"/>
  <c r="A6699" i="25" s="1"/>
  <c r="A6700" i="25" s="1"/>
  <c r="A6701" i="25" s="1"/>
  <c r="A6702" i="25" s="1"/>
  <c r="A6703" i="25" s="1"/>
  <c r="A6704" i="25" s="1"/>
  <c r="A6705" i="25" s="1"/>
  <c r="A6706" i="25" s="1"/>
  <c r="A6707" i="25" s="1"/>
  <c r="A6708" i="25" s="1"/>
  <c r="A6709" i="25" s="1"/>
  <c r="A6710" i="25" s="1"/>
  <c r="A6711" i="25" s="1"/>
  <c r="A6712" i="25" s="1"/>
  <c r="A6713" i="25" s="1"/>
  <c r="A6714" i="25" s="1"/>
  <c r="A6715" i="25" s="1"/>
  <c r="A6716" i="25" s="1"/>
  <c r="A6717" i="25" s="1"/>
  <c r="A6718" i="25" s="1"/>
  <c r="A6719" i="25" s="1"/>
  <c r="A6720" i="25" s="1"/>
  <c r="A6721" i="25" s="1"/>
  <c r="A6722" i="25" s="1"/>
  <c r="A6723" i="25" s="1"/>
  <c r="A6724" i="25" s="1"/>
  <c r="A6725" i="25" s="1"/>
  <c r="A6726" i="25" s="1"/>
  <c r="A6727" i="25" s="1"/>
  <c r="A6728" i="25" s="1"/>
  <c r="A6729" i="25" s="1"/>
  <c r="A6730" i="25" s="1"/>
  <c r="A6731" i="25" s="1"/>
  <c r="A6732" i="25" s="1"/>
  <c r="A6733" i="25" s="1"/>
  <c r="A6734" i="25" s="1"/>
  <c r="A6735" i="25" s="1"/>
  <c r="A6736" i="25" s="1"/>
  <c r="A6737" i="25" s="1"/>
  <c r="A6738" i="25" s="1"/>
  <c r="A6739" i="25" s="1"/>
  <c r="A6740" i="25" s="1"/>
  <c r="A6741" i="25" s="1"/>
  <c r="A6742" i="25" s="1"/>
  <c r="A6743" i="25" s="1"/>
  <c r="A6744" i="25" s="1"/>
  <c r="A6745" i="25" s="1"/>
  <c r="A6746" i="25" s="1"/>
  <c r="A6747" i="25" s="1"/>
  <c r="A6748" i="25" s="1"/>
  <c r="A6749" i="25" s="1"/>
  <c r="A6750" i="25" s="1"/>
  <c r="A6751" i="25" s="1"/>
  <c r="A6752" i="25" s="1"/>
  <c r="A6753" i="25" s="1"/>
  <c r="A6754" i="25" s="1"/>
  <c r="A6755" i="25" s="1"/>
  <c r="A6756" i="25" s="1"/>
  <c r="A6757" i="25" s="1"/>
  <c r="A6758" i="25" s="1"/>
  <c r="A6759" i="25" s="1"/>
  <c r="A6760" i="25" s="1"/>
  <c r="A6761" i="25" s="1"/>
  <c r="A6762" i="25" s="1"/>
  <c r="A6763" i="25" s="1"/>
  <c r="A6764" i="25" s="1"/>
  <c r="A6765" i="25" s="1"/>
  <c r="A6766" i="25" s="1"/>
  <c r="A6767" i="25" s="1"/>
  <c r="A6768" i="25" s="1"/>
  <c r="A6769" i="25" s="1"/>
  <c r="A6770" i="25" s="1"/>
  <c r="A6771" i="25" s="1"/>
  <c r="A6772" i="25" s="1"/>
  <c r="A6773" i="25" s="1"/>
  <c r="A6774" i="25" s="1"/>
  <c r="A6775" i="25" s="1"/>
  <c r="A6776" i="25" s="1"/>
  <c r="A6777" i="25" s="1"/>
  <c r="A6778" i="25" s="1"/>
  <c r="A6779" i="25" s="1"/>
  <c r="A6780" i="25" s="1"/>
  <c r="A6781" i="25" s="1"/>
  <c r="A6782" i="25" s="1"/>
  <c r="A6783" i="25" s="1"/>
  <c r="A6784" i="25" s="1"/>
  <c r="A6785" i="25" s="1"/>
  <c r="A6786" i="25" s="1"/>
  <c r="A6787" i="25" s="1"/>
  <c r="A6788" i="25" s="1"/>
  <c r="A6789" i="25" s="1"/>
  <c r="A6790" i="25" s="1"/>
  <c r="A6791" i="25" s="1"/>
  <c r="A6792" i="25" s="1"/>
  <c r="A6793" i="25" s="1"/>
  <c r="A6794" i="25" s="1"/>
  <c r="A6795" i="25" s="1"/>
  <c r="A6796" i="25" s="1"/>
  <c r="A6797" i="25" s="1"/>
  <c r="A6798" i="25" s="1"/>
  <c r="A6799" i="25" s="1"/>
  <c r="A6800" i="25" s="1"/>
  <c r="A6801" i="25" s="1"/>
  <c r="A6802" i="25" s="1"/>
  <c r="A6803" i="25" s="1"/>
  <c r="A6804" i="25" s="1"/>
  <c r="A6805" i="25" s="1"/>
  <c r="A6806" i="25" s="1"/>
  <c r="A6807" i="25" s="1"/>
  <c r="A6808" i="25" s="1"/>
  <c r="A6809" i="25" s="1"/>
  <c r="A6810" i="25" s="1"/>
  <c r="A6811" i="25" s="1"/>
  <c r="A6812" i="25" s="1"/>
  <c r="A6813" i="25" s="1"/>
  <c r="A6814" i="25" s="1"/>
  <c r="A6815" i="25" s="1"/>
  <c r="A6816" i="25" s="1"/>
  <c r="A6817" i="25" s="1"/>
  <c r="A6818" i="25" s="1"/>
  <c r="A6819" i="25" s="1"/>
  <c r="A6820" i="25" s="1"/>
  <c r="A6821" i="25" s="1"/>
  <c r="A6822" i="25" s="1"/>
  <c r="A6823" i="25" s="1"/>
  <c r="A6824" i="25" s="1"/>
  <c r="A6825" i="25" s="1"/>
  <c r="A6826" i="25" s="1"/>
  <c r="A6827" i="25" s="1"/>
  <c r="A6828" i="25" s="1"/>
  <c r="A6829" i="25" s="1"/>
  <c r="A6830" i="25" s="1"/>
  <c r="A6831" i="25" s="1"/>
  <c r="A6832" i="25" s="1"/>
  <c r="A6833" i="25" s="1"/>
  <c r="A6834" i="25" s="1"/>
  <c r="A6835" i="25" s="1"/>
  <c r="A6836" i="25" s="1"/>
  <c r="A6837" i="25" s="1"/>
  <c r="A6838" i="25" s="1"/>
  <c r="A6839" i="25" s="1"/>
  <c r="A6840" i="25" s="1"/>
  <c r="A6841" i="25" s="1"/>
  <c r="A6842" i="25" s="1"/>
  <c r="A6843" i="25" s="1"/>
  <c r="A6844" i="25" s="1"/>
  <c r="A6845" i="25" s="1"/>
  <c r="A6846" i="25" s="1"/>
  <c r="A6847" i="25" s="1"/>
  <c r="A6848" i="25" s="1"/>
  <c r="A6849" i="25" s="1"/>
  <c r="A6850" i="25" s="1"/>
  <c r="A6851" i="25" s="1"/>
  <c r="A6852" i="25" s="1"/>
  <c r="A6853" i="25" s="1"/>
  <c r="A6854" i="25" s="1"/>
  <c r="A6855" i="25" s="1"/>
  <c r="A6856" i="25" s="1"/>
  <c r="A6857" i="25" s="1"/>
  <c r="A6858" i="25" s="1"/>
  <c r="A6859" i="25" s="1"/>
  <c r="A6860" i="25" s="1"/>
  <c r="A6861" i="25" s="1"/>
  <c r="A6862" i="25" s="1"/>
  <c r="A6863" i="25" s="1"/>
  <c r="A6864" i="25" s="1"/>
  <c r="A6865" i="25" s="1"/>
  <c r="A6866" i="25" s="1"/>
  <c r="A6867" i="25" s="1"/>
  <c r="A6868" i="25" s="1"/>
  <c r="A6869" i="25" s="1"/>
  <c r="A6870" i="25" s="1"/>
  <c r="A6871" i="25" s="1"/>
  <c r="A6872" i="25" s="1"/>
  <c r="A6873" i="25" s="1"/>
  <c r="A6874" i="25" s="1"/>
  <c r="A6875" i="25" s="1"/>
  <c r="A6876" i="25" s="1"/>
  <c r="A6877" i="25" s="1"/>
  <c r="A6878" i="25" s="1"/>
  <c r="A6879" i="25" s="1"/>
  <c r="A6880" i="25" s="1"/>
  <c r="A6881" i="25" s="1"/>
  <c r="A6882" i="25" s="1"/>
  <c r="A6883" i="25" s="1"/>
  <c r="A6884" i="25" s="1"/>
  <c r="A6885" i="25" s="1"/>
  <c r="A6886" i="25" s="1"/>
  <c r="A6887" i="25" s="1"/>
  <c r="A6888" i="25" s="1"/>
  <c r="A6889" i="25" s="1"/>
  <c r="A6890" i="25" s="1"/>
  <c r="A6891" i="25" s="1"/>
  <c r="A6892" i="25" s="1"/>
  <c r="A6893" i="25" s="1"/>
  <c r="A6894" i="25" s="1"/>
  <c r="A6895" i="25" s="1"/>
  <c r="A6896" i="25" s="1"/>
  <c r="A6897" i="25" s="1"/>
  <c r="A6898" i="25" s="1"/>
  <c r="A6899" i="25" s="1"/>
  <c r="A6900" i="25" s="1"/>
  <c r="A6901" i="25" s="1"/>
  <c r="A6902" i="25" s="1"/>
  <c r="A6903" i="25" s="1"/>
  <c r="A6904" i="25" s="1"/>
  <c r="A6905" i="25" s="1"/>
  <c r="A6906" i="25" s="1"/>
  <c r="A6907" i="25" s="1"/>
  <c r="A6908" i="25" s="1"/>
  <c r="A6909" i="25" s="1"/>
  <c r="A6910" i="25" s="1"/>
  <c r="A6911" i="25" s="1"/>
  <c r="A6912" i="25" s="1"/>
  <c r="A6913" i="25" s="1"/>
  <c r="A6914" i="25" s="1"/>
  <c r="A6915" i="25" s="1"/>
  <c r="A6916" i="25" s="1"/>
  <c r="A6917" i="25" s="1"/>
  <c r="A6918" i="25" s="1"/>
  <c r="A6919" i="25" s="1"/>
  <c r="A6920" i="25" s="1"/>
  <c r="A6921" i="25" s="1"/>
  <c r="A6922" i="25" s="1"/>
  <c r="A6923" i="25" s="1"/>
  <c r="A6924" i="25" s="1"/>
  <c r="A6925" i="25" s="1"/>
  <c r="A6926" i="25" s="1"/>
  <c r="A6927" i="25" s="1"/>
  <c r="A6928" i="25" s="1"/>
  <c r="A6929" i="25" s="1"/>
  <c r="A6930" i="25" s="1"/>
  <c r="A6931" i="25" s="1"/>
  <c r="A6932" i="25" s="1"/>
  <c r="A6933" i="25" s="1"/>
  <c r="A6934" i="25" s="1"/>
  <c r="A6935" i="25" s="1"/>
  <c r="A6936" i="25" s="1"/>
  <c r="A6937" i="25" s="1"/>
  <c r="A6938" i="25" s="1"/>
  <c r="A6939" i="25" s="1"/>
  <c r="A6940" i="25" s="1"/>
  <c r="A6941" i="25" s="1"/>
  <c r="A6942" i="25" s="1"/>
  <c r="A6943" i="25" s="1"/>
  <c r="A6944" i="25" s="1"/>
  <c r="A6945" i="25" s="1"/>
  <c r="A6946" i="25" s="1"/>
  <c r="A6947" i="25" s="1"/>
  <c r="A6948" i="25" s="1"/>
  <c r="A6949" i="25" s="1"/>
  <c r="A6950" i="25" s="1"/>
  <c r="A6951" i="25" s="1"/>
  <c r="A6952" i="25" s="1"/>
  <c r="A6953" i="25" s="1"/>
  <c r="A6954" i="25" s="1"/>
  <c r="A6955" i="25" s="1"/>
  <c r="A6956" i="25" s="1"/>
  <c r="A6957" i="25" s="1"/>
  <c r="A6958" i="25" s="1"/>
  <c r="A6959" i="25" s="1"/>
  <c r="A6960" i="25" s="1"/>
  <c r="A6961" i="25" s="1"/>
  <c r="A6962" i="25" s="1"/>
  <c r="A6963" i="25" s="1"/>
  <c r="A6964" i="25" s="1"/>
  <c r="A6965" i="25" s="1"/>
  <c r="A6966" i="25" s="1"/>
  <c r="A6967" i="25" s="1"/>
  <c r="A6968" i="25" s="1"/>
  <c r="A6969" i="25" s="1"/>
  <c r="A6970" i="25" s="1"/>
  <c r="A6971" i="25" s="1"/>
  <c r="A6972" i="25" s="1"/>
  <c r="A6973" i="25" s="1"/>
  <c r="A6974" i="25" s="1"/>
  <c r="A6975" i="25" s="1"/>
  <c r="A6976" i="25" s="1"/>
  <c r="A6977" i="25" s="1"/>
  <c r="A6978" i="25" s="1"/>
  <c r="A6979" i="25" s="1"/>
  <c r="A6980" i="25" s="1"/>
  <c r="A6981" i="25" s="1"/>
  <c r="A6982" i="25" s="1"/>
  <c r="A6983" i="25" s="1"/>
  <c r="A6984" i="25" s="1"/>
  <c r="A6985" i="25" s="1"/>
  <c r="A6986" i="25" s="1"/>
  <c r="A6987" i="25" s="1"/>
  <c r="A6988" i="25" s="1"/>
  <c r="A6989" i="25" s="1"/>
  <c r="A6990" i="25" s="1"/>
  <c r="A6991" i="25" s="1"/>
  <c r="A6992" i="25" s="1"/>
  <c r="A6993" i="25" s="1"/>
  <c r="A6994" i="25" s="1"/>
  <c r="A6995" i="25" s="1"/>
  <c r="A6996" i="25" s="1"/>
  <c r="A6997" i="25" s="1"/>
  <c r="A6998" i="25" s="1"/>
  <c r="A6999" i="25" s="1"/>
  <c r="A7000" i="25" s="1"/>
  <c r="A7001" i="25" s="1"/>
  <c r="A7002" i="25" s="1"/>
  <c r="A7003" i="25" s="1"/>
  <c r="A7004" i="25" s="1"/>
  <c r="A7005" i="25" s="1"/>
  <c r="A7006" i="25" s="1"/>
  <c r="A7007" i="25" s="1"/>
  <c r="A7008" i="25" s="1"/>
  <c r="A7009" i="25" s="1"/>
  <c r="A7010" i="25" s="1"/>
  <c r="A7011" i="25" s="1"/>
  <c r="A7012" i="25" s="1"/>
  <c r="A7013" i="25" s="1"/>
  <c r="A7014" i="25" s="1"/>
  <c r="A7015" i="25" s="1"/>
  <c r="A7016" i="25" s="1"/>
  <c r="A7017" i="25" s="1"/>
  <c r="A7018" i="25" s="1"/>
  <c r="A7019" i="25" s="1"/>
  <c r="A7020" i="25" s="1"/>
  <c r="A7021" i="25" s="1"/>
  <c r="A7022" i="25" s="1"/>
  <c r="A7023" i="25" s="1"/>
  <c r="A7024" i="25" s="1"/>
  <c r="A7025" i="25" s="1"/>
  <c r="A7026" i="25" s="1"/>
  <c r="A7027" i="25" s="1"/>
  <c r="A7028" i="25" s="1"/>
  <c r="A7029" i="25" s="1"/>
  <c r="A7030" i="25" s="1"/>
  <c r="A7031" i="25" s="1"/>
  <c r="A7032" i="25" s="1"/>
  <c r="A7033" i="25" s="1"/>
  <c r="A7034" i="25" s="1"/>
  <c r="A7035" i="25" s="1"/>
  <c r="A7036" i="25" s="1"/>
  <c r="A7037" i="25" s="1"/>
  <c r="A7038" i="25" s="1"/>
  <c r="A7039" i="25" s="1"/>
  <c r="A7040" i="25" s="1"/>
  <c r="A7041" i="25" s="1"/>
  <c r="A7042" i="25" s="1"/>
  <c r="A7043" i="25" s="1"/>
  <c r="A7044" i="25" s="1"/>
  <c r="A7045" i="25" s="1"/>
  <c r="A7046" i="25" s="1"/>
  <c r="A7047" i="25" s="1"/>
  <c r="A7048" i="25" s="1"/>
  <c r="A7049" i="25" s="1"/>
  <c r="A7050" i="25" s="1"/>
  <c r="A7051" i="25" s="1"/>
  <c r="A7052" i="25" s="1"/>
  <c r="A7053" i="25" s="1"/>
  <c r="A7054" i="25" s="1"/>
  <c r="A7055" i="25" s="1"/>
  <c r="A7056" i="25" s="1"/>
  <c r="A7057" i="25" s="1"/>
  <c r="A7058" i="25" s="1"/>
  <c r="A7059" i="25" s="1"/>
  <c r="A7060" i="25" s="1"/>
  <c r="A7061" i="25" s="1"/>
  <c r="A7062" i="25" s="1"/>
  <c r="A7063" i="25" s="1"/>
  <c r="A7064" i="25" s="1"/>
  <c r="A7065" i="25" s="1"/>
  <c r="A7066" i="25" s="1"/>
  <c r="A7067" i="25" s="1"/>
  <c r="A7068" i="25" s="1"/>
  <c r="A7069" i="25" s="1"/>
  <c r="A7070" i="25" s="1"/>
  <c r="A7071" i="25" s="1"/>
  <c r="A7072" i="25" s="1"/>
  <c r="A7073" i="25" s="1"/>
  <c r="A7074" i="25" s="1"/>
  <c r="A7075" i="25" s="1"/>
  <c r="A7076" i="25" s="1"/>
  <c r="A7077" i="25" s="1"/>
  <c r="A7078" i="25" s="1"/>
  <c r="A7079" i="25" s="1"/>
  <c r="A7080" i="25" s="1"/>
  <c r="A7081" i="25" s="1"/>
  <c r="A7082" i="25" s="1"/>
  <c r="A7083" i="25" s="1"/>
  <c r="A7084" i="25" s="1"/>
  <c r="A7085" i="25" s="1"/>
  <c r="A7086" i="25" s="1"/>
  <c r="A7087" i="25" s="1"/>
  <c r="A7088" i="25" s="1"/>
  <c r="A7089" i="25" s="1"/>
  <c r="A7090" i="25" s="1"/>
  <c r="A7091" i="25" s="1"/>
  <c r="A7092" i="25" s="1"/>
  <c r="A7093" i="25" s="1"/>
  <c r="A7094" i="25" s="1"/>
  <c r="A7095" i="25" s="1"/>
  <c r="A7096" i="25" s="1"/>
  <c r="A7097" i="25" s="1"/>
  <c r="A7098" i="25" s="1"/>
  <c r="A7099" i="25" s="1"/>
  <c r="A7100" i="25" s="1"/>
  <c r="A7101" i="25" s="1"/>
  <c r="A7102" i="25" s="1"/>
  <c r="A7103" i="25" s="1"/>
  <c r="A7104" i="25" s="1"/>
  <c r="A7105" i="25" s="1"/>
  <c r="A7106" i="25" s="1"/>
  <c r="A7107" i="25" s="1"/>
  <c r="A7108" i="25" s="1"/>
  <c r="A7109" i="25" s="1"/>
  <c r="A7110" i="25" s="1"/>
  <c r="A7111" i="25" s="1"/>
  <c r="A7112" i="25" s="1"/>
  <c r="A7113" i="25" s="1"/>
  <c r="A7114" i="25" s="1"/>
  <c r="A7115" i="25" s="1"/>
  <c r="A7116" i="25" s="1"/>
  <c r="A7117" i="25" s="1"/>
  <c r="A7118" i="25" s="1"/>
  <c r="A7119" i="25" s="1"/>
  <c r="A7120" i="25" s="1"/>
  <c r="A7121" i="25" s="1"/>
  <c r="A7122" i="25" s="1"/>
  <c r="A7123" i="25" s="1"/>
  <c r="A7124" i="25" s="1"/>
  <c r="A7125" i="25" s="1"/>
  <c r="A7126" i="25" s="1"/>
  <c r="A7127" i="25" s="1"/>
  <c r="A7128" i="25" s="1"/>
  <c r="A7129" i="25" s="1"/>
  <c r="A7130" i="25" s="1"/>
  <c r="A7131" i="25" s="1"/>
  <c r="A7132" i="25" s="1"/>
  <c r="A7133" i="25" s="1"/>
  <c r="A7134" i="25" s="1"/>
  <c r="A7135" i="25" s="1"/>
  <c r="A7136" i="25" s="1"/>
  <c r="A7137" i="25" s="1"/>
  <c r="A7138" i="25" s="1"/>
  <c r="A7139" i="25" s="1"/>
  <c r="A7140" i="25" s="1"/>
  <c r="A7141" i="25" s="1"/>
  <c r="A7142" i="25" s="1"/>
  <c r="A7143" i="25" s="1"/>
  <c r="A7144" i="25" s="1"/>
  <c r="A7145" i="25" s="1"/>
  <c r="A7146" i="25" s="1"/>
  <c r="A7147" i="25" s="1"/>
  <c r="A7148" i="25" s="1"/>
  <c r="A7149" i="25" s="1"/>
  <c r="A7150" i="25" s="1"/>
  <c r="A7151" i="25" s="1"/>
  <c r="A7152" i="25" s="1"/>
  <c r="A7153" i="25" s="1"/>
  <c r="A7154" i="25" s="1"/>
  <c r="A7155" i="25" s="1"/>
  <c r="A7156" i="25" s="1"/>
  <c r="A7157" i="25" s="1"/>
  <c r="A7158" i="25" s="1"/>
  <c r="A7159" i="25" s="1"/>
  <c r="A7160" i="25" s="1"/>
  <c r="A7161" i="25" s="1"/>
  <c r="A7162" i="25" s="1"/>
  <c r="A7163" i="25" s="1"/>
  <c r="A7164" i="25" s="1"/>
  <c r="A7165" i="25" s="1"/>
  <c r="A7166" i="25" s="1"/>
  <c r="A7167" i="25" s="1"/>
  <c r="A7168" i="25" s="1"/>
  <c r="A7169" i="25" s="1"/>
  <c r="A7170" i="25" s="1"/>
  <c r="A7171" i="25" s="1"/>
  <c r="A7172" i="25" s="1"/>
  <c r="A7173" i="25" s="1"/>
  <c r="A7174" i="25" s="1"/>
  <c r="A7175" i="25" s="1"/>
  <c r="A7176" i="25" s="1"/>
  <c r="A7177" i="25" s="1"/>
  <c r="A7178" i="25" s="1"/>
  <c r="A7179" i="25" s="1"/>
  <c r="A7180" i="25" s="1"/>
  <c r="A7181" i="25" s="1"/>
  <c r="A7182" i="25" s="1"/>
  <c r="A7183" i="25" s="1"/>
  <c r="A7184" i="25" s="1"/>
  <c r="A7185" i="25" s="1"/>
  <c r="A7186" i="25" s="1"/>
  <c r="A7187" i="25" s="1"/>
  <c r="A7188" i="25" s="1"/>
  <c r="A7189" i="25" s="1"/>
  <c r="A7190" i="25" s="1"/>
  <c r="A7191" i="25" s="1"/>
  <c r="A7192" i="25" s="1"/>
  <c r="A7193" i="25" s="1"/>
  <c r="A7194" i="25" s="1"/>
  <c r="A7195" i="25" s="1"/>
  <c r="A7196" i="25" s="1"/>
  <c r="A7197" i="25" s="1"/>
  <c r="A7198" i="25" s="1"/>
  <c r="A7199" i="25" s="1"/>
  <c r="A7200" i="25" s="1"/>
  <c r="A7201" i="25" s="1"/>
  <c r="A7202" i="25" s="1"/>
  <c r="A7203" i="25" s="1"/>
  <c r="A7204" i="25" s="1"/>
  <c r="A7205" i="25" s="1"/>
  <c r="A7206" i="25" s="1"/>
  <c r="A7207" i="25" s="1"/>
  <c r="A7208" i="25" s="1"/>
  <c r="A7209" i="25" s="1"/>
  <c r="A7210" i="25" s="1"/>
  <c r="A7211" i="25" s="1"/>
  <c r="A7212" i="25" s="1"/>
  <c r="A7213" i="25" s="1"/>
  <c r="A7214" i="25" s="1"/>
  <c r="A7215" i="25" s="1"/>
  <c r="A7216" i="25" s="1"/>
  <c r="A7217" i="25" s="1"/>
  <c r="A7218" i="25" s="1"/>
  <c r="A7219" i="25" s="1"/>
  <c r="A7220" i="25" s="1"/>
  <c r="A7221" i="25" s="1"/>
  <c r="A7222" i="25" s="1"/>
  <c r="A7223" i="25" s="1"/>
  <c r="A7224" i="25" s="1"/>
  <c r="A7225" i="25" s="1"/>
  <c r="A7226" i="25" s="1"/>
  <c r="A7227" i="25" s="1"/>
  <c r="A7228" i="25" s="1"/>
  <c r="A7229" i="25" s="1"/>
  <c r="A7230" i="25" s="1"/>
  <c r="A7231" i="25" s="1"/>
  <c r="A7232" i="25" s="1"/>
  <c r="A7233" i="25" s="1"/>
  <c r="A7234" i="25" s="1"/>
  <c r="A7235" i="25" s="1"/>
  <c r="A7236" i="25" s="1"/>
  <c r="A7237" i="25" s="1"/>
  <c r="A7238" i="25" s="1"/>
  <c r="A7239" i="25" s="1"/>
  <c r="A7240" i="25" s="1"/>
  <c r="A7241" i="25" s="1"/>
  <c r="A7242" i="25" s="1"/>
  <c r="A7243" i="25" s="1"/>
  <c r="A7244" i="25" s="1"/>
  <c r="A7245" i="25" s="1"/>
  <c r="A7246" i="25" s="1"/>
  <c r="A7247" i="25" s="1"/>
  <c r="A7248" i="25" s="1"/>
  <c r="A7249" i="25" s="1"/>
  <c r="A7250" i="25" s="1"/>
  <c r="A7251" i="25" s="1"/>
  <c r="A7252" i="25" s="1"/>
  <c r="A7253" i="25" s="1"/>
  <c r="A7254" i="25" s="1"/>
  <c r="A7255" i="25" s="1"/>
  <c r="A7256" i="25" s="1"/>
  <c r="A7257" i="25" s="1"/>
  <c r="A7258" i="25" s="1"/>
  <c r="A7259" i="25" s="1"/>
  <c r="A7260" i="25" s="1"/>
  <c r="A7261" i="25" s="1"/>
  <c r="A7262" i="25" s="1"/>
  <c r="A7263" i="25" s="1"/>
  <c r="A7264" i="25" s="1"/>
  <c r="A7265" i="25" s="1"/>
  <c r="A7266" i="25" s="1"/>
  <c r="A7267" i="25" s="1"/>
  <c r="A7268" i="25" s="1"/>
  <c r="A7269" i="25" s="1"/>
  <c r="A7270" i="25" s="1"/>
  <c r="A7271" i="25" s="1"/>
  <c r="A7272" i="25" s="1"/>
  <c r="A7273" i="25" s="1"/>
  <c r="A7274" i="25" s="1"/>
  <c r="A7275" i="25" s="1"/>
  <c r="A7276" i="25" s="1"/>
  <c r="A7277" i="25" s="1"/>
  <c r="A7278" i="25" s="1"/>
  <c r="A7279" i="25" s="1"/>
  <c r="A7280" i="25" s="1"/>
  <c r="A7281" i="25" s="1"/>
  <c r="A7282" i="25" s="1"/>
  <c r="A7283" i="25" s="1"/>
  <c r="A7284" i="25" s="1"/>
  <c r="A7285" i="25" s="1"/>
  <c r="A7286" i="25" s="1"/>
  <c r="A7287" i="25" s="1"/>
  <c r="A7288" i="25" s="1"/>
  <c r="A7289" i="25" s="1"/>
  <c r="A7290" i="25" s="1"/>
  <c r="A7291" i="25" s="1"/>
  <c r="A7292" i="25" s="1"/>
  <c r="A7293" i="25" s="1"/>
  <c r="A7294" i="25" s="1"/>
  <c r="A7295" i="25" s="1"/>
  <c r="A7296" i="25" s="1"/>
  <c r="A7297" i="25" s="1"/>
  <c r="A7298" i="25" s="1"/>
  <c r="A7299" i="25" s="1"/>
  <c r="A7300" i="25" s="1"/>
  <c r="A7301" i="25" s="1"/>
  <c r="A7302" i="25" s="1"/>
  <c r="A7303" i="25" s="1"/>
  <c r="A7304" i="25" s="1"/>
  <c r="A7305" i="25" s="1"/>
  <c r="A7306" i="25" s="1"/>
  <c r="A7307" i="25" s="1"/>
  <c r="A7308" i="25" s="1"/>
  <c r="A7309" i="25" s="1"/>
  <c r="A7310" i="25" s="1"/>
  <c r="A7311" i="25" s="1"/>
  <c r="A7312" i="25" s="1"/>
  <c r="A7313" i="25" s="1"/>
  <c r="A7314" i="25" s="1"/>
  <c r="A7315" i="25" s="1"/>
  <c r="A7316" i="25" s="1"/>
  <c r="A7317" i="25" s="1"/>
  <c r="A7318" i="25" s="1"/>
  <c r="A7319" i="25" s="1"/>
  <c r="A7320" i="25" s="1"/>
  <c r="A7321" i="25" s="1"/>
  <c r="A7322" i="25" s="1"/>
  <c r="A7323" i="25" s="1"/>
  <c r="A7324" i="25" s="1"/>
  <c r="A7325" i="25" s="1"/>
  <c r="A7326" i="25" s="1"/>
  <c r="A7327" i="25" s="1"/>
  <c r="A7328" i="25" s="1"/>
  <c r="A7329" i="25" s="1"/>
  <c r="A7330" i="25" s="1"/>
  <c r="A7331" i="25" s="1"/>
  <c r="A7332" i="25" s="1"/>
  <c r="A7333" i="25" s="1"/>
  <c r="A7334" i="25" s="1"/>
  <c r="A7335" i="25" s="1"/>
  <c r="A7336" i="25" s="1"/>
  <c r="A7337" i="25" s="1"/>
  <c r="A7338" i="25" s="1"/>
  <c r="A7339" i="25" s="1"/>
  <c r="A7340" i="25" s="1"/>
  <c r="A7341" i="25" s="1"/>
  <c r="A7342" i="25" s="1"/>
  <c r="A7343" i="25" s="1"/>
  <c r="A7344" i="25" s="1"/>
  <c r="A7345" i="25" s="1"/>
  <c r="A7346" i="25" s="1"/>
  <c r="A7347" i="25" s="1"/>
  <c r="A7348" i="25" s="1"/>
  <c r="A7349" i="25" s="1"/>
  <c r="A7350" i="25" s="1"/>
  <c r="A7351" i="25" s="1"/>
  <c r="A7352" i="25" s="1"/>
  <c r="A7353" i="25" s="1"/>
  <c r="A7354" i="25" s="1"/>
  <c r="A7355" i="25" s="1"/>
  <c r="A7356" i="25" s="1"/>
  <c r="A7357" i="25" s="1"/>
  <c r="A7358" i="25" s="1"/>
  <c r="A7359" i="25" s="1"/>
  <c r="A7360" i="25" s="1"/>
  <c r="A7361" i="25" s="1"/>
  <c r="A7362" i="25" s="1"/>
  <c r="A7363" i="25" s="1"/>
  <c r="A7364" i="25" s="1"/>
  <c r="A7365" i="25" s="1"/>
  <c r="A7366" i="25" s="1"/>
  <c r="A7367" i="25" s="1"/>
  <c r="A7368" i="25" s="1"/>
  <c r="A7369" i="25" s="1"/>
  <c r="A7370" i="25" s="1"/>
  <c r="A7371" i="25" s="1"/>
  <c r="A7372" i="25" s="1"/>
  <c r="A7373" i="25" s="1"/>
  <c r="A7374" i="25" s="1"/>
  <c r="A7375" i="25" s="1"/>
  <c r="A7376" i="25" s="1"/>
  <c r="A7377" i="25" s="1"/>
  <c r="A7378" i="25" s="1"/>
  <c r="A7379" i="25" s="1"/>
  <c r="A7380" i="25" s="1"/>
  <c r="A7381" i="25" s="1"/>
  <c r="A7382" i="25" s="1"/>
  <c r="A7383" i="25" s="1"/>
  <c r="A7384" i="25" s="1"/>
  <c r="A7385" i="25" s="1"/>
  <c r="A7386" i="25" s="1"/>
  <c r="A7387" i="25" s="1"/>
  <c r="A7388" i="25" s="1"/>
  <c r="A7389" i="25" s="1"/>
  <c r="A7390" i="25" s="1"/>
  <c r="A7391" i="25" s="1"/>
  <c r="A7392" i="25" s="1"/>
  <c r="A7393" i="25" s="1"/>
  <c r="A7394" i="25" s="1"/>
  <c r="A7395" i="25" s="1"/>
  <c r="A7396" i="25" s="1"/>
  <c r="A7397" i="25" s="1"/>
  <c r="A7398" i="25" s="1"/>
  <c r="A7399" i="25" s="1"/>
  <c r="A7400" i="25" s="1"/>
  <c r="A7401" i="25" s="1"/>
  <c r="A7402" i="25" s="1"/>
  <c r="A7403" i="25" s="1"/>
  <c r="A7404" i="25" s="1"/>
  <c r="A7405" i="25" s="1"/>
  <c r="A7406" i="25" s="1"/>
  <c r="A7407" i="25" s="1"/>
  <c r="A7408" i="25" s="1"/>
  <c r="A7409" i="25" s="1"/>
  <c r="A7410" i="25" s="1"/>
  <c r="A7411" i="25" s="1"/>
  <c r="A7412" i="25" s="1"/>
  <c r="A7413" i="25" s="1"/>
  <c r="A7414" i="25" s="1"/>
  <c r="A7415" i="25" s="1"/>
  <c r="A7416" i="25" s="1"/>
  <c r="A7417" i="25" s="1"/>
  <c r="A7418" i="25" s="1"/>
  <c r="A7419" i="25" s="1"/>
  <c r="A7420" i="25" s="1"/>
  <c r="A7421" i="25" s="1"/>
  <c r="A7422" i="25" s="1"/>
  <c r="A7423" i="25" s="1"/>
  <c r="A7424" i="25" s="1"/>
  <c r="A7425" i="25" s="1"/>
  <c r="A7426" i="25" s="1"/>
  <c r="A7427" i="25" s="1"/>
  <c r="A7428" i="25" s="1"/>
  <c r="A7429" i="25" s="1"/>
  <c r="A7430" i="25" s="1"/>
  <c r="A7431" i="25" s="1"/>
  <c r="A7432" i="25" s="1"/>
  <c r="A7433" i="25" s="1"/>
  <c r="A7434" i="25" s="1"/>
  <c r="A7435" i="25" s="1"/>
  <c r="A7436" i="25" s="1"/>
  <c r="A7437" i="25" s="1"/>
  <c r="A7438" i="25" s="1"/>
  <c r="A7439" i="25" s="1"/>
  <c r="A7440" i="25" s="1"/>
  <c r="A7441" i="25" s="1"/>
  <c r="A7442" i="25" s="1"/>
  <c r="A7443" i="25" s="1"/>
  <c r="A7444" i="25" s="1"/>
  <c r="A7445" i="25" s="1"/>
  <c r="A7446" i="25" s="1"/>
  <c r="A7447" i="25" s="1"/>
  <c r="A7448" i="25" s="1"/>
  <c r="A7449" i="25" s="1"/>
  <c r="A7450" i="25" s="1"/>
  <c r="A7451" i="25" s="1"/>
  <c r="A7452" i="25" s="1"/>
  <c r="A7453" i="25" s="1"/>
  <c r="A7454" i="25" s="1"/>
  <c r="A7455" i="25" s="1"/>
  <c r="A7456" i="25" s="1"/>
  <c r="A7457" i="25" s="1"/>
  <c r="A7458" i="25" s="1"/>
  <c r="A7459" i="25" s="1"/>
  <c r="A7460" i="25" s="1"/>
  <c r="A7461" i="25" s="1"/>
  <c r="A7462" i="25" s="1"/>
  <c r="A7463" i="25" s="1"/>
  <c r="A7464" i="25" s="1"/>
  <c r="A7465" i="25" s="1"/>
  <c r="A7466" i="25" s="1"/>
  <c r="A7467" i="25" s="1"/>
  <c r="A7468" i="25" s="1"/>
  <c r="A7469" i="25" s="1"/>
  <c r="A7470" i="25" s="1"/>
  <c r="A7471" i="25" s="1"/>
  <c r="A7472" i="25" s="1"/>
  <c r="A7473" i="25" s="1"/>
  <c r="A7474" i="25" s="1"/>
  <c r="A7475" i="25" s="1"/>
  <c r="A7476" i="25" s="1"/>
  <c r="A7477" i="25" s="1"/>
  <c r="A7478" i="25" s="1"/>
  <c r="A7479" i="25" s="1"/>
  <c r="A7480" i="25" s="1"/>
  <c r="A7481" i="25" s="1"/>
  <c r="A7482" i="25" s="1"/>
  <c r="A7483" i="25" s="1"/>
  <c r="A7484" i="25" s="1"/>
  <c r="A7485" i="25" s="1"/>
  <c r="A7486" i="25" s="1"/>
  <c r="A7487" i="25" s="1"/>
  <c r="A7488" i="25" s="1"/>
  <c r="A7489" i="25" s="1"/>
  <c r="A7490" i="25" s="1"/>
  <c r="A7491" i="25" s="1"/>
  <c r="A7492" i="25" s="1"/>
  <c r="A7493" i="25" s="1"/>
  <c r="A7494" i="25" s="1"/>
  <c r="A7495" i="25" s="1"/>
  <c r="A7496" i="25" s="1"/>
  <c r="A7497" i="25" s="1"/>
  <c r="A7498" i="25" s="1"/>
  <c r="A7499" i="25" s="1"/>
  <c r="A7500" i="25" s="1"/>
  <c r="A7501" i="25" s="1"/>
  <c r="A7502" i="25" s="1"/>
  <c r="A7503" i="25" s="1"/>
  <c r="A7504" i="25" s="1"/>
  <c r="A7505" i="25" s="1"/>
  <c r="A7506" i="25" s="1"/>
  <c r="A7507" i="25" s="1"/>
  <c r="A7508" i="25" s="1"/>
  <c r="A7509" i="25" s="1"/>
  <c r="A7510" i="25" s="1"/>
  <c r="A7511" i="25" s="1"/>
  <c r="A7512" i="25" s="1"/>
  <c r="A7513" i="25" s="1"/>
  <c r="A7514" i="25" s="1"/>
  <c r="A7515" i="25" s="1"/>
  <c r="A7516" i="25" s="1"/>
  <c r="A7517" i="25" s="1"/>
  <c r="A7518" i="25" s="1"/>
  <c r="A7519" i="25" s="1"/>
  <c r="A7520" i="25" s="1"/>
  <c r="A7521" i="25" s="1"/>
  <c r="A7522" i="25" s="1"/>
  <c r="A7523" i="25" s="1"/>
  <c r="A7524" i="25" s="1"/>
  <c r="A7525" i="25" s="1"/>
  <c r="A7526" i="25" s="1"/>
  <c r="A7527" i="25" s="1"/>
  <c r="A7528" i="25" s="1"/>
  <c r="A7529" i="25" s="1"/>
  <c r="A7530" i="25" s="1"/>
  <c r="A7531" i="25" s="1"/>
  <c r="A7532" i="25" s="1"/>
  <c r="A7533" i="25" s="1"/>
  <c r="A7534" i="25" s="1"/>
  <c r="A7535" i="25" s="1"/>
  <c r="A7536" i="25" s="1"/>
  <c r="A7537" i="25" s="1"/>
  <c r="A7538" i="25" s="1"/>
  <c r="A7539" i="25" s="1"/>
  <c r="A7540" i="25" s="1"/>
  <c r="A7541" i="25" s="1"/>
  <c r="A7542" i="25" s="1"/>
  <c r="A7543" i="25" s="1"/>
  <c r="A7544" i="25" s="1"/>
  <c r="A7545" i="25" s="1"/>
  <c r="A7546" i="25" s="1"/>
  <c r="A7547" i="25" s="1"/>
  <c r="A7548" i="25" s="1"/>
  <c r="A7549" i="25" s="1"/>
  <c r="A7550" i="25" s="1"/>
  <c r="A7551" i="25" s="1"/>
  <c r="A7552" i="25" s="1"/>
  <c r="A7553" i="25" s="1"/>
  <c r="A7554" i="25" s="1"/>
  <c r="A7555" i="25" s="1"/>
  <c r="A7556" i="25" s="1"/>
  <c r="A7557" i="25" s="1"/>
  <c r="A7558" i="25" s="1"/>
  <c r="A7559" i="25" s="1"/>
  <c r="A7560" i="25" s="1"/>
  <c r="A7561" i="25" s="1"/>
  <c r="A7562" i="25" s="1"/>
  <c r="A7563" i="25" s="1"/>
  <c r="A7564" i="25" s="1"/>
  <c r="A7565" i="25" s="1"/>
  <c r="A7566" i="25" s="1"/>
  <c r="A7567" i="25" s="1"/>
  <c r="A7568" i="25" s="1"/>
  <c r="A7569" i="25" s="1"/>
  <c r="A7570" i="25" s="1"/>
  <c r="A7571" i="25" s="1"/>
  <c r="A7572" i="25" s="1"/>
  <c r="A7573" i="25" s="1"/>
  <c r="A7574" i="25" s="1"/>
  <c r="A7575" i="25" s="1"/>
  <c r="A7576" i="25" s="1"/>
  <c r="A7577" i="25" s="1"/>
  <c r="A7578" i="25" s="1"/>
  <c r="A7579" i="25" s="1"/>
  <c r="A7580" i="25" s="1"/>
  <c r="A7581" i="25" s="1"/>
  <c r="A7582" i="25" s="1"/>
  <c r="A7583" i="25" s="1"/>
  <c r="A7584" i="25" s="1"/>
  <c r="A7585" i="25" s="1"/>
  <c r="A7586" i="25" s="1"/>
  <c r="A7587" i="25" s="1"/>
  <c r="A7588" i="25" s="1"/>
  <c r="A7589" i="25" s="1"/>
  <c r="A7590" i="25" s="1"/>
  <c r="A7591" i="25" s="1"/>
  <c r="A7592" i="25" s="1"/>
  <c r="A7593" i="25" s="1"/>
  <c r="A7594" i="25" s="1"/>
  <c r="A7595" i="25" s="1"/>
  <c r="A7596" i="25" s="1"/>
  <c r="A7597" i="25" s="1"/>
  <c r="A7598" i="25" s="1"/>
  <c r="A7599" i="25" s="1"/>
  <c r="A7600" i="25" s="1"/>
  <c r="A7601" i="25" s="1"/>
  <c r="A7602" i="25" s="1"/>
  <c r="A7603" i="25" s="1"/>
  <c r="A7604" i="25" s="1"/>
  <c r="A7605" i="25" s="1"/>
  <c r="A7606" i="25" s="1"/>
  <c r="A7607" i="25" s="1"/>
  <c r="A7608" i="25" s="1"/>
  <c r="A7609" i="25" s="1"/>
  <c r="A7610" i="25" s="1"/>
  <c r="A7611" i="25" s="1"/>
  <c r="A7612" i="25" s="1"/>
  <c r="A7613" i="25" s="1"/>
  <c r="A7614" i="25" s="1"/>
  <c r="A7615" i="25" s="1"/>
  <c r="A7616" i="25" s="1"/>
  <c r="A7617" i="25" s="1"/>
  <c r="A7618" i="25" s="1"/>
  <c r="A7619" i="25" s="1"/>
  <c r="A7620" i="25" s="1"/>
  <c r="A7621" i="25" s="1"/>
  <c r="A7622" i="25" s="1"/>
  <c r="A7623" i="25" s="1"/>
  <c r="A7624" i="25" s="1"/>
  <c r="A7625" i="25" s="1"/>
  <c r="A7626" i="25" s="1"/>
  <c r="A7627" i="25" s="1"/>
  <c r="A7628" i="25" s="1"/>
  <c r="A7629" i="25" s="1"/>
  <c r="A7630" i="25" s="1"/>
  <c r="A7631" i="25" s="1"/>
  <c r="A7632" i="25" s="1"/>
  <c r="A7633" i="25" s="1"/>
  <c r="A7634" i="25" s="1"/>
  <c r="A7635" i="25" s="1"/>
  <c r="A7636" i="25" s="1"/>
  <c r="A7637" i="25" s="1"/>
  <c r="A7638" i="25" s="1"/>
  <c r="A7639" i="25" s="1"/>
  <c r="A7640" i="25" s="1"/>
  <c r="A7641" i="25" s="1"/>
  <c r="A7642" i="25" s="1"/>
  <c r="A7643" i="25" s="1"/>
  <c r="A7644" i="25" s="1"/>
  <c r="A7645" i="25" s="1"/>
  <c r="A7646" i="25" s="1"/>
  <c r="A7647" i="25" s="1"/>
  <c r="A7648" i="25" s="1"/>
  <c r="A7649" i="25" s="1"/>
  <c r="A7650" i="25" s="1"/>
  <c r="A7651" i="25" s="1"/>
  <c r="A7652" i="25" s="1"/>
  <c r="A7653" i="25" s="1"/>
  <c r="A7654" i="25" s="1"/>
  <c r="A7655" i="25" s="1"/>
  <c r="A7656" i="25" s="1"/>
  <c r="A7657" i="25" s="1"/>
  <c r="A7658" i="25" s="1"/>
  <c r="A7659" i="25" s="1"/>
  <c r="A7660" i="25" s="1"/>
  <c r="A7661" i="25" s="1"/>
  <c r="A7662" i="25" s="1"/>
  <c r="A7663" i="25" s="1"/>
  <c r="A7664" i="25" s="1"/>
  <c r="A7665" i="25" s="1"/>
  <c r="A7666" i="25" s="1"/>
  <c r="A7667" i="25" s="1"/>
  <c r="A7668" i="25" s="1"/>
  <c r="A7669" i="25" s="1"/>
  <c r="A7670" i="25" s="1"/>
  <c r="A7671" i="25" s="1"/>
  <c r="A7672" i="25" s="1"/>
  <c r="A7673" i="25" s="1"/>
  <c r="A7674" i="25" s="1"/>
  <c r="A7675" i="25" s="1"/>
  <c r="A7676" i="25" s="1"/>
  <c r="A7677" i="25" s="1"/>
  <c r="A7678" i="25" s="1"/>
  <c r="A7679" i="25" s="1"/>
  <c r="A7680" i="25" s="1"/>
  <c r="A7681" i="25" s="1"/>
  <c r="A7682" i="25" s="1"/>
  <c r="A7683" i="25" s="1"/>
  <c r="A7684" i="25" s="1"/>
  <c r="A7685" i="25" s="1"/>
  <c r="A7686" i="25" s="1"/>
  <c r="A7687" i="25" s="1"/>
  <c r="A7688" i="25" s="1"/>
  <c r="A7689" i="25" s="1"/>
  <c r="A7690" i="25" s="1"/>
  <c r="A7691" i="25" s="1"/>
  <c r="A7692" i="25" s="1"/>
  <c r="A7693" i="25" s="1"/>
  <c r="A7694" i="25" s="1"/>
  <c r="A7695" i="25" s="1"/>
  <c r="A7696" i="25" s="1"/>
  <c r="A7697" i="25" s="1"/>
  <c r="A7698" i="25" s="1"/>
  <c r="A7699" i="25" s="1"/>
  <c r="A7700" i="25" s="1"/>
  <c r="A7701" i="25" s="1"/>
  <c r="A7702" i="25" s="1"/>
  <c r="A7703" i="25" s="1"/>
  <c r="A7704" i="25" s="1"/>
  <c r="A7705" i="25" s="1"/>
  <c r="A7706" i="25" s="1"/>
  <c r="A7707" i="25" s="1"/>
  <c r="A7708" i="25" s="1"/>
  <c r="A7709" i="25" s="1"/>
  <c r="A7710" i="25" s="1"/>
  <c r="A7711" i="25" s="1"/>
  <c r="A7712" i="25" s="1"/>
  <c r="A7713" i="25" s="1"/>
  <c r="A7714" i="25" s="1"/>
  <c r="A7715" i="25" s="1"/>
  <c r="A7716" i="25" s="1"/>
  <c r="A7717" i="25" s="1"/>
  <c r="A7718" i="25" s="1"/>
  <c r="A7719" i="25" s="1"/>
  <c r="A7720" i="25" s="1"/>
  <c r="A7721" i="25" s="1"/>
  <c r="A7722" i="25" s="1"/>
  <c r="A7723" i="25" s="1"/>
  <c r="A7724" i="25" s="1"/>
  <c r="A7725" i="25" s="1"/>
  <c r="A7726" i="25" s="1"/>
  <c r="A7727" i="25" s="1"/>
  <c r="A7728" i="25" s="1"/>
  <c r="A7729" i="25" s="1"/>
  <c r="A7730" i="25" s="1"/>
  <c r="A7731" i="25" s="1"/>
  <c r="A7732" i="25" s="1"/>
  <c r="A7733" i="25" s="1"/>
  <c r="A7734" i="25" s="1"/>
  <c r="A7735" i="25" s="1"/>
  <c r="A7736" i="25" s="1"/>
  <c r="A7737" i="25" s="1"/>
  <c r="A7738" i="25" s="1"/>
  <c r="A7739" i="25" s="1"/>
  <c r="A7740" i="25" s="1"/>
  <c r="A7741" i="25" s="1"/>
  <c r="A7742" i="25" s="1"/>
  <c r="A6" i="25"/>
  <c r="J7091" i="25"/>
  <c r="J7090" i="25"/>
  <c r="J7089" i="25"/>
  <c r="J7088" i="25"/>
  <c r="J7087" i="25"/>
  <c r="J7086" i="25"/>
  <c r="J7085" i="25"/>
  <c r="J7084" i="25"/>
  <c r="J7083" i="25"/>
  <c r="J7082" i="25"/>
  <c r="J7081" i="25"/>
  <c r="J7080" i="25"/>
  <c r="J7079" i="25"/>
  <c r="J7078" i="25"/>
  <c r="J7077" i="25"/>
  <c r="J7076" i="25"/>
  <c r="J7075" i="25"/>
  <c r="J7074" i="25"/>
  <c r="J7073" i="25"/>
  <c r="J7072" i="25"/>
  <c r="J7071" i="25"/>
  <c r="J7070" i="25"/>
  <c r="J7069" i="25"/>
  <c r="J7068" i="25"/>
  <c r="J7067" i="25"/>
  <c r="J7066" i="25"/>
  <c r="J7065" i="25"/>
  <c r="J7064" i="25"/>
  <c r="J7063" i="25"/>
  <c r="J7062" i="25"/>
  <c r="J7061" i="25"/>
  <c r="J7060" i="25"/>
  <c r="J7059" i="25"/>
  <c r="J7058" i="25"/>
  <c r="J7057" i="25"/>
  <c r="J7056" i="25"/>
  <c r="J7055" i="25"/>
  <c r="J7054" i="25"/>
  <c r="J7053" i="25"/>
  <c r="J7052" i="25"/>
  <c r="J7051" i="25"/>
  <c r="J7050" i="25"/>
  <c r="J7049" i="25"/>
  <c r="J7048" i="25"/>
  <c r="J7047" i="25"/>
  <c r="J7046" i="25"/>
  <c r="J7045" i="25"/>
  <c r="J7044" i="25"/>
  <c r="J7043" i="25"/>
  <c r="J7042" i="25"/>
  <c r="J7041" i="25"/>
  <c r="J7040" i="25"/>
  <c r="J7039" i="25"/>
  <c r="J7038" i="25"/>
  <c r="J7037" i="25"/>
  <c r="J7036" i="25"/>
  <c r="J7035" i="25"/>
  <c r="J7034" i="25"/>
  <c r="J7033" i="25"/>
  <c r="J7032" i="25"/>
  <c r="J7031" i="25"/>
  <c r="J7030" i="25"/>
  <c r="J7029" i="25"/>
  <c r="J7028" i="25"/>
  <c r="J7027" i="25"/>
  <c r="J7026" i="25"/>
  <c r="J7025" i="25"/>
  <c r="J7024" i="25"/>
  <c r="J7023" i="25"/>
  <c r="J7022" i="25"/>
  <c r="J7021" i="25"/>
  <c r="J7020" i="25"/>
  <c r="J7019" i="25"/>
  <c r="J7018" i="25"/>
  <c r="J7017" i="25"/>
  <c r="J7016" i="25"/>
  <c r="J7015" i="25"/>
  <c r="J7014" i="25"/>
  <c r="J7013" i="25"/>
  <c r="J7012" i="25"/>
  <c r="J7011" i="25"/>
  <c r="J7010" i="25"/>
  <c r="J7009" i="25"/>
  <c r="J7008" i="25"/>
  <c r="J7007" i="25"/>
  <c r="J7006" i="25"/>
  <c r="J7005" i="25"/>
  <c r="J7004" i="25"/>
  <c r="J7003" i="25"/>
  <c r="J7002" i="25"/>
  <c r="J7001" i="25"/>
  <c r="J7000" i="25"/>
  <c r="J6999" i="25"/>
  <c r="J6998" i="25"/>
  <c r="J6997" i="25"/>
  <c r="J6996" i="25"/>
  <c r="J6995" i="25"/>
  <c r="J6994" i="25"/>
  <c r="J6993" i="25"/>
  <c r="J6992" i="25"/>
  <c r="J6991" i="25"/>
  <c r="J6990" i="25"/>
  <c r="J6989" i="25"/>
  <c r="J6988" i="25"/>
  <c r="J6987" i="25"/>
  <c r="J6986" i="25"/>
  <c r="J6985" i="25"/>
  <c r="J6984" i="25"/>
  <c r="J6983" i="25"/>
  <c r="J6982" i="25"/>
  <c r="J6981" i="25"/>
  <c r="J6980" i="25"/>
  <c r="J6979" i="25"/>
  <c r="J6978" i="25"/>
  <c r="J6977" i="25"/>
  <c r="J6976" i="25"/>
  <c r="J6975" i="25"/>
  <c r="J6974" i="25"/>
  <c r="J6973" i="25"/>
  <c r="J6972" i="25"/>
  <c r="J6971" i="25"/>
  <c r="J6970" i="25"/>
  <c r="J6969" i="25"/>
  <c r="J6968" i="25"/>
  <c r="J6967" i="25"/>
  <c r="J6966" i="25"/>
  <c r="J6965" i="25"/>
  <c r="J6964" i="25"/>
  <c r="J6963" i="25"/>
  <c r="J6962" i="25"/>
  <c r="J6961" i="25"/>
  <c r="J6960" i="25"/>
  <c r="J6959" i="25"/>
  <c r="J6958" i="25"/>
  <c r="J6957" i="25"/>
  <c r="J6956" i="25"/>
  <c r="J6955" i="25"/>
  <c r="J6954" i="25"/>
  <c r="J6953" i="25"/>
  <c r="J6952" i="25"/>
  <c r="J6951" i="25"/>
  <c r="J6950" i="25"/>
  <c r="J6949" i="25"/>
  <c r="J6948" i="25"/>
  <c r="J6947" i="25"/>
  <c r="J6946" i="25"/>
  <c r="J6945" i="25"/>
  <c r="J6944" i="25"/>
  <c r="J6943" i="25"/>
  <c r="J6942" i="25"/>
  <c r="J6941" i="25"/>
  <c r="J6940" i="25"/>
  <c r="J6939" i="25"/>
  <c r="J6938" i="25"/>
  <c r="J6937" i="25"/>
  <c r="J6936" i="25"/>
  <c r="J6935" i="25"/>
  <c r="J6934" i="25"/>
  <c r="J6933" i="25"/>
  <c r="J6932" i="25"/>
  <c r="J6931" i="25"/>
  <c r="J6930" i="25"/>
  <c r="J6929" i="25"/>
  <c r="J6928" i="25"/>
  <c r="J6927" i="25"/>
  <c r="J6926" i="25"/>
  <c r="J6925" i="25"/>
  <c r="J6924" i="25"/>
  <c r="J6923" i="25"/>
  <c r="J6922" i="25"/>
  <c r="J6921" i="25"/>
  <c r="J6920" i="25"/>
  <c r="J6919" i="25"/>
  <c r="J6918" i="25"/>
  <c r="J6917" i="25"/>
  <c r="J6916" i="25"/>
  <c r="J6915" i="25"/>
  <c r="J6914" i="25"/>
  <c r="J6913" i="25"/>
  <c r="J6912" i="25"/>
  <c r="J6911" i="25"/>
  <c r="J6910" i="25"/>
  <c r="J6909" i="25"/>
  <c r="J6908" i="25"/>
  <c r="J6907" i="25"/>
  <c r="J6906" i="25"/>
  <c r="J6905" i="25"/>
  <c r="J6904" i="25"/>
  <c r="J6903" i="25"/>
  <c r="J6902" i="25"/>
  <c r="J6901" i="25"/>
  <c r="J6900" i="25"/>
  <c r="J6899" i="25"/>
  <c r="J6898" i="25"/>
  <c r="J6897" i="25"/>
  <c r="J6896" i="25"/>
  <c r="J6895" i="25"/>
  <c r="J6894" i="25"/>
  <c r="J6893" i="25"/>
  <c r="J6892" i="25"/>
  <c r="J6891" i="25"/>
  <c r="J6890" i="25"/>
  <c r="J6889" i="25"/>
  <c r="J6888" i="25"/>
  <c r="J6887" i="25"/>
  <c r="J6886" i="25"/>
  <c r="J6885" i="25"/>
  <c r="J6884" i="25"/>
  <c r="J6883" i="25"/>
  <c r="J6882" i="25"/>
  <c r="J6881" i="25"/>
  <c r="J6880" i="25"/>
  <c r="J6879" i="25"/>
  <c r="J6878" i="25"/>
  <c r="J6877" i="25"/>
  <c r="J6876" i="25"/>
  <c r="J6875" i="25"/>
  <c r="J6874" i="25"/>
  <c r="J6873" i="25"/>
  <c r="J6872" i="25"/>
  <c r="J6871" i="25"/>
  <c r="J6870" i="25"/>
  <c r="J6869" i="25"/>
  <c r="J6868" i="25"/>
  <c r="J6867" i="25"/>
  <c r="J6866" i="25"/>
  <c r="J6865" i="25"/>
  <c r="J6864" i="25"/>
  <c r="J6863" i="25"/>
  <c r="J6862" i="25"/>
  <c r="J6861" i="25"/>
  <c r="J6860" i="25"/>
  <c r="J6859" i="25"/>
  <c r="J6858" i="25"/>
  <c r="J6857" i="25"/>
  <c r="J6856" i="25"/>
  <c r="J6855" i="25"/>
  <c r="J6854" i="25"/>
  <c r="J6853" i="25"/>
  <c r="J6852" i="25"/>
  <c r="J6851" i="25"/>
  <c r="J6850" i="25"/>
  <c r="J6849" i="25"/>
  <c r="J6848" i="25"/>
  <c r="J6847" i="25"/>
  <c r="J6846" i="25"/>
  <c r="J6845" i="25"/>
  <c r="J6844" i="25"/>
  <c r="J6843" i="25"/>
  <c r="J6842" i="25"/>
  <c r="J6841" i="25"/>
  <c r="J6840" i="25"/>
  <c r="J6839" i="25"/>
  <c r="J6838" i="25"/>
  <c r="J6837" i="25"/>
  <c r="J6836" i="25"/>
  <c r="J6835" i="25"/>
  <c r="J6834" i="25"/>
  <c r="J6833" i="25"/>
  <c r="J6832" i="25"/>
  <c r="J6831" i="25"/>
  <c r="J6830" i="25"/>
  <c r="J6829" i="25"/>
  <c r="J6828" i="25"/>
  <c r="J6827" i="25"/>
  <c r="J6826" i="25"/>
  <c r="J6825" i="25"/>
  <c r="J6824" i="25"/>
  <c r="J6823" i="25"/>
  <c r="J6822" i="25"/>
  <c r="J6821" i="25"/>
  <c r="J6820" i="25"/>
  <c r="J6819" i="25"/>
  <c r="J6818" i="25"/>
  <c r="J6817" i="25"/>
  <c r="J6816" i="25"/>
  <c r="J6815" i="25"/>
  <c r="J6814" i="25"/>
  <c r="J6813" i="25"/>
  <c r="J6812" i="25"/>
  <c r="J6811" i="25"/>
  <c r="J6810" i="25"/>
  <c r="J6809" i="25"/>
  <c r="J6808" i="25"/>
  <c r="J6807" i="25"/>
  <c r="J6806" i="25"/>
  <c r="J6805" i="25"/>
  <c r="J6804" i="25"/>
  <c r="J6803" i="25"/>
  <c r="J6802" i="25"/>
  <c r="J6801" i="25"/>
  <c r="J6800" i="25"/>
  <c r="J6799" i="25"/>
  <c r="J6798" i="25"/>
  <c r="J6797" i="25"/>
  <c r="J6796" i="25"/>
  <c r="J6795" i="25"/>
  <c r="J6794" i="25"/>
  <c r="J6793" i="25"/>
  <c r="J6792" i="25"/>
  <c r="J6791" i="25"/>
  <c r="J6790" i="25"/>
  <c r="J6789" i="25"/>
  <c r="J6788" i="25"/>
  <c r="J6787" i="25"/>
  <c r="J6786" i="25"/>
  <c r="J6785" i="25"/>
  <c r="J6784" i="25"/>
  <c r="J6783" i="25"/>
  <c r="J6782" i="25"/>
  <c r="J6781" i="25"/>
  <c r="J6780" i="25"/>
  <c r="J6779" i="25"/>
  <c r="J6778" i="25"/>
  <c r="J6777" i="25"/>
  <c r="J6776" i="25"/>
  <c r="J6775" i="25"/>
  <c r="J6774" i="25"/>
  <c r="J6773" i="25"/>
  <c r="J6772" i="25"/>
  <c r="J6771" i="25"/>
  <c r="J6770" i="25"/>
  <c r="J6769" i="25"/>
  <c r="J6768" i="25"/>
  <c r="J6767" i="25"/>
  <c r="J6766" i="25"/>
  <c r="J6765" i="25"/>
  <c r="J6764" i="25"/>
  <c r="J6763" i="25"/>
  <c r="J6762" i="25"/>
  <c r="J6761" i="25"/>
  <c r="J6760" i="25"/>
  <c r="J6759" i="25"/>
  <c r="J6758" i="25"/>
  <c r="J6757" i="25"/>
  <c r="J6756" i="25"/>
  <c r="J6755" i="25"/>
  <c r="J6754" i="25"/>
  <c r="J6753" i="25"/>
  <c r="J6752" i="25"/>
  <c r="J6751" i="25"/>
  <c r="J6750" i="25"/>
  <c r="J6749" i="25"/>
  <c r="J6748" i="25"/>
  <c r="J6747" i="25"/>
  <c r="J6746" i="25"/>
  <c r="J6745" i="25"/>
  <c r="J6744" i="25"/>
  <c r="J6743" i="25"/>
  <c r="J6742" i="25"/>
  <c r="J6741" i="25"/>
  <c r="J6740" i="25"/>
  <c r="J6739" i="25"/>
  <c r="J6738" i="25"/>
  <c r="J6737" i="25"/>
  <c r="J6736" i="25"/>
  <c r="J6735" i="25"/>
  <c r="J6734" i="25"/>
  <c r="J6733" i="25"/>
  <c r="J6732" i="25"/>
  <c r="J6731" i="25"/>
  <c r="J6730" i="25"/>
  <c r="J6729" i="25"/>
  <c r="J6728" i="25"/>
  <c r="J6727" i="25"/>
  <c r="J6726" i="25"/>
  <c r="J6725" i="25"/>
  <c r="J6724" i="25"/>
  <c r="J6723" i="25"/>
  <c r="J6722" i="25"/>
  <c r="J6721" i="25"/>
  <c r="J6720" i="25"/>
  <c r="J6719" i="25"/>
  <c r="J6718" i="25"/>
  <c r="J6717" i="25"/>
  <c r="J6716" i="25"/>
  <c r="J6715" i="25"/>
  <c r="J6714" i="25"/>
  <c r="J6713" i="25"/>
  <c r="J6712" i="25"/>
  <c r="J6711" i="25"/>
  <c r="J6710" i="25"/>
  <c r="J6709" i="25"/>
  <c r="J6708" i="25"/>
  <c r="J6707" i="25"/>
  <c r="J6706" i="25"/>
  <c r="J6705" i="25"/>
  <c r="J6704" i="25"/>
  <c r="J6703" i="25"/>
  <c r="J6702" i="25"/>
  <c r="J6701" i="25"/>
  <c r="J6700" i="25"/>
  <c r="J6699" i="25"/>
  <c r="J6698" i="25"/>
  <c r="J6697" i="25"/>
  <c r="J6696" i="25"/>
  <c r="J6695" i="25"/>
  <c r="J6694" i="25"/>
  <c r="J6693" i="25"/>
  <c r="J6692" i="25"/>
  <c r="J6691" i="25"/>
  <c r="J6690" i="25"/>
  <c r="J6689" i="25"/>
  <c r="J6688" i="25"/>
  <c r="J6687" i="25"/>
  <c r="J6686" i="25"/>
  <c r="J6685" i="25"/>
  <c r="J6684" i="25"/>
  <c r="J6683" i="25"/>
  <c r="J6682" i="25"/>
  <c r="J6681" i="25"/>
  <c r="J6680" i="25"/>
  <c r="J6679" i="25"/>
  <c r="J6678" i="25"/>
  <c r="J6677" i="25"/>
  <c r="J6676" i="25"/>
  <c r="J6675" i="25"/>
  <c r="J6674" i="25"/>
  <c r="J6673" i="25"/>
  <c r="J6672" i="25"/>
  <c r="J6671" i="25"/>
  <c r="J6670" i="25"/>
  <c r="J6669" i="25"/>
  <c r="J6668" i="25"/>
  <c r="J6667" i="25"/>
  <c r="J6666" i="25"/>
  <c r="J6665" i="25"/>
  <c r="J6664" i="25"/>
  <c r="J6663" i="25"/>
  <c r="J6662" i="25"/>
  <c r="J6661" i="25"/>
  <c r="J6660" i="25"/>
  <c r="J6659" i="25"/>
  <c r="J6658" i="25"/>
  <c r="J6657" i="25"/>
  <c r="J6656" i="25"/>
  <c r="J6655" i="25"/>
  <c r="J6654" i="25"/>
  <c r="J6653" i="25"/>
  <c r="J6652" i="25"/>
  <c r="J6651" i="25"/>
  <c r="J6650" i="25"/>
  <c r="J6649" i="25"/>
  <c r="J6648" i="25"/>
  <c r="J6647" i="25"/>
  <c r="J6646" i="25"/>
  <c r="J6645" i="25"/>
  <c r="J6644" i="25"/>
  <c r="J6643" i="25"/>
  <c r="J6642" i="25"/>
  <c r="J6641" i="25"/>
  <c r="J6640" i="25"/>
  <c r="J6639" i="25"/>
  <c r="J6638" i="25"/>
  <c r="J6637" i="25"/>
  <c r="J6636" i="25"/>
  <c r="J6635" i="25"/>
  <c r="J6634" i="25"/>
  <c r="J6633" i="25"/>
  <c r="J6632" i="25"/>
  <c r="J6631" i="25"/>
  <c r="J6630" i="25"/>
  <c r="J6629" i="25"/>
  <c r="J6628" i="25"/>
  <c r="J6627" i="25"/>
  <c r="J6626" i="25"/>
  <c r="J6625" i="25"/>
  <c r="J6624" i="25"/>
  <c r="J6623" i="25"/>
  <c r="J6622" i="25"/>
  <c r="J6621" i="25"/>
  <c r="J6620" i="25"/>
  <c r="J6619" i="25"/>
  <c r="J6618" i="25"/>
  <c r="J6617" i="25"/>
  <c r="J6616" i="25"/>
  <c r="J6615" i="25"/>
  <c r="J6614" i="25"/>
  <c r="J6613" i="25"/>
  <c r="J6612" i="25"/>
  <c r="J6611" i="25"/>
  <c r="J6610" i="25"/>
  <c r="J6609" i="25"/>
  <c r="J6608" i="25"/>
  <c r="J6607" i="25"/>
  <c r="J6606" i="25"/>
  <c r="J6605" i="25"/>
  <c r="J6604" i="25"/>
  <c r="J6603" i="25"/>
  <c r="J6602" i="25"/>
  <c r="J6601" i="25"/>
  <c r="J6600" i="25"/>
  <c r="J6599" i="25"/>
  <c r="J6598" i="25"/>
  <c r="J6597" i="25"/>
  <c r="J6596" i="25"/>
  <c r="J6595" i="25"/>
  <c r="J6594" i="25"/>
  <c r="J6593" i="25"/>
  <c r="J6592" i="25"/>
  <c r="J6591" i="25"/>
  <c r="J6590" i="25"/>
  <c r="J6589" i="25"/>
  <c r="J6588" i="25"/>
  <c r="J6587" i="25"/>
  <c r="J6586" i="25"/>
  <c r="J6585" i="25"/>
  <c r="J6584" i="25"/>
  <c r="J6583" i="25"/>
  <c r="J6582" i="25"/>
  <c r="J6581" i="25"/>
  <c r="J6580" i="25"/>
  <c r="J6579" i="25"/>
  <c r="J6578" i="25"/>
  <c r="J6577" i="25"/>
  <c r="J6576" i="25"/>
  <c r="J6575" i="25"/>
  <c r="J6574" i="25"/>
  <c r="J6573" i="25"/>
  <c r="J6572" i="25"/>
  <c r="J6571" i="25"/>
  <c r="J6570" i="25"/>
  <c r="J6569" i="25"/>
  <c r="J6568" i="25"/>
  <c r="J6567" i="25"/>
  <c r="J6566" i="25"/>
  <c r="J6565" i="25"/>
  <c r="J6564" i="25"/>
  <c r="J6563" i="25"/>
  <c r="J6562" i="25"/>
  <c r="J6561" i="25"/>
  <c r="J6560" i="25"/>
  <c r="J6559" i="25"/>
  <c r="J6558" i="25"/>
  <c r="J6557" i="25"/>
  <c r="J6556" i="25"/>
  <c r="J6555" i="25"/>
  <c r="J6554" i="25"/>
  <c r="J6553" i="25"/>
  <c r="J6552" i="25"/>
  <c r="J6551" i="25"/>
  <c r="J6550" i="25"/>
  <c r="J6549" i="25"/>
  <c r="J6548" i="25"/>
  <c r="J6547" i="25"/>
  <c r="J6546" i="25"/>
  <c r="J6545" i="25"/>
  <c r="J6544" i="25"/>
  <c r="J6543" i="25"/>
  <c r="J6542" i="25"/>
  <c r="J6541" i="25"/>
  <c r="J6540" i="25"/>
  <c r="J6539" i="25"/>
  <c r="J6538" i="25"/>
  <c r="J6537" i="25"/>
  <c r="J6536" i="25"/>
  <c r="J6535" i="25"/>
  <c r="J6534" i="25"/>
  <c r="J6533" i="25"/>
  <c r="J6532" i="25"/>
  <c r="J6531" i="25"/>
  <c r="J6530" i="25"/>
  <c r="J6529" i="25"/>
  <c r="J6528" i="25"/>
  <c r="J6527" i="25"/>
  <c r="J6526" i="25"/>
  <c r="J6525" i="25"/>
  <c r="J6524" i="25"/>
  <c r="J6523" i="25"/>
  <c r="J6522" i="25"/>
  <c r="J6521" i="25"/>
  <c r="J6520" i="25"/>
  <c r="J6519" i="25"/>
  <c r="J6518" i="25"/>
  <c r="J6517" i="25"/>
  <c r="J6516" i="25"/>
  <c r="J6515" i="25"/>
  <c r="J6514" i="25"/>
  <c r="J6513" i="25"/>
  <c r="J6512" i="25"/>
  <c r="J6511" i="25"/>
  <c r="J6510" i="25"/>
  <c r="J6509" i="25"/>
  <c r="J6508" i="25"/>
  <c r="J6507" i="25"/>
  <c r="J6506" i="25"/>
  <c r="J6505" i="25"/>
  <c r="J6504" i="25"/>
  <c r="J6503" i="25"/>
  <c r="J6502" i="25"/>
  <c r="J6501" i="25"/>
  <c r="J6500" i="25"/>
  <c r="J6499" i="25"/>
  <c r="J6498" i="25"/>
  <c r="J6497" i="25"/>
  <c r="J6496" i="25"/>
  <c r="J6495" i="25"/>
  <c r="J6494" i="25"/>
  <c r="J6493" i="25"/>
  <c r="J6492" i="25"/>
  <c r="J6491" i="25"/>
  <c r="J6490" i="25"/>
  <c r="J6489" i="25"/>
  <c r="J6488" i="25"/>
  <c r="J6487" i="25"/>
  <c r="J6486" i="25"/>
  <c r="J6485" i="25"/>
  <c r="J6484" i="25"/>
  <c r="J6483" i="25"/>
  <c r="J6482" i="25"/>
  <c r="J6481" i="25"/>
  <c r="J6480" i="25"/>
  <c r="J6479" i="25"/>
  <c r="J6478" i="25"/>
  <c r="J6477" i="25"/>
  <c r="J6476" i="25"/>
  <c r="J6475" i="25"/>
  <c r="J6474" i="25"/>
  <c r="J6473" i="25"/>
  <c r="J6472" i="25"/>
  <c r="J6471" i="25"/>
  <c r="J6470" i="25"/>
  <c r="J6469" i="25"/>
  <c r="J6468" i="25"/>
  <c r="J6467" i="25"/>
  <c r="J6466" i="25"/>
  <c r="J6465" i="25"/>
  <c r="J6464" i="25"/>
  <c r="J6463" i="25"/>
  <c r="J6462" i="25"/>
  <c r="J6461" i="25"/>
  <c r="J6460" i="25"/>
  <c r="J6459" i="25"/>
  <c r="J6458" i="25"/>
  <c r="J6457" i="25"/>
  <c r="J6456" i="25"/>
  <c r="J6455" i="25"/>
  <c r="J6454" i="25"/>
  <c r="J6453" i="25"/>
  <c r="J6452" i="25"/>
  <c r="J6451" i="25"/>
  <c r="J6450" i="25"/>
  <c r="J6449" i="25"/>
  <c r="J6448" i="25"/>
  <c r="J6447" i="25"/>
  <c r="J6446" i="25"/>
  <c r="J6445" i="25"/>
  <c r="J6444" i="25"/>
  <c r="J6443" i="25"/>
  <c r="J6442" i="25"/>
  <c r="J6441" i="25"/>
  <c r="J6440" i="25"/>
  <c r="J6439" i="25"/>
  <c r="J6438" i="25"/>
  <c r="J6437" i="25"/>
  <c r="J6436" i="25"/>
  <c r="J6435" i="25"/>
  <c r="J6434" i="25"/>
  <c r="J6433" i="25"/>
  <c r="J6432" i="25"/>
  <c r="J6431" i="25"/>
  <c r="J6430" i="25"/>
  <c r="J6429" i="25"/>
  <c r="J6428" i="25"/>
  <c r="J6427" i="25"/>
  <c r="J6426" i="25"/>
  <c r="J6425" i="25"/>
  <c r="J6424" i="25"/>
  <c r="J6423" i="25"/>
  <c r="J6422" i="25"/>
  <c r="J6421" i="25"/>
  <c r="J6420" i="25"/>
  <c r="J6419" i="25"/>
  <c r="J6418" i="25"/>
  <c r="J6417" i="25"/>
  <c r="J6416" i="25"/>
  <c r="J6415" i="25"/>
  <c r="J6414" i="25"/>
  <c r="J6413" i="25"/>
  <c r="J6412" i="25"/>
  <c r="J6411" i="25"/>
  <c r="J6410" i="25"/>
  <c r="J6409" i="25"/>
  <c r="J6408" i="25"/>
  <c r="J6407" i="25"/>
  <c r="J6406" i="25"/>
  <c r="J6405" i="25"/>
  <c r="J6404" i="25"/>
  <c r="J6403" i="25"/>
  <c r="J6402" i="25"/>
  <c r="J6401" i="25"/>
  <c r="J6400" i="25"/>
  <c r="J6399" i="25"/>
  <c r="J6398" i="25"/>
  <c r="J6397" i="25"/>
  <c r="J6396" i="25"/>
  <c r="J6395" i="25"/>
  <c r="J6394" i="25"/>
  <c r="J6393" i="25"/>
  <c r="J6392" i="25"/>
  <c r="J6391" i="25"/>
  <c r="J6390" i="25"/>
  <c r="J6389" i="25"/>
  <c r="J6388" i="25"/>
  <c r="J6387" i="25"/>
  <c r="J6386" i="25"/>
  <c r="J6385" i="25"/>
  <c r="J6384" i="25"/>
  <c r="J6383" i="25"/>
  <c r="J6382" i="25"/>
  <c r="J6381" i="25"/>
  <c r="J6380" i="25"/>
  <c r="J6379" i="25"/>
  <c r="J6378" i="25"/>
  <c r="J6377" i="25"/>
  <c r="J6376" i="25"/>
  <c r="J6375" i="25"/>
  <c r="J6374" i="25"/>
  <c r="J6373" i="25"/>
  <c r="J6372" i="25"/>
  <c r="J6371" i="25"/>
  <c r="J6370" i="25"/>
  <c r="J6369" i="25"/>
  <c r="J6368" i="25"/>
  <c r="J6367" i="25"/>
  <c r="J6366" i="25"/>
  <c r="J6365" i="25"/>
  <c r="J6364" i="25"/>
  <c r="J6363" i="25"/>
  <c r="J6362" i="25"/>
  <c r="J6361" i="25"/>
  <c r="J6360" i="25"/>
  <c r="J6359" i="25"/>
  <c r="J6358" i="25"/>
  <c r="J6357" i="25"/>
  <c r="J6356" i="25"/>
  <c r="J6355" i="25"/>
  <c r="J6354" i="25"/>
  <c r="J6353" i="25"/>
  <c r="J6352" i="25"/>
  <c r="J6351" i="25"/>
  <c r="J6350" i="25"/>
  <c r="J6349" i="25"/>
  <c r="J6348" i="25"/>
  <c r="J6347" i="25"/>
  <c r="J6346" i="25"/>
  <c r="J6345" i="25"/>
  <c r="J6344" i="25"/>
  <c r="J6343" i="25"/>
  <c r="J6342" i="25"/>
  <c r="J6341" i="25"/>
  <c r="J6340" i="25"/>
  <c r="J6339" i="25"/>
  <c r="J6338" i="25"/>
  <c r="J6337" i="25"/>
  <c r="J6336" i="25"/>
  <c r="J6335" i="25"/>
  <c r="J6334" i="25"/>
  <c r="J6333" i="25"/>
  <c r="J6332" i="25"/>
  <c r="J6331" i="25"/>
  <c r="J6330" i="25"/>
  <c r="J6329" i="25"/>
  <c r="J6328" i="25"/>
  <c r="J6327" i="25"/>
  <c r="J6326" i="25"/>
  <c r="J6325" i="25"/>
  <c r="J6324" i="25"/>
  <c r="J6323" i="25"/>
  <c r="J6322" i="25"/>
  <c r="J6321" i="25"/>
  <c r="J6320" i="25"/>
  <c r="J6319" i="25"/>
  <c r="J6318" i="25"/>
  <c r="J6317" i="25"/>
  <c r="J6316" i="25"/>
  <c r="J6315" i="25"/>
  <c r="J6314" i="25"/>
  <c r="J6313" i="25"/>
  <c r="J6312" i="25"/>
  <c r="J6311" i="25"/>
  <c r="J6310" i="25"/>
  <c r="J6309" i="25"/>
  <c r="J6308" i="25"/>
  <c r="J6307" i="25"/>
  <c r="J6306" i="25"/>
  <c r="J6305" i="25"/>
  <c r="J6304" i="25"/>
  <c r="J6303" i="25"/>
  <c r="J6302" i="25"/>
  <c r="J6301" i="25"/>
  <c r="J6300" i="25"/>
  <c r="J6299" i="25"/>
  <c r="J6298" i="25"/>
  <c r="J6297" i="25"/>
  <c r="J6296" i="25"/>
  <c r="J6295" i="25"/>
  <c r="J6294" i="25"/>
  <c r="J6293" i="25"/>
  <c r="J6292" i="25"/>
  <c r="J6291" i="25"/>
  <c r="J6290" i="25"/>
  <c r="J6289" i="25"/>
  <c r="J6288" i="25"/>
  <c r="J6287" i="25"/>
  <c r="J6286" i="25"/>
  <c r="J6285" i="25"/>
  <c r="J6284" i="25"/>
  <c r="J6283" i="25"/>
  <c r="J6282" i="25"/>
  <c r="J6281" i="25"/>
  <c r="J6280" i="25"/>
  <c r="J6279" i="25"/>
  <c r="J6278" i="25"/>
  <c r="J6277" i="25"/>
  <c r="J6276" i="25"/>
  <c r="J6275" i="25"/>
  <c r="J6274" i="25"/>
  <c r="J6273" i="25"/>
  <c r="J6272" i="25"/>
  <c r="J6271" i="25"/>
  <c r="J6270" i="25"/>
  <c r="J6269" i="25"/>
  <c r="J6268" i="25"/>
  <c r="J6267" i="25"/>
  <c r="J6266" i="25"/>
  <c r="J6265" i="25"/>
  <c r="J6264" i="25"/>
  <c r="J6263" i="25"/>
  <c r="J6262" i="25"/>
  <c r="J6261" i="25"/>
  <c r="J6260" i="25"/>
  <c r="J6259" i="25"/>
  <c r="J6258" i="25"/>
  <c r="J6257" i="25"/>
  <c r="J6256" i="25"/>
  <c r="J6255" i="25"/>
  <c r="J6254" i="25"/>
  <c r="J6253" i="25"/>
  <c r="J6252" i="25"/>
  <c r="J6251" i="25"/>
  <c r="J6250" i="25"/>
  <c r="J6249" i="25"/>
  <c r="J6248" i="25"/>
  <c r="J6247" i="25"/>
  <c r="J6246" i="25"/>
  <c r="J6245" i="25"/>
  <c r="J6244" i="25"/>
  <c r="J6243" i="25"/>
  <c r="J6242" i="25"/>
  <c r="J6241" i="25"/>
  <c r="J6240" i="25"/>
  <c r="J6239" i="25"/>
  <c r="J6238" i="25"/>
  <c r="J6237" i="25"/>
  <c r="J6236" i="25"/>
  <c r="J6235" i="25"/>
  <c r="J6234" i="25"/>
  <c r="J6233" i="25"/>
  <c r="J6232" i="25"/>
  <c r="J6231" i="25"/>
  <c r="J6230" i="25"/>
  <c r="J6229" i="25"/>
  <c r="J6228" i="25"/>
  <c r="J6227" i="25"/>
  <c r="J6226" i="25"/>
  <c r="J6225" i="25"/>
  <c r="J6224" i="25"/>
  <c r="J6223" i="25"/>
  <c r="J6222" i="25"/>
  <c r="J6221" i="25"/>
  <c r="J6220" i="25"/>
  <c r="J6219" i="25"/>
  <c r="J6218" i="25"/>
  <c r="J6217" i="25"/>
  <c r="J6216" i="25"/>
  <c r="J6215" i="25"/>
  <c r="J6214" i="25"/>
  <c r="J6213" i="25"/>
  <c r="J6212" i="25"/>
  <c r="J6211" i="25"/>
  <c r="J6210" i="25"/>
  <c r="J6209" i="25"/>
  <c r="J6208" i="25"/>
  <c r="J6207" i="25"/>
  <c r="J6206" i="25"/>
  <c r="J6205" i="25"/>
  <c r="J6204" i="25"/>
  <c r="J6203" i="25"/>
  <c r="J6202" i="25"/>
  <c r="J6201" i="25"/>
  <c r="J6200" i="25"/>
  <c r="J6199" i="25"/>
  <c r="J6198" i="25"/>
  <c r="J6197" i="25"/>
  <c r="J6196" i="25"/>
  <c r="J6195" i="25"/>
  <c r="J6194" i="25"/>
  <c r="J6193" i="25"/>
  <c r="J6192" i="25"/>
  <c r="J6191" i="25"/>
  <c r="J6190" i="25"/>
  <c r="J6189" i="25"/>
  <c r="J6188" i="25"/>
  <c r="J6187" i="25"/>
  <c r="J6186" i="25"/>
  <c r="J6185" i="25"/>
  <c r="J6184" i="25"/>
  <c r="J6183" i="25"/>
  <c r="J6182" i="25"/>
  <c r="J6181" i="25"/>
  <c r="J6180" i="25"/>
  <c r="J6179" i="25"/>
  <c r="J6178" i="25"/>
  <c r="J6177" i="25"/>
  <c r="J6176" i="25"/>
  <c r="J6175" i="25"/>
  <c r="J6174" i="25"/>
  <c r="J6173" i="25"/>
  <c r="J6172" i="25"/>
  <c r="J6171" i="25"/>
  <c r="J6170" i="25"/>
  <c r="J6169" i="25"/>
  <c r="J6168" i="25"/>
  <c r="J6167" i="25"/>
  <c r="J6166" i="25"/>
  <c r="J6165" i="25"/>
  <c r="J6164" i="25"/>
  <c r="J6163" i="25"/>
  <c r="J6162" i="25"/>
  <c r="J6161" i="25"/>
  <c r="J6160" i="25"/>
  <c r="J6159" i="25"/>
  <c r="J6158" i="25"/>
  <c r="J6157" i="25"/>
  <c r="J6156" i="25"/>
  <c r="J6155" i="25"/>
  <c r="J6154" i="25"/>
  <c r="J6153" i="25"/>
  <c r="J6152" i="25"/>
  <c r="J6151" i="25"/>
  <c r="J6150" i="25"/>
  <c r="J6149" i="25"/>
  <c r="J6148" i="25"/>
  <c r="J6147" i="25"/>
  <c r="J6146" i="25"/>
  <c r="J6145" i="25"/>
  <c r="J6144" i="25"/>
  <c r="J6143" i="25"/>
  <c r="J6142" i="25"/>
  <c r="J6141" i="25"/>
  <c r="J6140" i="25"/>
  <c r="J6139" i="25"/>
  <c r="J6138" i="25"/>
  <c r="J6137" i="25"/>
  <c r="J6136" i="25"/>
  <c r="J6135" i="25"/>
  <c r="J6134" i="25"/>
  <c r="J6133" i="25"/>
  <c r="J6132" i="25"/>
  <c r="J6131" i="25"/>
  <c r="J6130" i="25"/>
  <c r="J6129" i="25"/>
  <c r="J6128" i="25"/>
  <c r="J6127" i="25"/>
  <c r="J6126" i="25"/>
  <c r="J6125" i="25"/>
  <c r="J6124" i="25"/>
  <c r="J6123" i="25"/>
  <c r="J6122" i="25"/>
  <c r="J6121" i="25"/>
  <c r="J6120" i="25"/>
  <c r="J6119" i="25"/>
  <c r="J6118" i="25"/>
  <c r="J6117" i="25"/>
  <c r="J6116" i="25"/>
  <c r="J6115" i="25"/>
  <c r="J6114" i="25"/>
  <c r="J6113" i="25"/>
  <c r="J6112" i="25"/>
  <c r="J6111" i="25"/>
  <c r="J6110" i="25"/>
  <c r="J6109" i="25"/>
  <c r="J6108" i="25"/>
  <c r="J6107" i="25"/>
  <c r="J6106" i="25"/>
  <c r="J6105" i="25"/>
  <c r="J6104" i="25"/>
  <c r="J6103" i="25"/>
  <c r="J6102" i="25"/>
  <c r="J6101" i="25"/>
  <c r="J6100" i="25"/>
  <c r="J6099" i="25"/>
  <c r="J6098" i="25"/>
  <c r="J6097" i="25"/>
  <c r="J6096" i="25"/>
  <c r="J6095" i="25"/>
  <c r="J6094" i="25"/>
  <c r="J6093" i="25"/>
  <c r="J6092" i="25"/>
  <c r="J6091" i="25"/>
  <c r="J6090" i="25"/>
  <c r="J6089" i="25"/>
  <c r="J6088" i="25"/>
  <c r="J6087" i="25"/>
  <c r="J6086" i="25"/>
  <c r="J6085" i="25"/>
  <c r="J6084" i="25"/>
  <c r="J6083" i="25"/>
  <c r="J6082" i="25"/>
  <c r="J6081" i="25"/>
  <c r="J6080" i="25"/>
  <c r="J6079" i="25"/>
  <c r="J6078" i="25"/>
  <c r="J6077" i="25"/>
  <c r="J6076" i="25"/>
  <c r="J6075" i="25"/>
  <c r="J6074" i="25"/>
  <c r="J6073" i="25"/>
  <c r="J6072" i="25"/>
  <c r="J6071" i="25"/>
  <c r="J6070" i="25"/>
  <c r="J6069" i="25"/>
  <c r="J6068" i="25"/>
  <c r="J6067" i="25"/>
  <c r="J6066" i="25"/>
  <c r="J6065" i="25"/>
  <c r="J6064" i="25"/>
  <c r="J6063" i="25"/>
  <c r="J6062" i="25"/>
  <c r="J6061" i="25"/>
  <c r="J6060" i="25"/>
  <c r="J6059" i="25"/>
  <c r="J6058" i="25"/>
  <c r="J6057" i="25"/>
  <c r="J6056" i="25"/>
  <c r="J6055" i="25"/>
  <c r="J6054" i="25"/>
  <c r="J6053" i="25"/>
  <c r="J6052" i="25"/>
  <c r="J6051" i="25"/>
  <c r="J6050" i="25"/>
  <c r="J6049" i="25"/>
  <c r="J6048" i="25"/>
  <c r="J6047" i="25"/>
  <c r="J6046" i="25"/>
  <c r="J6045" i="25"/>
  <c r="J6044" i="25"/>
  <c r="J6043" i="25"/>
  <c r="J6042" i="25"/>
  <c r="J6041" i="25"/>
  <c r="J6040" i="25"/>
  <c r="J6039" i="25"/>
  <c r="J6038" i="25"/>
  <c r="J6037" i="25"/>
  <c r="J6036" i="25"/>
  <c r="J6035" i="25"/>
  <c r="J6034" i="25"/>
  <c r="J6033" i="25"/>
  <c r="J6032" i="25"/>
  <c r="J6031" i="25"/>
  <c r="J6030" i="25"/>
  <c r="J6029" i="25"/>
  <c r="J6028" i="25"/>
  <c r="J6027" i="25"/>
  <c r="J6026" i="25"/>
  <c r="J6025" i="25"/>
  <c r="J6024" i="25"/>
  <c r="J6023" i="25"/>
  <c r="J6022" i="25"/>
  <c r="J6021" i="25"/>
  <c r="J6020" i="25"/>
  <c r="J6019" i="25"/>
  <c r="J6018" i="25"/>
  <c r="J6017" i="25"/>
  <c r="J6016" i="25"/>
  <c r="J6015" i="25"/>
  <c r="J6014" i="25"/>
  <c r="J6013" i="25"/>
  <c r="J6012" i="25"/>
  <c r="J6011" i="25"/>
  <c r="J6010" i="25"/>
  <c r="J6009" i="25"/>
  <c r="J6008" i="25"/>
  <c r="J6007" i="25"/>
  <c r="J6006" i="25"/>
  <c r="J6005" i="25"/>
  <c r="J6004" i="25"/>
  <c r="J6003" i="25"/>
  <c r="J6002" i="25"/>
  <c r="J6001" i="25"/>
  <c r="J6000" i="25"/>
  <c r="J5999" i="25"/>
  <c r="J5998" i="25"/>
  <c r="J5997" i="25"/>
  <c r="J5996" i="25"/>
  <c r="J5995" i="25"/>
  <c r="J5994" i="25"/>
  <c r="J5993" i="25"/>
  <c r="J5992" i="25"/>
  <c r="J5991" i="25"/>
  <c r="J5990" i="25"/>
  <c r="J5989" i="25"/>
  <c r="J5988" i="25"/>
  <c r="J5987" i="25"/>
  <c r="J5986" i="25"/>
  <c r="J5985" i="25"/>
  <c r="J5984" i="25"/>
  <c r="J5983" i="25"/>
  <c r="J5982" i="25"/>
  <c r="J5981" i="25"/>
  <c r="J5980" i="25"/>
  <c r="J5979" i="25"/>
  <c r="J5978" i="25"/>
  <c r="J5977" i="25"/>
  <c r="J5976" i="25"/>
  <c r="J5975" i="25"/>
  <c r="J5974" i="25"/>
  <c r="J5973" i="25"/>
  <c r="J5972" i="25"/>
  <c r="J5971" i="25"/>
  <c r="J5970" i="25"/>
  <c r="J5969" i="25"/>
  <c r="J5968" i="25"/>
  <c r="J5967" i="25"/>
  <c r="J5966" i="25"/>
  <c r="J5965" i="25"/>
  <c r="J5964" i="25"/>
  <c r="J5963" i="25"/>
  <c r="J5962" i="25"/>
  <c r="J5961" i="25"/>
  <c r="J5960" i="25"/>
  <c r="J5959" i="25"/>
  <c r="J5958" i="25"/>
  <c r="J5957" i="25"/>
  <c r="J5956" i="25"/>
  <c r="J5955" i="25"/>
  <c r="J5954" i="25"/>
  <c r="J5953" i="25"/>
  <c r="J5952" i="25"/>
  <c r="J5951" i="25"/>
  <c r="J5950" i="25"/>
  <c r="J5949" i="25"/>
  <c r="J5948" i="25"/>
  <c r="J5947" i="25"/>
  <c r="J5946" i="25"/>
  <c r="J5945" i="25"/>
  <c r="J5944" i="25"/>
  <c r="J5943" i="25"/>
  <c r="J5942" i="25"/>
  <c r="J5941" i="25"/>
  <c r="J5940" i="25"/>
  <c r="J5939" i="25"/>
  <c r="J5938" i="25"/>
  <c r="J5937" i="25"/>
  <c r="J5936" i="25"/>
  <c r="J5935" i="25"/>
  <c r="J5934" i="25"/>
  <c r="J5933" i="25"/>
  <c r="J5932" i="25"/>
  <c r="J5931" i="25"/>
  <c r="J5930" i="25"/>
  <c r="J5929" i="25"/>
  <c r="J5928" i="25"/>
  <c r="J5927" i="25"/>
  <c r="J5926" i="25"/>
  <c r="J5925" i="25"/>
  <c r="J5924" i="25"/>
  <c r="J5923" i="25"/>
  <c r="J5922" i="25"/>
  <c r="J5921" i="25"/>
  <c r="J5920" i="25"/>
  <c r="J5919" i="25"/>
  <c r="J5918" i="25"/>
  <c r="J5917" i="25"/>
  <c r="J5916" i="25"/>
  <c r="J5915" i="25"/>
  <c r="J5914" i="25"/>
  <c r="J5913" i="25"/>
  <c r="J5912" i="25"/>
  <c r="J5911" i="25"/>
  <c r="J5910" i="25"/>
  <c r="J5909" i="25"/>
  <c r="J5908" i="25"/>
  <c r="J5907" i="25"/>
  <c r="J5906" i="25"/>
  <c r="J5905" i="25"/>
  <c r="J5904" i="25"/>
  <c r="J5903" i="25"/>
  <c r="J5902" i="25"/>
  <c r="J5901" i="25"/>
  <c r="J5900" i="25"/>
  <c r="J5899" i="25"/>
  <c r="J5898" i="25"/>
  <c r="J5897" i="25"/>
  <c r="J5896" i="25"/>
  <c r="J5895" i="25"/>
  <c r="J5894" i="25"/>
  <c r="J5893" i="25"/>
  <c r="J5892" i="25"/>
  <c r="J5891" i="25"/>
  <c r="J5890" i="25"/>
  <c r="J5889" i="25"/>
  <c r="J5888" i="25"/>
  <c r="J5887" i="25"/>
  <c r="J5886" i="25"/>
  <c r="J5885" i="25"/>
  <c r="J5884" i="25"/>
  <c r="J5883" i="25"/>
  <c r="J5882" i="25"/>
  <c r="J5881" i="25"/>
  <c r="J5880" i="25"/>
  <c r="J5879" i="25"/>
  <c r="J5878" i="25"/>
  <c r="J5877" i="25"/>
  <c r="J5876" i="25"/>
  <c r="J5875" i="25"/>
  <c r="J5874" i="25"/>
  <c r="J5873" i="25"/>
  <c r="J5872" i="25"/>
  <c r="J5871" i="25"/>
  <c r="J5870" i="25"/>
  <c r="J5869" i="25"/>
  <c r="J5868" i="25"/>
  <c r="J5867" i="25"/>
  <c r="J5866" i="25"/>
  <c r="J5865" i="25"/>
  <c r="J5864" i="25"/>
  <c r="J5863" i="25"/>
  <c r="J5862" i="25"/>
  <c r="J5861" i="25"/>
  <c r="J5860" i="25"/>
  <c r="J5859" i="25"/>
  <c r="J5858" i="25"/>
  <c r="J5857" i="25"/>
  <c r="J5856" i="25"/>
  <c r="J5855" i="25"/>
  <c r="J5854" i="25"/>
  <c r="J5853" i="25"/>
  <c r="J5852" i="25"/>
  <c r="J5851" i="25"/>
  <c r="J5850" i="25"/>
  <c r="J5849" i="25"/>
  <c r="J5848" i="25"/>
  <c r="J5847" i="25"/>
  <c r="J5846" i="25"/>
  <c r="J5845" i="25"/>
  <c r="J5844" i="25"/>
  <c r="J5843" i="25"/>
  <c r="J5842" i="25"/>
  <c r="J5841" i="25"/>
  <c r="J5840" i="25"/>
  <c r="J5839" i="25"/>
  <c r="J5838" i="25"/>
  <c r="J5837" i="25"/>
  <c r="J5836" i="25"/>
  <c r="J5835" i="25"/>
  <c r="J5834" i="25"/>
  <c r="J5833" i="25"/>
  <c r="J5832" i="25"/>
  <c r="J5831" i="25"/>
  <c r="J5830" i="25"/>
  <c r="J5829" i="25"/>
  <c r="J5828" i="25"/>
  <c r="J5827" i="25"/>
  <c r="J5826" i="25"/>
  <c r="J5825" i="25"/>
  <c r="J5824" i="25"/>
  <c r="J5823" i="25"/>
  <c r="J5822" i="25"/>
  <c r="J5821" i="25"/>
  <c r="J5820" i="25"/>
  <c r="J5819" i="25"/>
  <c r="J5818" i="25"/>
  <c r="J5817" i="25"/>
  <c r="J5816" i="25"/>
  <c r="J5815" i="25"/>
  <c r="J5814" i="25"/>
  <c r="J5813" i="25"/>
  <c r="J5812" i="25"/>
  <c r="J5811" i="25"/>
  <c r="J5810" i="25"/>
  <c r="J5809" i="25"/>
  <c r="J5808" i="25"/>
  <c r="J5807" i="25"/>
  <c r="J5806" i="25"/>
  <c r="J5805" i="25"/>
  <c r="J5804" i="25"/>
  <c r="J5803" i="25"/>
  <c r="J5802" i="25"/>
  <c r="J5801" i="25"/>
  <c r="J5800" i="25"/>
  <c r="J5799" i="25"/>
  <c r="J5798" i="25"/>
  <c r="J5797" i="25"/>
  <c r="J5796" i="25"/>
  <c r="J5795" i="25"/>
  <c r="J5794" i="25"/>
  <c r="J5793" i="25"/>
  <c r="J5792" i="25"/>
  <c r="J5791" i="25"/>
  <c r="J5790" i="25"/>
  <c r="J5789" i="25"/>
  <c r="J5788" i="25"/>
  <c r="J5787" i="25"/>
  <c r="J5786" i="25"/>
  <c r="J5785" i="25"/>
  <c r="J5784" i="25"/>
  <c r="J5783" i="25"/>
  <c r="J5782" i="25"/>
  <c r="J5781" i="25"/>
  <c r="J5780" i="25"/>
  <c r="J5779" i="25"/>
  <c r="J5778" i="25"/>
  <c r="J5777" i="25"/>
  <c r="J5776" i="25"/>
  <c r="J5775" i="25"/>
  <c r="J5774" i="25"/>
  <c r="J5773" i="25"/>
  <c r="J5772" i="25"/>
  <c r="J5771" i="25"/>
  <c r="J5770" i="25"/>
  <c r="J5769" i="25"/>
  <c r="J5768" i="25"/>
  <c r="J5767" i="25"/>
  <c r="J5766" i="25"/>
  <c r="J5765" i="25"/>
  <c r="J5764" i="25"/>
  <c r="J5763" i="25"/>
  <c r="J5762" i="25"/>
  <c r="J5761" i="25"/>
  <c r="J5760" i="25"/>
  <c r="J5759" i="25"/>
  <c r="J5758" i="25"/>
  <c r="J5757" i="25"/>
  <c r="J5756" i="25"/>
  <c r="J5755" i="25"/>
  <c r="J5754" i="25"/>
  <c r="J5753" i="25"/>
  <c r="J5752" i="25"/>
  <c r="J5751" i="25"/>
  <c r="J5750" i="25"/>
  <c r="J5749" i="25"/>
  <c r="J5748" i="25"/>
  <c r="J5747" i="25"/>
  <c r="J5746" i="25"/>
  <c r="J5745" i="25"/>
  <c r="J5744" i="25"/>
  <c r="J5743" i="25"/>
  <c r="J5742" i="25"/>
  <c r="J5741" i="25"/>
  <c r="J5740" i="25"/>
  <c r="J5739" i="25"/>
  <c r="J5738" i="25"/>
  <c r="J5737" i="25"/>
  <c r="J5736" i="25"/>
  <c r="J5735" i="25"/>
  <c r="J5734" i="25"/>
  <c r="J5733" i="25"/>
  <c r="J5732" i="25"/>
  <c r="J5731" i="25"/>
  <c r="J5730" i="25"/>
  <c r="J5729" i="25"/>
  <c r="J5728" i="25"/>
  <c r="J5727" i="25"/>
  <c r="J5726" i="25"/>
  <c r="J5725" i="25"/>
  <c r="J5724" i="25"/>
  <c r="J5723" i="25"/>
  <c r="J5722" i="25"/>
  <c r="J5721" i="25"/>
  <c r="J5720" i="25"/>
  <c r="J5719" i="25"/>
  <c r="J5718" i="25"/>
  <c r="J5717" i="25"/>
  <c r="J5716" i="25"/>
  <c r="J5715" i="25"/>
  <c r="J5714" i="25"/>
  <c r="J5713" i="25"/>
  <c r="J5712" i="25"/>
  <c r="J5711" i="25"/>
  <c r="J5710" i="25"/>
  <c r="J5709" i="25"/>
  <c r="J5708" i="25"/>
  <c r="J5707" i="25"/>
  <c r="J5706" i="25"/>
  <c r="J5705" i="25"/>
  <c r="J5704" i="25"/>
  <c r="J5703" i="25"/>
  <c r="J5702" i="25"/>
  <c r="J5701" i="25"/>
  <c r="J5700" i="25"/>
  <c r="J5699" i="25"/>
  <c r="J5698" i="25"/>
  <c r="J5697" i="25"/>
  <c r="J5696" i="25"/>
  <c r="J5695" i="25"/>
  <c r="J5694" i="25"/>
  <c r="J5693" i="25"/>
  <c r="J5692" i="25"/>
  <c r="J5691" i="25"/>
  <c r="J5690" i="25"/>
  <c r="J5689" i="25"/>
  <c r="J5688" i="25"/>
  <c r="J5687" i="25"/>
  <c r="J5686" i="25"/>
  <c r="J5685" i="25"/>
  <c r="J5684" i="25"/>
  <c r="J5683" i="25"/>
  <c r="J5682" i="25"/>
  <c r="J5681" i="25"/>
  <c r="J5680" i="25"/>
  <c r="J5679" i="25"/>
  <c r="J5678" i="25"/>
  <c r="J5677" i="25"/>
  <c r="J5676" i="25"/>
  <c r="J5675" i="25"/>
  <c r="J5674" i="25"/>
  <c r="J5673" i="25"/>
  <c r="J5672" i="25"/>
  <c r="J5671" i="25"/>
  <c r="J5670" i="25"/>
  <c r="J5669" i="25"/>
  <c r="J5668" i="25"/>
  <c r="J5667" i="25"/>
  <c r="J5666" i="25"/>
  <c r="J5665" i="25"/>
  <c r="J5664" i="25"/>
  <c r="J5663" i="25"/>
  <c r="J5662" i="25"/>
  <c r="J5661" i="25"/>
  <c r="J5660" i="25"/>
  <c r="J5659" i="25"/>
  <c r="J5658" i="25"/>
  <c r="J5657" i="25"/>
  <c r="J5656" i="25"/>
  <c r="J5655" i="25"/>
  <c r="J5654" i="25"/>
  <c r="J5653" i="25"/>
  <c r="J5652" i="25"/>
  <c r="J5651" i="25"/>
  <c r="J5650" i="25"/>
  <c r="J5649" i="25"/>
  <c r="J5648" i="25"/>
  <c r="J5647" i="25"/>
  <c r="J5646" i="25"/>
  <c r="J5645" i="25"/>
  <c r="J5644" i="25"/>
  <c r="J5643" i="25"/>
  <c r="J5642" i="25"/>
  <c r="J5641" i="25"/>
  <c r="J5640" i="25"/>
  <c r="J5639" i="25"/>
  <c r="J5638" i="25"/>
  <c r="J5637" i="25"/>
  <c r="J5636" i="25"/>
  <c r="J5635" i="25"/>
  <c r="J5634" i="25"/>
  <c r="J5633" i="25"/>
  <c r="J5632" i="25"/>
  <c r="J5631" i="25"/>
  <c r="J5630" i="25"/>
  <c r="J5629" i="25"/>
  <c r="J5628" i="25"/>
  <c r="J5627" i="25"/>
  <c r="J5626" i="25"/>
  <c r="J5625" i="25"/>
  <c r="J5624" i="25"/>
  <c r="J5623" i="25"/>
  <c r="J5622" i="25"/>
  <c r="J5621" i="25"/>
  <c r="J5620" i="25"/>
  <c r="J5619" i="25"/>
  <c r="J5618" i="25"/>
  <c r="J5617" i="25"/>
  <c r="J5616" i="25"/>
  <c r="J5615" i="25"/>
  <c r="J5614" i="25"/>
  <c r="J5613" i="25"/>
  <c r="J5612" i="25"/>
  <c r="J5611" i="25"/>
  <c r="J5610" i="25"/>
  <c r="J5609" i="25"/>
  <c r="J5608" i="25"/>
  <c r="J5607" i="25"/>
  <c r="J5606" i="25"/>
  <c r="J5605" i="25"/>
  <c r="J5604" i="25"/>
  <c r="J5603" i="25"/>
  <c r="J5602" i="25"/>
  <c r="J5601" i="25"/>
  <c r="J5600" i="25"/>
  <c r="J5599" i="25"/>
  <c r="J5598" i="25"/>
  <c r="J5597" i="25"/>
  <c r="J5596" i="25"/>
  <c r="J5595" i="25"/>
  <c r="J5594" i="25"/>
  <c r="J5593" i="25"/>
  <c r="J5592" i="25"/>
  <c r="J5591" i="25"/>
  <c r="J5590" i="25"/>
  <c r="J5589" i="25"/>
  <c r="J5588" i="25"/>
  <c r="J5587" i="25"/>
  <c r="J5586" i="25"/>
  <c r="J5585" i="25"/>
  <c r="J5584" i="25"/>
  <c r="J5583" i="25"/>
  <c r="J5582" i="25"/>
  <c r="J5581" i="25"/>
  <c r="J5580" i="25"/>
  <c r="J5579" i="25"/>
  <c r="J5578" i="25"/>
  <c r="J5577" i="25"/>
  <c r="J5576" i="25"/>
  <c r="J5575" i="25"/>
  <c r="J5574" i="25"/>
  <c r="J5573" i="25"/>
  <c r="J5572" i="25"/>
  <c r="J5571" i="25"/>
  <c r="J5570" i="25"/>
  <c r="J5569" i="25"/>
  <c r="J5568" i="25"/>
  <c r="J5567" i="25"/>
  <c r="J5566" i="25"/>
  <c r="J5565" i="25"/>
  <c r="J5564" i="25"/>
  <c r="J5563" i="25"/>
  <c r="J5562" i="25"/>
  <c r="J5561" i="25"/>
  <c r="J5560" i="25"/>
  <c r="J5559" i="25"/>
  <c r="J5558" i="25"/>
  <c r="J5557" i="25"/>
  <c r="J5556" i="25"/>
  <c r="J5555" i="25"/>
  <c r="J5554" i="25"/>
  <c r="J5553" i="25"/>
  <c r="J5552" i="25"/>
  <c r="J5551" i="25"/>
  <c r="J5550" i="25"/>
  <c r="J5549" i="25"/>
  <c r="J5548" i="25"/>
  <c r="J5547" i="25"/>
  <c r="J5546" i="25"/>
  <c r="J5545" i="25"/>
  <c r="J5544" i="25"/>
  <c r="J5543" i="25"/>
  <c r="J5542" i="25"/>
  <c r="J5541" i="25"/>
  <c r="J5540" i="25"/>
  <c r="J5539" i="25"/>
  <c r="J5538" i="25"/>
  <c r="J5537" i="25"/>
  <c r="J5536" i="25"/>
  <c r="J5535" i="25"/>
  <c r="J5534" i="25"/>
  <c r="J5533" i="25"/>
  <c r="J5532" i="25"/>
  <c r="J5531" i="25"/>
  <c r="J5530" i="25"/>
  <c r="J5529" i="25"/>
  <c r="J5528" i="25"/>
  <c r="J5527" i="25"/>
  <c r="J5526" i="25"/>
  <c r="J5525" i="25"/>
  <c r="J5524" i="25"/>
  <c r="J5523" i="25"/>
  <c r="J5522" i="25"/>
  <c r="J5521" i="25"/>
  <c r="J5520" i="25"/>
  <c r="J5519" i="25"/>
  <c r="J5518" i="25"/>
  <c r="J5517" i="25"/>
  <c r="J5516" i="25"/>
  <c r="J5515" i="25"/>
  <c r="J5514" i="25"/>
  <c r="J5513" i="25"/>
  <c r="J5512" i="25"/>
  <c r="J5511" i="25"/>
  <c r="J5510" i="25"/>
  <c r="J5509" i="25"/>
  <c r="J5508" i="25"/>
  <c r="J5507" i="25"/>
  <c r="J5506" i="25"/>
  <c r="J5505" i="25"/>
  <c r="J5504" i="25"/>
  <c r="J5503" i="25"/>
  <c r="J5502" i="25"/>
  <c r="J5501" i="25"/>
  <c r="J5500" i="25"/>
  <c r="J5499" i="25"/>
  <c r="J5498" i="25"/>
  <c r="J5497" i="25"/>
  <c r="J5496" i="25"/>
  <c r="J5495" i="25"/>
  <c r="J5494" i="25"/>
  <c r="J5493" i="25"/>
  <c r="J5492" i="25"/>
  <c r="J5491" i="25"/>
  <c r="J5490" i="25"/>
  <c r="J5489" i="25"/>
  <c r="J5488" i="25"/>
  <c r="J5487" i="25"/>
  <c r="J5486" i="25"/>
  <c r="J5485" i="25"/>
  <c r="J5484" i="25"/>
  <c r="J5483" i="25"/>
  <c r="J5482" i="25"/>
  <c r="J5481" i="25"/>
  <c r="J5480" i="25"/>
  <c r="J5479" i="25"/>
  <c r="J5478" i="25"/>
  <c r="J5477" i="25"/>
  <c r="J5476" i="25"/>
  <c r="J5475" i="25"/>
  <c r="J5474" i="25"/>
  <c r="J5473" i="25"/>
  <c r="J5472" i="25"/>
  <c r="J5471" i="25"/>
  <c r="J5470" i="25"/>
  <c r="J5469" i="25"/>
  <c r="J5468" i="25"/>
  <c r="J5467" i="25"/>
  <c r="J5466" i="25"/>
  <c r="J5465" i="25"/>
  <c r="J5464" i="25"/>
  <c r="J5463" i="25"/>
  <c r="J5462" i="25"/>
  <c r="J5461" i="25"/>
  <c r="J5460" i="25"/>
  <c r="J5459" i="25"/>
  <c r="J5458" i="25"/>
  <c r="J5457" i="25"/>
  <c r="J5456" i="25"/>
  <c r="J5455" i="25"/>
  <c r="J5454" i="25"/>
  <c r="J5453" i="25"/>
  <c r="J5452" i="25"/>
  <c r="J5451" i="25"/>
  <c r="J5450" i="25"/>
  <c r="J5449" i="25"/>
  <c r="J5448" i="25"/>
  <c r="J5447" i="25"/>
  <c r="J5446" i="25"/>
  <c r="J5445" i="25"/>
  <c r="J5444" i="25"/>
  <c r="J5443" i="25"/>
  <c r="J5442" i="25"/>
  <c r="J5441" i="25"/>
  <c r="J5440" i="25"/>
  <c r="J5439" i="25"/>
  <c r="J5438" i="25"/>
  <c r="J5437" i="25"/>
  <c r="J5436" i="25"/>
  <c r="J5435" i="25"/>
  <c r="J5434" i="25"/>
  <c r="J5433" i="25"/>
  <c r="J5432" i="25"/>
  <c r="J5431" i="25"/>
  <c r="J5430" i="25"/>
  <c r="J5429" i="25"/>
  <c r="J5428" i="25"/>
  <c r="J5427" i="25"/>
  <c r="J5426" i="25"/>
  <c r="J5425" i="25"/>
  <c r="J5424" i="25"/>
  <c r="J5423" i="25"/>
  <c r="J5422" i="25"/>
  <c r="J5421" i="25"/>
  <c r="J5420" i="25"/>
  <c r="J5419" i="25"/>
  <c r="J5418" i="25"/>
  <c r="J5417" i="25"/>
  <c r="J5416" i="25"/>
  <c r="J5415" i="25"/>
  <c r="J5414" i="25"/>
  <c r="J5413" i="25"/>
  <c r="J5412" i="25"/>
  <c r="J5411" i="25"/>
  <c r="J5410" i="25"/>
  <c r="J5409" i="25"/>
  <c r="J5408" i="25"/>
  <c r="J5407" i="25"/>
  <c r="J5406" i="25"/>
  <c r="J5405" i="25"/>
  <c r="J5404" i="25"/>
  <c r="J5403" i="25"/>
  <c r="J5402" i="25"/>
  <c r="J5401" i="25"/>
  <c r="J5400" i="25"/>
  <c r="J5399" i="25"/>
  <c r="J5398" i="25"/>
  <c r="J5397" i="25"/>
  <c r="J5396" i="25"/>
  <c r="J5395" i="25"/>
  <c r="J5394" i="25"/>
  <c r="J5393" i="25"/>
  <c r="J5392" i="25"/>
  <c r="J5391" i="25"/>
  <c r="J5390" i="25"/>
  <c r="J5389" i="25"/>
  <c r="J5388" i="25"/>
  <c r="J5387" i="25"/>
  <c r="J5386" i="25"/>
  <c r="J5385" i="25"/>
  <c r="J5384" i="25"/>
  <c r="J5383" i="25"/>
  <c r="J5382" i="25"/>
  <c r="J5381" i="25"/>
  <c r="J5380" i="25"/>
  <c r="J5379" i="25"/>
  <c r="J5378" i="25"/>
  <c r="J5377" i="25"/>
  <c r="J5376" i="25"/>
  <c r="J5375" i="25"/>
  <c r="J5374" i="25"/>
  <c r="J5373" i="25"/>
  <c r="J5372" i="25"/>
  <c r="J5371" i="25"/>
  <c r="J5370" i="25"/>
  <c r="J5369" i="25"/>
  <c r="J5368" i="25"/>
  <c r="J5367" i="25"/>
  <c r="J5366" i="25"/>
  <c r="J5365" i="25"/>
  <c r="J5364" i="25"/>
  <c r="J5363" i="25"/>
  <c r="J5362" i="25"/>
  <c r="J5361" i="25"/>
  <c r="J5360" i="25"/>
  <c r="J5359" i="25"/>
  <c r="J5358" i="25"/>
  <c r="J5357" i="25"/>
  <c r="J5356" i="25"/>
  <c r="J5355" i="25"/>
  <c r="J5354" i="25"/>
  <c r="J5353" i="25"/>
  <c r="J5352" i="25"/>
  <c r="J5351" i="25"/>
  <c r="J5350" i="25"/>
  <c r="J5349" i="25"/>
  <c r="J5348" i="25"/>
  <c r="J5347" i="25"/>
  <c r="J5346" i="25"/>
  <c r="J5345" i="25"/>
  <c r="J5344" i="25"/>
  <c r="J5343" i="25"/>
  <c r="J5342" i="25"/>
  <c r="J5341" i="25"/>
  <c r="J5340" i="25"/>
  <c r="J5339" i="25"/>
  <c r="J5338" i="25"/>
  <c r="J5337" i="25"/>
  <c r="J5336" i="25"/>
  <c r="J5335" i="25"/>
  <c r="J5334" i="25"/>
  <c r="J5333" i="25"/>
  <c r="J5332" i="25"/>
  <c r="J5331" i="25"/>
  <c r="J5330" i="25"/>
  <c r="J5329" i="25"/>
  <c r="J5328" i="25"/>
  <c r="J5327" i="25"/>
  <c r="J5326" i="25"/>
  <c r="J5325" i="25"/>
  <c r="J5324" i="25"/>
  <c r="J5323" i="25"/>
  <c r="J5322" i="25"/>
  <c r="J5321" i="25"/>
  <c r="J5320" i="25"/>
  <c r="J5319" i="25"/>
  <c r="J5318" i="25"/>
  <c r="J5317" i="25"/>
  <c r="J5316" i="25"/>
  <c r="J5315" i="25"/>
  <c r="J5314" i="25"/>
  <c r="J5313" i="25"/>
  <c r="J5312" i="25"/>
  <c r="J5311" i="25"/>
  <c r="J5310" i="25"/>
  <c r="J5309" i="25"/>
  <c r="J5308" i="25"/>
  <c r="J5307" i="25"/>
  <c r="J5306" i="25"/>
  <c r="J5305" i="25"/>
  <c r="J5304" i="25"/>
  <c r="J5303" i="25"/>
  <c r="J5302" i="25"/>
  <c r="J5301" i="25"/>
  <c r="J5300" i="25"/>
  <c r="J5299" i="25"/>
  <c r="J5298" i="25"/>
  <c r="J5297" i="25"/>
  <c r="J5296" i="25"/>
  <c r="J5295" i="25"/>
  <c r="J5294" i="25"/>
  <c r="J5293" i="25"/>
  <c r="J5292" i="25"/>
  <c r="J5291" i="25"/>
  <c r="J5290" i="25"/>
  <c r="J5289" i="25"/>
  <c r="J5288" i="25"/>
  <c r="J5287" i="25"/>
  <c r="J5286" i="25"/>
  <c r="J5285" i="25"/>
  <c r="J5284" i="25"/>
  <c r="J5283" i="25"/>
  <c r="J5282" i="25"/>
  <c r="J5281" i="25"/>
  <c r="J5280" i="25"/>
  <c r="J5279" i="25"/>
  <c r="J5278" i="25"/>
  <c r="J5277" i="25"/>
  <c r="J5276" i="25"/>
  <c r="J5275" i="25"/>
  <c r="J5274" i="25"/>
  <c r="J5273" i="25"/>
  <c r="J5272" i="25"/>
  <c r="J5271" i="25"/>
  <c r="J5270" i="25"/>
  <c r="J5269" i="25"/>
  <c r="J5268" i="25"/>
  <c r="J5267" i="25"/>
  <c r="N46" i="44"/>
  <c r="O46" i="44" s="1"/>
  <c r="L46" i="44"/>
  <c r="M46" i="44" s="1"/>
  <c r="J46" i="44"/>
  <c r="K46" i="44" s="1"/>
  <c r="H46" i="44"/>
  <c r="I46" i="44" s="1"/>
  <c r="N45" i="44"/>
  <c r="L45" i="44"/>
  <c r="J45" i="44"/>
  <c r="K45" i="44" s="1"/>
  <c r="H45" i="44"/>
  <c r="I45" i="44" l="1"/>
  <c r="M45" i="44"/>
  <c r="O45" i="44"/>
  <c r="N31" i="43"/>
  <c r="L31" i="43"/>
  <c r="J31" i="43"/>
  <c r="H31" i="43"/>
  <c r="M31" i="43" l="1"/>
  <c r="I31" i="43"/>
  <c r="K31" i="43"/>
  <c r="O31" i="43"/>
  <c r="J7742" i="25"/>
  <c r="J7741" i="25"/>
  <c r="J7740" i="25"/>
  <c r="J7739" i="25"/>
  <c r="J7738" i="25"/>
  <c r="J7737" i="25"/>
  <c r="J7736" i="25"/>
  <c r="J7735" i="25"/>
  <c r="J7734" i="25"/>
  <c r="J7733" i="25"/>
  <c r="J7732" i="25"/>
  <c r="J7731" i="25"/>
  <c r="J7730" i="25"/>
  <c r="J7729" i="25"/>
  <c r="J7728" i="25"/>
  <c r="J7727" i="25"/>
  <c r="J7726" i="25"/>
  <c r="J7725" i="25"/>
  <c r="J7724" i="25"/>
  <c r="J7723" i="25"/>
  <c r="J7722" i="25"/>
  <c r="J7721" i="25"/>
  <c r="J7720" i="25"/>
  <c r="J7719" i="25"/>
  <c r="J7718" i="25"/>
  <c r="J7717" i="25"/>
  <c r="J7716" i="25"/>
  <c r="J7715" i="25"/>
  <c r="J7714" i="25"/>
  <c r="J7713" i="25"/>
  <c r="J7712" i="25"/>
  <c r="J7711" i="25"/>
  <c r="J7710" i="25"/>
  <c r="J7709" i="25"/>
  <c r="J7708" i="25"/>
  <c r="J7707" i="25"/>
  <c r="J7706" i="25"/>
  <c r="J7705" i="25"/>
  <c r="J7704" i="25"/>
  <c r="J7703" i="25"/>
  <c r="J7702" i="25"/>
  <c r="J7701" i="25" l="1"/>
  <c r="J7700" i="25"/>
  <c r="J7699" i="25"/>
  <c r="J7698" i="25"/>
  <c r="J7697" i="25"/>
  <c r="J7696" i="25"/>
  <c r="J7695" i="25"/>
  <c r="J7694" i="25"/>
  <c r="J7693" i="25"/>
  <c r="J7692" i="25"/>
  <c r="J7691" i="25"/>
  <c r="J7690" i="25"/>
  <c r="J7689" i="25"/>
  <c r="J7688" i="25"/>
  <c r="J7687" i="25"/>
  <c r="J7686" i="25"/>
  <c r="J7685" i="25"/>
  <c r="J7684" i="25"/>
  <c r="J7683" i="25"/>
  <c r="J7682" i="25"/>
  <c r="J7681" i="25"/>
  <c r="J7680" i="25"/>
  <c r="J7679" i="25"/>
  <c r="J7678" i="25"/>
  <c r="J7677" i="25"/>
  <c r="J7676" i="25"/>
  <c r="J7675" i="25"/>
  <c r="J7674" i="25"/>
  <c r="J7673" i="25"/>
  <c r="J7672" i="25"/>
  <c r="J7671" i="25"/>
  <c r="J7670" i="25"/>
  <c r="J7669" i="25"/>
  <c r="J7668" i="25"/>
  <c r="J7667" i="25"/>
  <c r="J7666" i="25"/>
  <c r="J7665" i="25"/>
  <c r="J7664" i="25"/>
  <c r="J7663" i="25"/>
  <c r="J7662" i="25"/>
  <c r="J7661" i="25"/>
  <c r="J7660" i="25"/>
  <c r="J7659" i="25"/>
  <c r="J7658" i="25"/>
  <c r="J7657" i="25"/>
  <c r="J7656" i="25"/>
  <c r="J7655" i="25"/>
  <c r="J7654" i="25"/>
  <c r="J7653" i="25"/>
  <c r="J7652" i="25"/>
  <c r="J7651" i="25"/>
  <c r="J7650" i="25"/>
  <c r="J7649" i="25"/>
  <c r="J7648" i="25"/>
  <c r="J7647" i="25"/>
  <c r="J7646" i="25"/>
  <c r="J7645" i="25"/>
  <c r="J7644" i="25"/>
  <c r="J7643" i="25"/>
  <c r="J7642" i="25"/>
  <c r="J7641" i="25"/>
  <c r="J7640" i="25"/>
  <c r="J7639" i="25"/>
  <c r="J7638" i="25"/>
  <c r="J7637" i="25"/>
  <c r="J7636" i="25"/>
  <c r="J7635" i="25"/>
  <c r="J7634" i="25"/>
  <c r="J7633" i="25"/>
  <c r="J7632" i="25"/>
  <c r="J7631" i="25"/>
  <c r="J7630" i="25"/>
  <c r="J7629" i="25"/>
  <c r="J7628" i="25"/>
  <c r="J7627" i="25"/>
  <c r="J7626" i="25"/>
  <c r="J7625" i="25"/>
  <c r="J7624" i="25"/>
  <c r="J7623" i="25"/>
  <c r="J7622" i="25"/>
  <c r="J7621" i="25"/>
  <c r="J7620" i="25"/>
  <c r="J7619" i="25"/>
  <c r="J7618" i="25"/>
  <c r="J7617" i="25"/>
  <c r="J7616" i="25"/>
  <c r="J7615" i="25"/>
  <c r="J7614" i="25"/>
  <c r="J7613" i="25"/>
  <c r="J7612" i="25"/>
  <c r="J7611" i="25"/>
  <c r="J7610" i="25"/>
  <c r="J7609" i="25"/>
  <c r="J7608" i="25"/>
  <c r="J7607" i="25"/>
  <c r="J7606" i="25"/>
  <c r="J7605" i="25"/>
  <c r="J7604" i="25"/>
  <c r="J7603" i="25"/>
  <c r="J7602" i="25"/>
  <c r="J7601" i="25"/>
  <c r="J7600" i="25"/>
  <c r="J7599" i="25"/>
  <c r="J7598" i="25"/>
  <c r="J7597" i="25"/>
  <c r="J7596" i="25"/>
  <c r="J7595" i="25"/>
  <c r="J7594" i="25"/>
  <c r="J7593" i="25"/>
  <c r="J7592" i="25"/>
  <c r="J7591" i="25"/>
  <c r="J7590" i="25"/>
  <c r="J7589" i="25"/>
  <c r="J7588" i="25"/>
  <c r="J7587" i="25"/>
  <c r="J7586" i="25"/>
  <c r="J7585" i="25"/>
  <c r="J7584" i="25"/>
  <c r="J7583" i="25"/>
  <c r="J7582" i="25"/>
  <c r="J7581" i="25"/>
  <c r="J7580" i="25"/>
  <c r="J7579" i="25"/>
  <c r="J7578" i="25"/>
  <c r="J7577" i="25"/>
  <c r="J7576" i="25"/>
  <c r="J7575" i="25"/>
  <c r="J7574" i="25"/>
  <c r="J7573" i="25"/>
  <c r="J7572" i="25"/>
  <c r="J7571" i="25"/>
  <c r="J7570" i="25"/>
  <c r="J7569" i="25"/>
  <c r="J7568" i="25"/>
  <c r="J7567" i="25"/>
  <c r="J7566" i="25"/>
  <c r="J7565" i="25"/>
  <c r="J7564" i="25"/>
  <c r="J7563" i="25"/>
  <c r="J7562" i="25"/>
  <c r="J7561" i="25"/>
  <c r="J7560" i="25"/>
  <c r="J7559" i="25"/>
  <c r="J7558" i="25"/>
  <c r="J7557" i="25"/>
  <c r="J7556" i="25"/>
  <c r="J7555" i="25"/>
  <c r="J7554" i="25"/>
  <c r="J7553" i="25"/>
  <c r="J7552" i="25"/>
  <c r="J7551" i="25"/>
  <c r="J7550" i="25"/>
  <c r="J7549" i="25"/>
  <c r="J7548" i="25"/>
  <c r="J7547" i="25"/>
  <c r="J7546" i="25"/>
  <c r="J7545" i="25"/>
  <c r="J7544" i="25"/>
  <c r="J7543" i="25"/>
  <c r="J7542" i="25"/>
  <c r="J7541" i="25"/>
  <c r="J7540" i="25"/>
  <c r="J7539" i="25"/>
  <c r="J7538" i="25"/>
  <c r="J7537" i="25"/>
  <c r="J7536" i="25"/>
  <c r="J7535" i="25"/>
  <c r="J7534" i="25"/>
  <c r="J7533" i="25"/>
  <c r="J7532" i="25"/>
  <c r="J7531" i="25"/>
  <c r="J7530" i="25"/>
  <c r="J7529" i="25"/>
  <c r="J7528" i="25"/>
  <c r="J7527" i="25"/>
  <c r="J7526" i="25"/>
  <c r="J7525" i="25"/>
  <c r="J7524" i="25"/>
  <c r="J7523" i="25"/>
  <c r="J7522" i="25"/>
  <c r="J7521" i="25"/>
  <c r="J7520" i="25"/>
  <c r="J7519" i="25"/>
  <c r="J7518" i="25"/>
  <c r="J7517" i="25"/>
  <c r="J7516" i="25"/>
  <c r="J7515" i="25"/>
  <c r="J7514" i="25"/>
  <c r="J7513" i="25"/>
  <c r="J7512" i="25"/>
  <c r="J7511" i="25"/>
  <c r="J7510" i="25"/>
  <c r="J7509" i="25"/>
  <c r="J7508" i="25"/>
  <c r="J7507" i="25"/>
  <c r="J7506" i="25"/>
  <c r="J7505" i="25"/>
  <c r="J7504" i="25"/>
  <c r="J7503" i="25"/>
  <c r="J7502" i="25"/>
  <c r="J7501" i="25"/>
  <c r="J7500" i="25"/>
  <c r="J7499" i="25"/>
  <c r="J7498" i="25"/>
  <c r="J7497" i="25"/>
  <c r="J7496" i="25"/>
  <c r="J7495" i="25"/>
  <c r="J7494" i="25"/>
  <c r="J7493" i="25"/>
  <c r="J7492" i="25"/>
  <c r="J7491" i="25"/>
  <c r="J7490" i="25"/>
  <c r="J7489" i="25"/>
  <c r="J7488" i="25"/>
  <c r="J7487" i="25"/>
  <c r="J7486" i="25"/>
  <c r="J7485" i="25"/>
  <c r="J7484" i="25"/>
  <c r="J7483" i="25"/>
  <c r="J7482" i="25"/>
  <c r="J7481" i="25"/>
  <c r="J7480" i="25"/>
  <c r="J7479" i="25"/>
  <c r="J7478" i="25"/>
  <c r="J7477" i="25"/>
  <c r="J7476" i="25"/>
  <c r="J7475" i="25"/>
  <c r="J7474" i="25"/>
  <c r="J7473" i="25"/>
  <c r="J7472" i="25"/>
  <c r="J7471" i="25"/>
  <c r="J7470" i="25"/>
  <c r="J7469" i="25"/>
  <c r="J7468" i="25"/>
  <c r="J7467" i="25"/>
  <c r="J7466" i="25"/>
  <c r="J7465" i="25"/>
  <c r="J7464" i="25"/>
  <c r="J7463" i="25"/>
  <c r="J7462" i="25"/>
  <c r="J7461" i="25"/>
  <c r="J7460" i="25"/>
  <c r="J7459" i="25"/>
  <c r="J7458" i="25"/>
  <c r="J7457" i="25"/>
  <c r="J7456" i="25"/>
  <c r="J7455" i="25"/>
  <c r="J7454" i="25"/>
  <c r="J7453" i="25"/>
  <c r="J7452" i="25"/>
  <c r="J7451" i="25"/>
  <c r="J7450" i="25"/>
  <c r="J7449" i="25"/>
  <c r="J7448" i="25"/>
  <c r="J7447" i="25"/>
  <c r="J7446" i="25"/>
  <c r="J7445" i="25"/>
  <c r="J7444" i="25"/>
  <c r="J7443" i="25"/>
  <c r="J7442" i="25"/>
  <c r="J7441" i="25"/>
  <c r="J7440" i="25"/>
  <c r="J7439" i="25"/>
  <c r="J7438" i="25"/>
  <c r="J7437" i="25"/>
  <c r="J7436" i="25"/>
  <c r="J7435" i="25"/>
  <c r="J7434" i="25"/>
  <c r="J7433" i="25"/>
  <c r="J7432" i="25"/>
  <c r="J7431" i="25"/>
  <c r="J7430" i="25"/>
  <c r="J7429" i="25"/>
  <c r="J7428" i="25"/>
  <c r="J7427" i="25"/>
  <c r="J7426" i="25"/>
  <c r="J7425" i="25"/>
  <c r="J7424" i="25"/>
  <c r="J7423" i="25"/>
  <c r="J7422" i="25"/>
  <c r="J7421" i="25"/>
  <c r="J7420" i="25"/>
  <c r="J7419" i="25"/>
  <c r="J7418" i="25"/>
  <c r="J7417" i="25"/>
  <c r="J7416" i="25"/>
  <c r="J7415" i="25"/>
  <c r="J7414" i="25"/>
  <c r="J7413" i="25"/>
  <c r="J7412" i="25"/>
  <c r="J7411" i="25"/>
  <c r="J7410" i="25"/>
  <c r="J7409" i="25"/>
  <c r="J7408" i="25"/>
  <c r="J7407" i="25"/>
  <c r="J7406" i="25"/>
  <c r="J7405" i="25"/>
  <c r="J7404" i="25"/>
  <c r="J7403" i="25"/>
  <c r="J7402" i="25"/>
  <c r="J7401" i="25"/>
  <c r="J7400" i="25"/>
  <c r="J7399" i="25"/>
  <c r="J7398" i="25"/>
  <c r="J7397" i="25"/>
  <c r="J7396" i="25"/>
  <c r="J7395" i="25"/>
  <c r="J7394" i="25"/>
  <c r="J7393" i="25"/>
  <c r="J7392" i="25"/>
  <c r="J7391" i="25"/>
  <c r="J7390" i="25"/>
  <c r="J7389" i="25"/>
  <c r="J7388" i="25"/>
  <c r="J7387" i="25"/>
  <c r="J7386" i="25"/>
  <c r="J7385" i="25"/>
  <c r="J7384" i="25"/>
  <c r="J7383" i="25"/>
  <c r="J7382" i="25"/>
  <c r="J7381" i="25"/>
  <c r="J7380" i="25"/>
  <c r="J7379" i="25"/>
  <c r="J7378" i="25"/>
  <c r="J7377" i="25"/>
  <c r="J7376" i="25"/>
  <c r="J7375" i="25"/>
  <c r="J7374" i="25"/>
  <c r="J7373" i="25"/>
  <c r="J7372" i="25"/>
  <c r="J7371" i="25"/>
  <c r="J7370" i="25"/>
  <c r="J7369" i="25"/>
  <c r="J7368" i="25"/>
  <c r="J7367" i="25"/>
  <c r="J7366" i="25"/>
  <c r="J7365" i="25"/>
  <c r="J7364" i="25"/>
  <c r="J7363" i="25"/>
  <c r="J7362" i="25"/>
  <c r="J7361" i="25"/>
  <c r="J7360" i="25"/>
  <c r="J7359" i="25"/>
  <c r="J7358" i="25"/>
  <c r="J7357" i="25"/>
  <c r="J7356" i="25"/>
  <c r="J7355" i="25"/>
  <c r="J7354" i="25"/>
  <c r="J7353" i="25"/>
  <c r="J7352" i="25"/>
  <c r="J7351" i="25"/>
  <c r="J7350" i="25"/>
  <c r="J7349" i="25"/>
  <c r="J7348" i="25"/>
  <c r="J7347" i="25"/>
  <c r="J7346" i="25"/>
  <c r="J7345" i="25"/>
  <c r="J7344" i="25"/>
  <c r="J7343" i="25"/>
  <c r="J7342" i="25"/>
  <c r="J7341" i="25"/>
  <c r="J7340" i="25"/>
  <c r="J7339" i="25"/>
  <c r="J7338" i="25"/>
  <c r="J7337" i="25"/>
  <c r="J7336" i="25"/>
  <c r="J7335" i="25"/>
  <c r="J7334" i="25"/>
  <c r="J7333" i="25"/>
  <c r="J7332" i="25"/>
  <c r="J7331" i="25"/>
  <c r="J7330" i="25"/>
  <c r="J7329" i="25"/>
  <c r="J7328" i="25"/>
  <c r="J7327" i="25"/>
  <c r="J7326" i="25"/>
  <c r="J7325" i="25"/>
  <c r="J7324" i="25"/>
  <c r="J7323" i="25"/>
  <c r="J7322" i="25"/>
  <c r="J7321" i="25"/>
  <c r="J7320" i="25"/>
  <c r="J7319" i="25"/>
  <c r="J7318" i="25"/>
  <c r="J7317" i="25"/>
  <c r="J7316" i="25"/>
  <c r="J7315" i="25"/>
  <c r="J7314" i="25"/>
  <c r="J7313" i="25"/>
  <c r="J7312" i="25"/>
  <c r="J7311" i="25"/>
  <c r="J7310" i="25"/>
  <c r="J7309" i="25"/>
  <c r="J7308" i="25"/>
  <c r="J7307" i="25"/>
  <c r="J7306" i="25"/>
  <c r="J7305" i="25"/>
  <c r="J7304" i="25"/>
  <c r="J7303" i="25"/>
  <c r="J7302" i="25"/>
  <c r="J7301" i="25"/>
  <c r="J7300" i="25"/>
  <c r="J7299" i="25"/>
  <c r="J7298" i="25"/>
  <c r="J7297" i="25"/>
  <c r="J7296" i="25"/>
  <c r="J7295" i="25"/>
  <c r="J7294" i="25"/>
  <c r="J7293" i="25"/>
  <c r="J7292" i="25"/>
  <c r="J7291" i="25"/>
  <c r="J7290" i="25"/>
  <c r="J7289" i="25"/>
  <c r="J7288" i="25"/>
  <c r="J7287" i="25"/>
  <c r="J7286" i="25"/>
  <c r="J7285" i="25"/>
  <c r="J7284" i="25"/>
  <c r="J7283" i="25"/>
  <c r="J7282" i="25"/>
  <c r="J7281" i="25"/>
  <c r="J7280" i="25"/>
  <c r="J7279" i="25"/>
  <c r="J7278" i="25"/>
  <c r="J7277" i="25"/>
  <c r="J7276" i="25"/>
  <c r="J7275" i="25"/>
  <c r="J7274" i="25"/>
  <c r="J7273" i="25"/>
  <c r="J7272" i="25"/>
  <c r="J7271" i="25"/>
  <c r="J7270" i="25"/>
  <c r="J7269" i="25"/>
  <c r="J7268" i="25"/>
  <c r="J7267" i="25"/>
  <c r="J7266" i="25"/>
  <c r="J7265" i="25"/>
  <c r="J7264" i="25"/>
  <c r="J7263" i="25"/>
  <c r="J7262" i="25"/>
  <c r="J7261" i="25"/>
  <c r="J7260" i="25"/>
  <c r="J7259" i="25"/>
  <c r="J7258" i="25"/>
  <c r="J7257" i="25"/>
  <c r="J7256" i="25"/>
  <c r="J7255" i="25"/>
  <c r="J7254" i="25"/>
  <c r="J7253" i="25"/>
  <c r="J7252" i="25"/>
  <c r="J7251" i="25"/>
  <c r="J7250" i="25"/>
  <c r="J7249" i="25"/>
  <c r="J7248" i="25"/>
  <c r="J7247" i="25"/>
  <c r="J7246" i="25"/>
  <c r="J7245" i="25"/>
  <c r="J7244" i="25"/>
  <c r="J7243" i="25"/>
  <c r="J7242" i="25"/>
  <c r="J7241" i="25"/>
  <c r="J7240" i="25"/>
  <c r="J7239" i="25"/>
  <c r="J7238" i="25"/>
  <c r="J7237" i="25"/>
  <c r="J7236" i="25"/>
  <c r="J7235" i="25"/>
  <c r="J7234" i="25"/>
  <c r="J7233" i="25"/>
  <c r="J7232" i="25"/>
  <c r="J7231" i="25"/>
  <c r="J7230" i="25"/>
  <c r="J7229" i="25"/>
  <c r="J7228" i="25"/>
  <c r="J7227" i="25"/>
  <c r="J7226" i="25"/>
  <c r="J7225" i="25"/>
  <c r="J7224" i="25"/>
  <c r="J7223" i="25"/>
  <c r="J7222" i="25"/>
  <c r="J7221" i="25"/>
  <c r="J7220" i="25"/>
  <c r="J7219" i="25"/>
  <c r="J7218" i="25"/>
  <c r="J7217" i="25"/>
  <c r="J7216" i="25"/>
  <c r="J7215" i="25"/>
  <c r="J7214" i="25"/>
  <c r="J7213" i="25"/>
  <c r="J7212" i="25"/>
  <c r="J7211" i="25"/>
  <c r="J7210" i="25"/>
  <c r="J7209" i="25"/>
  <c r="J7208" i="25"/>
  <c r="J7207" i="25"/>
  <c r="J7206" i="25"/>
  <c r="J7205" i="25"/>
  <c r="J7204" i="25"/>
  <c r="J7203" i="25"/>
  <c r="J7202" i="25"/>
  <c r="J7201" i="25"/>
  <c r="J7200" i="25"/>
  <c r="J7199" i="25"/>
  <c r="J7198" i="25"/>
  <c r="J7197" i="25"/>
  <c r="J7196" i="25"/>
  <c r="J7195" i="25"/>
  <c r="J7194" i="25"/>
  <c r="J7193" i="25"/>
  <c r="J7192" i="25"/>
  <c r="J7191" i="25"/>
  <c r="J7190" i="25"/>
  <c r="J7189" i="25"/>
  <c r="J7188" i="25"/>
  <c r="J7187" i="25"/>
  <c r="J7186" i="25"/>
  <c r="J7185" i="25"/>
  <c r="J7184" i="25"/>
  <c r="J7183" i="25"/>
  <c r="J7182" i="25"/>
  <c r="J7181" i="25"/>
  <c r="J7180" i="25"/>
  <c r="J7179" i="25"/>
  <c r="J7178" i="25"/>
  <c r="J7177" i="25"/>
  <c r="J7176" i="25"/>
  <c r="J7175" i="25"/>
  <c r="J7174" i="25"/>
  <c r="J7173" i="25"/>
  <c r="J7172" i="25"/>
  <c r="J7171" i="25"/>
  <c r="J7170" i="25"/>
  <c r="J7169" i="25"/>
  <c r="J7168" i="25"/>
  <c r="J7167" i="25"/>
  <c r="J7166" i="25"/>
  <c r="J7165" i="25"/>
  <c r="J7164" i="25"/>
  <c r="J7163" i="25"/>
  <c r="J7162" i="25"/>
  <c r="J7161" i="25"/>
  <c r="J7160" i="25"/>
  <c r="J7159" i="25"/>
  <c r="J7158" i="25"/>
  <c r="J7157" i="25"/>
  <c r="J7156" i="25"/>
  <c r="J7155" i="25"/>
  <c r="J7154" i="25"/>
  <c r="J7153" i="25"/>
  <c r="J7152" i="25"/>
  <c r="J7151" i="25"/>
  <c r="J7150" i="25"/>
  <c r="J7149" i="25"/>
  <c r="J7148" i="25"/>
  <c r="J7147" i="25"/>
  <c r="J7146" i="25"/>
  <c r="J7145" i="25"/>
  <c r="J7144" i="25"/>
  <c r="J7143" i="25"/>
  <c r="J7142" i="25"/>
  <c r="J7141" i="25"/>
  <c r="J7140" i="25"/>
  <c r="J7139" i="25"/>
  <c r="J7138" i="25"/>
  <c r="J7137" i="25"/>
  <c r="J7136" i="25"/>
  <c r="J7135" i="25"/>
  <c r="J7134" i="25"/>
  <c r="J7133" i="25"/>
  <c r="J7132" i="25"/>
  <c r="J7131" i="25"/>
  <c r="J7130" i="25"/>
  <c r="J7129" i="25"/>
  <c r="J7128" i="25"/>
  <c r="J7127" i="25"/>
  <c r="J7126" i="25"/>
  <c r="J7125" i="25"/>
  <c r="J7124" i="25"/>
  <c r="J7123" i="25"/>
  <c r="J7122" i="25"/>
  <c r="J7121" i="25"/>
  <c r="J7120" i="25"/>
  <c r="J7119" i="25"/>
  <c r="J7118" i="25"/>
  <c r="J7117" i="25"/>
  <c r="J7116" i="25"/>
  <c r="J7115" i="25"/>
  <c r="J7114" i="25"/>
  <c r="J7113" i="25"/>
  <c r="J7112" i="25"/>
  <c r="J7111" i="25"/>
  <c r="J7110" i="25"/>
  <c r="J7109" i="25"/>
  <c r="J7108" i="25"/>
  <c r="J7107" i="25"/>
  <c r="J7106" i="25"/>
  <c r="J7105" i="25"/>
  <c r="J7104" i="25"/>
  <c r="J7103" i="25"/>
  <c r="J7102" i="25"/>
  <c r="J7101" i="25"/>
  <c r="J7100" i="25"/>
  <c r="J7099" i="25"/>
  <c r="J7098" i="25"/>
  <c r="J7097" i="25"/>
  <c r="J7096" i="25"/>
  <c r="J7095" i="25"/>
  <c r="J7094" i="25"/>
  <c r="J7093" i="25"/>
  <c r="J7092" i="25"/>
  <c r="J5266" i="25"/>
  <c r="J5265" i="25"/>
  <c r="J5264" i="25"/>
  <c r="J5263" i="25"/>
  <c r="J5262" i="25"/>
  <c r="J5261" i="25"/>
  <c r="J5260" i="25"/>
  <c r="J5259" i="25"/>
  <c r="J5258" i="25"/>
  <c r="J5257" i="25"/>
  <c r="J5256" i="25"/>
  <c r="J5255" i="25"/>
  <c r="J5254" i="25"/>
  <c r="J5253" i="25"/>
  <c r="J5252" i="25"/>
  <c r="J5251" i="25"/>
  <c r="J5250" i="25"/>
  <c r="J5249" i="25"/>
  <c r="J5248" i="25"/>
  <c r="J5247" i="25"/>
  <c r="J5246" i="25"/>
  <c r="J5245" i="25"/>
  <c r="J5244" i="25"/>
  <c r="J5243" i="25"/>
  <c r="J5242" i="25"/>
  <c r="J5241" i="25"/>
  <c r="J5240" i="25"/>
  <c r="J5239" i="25"/>
  <c r="J5238" i="25"/>
  <c r="J5237" i="25"/>
  <c r="J5236" i="25"/>
  <c r="J5235" i="25"/>
  <c r="J5234" i="25"/>
  <c r="J5233" i="25"/>
  <c r="J5232" i="25"/>
  <c r="J5231" i="25"/>
  <c r="J5230" i="25"/>
  <c r="J5229" i="25"/>
  <c r="J5228" i="25"/>
  <c r="J5227" i="25"/>
  <c r="J5226" i="25"/>
  <c r="J5225" i="25"/>
  <c r="J5224" i="25"/>
  <c r="J5223" i="25"/>
  <c r="J5222" i="25"/>
  <c r="J5221" i="25"/>
  <c r="J5220" i="25"/>
  <c r="J5219" i="25"/>
  <c r="J5218" i="25"/>
  <c r="J5217" i="25"/>
  <c r="J5216" i="25"/>
  <c r="J5215" i="25"/>
  <c r="J5214" i="25"/>
  <c r="J5213" i="25"/>
  <c r="J5212" i="25"/>
  <c r="J5211" i="25"/>
  <c r="J5210" i="25"/>
  <c r="J5209" i="25"/>
  <c r="J5208" i="25"/>
  <c r="J5207" i="25"/>
  <c r="J5206" i="25"/>
  <c r="J5205" i="25"/>
  <c r="J5204" i="25"/>
  <c r="J5203" i="25"/>
  <c r="J5202" i="25"/>
  <c r="J5201" i="25"/>
  <c r="J5200" i="25"/>
  <c r="J5199" i="25"/>
  <c r="J5198" i="25"/>
  <c r="J5197" i="25"/>
  <c r="J5196" i="25"/>
  <c r="J5195" i="25"/>
  <c r="J5194" i="25"/>
  <c r="J5193" i="25"/>
  <c r="J5192" i="25"/>
  <c r="J5191" i="25"/>
  <c r="J5190" i="25"/>
  <c r="J5189" i="25"/>
  <c r="J5188" i="25"/>
  <c r="J5187" i="25"/>
  <c r="J5186" i="25"/>
  <c r="J5185" i="25"/>
  <c r="J5184" i="25"/>
  <c r="J5183" i="25"/>
  <c r="J5182" i="25"/>
  <c r="J5181" i="25"/>
  <c r="J5180" i="25"/>
  <c r="J5179" i="25"/>
  <c r="J5178" i="25"/>
  <c r="J5177" i="25"/>
  <c r="J5176" i="25"/>
  <c r="J5175" i="25"/>
  <c r="J5174" i="25"/>
  <c r="J5173" i="25"/>
  <c r="J5172" i="25"/>
  <c r="J5171" i="25"/>
  <c r="J5170" i="25"/>
  <c r="J5169" i="25"/>
  <c r="J5168" i="25"/>
  <c r="J5167" i="25"/>
  <c r="J5166" i="25"/>
  <c r="J5165" i="25"/>
  <c r="J5164" i="25"/>
  <c r="J5163" i="25"/>
  <c r="J5162" i="25"/>
  <c r="J5161" i="25"/>
  <c r="J5160" i="25"/>
  <c r="J5159" i="25"/>
  <c r="J5158" i="25"/>
  <c r="J5157" i="25"/>
  <c r="J5156" i="25"/>
  <c r="J5155" i="25"/>
  <c r="J5154" i="25"/>
  <c r="J5153" i="25"/>
  <c r="J5152" i="25"/>
  <c r="J5151" i="25"/>
  <c r="J5150" i="25"/>
  <c r="J5149" i="25"/>
  <c r="J5148" i="25"/>
  <c r="J5147" i="25"/>
  <c r="J5146" i="25"/>
  <c r="J5145" i="25"/>
  <c r="J5144" i="25"/>
  <c r="J5143" i="25"/>
  <c r="J5142" i="25"/>
  <c r="J5141" i="25"/>
  <c r="J5140" i="25"/>
  <c r="J5139" i="25"/>
  <c r="J5138" i="25"/>
  <c r="J5137" i="25"/>
  <c r="J5136" i="25"/>
  <c r="J5135" i="25"/>
  <c r="J5134" i="25"/>
  <c r="J5133" i="25"/>
  <c r="J5132" i="25"/>
  <c r="J5131" i="25"/>
  <c r="J5130" i="25"/>
  <c r="J5129" i="25"/>
  <c r="J5128" i="25"/>
  <c r="J5127" i="25"/>
  <c r="J5126" i="25"/>
  <c r="J5125" i="25"/>
  <c r="J5124" i="25"/>
  <c r="J5123" i="25"/>
  <c r="J5122" i="25"/>
  <c r="J5121" i="25"/>
  <c r="J5120" i="25"/>
  <c r="J5119" i="25"/>
  <c r="J5118" i="25"/>
  <c r="J5117" i="25"/>
  <c r="J5116" i="25"/>
  <c r="J5115" i="25"/>
  <c r="J5114" i="25"/>
  <c r="J5113" i="25"/>
  <c r="J5112" i="25"/>
  <c r="J5111" i="25"/>
  <c r="J5110" i="25"/>
  <c r="J5109" i="25"/>
  <c r="J5108" i="25"/>
  <c r="J5107" i="25"/>
  <c r="J5106" i="25"/>
  <c r="J5105" i="25"/>
  <c r="J5104" i="25"/>
  <c r="J5103" i="25"/>
  <c r="J5102" i="25"/>
  <c r="J5101" i="25"/>
  <c r="J5100" i="25"/>
  <c r="J5099" i="25"/>
  <c r="J5098" i="25"/>
  <c r="J5097" i="25"/>
  <c r="J5096" i="25"/>
  <c r="J5095" i="25"/>
  <c r="J5094" i="25"/>
  <c r="J5093" i="25"/>
  <c r="J5092" i="25"/>
  <c r="J5091" i="25"/>
  <c r="J5090" i="25"/>
  <c r="J5089" i="25"/>
  <c r="J5088" i="25"/>
  <c r="J5087" i="25"/>
  <c r="J5086" i="25"/>
  <c r="J5085" i="25"/>
  <c r="J5084" i="25"/>
  <c r="J5083" i="25"/>
  <c r="J5082" i="25"/>
  <c r="J5081" i="25"/>
  <c r="J5080" i="25"/>
  <c r="J5079" i="25"/>
  <c r="J5078" i="25"/>
  <c r="J5077" i="25"/>
  <c r="J5076" i="25"/>
  <c r="J5075" i="25"/>
  <c r="J5074" i="25"/>
  <c r="J5073" i="25"/>
  <c r="J5072" i="25"/>
  <c r="J5071" i="25"/>
  <c r="J5070" i="25"/>
  <c r="J5069" i="25"/>
  <c r="J5068" i="25"/>
  <c r="J5067" i="25"/>
  <c r="J5066" i="25"/>
  <c r="J5065" i="25"/>
  <c r="J5064" i="25"/>
  <c r="J5063" i="25"/>
  <c r="J5062" i="25"/>
  <c r="J5061" i="25"/>
  <c r="J5060" i="25"/>
  <c r="J5059" i="25"/>
  <c r="J5058" i="25"/>
  <c r="J5057" i="25"/>
  <c r="J5056" i="25"/>
  <c r="J5055" i="25"/>
  <c r="J5054" i="25"/>
  <c r="J5053" i="25"/>
  <c r="J5052" i="25"/>
  <c r="J5051" i="25"/>
  <c r="J5050" i="25"/>
  <c r="J5049" i="25"/>
  <c r="J5048" i="25"/>
  <c r="J5047" i="25"/>
  <c r="J5046" i="25"/>
  <c r="J5045" i="25"/>
  <c r="J5044" i="25"/>
  <c r="J5043" i="25"/>
  <c r="J5042" i="25"/>
  <c r="J5041" i="25"/>
  <c r="J5040" i="25"/>
  <c r="J5039" i="25"/>
  <c r="J5038" i="25"/>
  <c r="J5037" i="25"/>
  <c r="J5036" i="25"/>
  <c r="J5035" i="25"/>
  <c r="J5034" i="25"/>
  <c r="J5033" i="25"/>
  <c r="J5032" i="25"/>
  <c r="J5031" i="25"/>
  <c r="J5030" i="25"/>
  <c r="J5029" i="25"/>
  <c r="J5028" i="25"/>
  <c r="J5027" i="25"/>
  <c r="J5026" i="25"/>
  <c r="J5025" i="25"/>
  <c r="J5024" i="25"/>
  <c r="J5023" i="25"/>
  <c r="J5022" i="25"/>
  <c r="J5021" i="25"/>
  <c r="J5020" i="25"/>
  <c r="J5019" i="25"/>
  <c r="J5018" i="25"/>
  <c r="J5017" i="25"/>
  <c r="J5016" i="25"/>
  <c r="J5015" i="25"/>
  <c r="J5014" i="25"/>
  <c r="J5013" i="25"/>
  <c r="J5012" i="25"/>
  <c r="J5011" i="25"/>
  <c r="J5010" i="25"/>
  <c r="J5009" i="25"/>
  <c r="J5008" i="25"/>
  <c r="J5007" i="25"/>
  <c r="J5006" i="25"/>
  <c r="J5005" i="25"/>
  <c r="J5004" i="25"/>
  <c r="J5003" i="25"/>
  <c r="J5002" i="25"/>
  <c r="J5001" i="25"/>
  <c r="J5000" i="25"/>
  <c r="J4999" i="25"/>
  <c r="J4998" i="25"/>
  <c r="J4997" i="25"/>
  <c r="J4996" i="25"/>
  <c r="J4995" i="25"/>
  <c r="J4994" i="25"/>
  <c r="J4993" i="25"/>
  <c r="J4992" i="25"/>
  <c r="J4991" i="25"/>
  <c r="J4990" i="25"/>
  <c r="J4989" i="25"/>
  <c r="J4988" i="25"/>
  <c r="J4987" i="25"/>
  <c r="J4986" i="25"/>
  <c r="J4985" i="25"/>
  <c r="J4984" i="25"/>
  <c r="J4983" i="25"/>
  <c r="J4982" i="25"/>
  <c r="J4981" i="25"/>
  <c r="J4980" i="25"/>
  <c r="J4979" i="25"/>
  <c r="J4978" i="25"/>
  <c r="J4977" i="25"/>
  <c r="J4976" i="25"/>
  <c r="J4975" i="25"/>
  <c r="J4974" i="25"/>
  <c r="J4973" i="25"/>
  <c r="J4972" i="25"/>
  <c r="J4971" i="25"/>
  <c r="J4970" i="25"/>
  <c r="J4969" i="25"/>
  <c r="J4968" i="25"/>
  <c r="J4967" i="25"/>
  <c r="J4966" i="25"/>
  <c r="J4965" i="25"/>
  <c r="J4964" i="25"/>
  <c r="J4963" i="25"/>
  <c r="J4962" i="25"/>
  <c r="J4961" i="25"/>
  <c r="J4960" i="25"/>
  <c r="J4959" i="25"/>
  <c r="J4958" i="25"/>
  <c r="J4957" i="25"/>
  <c r="J4956" i="25"/>
  <c r="J4955" i="25"/>
  <c r="J4954" i="25"/>
  <c r="J4953" i="25"/>
  <c r="J4952" i="25"/>
  <c r="J4951" i="25"/>
  <c r="J4950" i="25"/>
  <c r="J4949" i="25"/>
  <c r="J4948" i="25"/>
  <c r="J4947" i="25"/>
  <c r="J4946" i="25"/>
  <c r="J4945" i="25"/>
  <c r="J4944" i="25"/>
  <c r="J4943" i="25"/>
  <c r="J4942" i="25"/>
  <c r="J4941" i="25"/>
  <c r="J4940" i="25"/>
  <c r="J4939" i="25"/>
  <c r="J4938" i="25"/>
  <c r="J4937" i="25"/>
  <c r="J4936" i="25"/>
  <c r="J4935" i="25"/>
  <c r="J4934" i="25"/>
  <c r="J4933" i="25"/>
  <c r="J4932" i="25"/>
  <c r="J4931" i="25"/>
  <c r="J4930" i="25"/>
  <c r="J4929" i="25"/>
  <c r="J4928" i="25"/>
  <c r="J4927" i="25"/>
  <c r="J4926" i="25"/>
  <c r="J4925" i="25"/>
  <c r="J4924" i="25"/>
  <c r="J4923" i="25"/>
  <c r="J4922" i="25"/>
  <c r="J4921" i="25"/>
  <c r="J4920" i="25"/>
  <c r="J4919" i="25"/>
  <c r="J4918" i="25"/>
  <c r="J4917" i="25"/>
  <c r="J4916" i="25"/>
  <c r="J4915" i="25"/>
  <c r="J4914" i="25"/>
  <c r="J4913" i="25"/>
  <c r="J4912" i="25"/>
  <c r="J4911" i="25"/>
  <c r="J4910" i="25"/>
  <c r="J4909" i="25"/>
  <c r="J4908" i="25"/>
  <c r="J4907" i="25"/>
  <c r="J4906" i="25"/>
  <c r="J4905" i="25"/>
  <c r="J4904" i="25"/>
  <c r="J4903" i="25"/>
  <c r="J4902" i="25"/>
  <c r="J4901" i="25"/>
  <c r="J4900" i="25"/>
  <c r="J4899" i="25"/>
  <c r="J4898" i="25"/>
  <c r="J4897" i="25"/>
  <c r="J4896" i="25"/>
  <c r="J4895" i="25"/>
  <c r="J4894" i="25"/>
  <c r="J4893" i="25"/>
  <c r="J4892" i="25"/>
  <c r="J4891" i="25"/>
  <c r="J4890" i="25"/>
  <c r="J4889" i="25"/>
  <c r="J4888" i="25"/>
  <c r="J4887" i="25"/>
  <c r="J4886" i="25"/>
  <c r="J4885" i="25"/>
  <c r="J4884" i="25"/>
  <c r="J4883" i="25"/>
  <c r="J4882" i="25"/>
  <c r="J4881" i="25"/>
  <c r="J4880" i="25"/>
  <c r="J4879" i="25"/>
  <c r="J4878" i="25"/>
  <c r="J4877" i="25"/>
  <c r="J4876" i="25"/>
  <c r="J4875" i="25"/>
  <c r="J4874" i="25"/>
  <c r="J4873" i="25"/>
  <c r="J4872" i="25"/>
  <c r="J4871" i="25"/>
  <c r="J4870" i="25"/>
  <c r="J4869" i="25"/>
  <c r="J4868" i="25"/>
  <c r="J4867" i="25"/>
  <c r="J4866" i="25"/>
  <c r="J4865" i="25"/>
  <c r="J4864" i="25"/>
  <c r="J4863" i="25"/>
  <c r="J4862" i="25"/>
  <c r="J4861" i="25"/>
  <c r="J4860" i="25"/>
  <c r="J4859" i="25"/>
  <c r="J4858" i="25"/>
  <c r="J4857" i="25"/>
  <c r="J4856" i="25"/>
  <c r="J4855" i="25"/>
  <c r="J4854" i="25"/>
  <c r="J4853" i="25"/>
  <c r="J4852" i="25"/>
  <c r="J4851" i="25"/>
  <c r="J4850" i="25"/>
  <c r="J4849" i="25"/>
  <c r="J4848" i="25"/>
  <c r="J4847" i="25"/>
  <c r="J4846" i="25"/>
  <c r="J4845" i="25"/>
  <c r="J4844" i="25"/>
  <c r="J4843" i="25"/>
  <c r="J4842" i="25"/>
  <c r="J4841" i="25"/>
  <c r="J4840" i="25"/>
  <c r="J4839" i="25"/>
  <c r="J4838" i="25"/>
  <c r="J4837" i="25"/>
  <c r="J4836" i="25"/>
  <c r="J4835" i="25"/>
  <c r="J4834" i="25"/>
  <c r="J4833" i="25"/>
  <c r="J4832" i="25"/>
  <c r="J4831" i="25"/>
  <c r="J4830" i="25"/>
  <c r="J4829" i="25"/>
  <c r="J4828" i="25"/>
  <c r="J4827" i="25"/>
  <c r="J4826" i="25"/>
  <c r="J4825" i="25"/>
  <c r="J4824" i="25"/>
  <c r="J4823" i="25"/>
  <c r="J4822" i="25"/>
  <c r="J4821" i="25"/>
  <c r="J4820" i="25"/>
  <c r="J4819" i="25"/>
  <c r="J4818" i="25"/>
  <c r="J4817" i="25"/>
  <c r="J4816" i="25"/>
  <c r="J4815" i="25"/>
  <c r="J4814" i="25"/>
  <c r="J4813" i="25"/>
  <c r="J4812" i="25"/>
  <c r="J4811" i="25"/>
  <c r="J4810" i="25"/>
  <c r="J4809" i="25"/>
  <c r="J4808" i="25"/>
  <c r="J4807" i="25"/>
  <c r="J4806" i="25"/>
  <c r="J4805" i="25"/>
  <c r="J4804" i="25"/>
  <c r="J4803" i="25"/>
  <c r="J4802" i="25"/>
  <c r="J4801" i="25"/>
  <c r="J4800" i="25"/>
  <c r="J4799" i="25"/>
  <c r="J4798" i="25"/>
  <c r="J4797" i="25"/>
  <c r="J4796" i="25"/>
  <c r="J4795" i="25"/>
  <c r="J4794" i="25"/>
  <c r="J4793" i="25"/>
  <c r="J4792" i="25"/>
  <c r="J4791" i="25"/>
  <c r="J4790" i="25"/>
  <c r="J4789" i="25"/>
  <c r="J4788" i="25"/>
  <c r="J4787" i="25"/>
  <c r="J4786" i="25"/>
  <c r="J4785" i="25"/>
  <c r="J4784" i="25"/>
  <c r="J4783" i="25"/>
  <c r="J4782" i="25"/>
  <c r="J4781" i="25"/>
  <c r="J4780" i="25"/>
  <c r="J4779" i="25"/>
  <c r="J4778" i="25"/>
  <c r="J4777" i="25"/>
  <c r="J4776" i="25"/>
  <c r="J4775" i="25"/>
  <c r="J4774" i="25"/>
  <c r="J4773" i="25"/>
  <c r="J4772" i="25"/>
  <c r="J4771" i="25"/>
  <c r="J4770" i="25"/>
  <c r="J4769" i="25"/>
  <c r="J4768" i="25"/>
  <c r="J4767" i="25"/>
  <c r="J4766" i="25"/>
  <c r="J4765" i="25"/>
  <c r="J4764" i="25"/>
  <c r="J4763" i="25"/>
  <c r="J4762" i="25"/>
  <c r="J4761" i="25"/>
  <c r="J4760" i="25"/>
  <c r="J4759" i="25"/>
  <c r="J4758" i="25"/>
  <c r="J4757" i="25"/>
  <c r="J4756" i="25"/>
  <c r="J4755" i="25"/>
  <c r="J4754" i="25"/>
  <c r="J4753" i="25"/>
  <c r="J4752" i="25"/>
  <c r="J4751" i="25"/>
  <c r="J4750" i="25"/>
  <c r="J4749" i="25"/>
  <c r="J4748" i="25"/>
  <c r="J4747" i="25"/>
  <c r="J4746" i="25"/>
  <c r="J4745" i="25"/>
  <c r="J4744" i="25"/>
  <c r="J4743" i="25"/>
  <c r="J4742" i="25"/>
  <c r="J4741" i="25"/>
  <c r="J4740" i="25"/>
  <c r="J4739" i="25"/>
  <c r="J4738" i="25"/>
  <c r="J4737" i="25"/>
  <c r="J4736" i="25"/>
  <c r="J4735" i="25"/>
  <c r="J4734" i="25"/>
  <c r="J4733" i="25"/>
  <c r="J4732" i="25"/>
  <c r="J4731" i="25"/>
  <c r="J4730" i="25"/>
  <c r="J4729" i="25"/>
  <c r="J4728" i="25"/>
  <c r="J4727" i="25"/>
  <c r="J4726" i="25"/>
  <c r="J4725" i="25"/>
  <c r="J4724" i="25"/>
  <c r="J4723" i="25"/>
  <c r="J4722" i="25"/>
  <c r="J4721" i="25"/>
  <c r="J4720" i="25"/>
  <c r="J4719" i="25"/>
  <c r="J4718" i="25"/>
  <c r="J4717" i="25"/>
  <c r="J4716" i="25"/>
  <c r="J4715" i="25"/>
  <c r="J4714" i="25"/>
  <c r="J4713" i="25"/>
  <c r="J4712" i="25"/>
  <c r="J4711" i="25"/>
  <c r="J4710" i="25"/>
  <c r="J4709" i="25"/>
  <c r="J4708" i="25"/>
  <c r="J4707" i="25"/>
  <c r="J4706" i="25"/>
  <c r="J4705" i="25"/>
  <c r="J4704" i="25"/>
  <c r="J4703" i="25"/>
  <c r="J4702" i="25"/>
  <c r="J4701" i="25"/>
  <c r="J4700" i="25"/>
  <c r="J4699" i="25"/>
  <c r="J4698" i="25"/>
  <c r="J4697" i="25"/>
  <c r="J4696" i="25"/>
  <c r="J4695" i="25"/>
  <c r="J4694" i="25"/>
  <c r="J4693" i="25"/>
  <c r="J4692" i="25"/>
  <c r="J4691" i="25"/>
  <c r="J4690" i="25"/>
  <c r="J4689" i="25"/>
  <c r="J4688" i="25"/>
  <c r="J4687" i="25"/>
  <c r="J4686" i="25"/>
  <c r="J4685" i="25"/>
  <c r="J4684" i="25"/>
  <c r="J4683" i="25"/>
  <c r="J4682" i="25"/>
  <c r="J4681" i="25"/>
  <c r="J4680" i="25"/>
  <c r="J4679" i="25"/>
  <c r="J4678" i="25"/>
  <c r="J4677" i="25"/>
  <c r="J4676" i="25"/>
  <c r="J4675" i="25"/>
  <c r="J4674" i="25"/>
  <c r="J4673" i="25"/>
  <c r="J4672" i="25"/>
  <c r="J4671" i="25"/>
  <c r="J4670" i="25"/>
  <c r="J4669" i="25"/>
  <c r="J4668" i="25"/>
  <c r="J4667" i="25"/>
  <c r="J4666" i="25"/>
  <c r="J4665" i="25"/>
  <c r="J4664" i="25"/>
  <c r="J4663" i="25"/>
  <c r="J4662" i="25"/>
  <c r="J4661" i="25"/>
  <c r="J4660" i="25"/>
  <c r="J4659" i="25"/>
  <c r="J4658" i="25"/>
  <c r="J4657" i="25"/>
  <c r="J4656" i="25"/>
  <c r="J4655" i="25"/>
  <c r="J4654" i="25"/>
  <c r="J4653" i="25"/>
  <c r="J4652" i="25"/>
  <c r="J4651" i="25"/>
  <c r="J4650" i="25"/>
  <c r="J4649" i="25"/>
  <c r="J4648" i="25"/>
  <c r="J4647" i="25"/>
  <c r="J4646" i="25"/>
  <c r="J4645" i="25"/>
  <c r="J4644" i="25"/>
  <c r="J4643" i="25"/>
  <c r="J4642" i="25"/>
  <c r="J4641" i="25"/>
  <c r="J4640" i="25"/>
  <c r="J4639" i="25"/>
  <c r="J4638" i="25"/>
  <c r="J4637" i="25"/>
  <c r="J4636" i="25"/>
  <c r="J4635" i="25"/>
  <c r="J4634" i="25"/>
  <c r="J4633" i="25"/>
  <c r="J4632" i="25"/>
  <c r="J4631" i="25"/>
  <c r="J4630" i="25"/>
  <c r="J4629" i="25"/>
  <c r="J4628" i="25"/>
  <c r="J4627" i="25"/>
  <c r="J4626" i="25"/>
  <c r="J4625" i="25"/>
  <c r="J4624" i="25"/>
  <c r="J4623" i="25"/>
  <c r="J4622" i="25"/>
  <c r="J4621" i="25"/>
  <c r="J4620" i="25"/>
  <c r="J4619" i="25"/>
  <c r="J4618" i="25"/>
  <c r="J4617" i="25"/>
  <c r="J4616" i="25"/>
  <c r="J4615" i="25"/>
  <c r="J4614" i="25"/>
  <c r="J4613" i="25"/>
  <c r="J4612" i="25"/>
  <c r="J4611" i="25"/>
  <c r="J4610" i="25"/>
  <c r="J4609" i="25"/>
  <c r="J4608" i="25"/>
  <c r="J4607" i="25"/>
  <c r="J4606" i="25"/>
  <c r="J4605" i="25"/>
  <c r="J4604" i="25"/>
  <c r="J4603" i="25"/>
  <c r="J4602" i="25"/>
  <c r="J4601" i="25"/>
  <c r="J4600" i="25"/>
  <c r="J4599" i="25"/>
  <c r="J4598" i="25"/>
  <c r="J4597" i="25"/>
  <c r="J4596" i="25"/>
  <c r="J4595" i="25"/>
  <c r="J4594" i="25"/>
  <c r="J4593" i="25"/>
  <c r="J4592" i="25"/>
  <c r="J4591" i="25"/>
  <c r="J4590" i="25"/>
  <c r="J4589" i="25"/>
  <c r="J4588" i="25"/>
  <c r="J4587" i="25"/>
  <c r="J4586" i="25"/>
  <c r="J4585" i="25"/>
  <c r="J4584" i="25"/>
  <c r="J4583" i="25"/>
  <c r="J4582" i="25"/>
  <c r="J4581" i="25"/>
  <c r="J4580" i="25"/>
  <c r="J4579" i="25"/>
  <c r="J4578" i="25"/>
  <c r="J4577" i="25"/>
  <c r="J4576" i="25"/>
  <c r="J4575" i="25"/>
  <c r="J4574" i="25"/>
  <c r="J4573" i="25"/>
  <c r="J4572" i="25"/>
  <c r="J4571" i="25"/>
  <c r="J4570" i="25"/>
  <c r="J4569" i="25"/>
  <c r="J4568" i="25"/>
  <c r="J4567" i="25"/>
  <c r="J4566" i="25"/>
  <c r="J4565" i="25"/>
  <c r="J4564" i="25"/>
  <c r="J4563" i="25"/>
  <c r="J4562" i="25"/>
  <c r="J4561" i="25"/>
  <c r="J4560" i="25"/>
  <c r="J4559" i="25"/>
  <c r="J4558" i="25"/>
  <c r="J4557" i="25"/>
  <c r="J4556" i="25"/>
  <c r="J4555" i="25"/>
  <c r="J4554" i="25"/>
  <c r="J4553" i="25"/>
  <c r="J4552" i="25"/>
  <c r="J4551" i="25"/>
  <c r="J4550" i="25"/>
  <c r="J4549" i="25"/>
  <c r="J4548" i="25"/>
  <c r="J4547" i="25"/>
  <c r="J4546" i="25"/>
  <c r="J4545" i="25"/>
  <c r="J4544" i="25"/>
  <c r="J4543" i="25"/>
  <c r="J4542" i="25"/>
  <c r="J4541" i="25"/>
  <c r="J4540" i="25"/>
  <c r="J4539" i="25"/>
  <c r="J4538" i="25"/>
  <c r="J4537" i="25"/>
  <c r="J4536" i="25"/>
  <c r="J4535" i="25"/>
  <c r="J4534" i="25"/>
  <c r="J4533" i="25"/>
  <c r="J4532" i="25"/>
  <c r="J4531" i="25"/>
  <c r="J4530" i="25"/>
  <c r="J4529" i="25"/>
  <c r="J4528" i="25"/>
  <c r="J4527" i="25"/>
  <c r="J4526" i="25"/>
  <c r="J4525" i="25"/>
  <c r="J4524" i="25"/>
  <c r="J4523" i="25"/>
  <c r="J4522" i="25"/>
  <c r="J4521" i="25"/>
  <c r="J4520" i="25"/>
  <c r="J4519" i="25"/>
  <c r="J4518" i="25"/>
  <c r="J4517" i="25"/>
  <c r="J4516" i="25"/>
  <c r="J4515" i="25"/>
  <c r="J4514" i="25"/>
  <c r="J4513" i="25"/>
  <c r="J4512" i="25"/>
  <c r="J4511" i="25"/>
  <c r="J4510" i="25"/>
  <c r="J4509" i="25"/>
  <c r="J4508" i="25"/>
  <c r="J4507" i="25"/>
  <c r="J4506" i="25"/>
  <c r="J4505" i="25"/>
  <c r="J4504" i="25"/>
  <c r="J4503" i="25"/>
  <c r="J4502" i="25"/>
  <c r="J4501" i="25"/>
  <c r="J4500" i="25"/>
  <c r="J4499" i="25"/>
  <c r="J4498" i="25"/>
  <c r="J4497" i="25"/>
  <c r="J4496" i="25"/>
  <c r="J4495" i="25"/>
  <c r="J4494" i="25"/>
  <c r="J4493" i="25"/>
  <c r="J4492" i="25"/>
  <c r="J4491" i="25"/>
  <c r="J4490" i="25"/>
  <c r="J4489" i="25"/>
  <c r="J4488" i="25"/>
  <c r="J4487" i="25"/>
  <c r="J4486" i="25"/>
  <c r="J4485" i="25"/>
  <c r="J4484" i="25"/>
  <c r="J4483" i="25"/>
  <c r="J4482" i="25"/>
  <c r="J4481" i="25"/>
  <c r="J4480" i="25"/>
  <c r="J4479" i="25"/>
  <c r="J4478" i="25"/>
  <c r="J4477" i="25"/>
  <c r="J4476" i="25"/>
  <c r="J4475" i="25"/>
  <c r="J4474" i="25"/>
  <c r="J4473" i="25"/>
  <c r="J4472" i="25"/>
  <c r="J4471" i="25"/>
  <c r="J4470" i="25"/>
  <c r="J4469" i="25"/>
  <c r="J4468" i="25"/>
  <c r="J4467" i="25"/>
  <c r="J4466" i="25"/>
  <c r="J4465" i="25"/>
  <c r="J4464" i="25"/>
  <c r="J4463" i="25"/>
  <c r="J4462" i="25"/>
  <c r="J4461" i="25"/>
  <c r="J4460" i="25"/>
  <c r="J4459" i="25"/>
  <c r="J4458" i="25"/>
  <c r="J4457" i="25"/>
  <c r="J4456" i="25"/>
  <c r="J4455" i="25"/>
  <c r="J4454" i="25"/>
  <c r="J4453" i="25"/>
  <c r="J4452" i="25"/>
  <c r="J4451" i="25"/>
  <c r="J4450" i="25"/>
  <c r="J4449" i="25"/>
  <c r="J4448" i="25"/>
  <c r="J4447" i="25"/>
  <c r="J4446" i="25"/>
  <c r="J4445" i="25"/>
  <c r="J4444" i="25"/>
  <c r="J4443" i="25"/>
  <c r="J4442" i="25"/>
  <c r="J4441" i="25"/>
  <c r="J4440" i="25"/>
  <c r="J4439" i="25"/>
  <c r="J4438" i="25"/>
  <c r="J4437" i="25"/>
  <c r="J4436" i="25"/>
  <c r="J4435" i="25"/>
  <c r="J4434" i="25"/>
  <c r="J4433" i="25"/>
  <c r="J4432" i="25"/>
  <c r="J4431" i="25"/>
  <c r="J4430" i="25"/>
  <c r="J4429" i="25"/>
  <c r="J4428" i="25"/>
  <c r="J4427" i="25"/>
  <c r="J4426" i="25"/>
  <c r="J4425" i="25"/>
  <c r="J4424" i="25"/>
  <c r="J4423" i="25"/>
  <c r="J4422" i="25"/>
  <c r="J4421" i="25"/>
  <c r="J4420" i="25"/>
  <c r="J4419" i="25"/>
  <c r="J4418" i="25"/>
  <c r="J4417" i="25"/>
  <c r="J4416" i="25"/>
  <c r="J4415" i="25"/>
  <c r="J4414" i="25"/>
  <c r="J4413" i="25"/>
  <c r="J4412" i="25"/>
  <c r="J4411" i="25"/>
  <c r="J4410" i="25"/>
  <c r="J4409" i="25"/>
  <c r="J4408" i="25"/>
  <c r="J4407" i="25"/>
  <c r="J4406" i="25"/>
  <c r="J4405" i="25"/>
  <c r="J4404" i="25"/>
  <c r="J4403" i="25"/>
  <c r="J4402" i="25"/>
  <c r="J4401" i="25"/>
  <c r="J4400" i="25"/>
  <c r="J4399" i="25"/>
  <c r="J4398" i="25"/>
  <c r="J4397" i="25"/>
  <c r="J4396" i="25"/>
  <c r="J4395" i="25"/>
  <c r="J4394" i="25"/>
  <c r="J4393" i="25"/>
  <c r="J4392" i="25"/>
  <c r="J4391" i="25"/>
  <c r="J4390" i="25"/>
  <c r="J4389" i="25"/>
  <c r="J4388" i="25"/>
  <c r="J4387" i="25"/>
  <c r="J4386" i="25"/>
  <c r="J4385" i="25"/>
  <c r="J4384" i="25"/>
  <c r="J4383" i="25"/>
  <c r="J4382" i="25"/>
  <c r="J4381" i="25"/>
  <c r="J4380" i="25"/>
  <c r="J4379" i="25"/>
  <c r="J4378" i="25"/>
  <c r="J4377" i="25"/>
  <c r="J4376" i="25"/>
  <c r="J4375" i="25"/>
  <c r="J4374" i="25"/>
  <c r="J4373" i="25"/>
  <c r="J4372" i="25"/>
  <c r="J4371" i="25"/>
  <c r="J4370" i="25"/>
  <c r="J4369" i="25"/>
  <c r="J4368" i="25"/>
  <c r="J4367" i="25"/>
  <c r="J4366" i="25"/>
  <c r="J4365" i="25"/>
  <c r="J4364" i="25"/>
  <c r="J4363" i="25"/>
  <c r="J4362" i="25"/>
  <c r="J4361" i="25"/>
  <c r="J4360" i="25"/>
  <c r="J4359" i="25"/>
  <c r="J4358" i="25"/>
  <c r="J4357" i="25"/>
  <c r="J4356" i="25"/>
  <c r="J4355" i="25"/>
  <c r="J4354" i="25"/>
  <c r="J4353" i="25"/>
  <c r="J4352" i="25"/>
  <c r="J4351" i="25"/>
  <c r="J4350" i="25"/>
  <c r="J4349" i="25"/>
  <c r="J4348" i="25"/>
  <c r="J4347" i="25"/>
  <c r="J4346" i="25"/>
  <c r="J4345" i="25"/>
  <c r="J4344" i="25"/>
  <c r="J4343" i="25"/>
  <c r="J4342" i="25"/>
  <c r="J4341" i="25"/>
  <c r="J4340" i="25"/>
  <c r="J4339" i="25"/>
  <c r="J4338" i="25"/>
  <c r="J4337" i="25"/>
  <c r="J4336" i="25"/>
  <c r="J4335" i="25"/>
  <c r="J4334" i="25"/>
  <c r="J4333" i="25"/>
  <c r="J4332" i="25"/>
  <c r="J4331" i="25"/>
  <c r="J4330" i="25"/>
  <c r="J4329" i="25"/>
  <c r="J4328" i="25"/>
  <c r="J4327" i="25"/>
  <c r="J4326" i="25"/>
  <c r="J4325" i="25"/>
  <c r="J4324" i="25"/>
  <c r="J4323" i="25"/>
  <c r="J4322" i="25"/>
  <c r="J4321" i="25"/>
  <c r="J4320" i="25"/>
  <c r="J4319" i="25"/>
  <c r="J4318" i="25"/>
  <c r="J4317" i="25"/>
  <c r="J4316" i="25"/>
  <c r="J4315" i="25"/>
  <c r="J4314" i="25"/>
  <c r="J4313" i="25"/>
  <c r="J4312" i="25"/>
  <c r="J4311" i="25"/>
  <c r="J4310" i="25"/>
  <c r="J4309" i="25"/>
  <c r="J4308" i="25"/>
  <c r="J4307" i="25"/>
  <c r="J4306" i="25"/>
  <c r="J4305" i="25"/>
  <c r="J4304" i="25"/>
  <c r="J4303" i="25"/>
  <c r="J4302" i="25"/>
  <c r="J4301" i="25"/>
  <c r="J4300" i="25"/>
  <c r="J4299" i="25"/>
  <c r="J4298" i="25"/>
  <c r="J4297" i="25"/>
  <c r="J4296" i="25"/>
  <c r="J4295" i="25"/>
  <c r="J4294" i="25"/>
  <c r="J4293" i="25"/>
  <c r="J4292" i="25"/>
  <c r="J4291" i="25"/>
  <c r="J4290" i="25"/>
  <c r="J4289" i="25"/>
  <c r="J4288" i="25"/>
  <c r="J4287" i="25"/>
  <c r="J4286" i="25"/>
  <c r="J4285" i="25"/>
  <c r="J4284" i="25"/>
  <c r="J4283" i="25"/>
  <c r="J4282" i="25"/>
  <c r="J4281" i="25"/>
  <c r="J4280" i="25"/>
  <c r="J4279" i="25"/>
  <c r="J4278" i="25"/>
  <c r="J4277" i="25"/>
  <c r="J4276" i="25"/>
  <c r="J4275" i="25"/>
  <c r="J4274" i="25"/>
  <c r="J4273" i="25"/>
  <c r="J4272" i="25"/>
  <c r="J4271" i="25"/>
  <c r="J4270" i="25"/>
  <c r="J4269" i="25"/>
  <c r="J4268" i="25"/>
  <c r="J4267" i="25"/>
  <c r="J4266" i="25"/>
  <c r="J4265" i="25"/>
  <c r="J4264" i="25"/>
  <c r="J4263" i="25"/>
  <c r="J4262" i="25"/>
  <c r="J4261" i="25"/>
  <c r="J4260" i="25"/>
  <c r="J4259" i="25"/>
  <c r="J4258" i="25"/>
  <c r="J4257" i="25"/>
  <c r="J4256" i="25"/>
  <c r="J4255" i="25"/>
  <c r="J4254" i="25"/>
  <c r="J4253" i="25"/>
  <c r="J4252" i="25"/>
  <c r="J4251" i="25"/>
  <c r="J4250" i="25"/>
  <c r="J4249" i="25"/>
  <c r="J4248" i="25"/>
  <c r="J4247" i="25"/>
  <c r="J4246" i="25"/>
  <c r="J4245" i="25"/>
  <c r="J4244" i="25"/>
  <c r="J4243" i="25"/>
  <c r="J4242" i="25"/>
  <c r="J4241" i="25"/>
  <c r="J4240" i="25"/>
  <c r="J4239" i="25"/>
  <c r="J4238" i="25"/>
  <c r="J4237" i="25"/>
  <c r="J4236" i="25"/>
  <c r="J4235" i="25"/>
  <c r="J4234" i="25"/>
  <c r="J4233" i="25"/>
  <c r="J4232" i="25"/>
  <c r="J4231" i="25"/>
  <c r="J4230" i="25"/>
  <c r="J4229" i="25"/>
  <c r="J4228" i="25"/>
  <c r="J4227" i="25"/>
  <c r="J4226" i="25"/>
  <c r="J4225" i="25"/>
  <c r="J4224" i="25"/>
  <c r="J4223" i="25"/>
  <c r="J4222" i="25"/>
  <c r="J4221" i="25"/>
  <c r="J4220" i="25"/>
  <c r="J4219" i="25"/>
  <c r="J4218" i="25"/>
  <c r="J4217" i="25"/>
  <c r="J4216" i="25"/>
  <c r="J4215" i="25"/>
  <c r="J4214" i="25"/>
  <c r="J4213" i="25"/>
  <c r="J4212" i="25"/>
  <c r="J4211" i="25"/>
  <c r="J4210" i="25"/>
  <c r="J4209" i="25"/>
  <c r="J4208" i="25"/>
  <c r="J4207" i="25"/>
  <c r="J4206" i="25"/>
  <c r="J4205" i="25"/>
  <c r="J4204" i="25"/>
  <c r="J4203" i="25"/>
  <c r="J4202" i="25"/>
  <c r="J4201" i="25"/>
  <c r="J4200" i="25"/>
  <c r="J4199" i="25"/>
  <c r="J4198" i="25"/>
  <c r="J4197" i="25"/>
  <c r="J4196" i="25"/>
  <c r="J4195" i="25"/>
  <c r="J4194" i="25"/>
  <c r="J4193" i="25"/>
  <c r="J4192" i="25"/>
  <c r="J4191" i="25"/>
  <c r="J4190" i="25"/>
  <c r="J4189" i="25"/>
  <c r="J4188" i="25"/>
  <c r="J4187" i="25"/>
  <c r="J4186" i="25"/>
  <c r="J4185" i="25"/>
  <c r="J4184" i="25"/>
  <c r="J4183" i="25"/>
  <c r="J4182" i="25"/>
  <c r="J4181" i="25"/>
  <c r="J4180" i="25"/>
  <c r="J4179" i="25"/>
  <c r="J4178" i="25"/>
  <c r="J4177" i="25"/>
  <c r="J4176" i="25"/>
  <c r="J4175" i="25"/>
  <c r="J4174" i="25"/>
  <c r="J4173" i="25"/>
  <c r="J4172" i="25"/>
  <c r="J4171" i="25"/>
  <c r="J4170" i="25"/>
  <c r="J4169" i="25"/>
  <c r="J4168" i="25"/>
  <c r="J4167" i="25"/>
  <c r="J4166" i="25"/>
  <c r="J4165" i="25"/>
  <c r="J4164" i="25"/>
  <c r="J4163" i="25"/>
  <c r="J4162" i="25"/>
  <c r="J4161" i="25"/>
  <c r="J4160" i="25"/>
  <c r="J4159" i="25"/>
  <c r="J4158" i="25"/>
  <c r="J4157" i="25"/>
  <c r="J4156" i="25"/>
  <c r="J4155" i="25"/>
  <c r="J4154" i="25"/>
  <c r="J4153" i="25"/>
  <c r="J4152" i="25"/>
  <c r="J4151" i="25"/>
  <c r="J4150" i="25"/>
  <c r="J4149" i="25"/>
  <c r="J4148" i="25"/>
  <c r="J4147" i="25"/>
  <c r="J4146" i="25"/>
  <c r="J4145" i="25"/>
  <c r="J4144" i="25"/>
  <c r="J4143" i="25"/>
  <c r="J4142" i="25"/>
  <c r="J4141" i="25"/>
  <c r="J4140" i="25"/>
  <c r="J4139" i="25"/>
  <c r="J4138" i="25"/>
  <c r="J4137" i="25"/>
  <c r="J4136" i="25"/>
  <c r="J4135" i="25"/>
  <c r="J4134" i="25"/>
  <c r="J4133" i="25"/>
  <c r="J4132" i="25"/>
  <c r="J4131" i="25"/>
  <c r="J4130" i="25"/>
  <c r="J4129" i="25"/>
  <c r="J4128" i="25"/>
  <c r="J4127" i="25"/>
  <c r="J4126" i="25"/>
  <c r="J4125" i="25"/>
  <c r="J4124" i="25"/>
  <c r="J4123" i="25"/>
  <c r="J4122" i="25"/>
  <c r="J4121" i="25"/>
  <c r="J4120" i="25"/>
  <c r="J4119" i="25"/>
  <c r="J4118" i="25"/>
  <c r="J4117" i="25"/>
  <c r="J4116" i="25"/>
  <c r="J4115" i="25"/>
  <c r="J4114" i="25"/>
  <c r="J4113" i="25"/>
  <c r="J4112" i="25"/>
  <c r="J4111" i="25"/>
  <c r="J4110" i="25"/>
  <c r="J4109" i="25"/>
  <c r="J4108" i="25"/>
  <c r="J4107" i="25"/>
  <c r="J4106" i="25"/>
  <c r="J4105" i="25"/>
  <c r="J4104" i="25"/>
  <c r="J4103" i="25"/>
  <c r="J4102" i="25"/>
  <c r="J4101" i="25"/>
  <c r="J4100" i="25"/>
  <c r="J4099" i="25"/>
  <c r="J4098" i="25"/>
  <c r="J4097" i="25"/>
  <c r="J4096" i="25"/>
  <c r="J4095" i="25"/>
  <c r="J4094" i="25"/>
  <c r="J4093" i="25"/>
  <c r="J4092" i="25"/>
  <c r="J4091" i="25"/>
  <c r="J4090" i="25"/>
  <c r="J4089" i="25"/>
  <c r="J4088" i="25"/>
  <c r="J4087" i="25"/>
  <c r="J4086" i="25"/>
  <c r="J4085" i="25"/>
  <c r="J4084" i="25"/>
  <c r="J4083" i="25"/>
  <c r="J4082" i="25"/>
  <c r="J4081" i="25"/>
  <c r="J4080" i="25"/>
  <c r="J4079" i="25"/>
  <c r="J4078" i="25"/>
  <c r="J4077" i="25"/>
  <c r="J4076" i="25"/>
  <c r="J4075" i="25"/>
  <c r="J4074" i="25"/>
  <c r="J4073" i="25"/>
  <c r="J4072" i="25"/>
  <c r="J4071" i="25"/>
  <c r="J4070" i="25"/>
  <c r="J4069" i="25"/>
  <c r="J4068" i="25"/>
  <c r="J4067" i="25"/>
  <c r="J4066" i="25"/>
  <c r="J4065" i="25"/>
  <c r="J4064" i="25"/>
  <c r="J4063" i="25"/>
  <c r="J4062" i="25"/>
  <c r="J4061" i="25"/>
  <c r="J4060" i="25"/>
  <c r="J4059" i="25"/>
  <c r="J4058" i="25"/>
  <c r="J4057" i="25"/>
  <c r="J4056" i="25"/>
  <c r="J4055" i="25"/>
  <c r="J4054" i="25"/>
  <c r="J4053" i="25"/>
  <c r="J4052" i="25"/>
  <c r="J4051" i="25"/>
  <c r="J4050" i="25"/>
  <c r="J4049" i="25"/>
  <c r="J4048" i="25"/>
  <c r="J4047" i="25"/>
  <c r="J4046" i="25"/>
  <c r="J4045" i="25"/>
  <c r="J4044" i="25"/>
  <c r="J4043" i="25"/>
  <c r="J4042" i="25"/>
  <c r="J4041" i="25"/>
  <c r="J4040" i="25"/>
  <c r="J4039" i="25"/>
  <c r="J4038" i="25"/>
  <c r="J4037" i="25"/>
  <c r="J4036" i="25"/>
  <c r="J4035" i="25"/>
  <c r="J4034" i="25"/>
  <c r="J4033" i="25"/>
  <c r="J4032" i="25"/>
  <c r="J4031" i="25"/>
  <c r="J4030" i="25"/>
  <c r="J4029" i="25"/>
  <c r="J4028" i="25"/>
  <c r="J4027" i="25"/>
  <c r="J4026" i="25"/>
  <c r="J4025" i="25"/>
  <c r="J4024" i="25"/>
  <c r="J4023" i="25"/>
  <c r="J4022" i="25"/>
  <c r="J4021" i="25"/>
  <c r="J4020" i="25"/>
  <c r="J4019" i="25"/>
  <c r="J4018" i="25"/>
  <c r="J4017" i="25"/>
  <c r="J4016" i="25"/>
  <c r="J4015" i="25"/>
  <c r="J4014" i="25"/>
  <c r="J4013" i="25"/>
  <c r="J4012" i="25"/>
  <c r="J4011" i="25"/>
  <c r="J4010" i="25"/>
  <c r="J4009" i="25"/>
  <c r="J4008" i="25"/>
  <c r="J4007" i="25"/>
  <c r="J4006" i="25"/>
  <c r="J4005" i="25"/>
  <c r="J4004" i="25"/>
  <c r="J4003" i="25"/>
  <c r="J4002" i="25"/>
  <c r="J4001" i="25"/>
  <c r="J4000" i="25"/>
  <c r="J3999" i="25"/>
  <c r="J3998" i="25"/>
  <c r="J3997" i="25"/>
  <c r="J3996" i="25"/>
  <c r="J3995" i="25"/>
  <c r="J3994" i="25"/>
  <c r="J3993" i="25"/>
  <c r="J3992" i="25"/>
  <c r="J3991" i="25"/>
  <c r="J3990" i="25"/>
  <c r="J3989" i="25"/>
  <c r="J3988" i="25"/>
  <c r="J3987" i="25"/>
  <c r="J3986" i="25"/>
  <c r="J3985" i="25"/>
  <c r="J3984" i="25"/>
  <c r="J3983" i="25"/>
  <c r="J3982" i="25"/>
  <c r="J3981" i="25"/>
  <c r="J3980" i="25"/>
  <c r="J3979" i="25"/>
  <c r="J3978" i="25"/>
  <c r="J3977" i="25"/>
  <c r="J3976" i="25"/>
  <c r="J3975" i="25"/>
  <c r="J3974" i="25"/>
  <c r="J3973" i="25"/>
  <c r="J3972" i="25"/>
  <c r="J3971" i="25"/>
  <c r="J3970" i="25"/>
  <c r="J3969" i="25"/>
  <c r="J3968" i="25"/>
  <c r="J3967" i="25"/>
  <c r="J3966" i="25"/>
  <c r="J3965" i="25"/>
  <c r="J3964" i="25"/>
  <c r="J3963" i="25"/>
  <c r="J3962" i="25"/>
  <c r="J3961" i="25"/>
  <c r="J3960" i="25"/>
  <c r="J3959" i="25"/>
  <c r="J3958" i="25"/>
  <c r="J3957" i="25"/>
  <c r="J3956" i="25"/>
  <c r="J3955" i="25"/>
  <c r="J3954" i="25"/>
  <c r="J3953" i="25"/>
  <c r="J3952" i="25"/>
  <c r="J3951" i="25"/>
  <c r="J3950" i="25"/>
  <c r="J3949" i="25"/>
  <c r="J3948" i="25"/>
  <c r="J3947" i="25"/>
  <c r="J3946" i="25"/>
  <c r="J3945" i="25"/>
  <c r="J3944" i="25"/>
  <c r="J3943" i="25"/>
  <c r="J3942" i="25"/>
  <c r="J3941" i="25"/>
  <c r="J3940" i="25"/>
  <c r="J3939" i="25"/>
  <c r="J3938" i="25"/>
  <c r="J3937" i="25"/>
  <c r="J3936" i="25"/>
  <c r="J3935" i="25"/>
  <c r="J3934" i="25"/>
  <c r="J3933" i="25"/>
  <c r="J3932" i="25"/>
  <c r="J3931" i="25"/>
  <c r="J3930" i="25"/>
  <c r="J3929" i="25"/>
  <c r="J3928" i="25"/>
  <c r="J3927" i="25"/>
  <c r="J3926" i="25"/>
  <c r="J3925" i="25"/>
  <c r="J3924" i="25"/>
  <c r="J3923" i="25"/>
  <c r="J3922" i="25"/>
  <c r="J3921" i="25"/>
  <c r="J3920" i="25"/>
  <c r="J3919" i="25"/>
  <c r="J3918" i="25"/>
  <c r="J3917" i="25"/>
  <c r="J3916" i="25"/>
  <c r="J3915" i="25"/>
  <c r="J3914" i="25"/>
  <c r="J3913" i="25"/>
  <c r="J3912" i="25"/>
  <c r="J3911" i="25"/>
  <c r="J3910" i="25"/>
  <c r="J3909" i="25"/>
  <c r="J3908" i="25"/>
  <c r="J3907" i="25"/>
  <c r="J3906" i="25"/>
  <c r="J3905" i="25"/>
  <c r="J3904" i="25"/>
  <c r="J3903" i="25"/>
  <c r="J3902" i="25"/>
  <c r="J3901" i="25"/>
  <c r="J3900" i="25"/>
  <c r="J3899" i="25"/>
  <c r="J3898" i="25"/>
  <c r="J3897" i="25"/>
  <c r="J3896" i="25"/>
  <c r="J3895" i="25"/>
  <c r="J3894" i="25"/>
  <c r="J3893" i="25"/>
  <c r="J3892" i="25"/>
  <c r="J3891" i="25"/>
  <c r="J3890" i="25"/>
  <c r="J3889" i="25"/>
  <c r="J3888" i="25"/>
  <c r="J3887" i="25"/>
  <c r="J3886" i="25"/>
  <c r="J3885" i="25"/>
  <c r="J3884" i="25"/>
  <c r="J3883" i="25"/>
  <c r="J3882" i="25"/>
  <c r="J3881" i="25"/>
  <c r="J3880" i="25"/>
  <c r="J3879" i="25"/>
  <c r="J3878" i="25"/>
  <c r="J3877" i="25"/>
  <c r="J3876" i="25"/>
  <c r="J3875" i="25"/>
  <c r="J3874" i="25"/>
  <c r="J3873" i="25"/>
  <c r="J3872" i="25"/>
  <c r="J3871" i="25"/>
  <c r="J3870" i="25"/>
  <c r="J3869" i="25"/>
  <c r="J3868" i="25"/>
  <c r="J3867" i="25"/>
  <c r="J3866" i="25"/>
  <c r="J3865" i="25"/>
  <c r="J3864" i="25"/>
  <c r="J3863" i="25"/>
  <c r="J3862" i="25"/>
  <c r="J3861" i="25"/>
  <c r="J3860" i="25"/>
  <c r="J3859" i="25"/>
  <c r="J3858" i="25"/>
  <c r="J3857" i="25"/>
  <c r="J3856" i="25"/>
  <c r="J3855" i="25"/>
  <c r="J3854" i="25"/>
  <c r="J3853" i="25"/>
  <c r="J3852" i="25"/>
  <c r="J3851" i="25"/>
  <c r="J3850" i="25"/>
  <c r="J3849" i="25"/>
  <c r="J3848" i="25"/>
  <c r="J3847" i="25"/>
  <c r="J3846" i="25"/>
  <c r="J3845" i="25"/>
  <c r="J3844" i="25"/>
  <c r="J3843" i="25"/>
  <c r="J3842" i="25"/>
  <c r="J3841" i="25"/>
  <c r="J3840" i="25"/>
  <c r="J3839" i="25"/>
  <c r="J3838" i="25"/>
  <c r="J3837" i="25"/>
  <c r="J3836" i="25"/>
  <c r="J3835" i="25"/>
  <c r="J3834" i="25"/>
  <c r="J3833" i="25"/>
  <c r="J3832" i="25"/>
  <c r="J3831" i="25"/>
  <c r="J3830" i="25"/>
  <c r="J3829" i="25"/>
  <c r="J3828" i="25"/>
  <c r="J3827" i="25"/>
  <c r="J3826" i="25"/>
  <c r="J3825" i="25"/>
  <c r="J3824" i="25"/>
  <c r="J3823" i="25"/>
  <c r="J3822" i="25"/>
  <c r="J3821" i="25"/>
  <c r="J3820" i="25"/>
  <c r="J3819" i="25"/>
  <c r="J3818" i="25"/>
  <c r="J3817" i="25"/>
  <c r="J3816" i="25"/>
  <c r="J3815" i="25"/>
  <c r="J3814" i="25"/>
  <c r="J3813" i="25"/>
  <c r="J3812" i="25"/>
  <c r="J3811" i="25"/>
  <c r="J3810" i="25"/>
  <c r="J3809" i="25"/>
  <c r="J3808" i="25"/>
  <c r="J3807" i="25"/>
  <c r="J3806" i="25"/>
  <c r="J3805" i="25"/>
  <c r="J3804" i="25"/>
  <c r="J3803" i="25"/>
  <c r="J3802" i="25"/>
  <c r="J3801" i="25"/>
  <c r="J3800" i="25"/>
  <c r="J3799" i="25"/>
  <c r="J3798" i="25"/>
  <c r="J3797" i="25"/>
  <c r="J3796" i="25"/>
  <c r="J3795" i="25"/>
  <c r="J3794" i="25"/>
  <c r="J3793" i="25"/>
  <c r="J3792" i="25"/>
  <c r="J3791" i="25"/>
  <c r="J3790" i="25"/>
  <c r="J3789" i="25"/>
  <c r="J3788" i="25"/>
  <c r="J3787" i="25"/>
  <c r="J3786" i="25"/>
  <c r="J3785" i="25"/>
  <c r="J3784" i="25"/>
  <c r="J3783" i="25"/>
  <c r="J3782" i="25"/>
  <c r="J3781" i="25"/>
  <c r="J3780" i="25"/>
  <c r="J3779" i="25"/>
  <c r="J3778" i="25"/>
  <c r="J3777" i="25"/>
  <c r="J3776" i="25"/>
  <c r="J3775" i="25"/>
  <c r="J3774" i="25"/>
  <c r="J3773" i="25"/>
  <c r="J3772" i="25"/>
  <c r="J3771" i="25"/>
  <c r="J3770" i="25"/>
  <c r="J3769" i="25"/>
  <c r="J3768" i="25"/>
  <c r="J3767" i="25"/>
  <c r="J3766" i="25"/>
  <c r="J3765" i="25"/>
  <c r="J3764" i="25"/>
  <c r="J3763" i="25"/>
  <c r="J3762" i="25"/>
  <c r="J3761" i="25"/>
  <c r="J3760" i="25"/>
  <c r="J3759" i="25"/>
  <c r="J3758" i="25"/>
  <c r="J3757" i="25"/>
  <c r="J3756" i="25"/>
  <c r="J3755" i="25"/>
  <c r="J3754" i="25"/>
  <c r="J3753" i="25"/>
  <c r="J3752" i="25"/>
  <c r="J3751" i="25"/>
  <c r="J3750" i="25"/>
  <c r="J3749" i="25"/>
  <c r="J3748" i="25"/>
  <c r="J3747" i="25"/>
  <c r="J3746" i="25"/>
  <c r="J3745" i="25"/>
  <c r="J3744" i="25"/>
  <c r="J3743" i="25"/>
  <c r="J3742" i="25"/>
  <c r="J3741" i="25"/>
  <c r="J3740" i="25"/>
  <c r="J3739" i="25"/>
  <c r="J3738" i="25"/>
  <c r="J3737" i="25"/>
  <c r="J3736" i="25"/>
  <c r="J3735" i="25"/>
  <c r="J3734" i="25"/>
  <c r="J3733" i="25"/>
  <c r="J3732" i="25"/>
  <c r="J3731" i="25"/>
  <c r="J3730" i="25"/>
  <c r="J3729" i="25"/>
  <c r="J3728" i="25"/>
  <c r="J3727" i="25"/>
  <c r="J3726" i="25"/>
  <c r="J3725" i="25"/>
  <c r="J3724" i="25"/>
  <c r="J3723" i="25"/>
  <c r="J3722" i="25"/>
  <c r="J3721" i="25"/>
  <c r="J3720" i="25"/>
  <c r="J3719" i="25"/>
  <c r="J3718" i="25"/>
  <c r="J3717" i="25"/>
  <c r="J3716" i="25"/>
  <c r="J3715" i="25"/>
  <c r="J3714" i="25"/>
  <c r="J3713" i="25"/>
  <c r="J3712" i="25"/>
  <c r="J3711" i="25"/>
  <c r="J3710" i="25"/>
  <c r="J3709" i="25"/>
  <c r="J3708" i="25"/>
  <c r="J3707" i="25"/>
  <c r="J3706" i="25"/>
  <c r="J3705" i="25"/>
  <c r="J3704" i="25"/>
  <c r="J3703" i="25"/>
  <c r="J3702" i="25"/>
  <c r="J3701" i="25"/>
  <c r="J3700" i="25"/>
  <c r="J3699" i="25"/>
  <c r="J3698" i="25"/>
  <c r="J3697" i="25"/>
  <c r="J3696" i="25"/>
  <c r="J3695" i="25"/>
  <c r="J3694" i="25"/>
  <c r="J3693" i="25"/>
  <c r="J3692" i="25"/>
  <c r="J3691" i="25"/>
  <c r="J3690" i="25"/>
  <c r="J3689" i="25"/>
  <c r="J3688" i="25"/>
  <c r="J3687" i="25"/>
  <c r="J3686" i="25"/>
  <c r="J3685" i="25"/>
  <c r="J3684" i="25"/>
  <c r="J3683" i="25"/>
  <c r="J3682" i="25"/>
  <c r="J3681" i="25"/>
  <c r="J3680" i="25"/>
  <c r="J3679" i="25"/>
  <c r="J3678" i="25"/>
  <c r="J3677" i="25"/>
  <c r="J3676" i="25"/>
  <c r="J3675" i="25"/>
  <c r="J3674" i="25"/>
  <c r="J3673" i="25"/>
  <c r="J3672" i="25"/>
  <c r="J3671" i="25"/>
  <c r="J3670" i="25"/>
  <c r="J3669" i="25"/>
  <c r="J3668" i="25"/>
  <c r="J3667" i="25"/>
  <c r="J3666" i="25"/>
  <c r="J3665" i="25"/>
  <c r="J3664" i="25"/>
  <c r="J3663" i="25"/>
  <c r="J3662" i="25"/>
  <c r="J3661" i="25"/>
  <c r="J3660" i="25"/>
  <c r="J3659" i="25"/>
  <c r="J3658" i="25"/>
  <c r="J3657" i="25"/>
  <c r="J3656" i="25"/>
  <c r="J3655" i="25"/>
  <c r="J3654" i="25"/>
  <c r="J3653" i="25"/>
  <c r="J3652" i="25"/>
  <c r="J3651" i="25"/>
  <c r="J3650" i="25"/>
  <c r="J3649" i="25"/>
  <c r="J3648" i="25"/>
  <c r="J3647" i="25"/>
  <c r="J3646" i="25"/>
  <c r="J3645" i="25"/>
  <c r="J3644" i="25"/>
  <c r="J3643" i="25"/>
  <c r="J3642" i="25"/>
  <c r="J3641" i="25"/>
  <c r="J3640" i="25"/>
  <c r="J3639" i="25"/>
  <c r="J3638" i="25"/>
  <c r="J3637" i="25"/>
  <c r="J3636" i="25"/>
  <c r="J3635" i="25"/>
  <c r="J3634" i="25"/>
  <c r="J3633" i="25"/>
  <c r="J3632" i="25"/>
  <c r="J3631" i="25"/>
  <c r="J3630" i="25"/>
  <c r="J3629" i="25"/>
  <c r="J3628" i="25"/>
  <c r="J3627" i="25"/>
  <c r="J3626" i="25"/>
  <c r="J3625" i="25"/>
  <c r="J3624" i="25"/>
  <c r="J3623" i="25"/>
  <c r="J3622" i="25"/>
  <c r="J3621" i="25"/>
  <c r="J3620" i="25"/>
  <c r="J3619" i="25"/>
  <c r="J3618" i="25"/>
  <c r="J3617" i="25"/>
  <c r="J3616" i="25"/>
  <c r="J3615" i="25"/>
  <c r="J3614" i="25"/>
  <c r="J3613" i="25"/>
  <c r="J3612" i="25"/>
  <c r="J3611" i="25"/>
  <c r="J3610" i="25"/>
  <c r="J3609" i="25"/>
  <c r="J3608" i="25"/>
  <c r="J3607" i="25"/>
  <c r="J3606" i="25"/>
  <c r="J3605" i="25"/>
  <c r="J3604" i="25"/>
  <c r="J3603" i="25"/>
  <c r="J3602" i="25"/>
  <c r="J3601" i="25"/>
  <c r="J3600" i="25"/>
  <c r="J3599" i="25"/>
  <c r="J3598" i="25"/>
  <c r="J3597" i="25"/>
  <c r="J3596" i="25"/>
  <c r="J3595" i="25"/>
  <c r="J3594" i="25"/>
  <c r="J3593" i="25"/>
  <c r="J3592" i="25"/>
  <c r="J3591" i="25"/>
  <c r="J3590" i="25"/>
  <c r="J3589" i="25"/>
  <c r="J3588" i="25"/>
  <c r="J3587" i="25"/>
  <c r="J3586" i="25"/>
  <c r="J3585" i="25"/>
  <c r="J3584" i="25"/>
  <c r="J3583" i="25"/>
  <c r="J3582" i="25"/>
  <c r="J3581" i="25"/>
  <c r="J3580" i="25"/>
  <c r="J3579" i="25"/>
  <c r="J3578" i="25"/>
  <c r="J3577" i="25"/>
  <c r="J3576" i="25"/>
  <c r="J3575" i="25"/>
  <c r="J3574" i="25"/>
  <c r="J3573" i="25"/>
  <c r="J3572" i="25"/>
  <c r="J3571" i="25"/>
  <c r="J3570" i="25"/>
  <c r="J3569" i="25"/>
  <c r="J3568" i="25"/>
  <c r="J3567" i="25"/>
  <c r="J3566" i="25"/>
  <c r="J3565" i="25"/>
  <c r="J3564" i="25"/>
  <c r="J3563" i="25"/>
  <c r="J3562" i="25"/>
  <c r="J3561" i="25"/>
  <c r="J3560" i="25"/>
  <c r="J3559" i="25"/>
  <c r="J3558" i="25"/>
  <c r="J3557" i="25"/>
  <c r="J3556" i="25"/>
  <c r="J3555" i="25"/>
  <c r="J3554" i="25"/>
  <c r="J3553" i="25"/>
  <c r="J3552" i="25"/>
  <c r="J3551" i="25"/>
  <c r="J3550" i="25"/>
  <c r="J3549" i="25"/>
  <c r="J3548" i="25"/>
  <c r="J3547" i="25"/>
  <c r="J3546" i="25"/>
  <c r="J3545" i="25"/>
  <c r="J3544" i="25"/>
  <c r="J3543" i="25"/>
  <c r="J3542" i="25"/>
  <c r="J3541" i="25"/>
  <c r="J3540" i="25"/>
  <c r="J3539" i="25"/>
  <c r="J3538" i="25"/>
  <c r="J3537" i="25"/>
  <c r="J3536" i="25"/>
  <c r="J3535" i="25"/>
  <c r="J3534" i="25"/>
  <c r="J3533" i="25"/>
  <c r="J3532" i="25"/>
  <c r="J3531" i="25"/>
  <c r="J3530" i="25"/>
  <c r="J3529" i="25"/>
  <c r="J3528" i="25"/>
  <c r="J3527" i="25"/>
  <c r="J3526" i="25"/>
  <c r="J3525" i="25"/>
  <c r="J3524" i="25"/>
  <c r="J3523" i="25"/>
  <c r="J3522" i="25"/>
  <c r="J3521" i="25"/>
  <c r="J3520" i="25"/>
  <c r="J3519" i="25"/>
  <c r="J3518" i="25"/>
  <c r="J3517" i="25"/>
  <c r="J3516" i="25"/>
  <c r="J3515" i="25"/>
  <c r="J3514" i="25"/>
  <c r="J3513" i="25"/>
  <c r="J3512" i="25"/>
  <c r="J3511" i="25"/>
  <c r="J3510" i="25"/>
  <c r="J3509" i="25"/>
  <c r="J3508" i="25"/>
  <c r="J3507" i="25"/>
  <c r="J3506" i="25"/>
  <c r="J3505" i="25"/>
  <c r="J3504" i="25"/>
  <c r="J3503" i="25"/>
  <c r="J3502" i="25"/>
  <c r="J3501" i="25"/>
  <c r="J3500" i="25"/>
  <c r="J3499" i="25"/>
  <c r="J3498" i="25"/>
  <c r="J3497" i="25"/>
  <c r="J3496" i="25"/>
  <c r="J3495" i="25"/>
  <c r="J3494" i="25"/>
  <c r="J3493" i="25"/>
  <c r="J3492" i="25"/>
  <c r="J3491" i="25"/>
  <c r="J3490" i="25"/>
  <c r="J3489" i="25"/>
  <c r="J3488" i="25"/>
  <c r="J3487" i="25"/>
  <c r="J3486" i="25"/>
  <c r="J3485" i="25"/>
  <c r="J3484" i="25"/>
  <c r="J3483" i="25"/>
  <c r="J3482" i="25"/>
  <c r="J3481" i="25"/>
  <c r="J3480" i="25"/>
  <c r="J3479" i="25"/>
  <c r="J3478" i="25"/>
  <c r="J3477" i="25"/>
  <c r="J3476" i="25"/>
  <c r="J3475" i="25"/>
  <c r="J3474" i="25"/>
  <c r="J3473" i="25"/>
  <c r="J3472" i="25"/>
  <c r="J3471" i="25"/>
  <c r="J3470" i="25"/>
  <c r="J3469" i="25"/>
  <c r="J3468" i="25"/>
  <c r="J3467" i="25"/>
  <c r="J3466" i="25"/>
  <c r="J3465" i="25"/>
  <c r="J3464" i="25"/>
  <c r="J3463" i="25"/>
  <c r="J3462" i="25"/>
  <c r="J3461" i="25"/>
  <c r="J3460" i="25"/>
  <c r="J3459" i="25"/>
  <c r="J3458" i="25"/>
  <c r="J3457" i="25"/>
  <c r="J3456" i="25"/>
  <c r="J3455" i="25"/>
  <c r="J3454" i="25"/>
  <c r="J3453" i="25"/>
  <c r="J3452" i="25"/>
  <c r="J3451" i="25"/>
  <c r="J3450" i="25"/>
  <c r="J3449" i="25"/>
  <c r="J3448" i="25"/>
  <c r="J3447" i="25"/>
  <c r="J3446" i="25"/>
  <c r="J3445" i="25"/>
  <c r="J3444" i="25"/>
  <c r="J3443" i="25"/>
  <c r="J3442" i="25"/>
  <c r="J3441" i="25"/>
  <c r="J3440" i="25"/>
  <c r="J3439" i="25"/>
  <c r="J3438" i="25"/>
  <c r="J3437" i="25"/>
  <c r="J3436" i="25"/>
  <c r="J3435" i="25"/>
  <c r="J3434" i="25"/>
  <c r="J3433" i="25"/>
  <c r="J3432" i="25"/>
  <c r="J3431" i="25"/>
  <c r="J3430" i="25"/>
  <c r="J3429" i="25"/>
  <c r="J3428" i="25"/>
  <c r="J3427" i="25"/>
  <c r="J3426" i="25"/>
  <c r="J3425" i="25"/>
  <c r="J3424" i="25"/>
  <c r="J3423" i="25"/>
  <c r="J3422" i="25"/>
  <c r="J3421" i="25"/>
  <c r="J3420" i="25"/>
  <c r="J3419" i="25"/>
  <c r="J3418" i="25"/>
  <c r="J3417" i="25"/>
  <c r="J3416" i="25"/>
  <c r="J3415" i="25"/>
  <c r="J3414" i="25"/>
  <c r="J3413" i="25"/>
  <c r="J3412" i="25"/>
  <c r="J3411" i="25"/>
  <c r="J3410" i="25"/>
  <c r="J3409" i="25"/>
  <c r="J3408" i="25"/>
  <c r="J3407" i="25"/>
  <c r="J3406" i="25"/>
  <c r="J3405" i="25"/>
  <c r="J3404" i="25"/>
  <c r="J3403" i="25"/>
  <c r="J3402" i="25"/>
  <c r="J3401" i="25"/>
  <c r="J3400" i="25"/>
  <c r="J3399" i="25"/>
  <c r="J3398" i="25"/>
  <c r="J3397" i="25"/>
  <c r="J3396" i="25"/>
  <c r="J3395" i="25"/>
  <c r="J3394" i="25"/>
  <c r="J3393" i="25"/>
  <c r="J3392" i="25"/>
  <c r="J3391" i="25"/>
  <c r="J3390" i="25"/>
  <c r="J3389" i="25"/>
  <c r="J3388" i="25"/>
  <c r="J3387" i="25"/>
  <c r="J3386" i="25"/>
  <c r="J3385" i="25"/>
  <c r="J3384" i="25"/>
  <c r="J3383" i="25"/>
  <c r="J3382" i="25"/>
  <c r="J3381" i="25"/>
  <c r="J3380" i="25"/>
  <c r="J3379" i="25"/>
  <c r="J3378" i="25"/>
  <c r="J3377" i="25"/>
  <c r="J3376" i="25"/>
  <c r="J3375" i="25"/>
  <c r="J3374" i="25"/>
  <c r="J3373" i="25"/>
  <c r="J3372" i="25"/>
  <c r="J3371" i="25"/>
  <c r="J3370" i="25"/>
  <c r="J3369" i="25"/>
  <c r="J3368" i="25"/>
  <c r="J3367" i="25"/>
  <c r="J3366" i="25"/>
  <c r="J3365" i="25"/>
  <c r="J3364" i="25"/>
  <c r="J3363" i="25"/>
  <c r="J3362" i="25"/>
  <c r="J3361" i="25"/>
  <c r="J3360" i="25"/>
  <c r="J3359" i="25"/>
  <c r="J3358" i="25"/>
  <c r="J3357" i="25"/>
  <c r="J3356" i="25"/>
  <c r="J3355" i="25"/>
  <c r="J3354" i="25"/>
  <c r="J3353" i="25"/>
  <c r="J3352" i="25"/>
  <c r="J3351" i="25"/>
  <c r="J3350" i="25"/>
  <c r="J3349" i="25"/>
  <c r="J3348" i="25"/>
  <c r="J3347" i="25"/>
  <c r="J3346" i="25"/>
  <c r="J3345" i="25"/>
  <c r="J3344" i="25"/>
  <c r="J3343" i="25"/>
  <c r="J3342" i="25"/>
  <c r="J3341" i="25"/>
  <c r="J3340" i="25"/>
  <c r="J3339" i="25"/>
  <c r="J3338" i="25"/>
  <c r="J3337" i="25"/>
  <c r="J3336" i="25"/>
  <c r="J3335" i="25"/>
  <c r="J3334" i="25"/>
  <c r="J3333" i="25"/>
  <c r="J3332" i="25"/>
  <c r="J3331" i="25"/>
  <c r="J3330" i="25"/>
  <c r="J3329" i="25"/>
  <c r="J3328" i="25"/>
  <c r="J3327" i="25"/>
  <c r="J3326" i="25"/>
  <c r="J3325" i="25"/>
  <c r="J3324" i="25"/>
  <c r="J3323" i="25"/>
  <c r="J3322" i="25"/>
  <c r="J3321" i="25"/>
  <c r="J3320" i="25"/>
  <c r="J3319" i="25"/>
  <c r="J3318" i="25"/>
  <c r="J3317" i="25"/>
  <c r="J3316" i="25"/>
  <c r="J3315" i="25"/>
  <c r="J3314" i="25"/>
  <c r="J3313" i="25"/>
  <c r="J3312" i="25"/>
  <c r="J3311" i="25"/>
  <c r="J3310" i="25"/>
  <c r="J3309" i="25"/>
  <c r="J3308" i="25"/>
  <c r="J3307" i="25"/>
  <c r="J3306" i="25"/>
  <c r="J3305" i="25"/>
  <c r="J3304" i="25"/>
  <c r="J3303" i="25"/>
  <c r="J3302" i="25"/>
  <c r="J3301" i="25"/>
  <c r="J3300" i="25"/>
  <c r="J3299" i="25"/>
  <c r="J3298" i="25"/>
  <c r="J3297" i="25"/>
  <c r="J3296" i="25"/>
  <c r="J3295" i="25"/>
  <c r="J3294" i="25"/>
  <c r="J3293" i="25"/>
  <c r="J3292" i="25"/>
  <c r="J3291" i="25"/>
  <c r="J3290" i="25"/>
  <c r="J3289" i="25"/>
  <c r="J3288" i="25"/>
  <c r="J3287" i="25"/>
  <c r="J3286" i="25"/>
  <c r="J3285" i="25"/>
  <c r="J3284" i="25"/>
  <c r="J3283" i="25"/>
  <c r="J3282" i="25"/>
  <c r="J3281" i="25"/>
  <c r="J3280" i="25"/>
  <c r="J3279" i="25"/>
  <c r="J3278" i="25"/>
  <c r="J3277" i="25"/>
  <c r="J3276" i="25"/>
  <c r="J3275" i="25"/>
  <c r="J3274" i="25"/>
  <c r="J3273" i="25"/>
  <c r="J3272" i="25"/>
  <c r="J3271" i="25"/>
  <c r="J3270" i="25"/>
  <c r="J3269" i="25"/>
  <c r="J3268" i="25"/>
  <c r="J3267" i="25"/>
  <c r="J3266" i="25"/>
  <c r="J3265" i="25"/>
  <c r="J3264" i="25"/>
  <c r="J3263" i="25"/>
  <c r="J3262" i="25"/>
  <c r="J3261" i="25"/>
  <c r="J3260" i="25"/>
  <c r="J3259" i="25"/>
  <c r="J3258" i="25"/>
  <c r="J3257" i="25"/>
  <c r="J3256" i="25"/>
  <c r="J3255" i="25"/>
  <c r="J3254" i="25"/>
  <c r="J3253" i="25"/>
  <c r="J3252" i="25"/>
  <c r="J3251" i="25"/>
  <c r="J3250" i="25"/>
  <c r="J3249" i="25"/>
  <c r="J3248" i="25"/>
  <c r="J3247" i="25"/>
  <c r="J3246" i="25"/>
  <c r="J3245" i="25"/>
  <c r="J3244" i="25"/>
  <c r="J3243" i="25"/>
  <c r="J3242" i="25"/>
  <c r="J3241" i="25"/>
  <c r="J3240" i="25"/>
  <c r="J3239" i="25"/>
  <c r="J3238" i="25"/>
  <c r="J3237" i="25"/>
  <c r="J3236" i="25"/>
  <c r="J3235" i="25"/>
  <c r="J3234" i="25"/>
  <c r="J3233" i="25"/>
  <c r="J3232" i="25"/>
  <c r="J3231" i="25"/>
  <c r="J3230" i="25"/>
  <c r="J3229" i="25"/>
  <c r="J3228" i="25"/>
  <c r="J3227" i="25"/>
  <c r="J3226" i="25"/>
  <c r="J3225" i="25"/>
  <c r="J3224" i="25"/>
  <c r="J3223" i="25"/>
  <c r="J3222" i="25"/>
  <c r="J3221" i="25"/>
  <c r="J3220" i="25"/>
  <c r="J3219" i="25"/>
  <c r="J3218" i="25"/>
  <c r="J3217" i="25"/>
  <c r="J3216" i="25"/>
  <c r="J3215" i="25"/>
  <c r="J3214" i="25"/>
  <c r="J3213" i="25"/>
  <c r="J3212" i="25"/>
  <c r="J3211" i="25"/>
  <c r="J3210" i="25"/>
  <c r="J3209" i="25"/>
  <c r="J3208" i="25"/>
  <c r="J3207" i="25"/>
  <c r="J3206" i="25"/>
  <c r="J3205" i="25"/>
  <c r="J3204" i="25"/>
  <c r="J3203" i="25"/>
  <c r="J3202" i="25"/>
  <c r="J3201" i="25"/>
  <c r="J3200" i="25"/>
  <c r="J3199" i="25"/>
  <c r="J3198" i="25"/>
  <c r="J3197" i="25"/>
  <c r="J3196" i="25"/>
  <c r="J3195" i="25"/>
  <c r="J3194" i="25"/>
  <c r="J3193" i="25"/>
  <c r="J3192" i="25"/>
  <c r="J3191" i="25"/>
  <c r="J3190" i="25"/>
  <c r="J3189" i="25"/>
  <c r="J3188" i="25"/>
  <c r="J3187" i="25"/>
  <c r="J3186" i="25"/>
  <c r="J3185" i="25"/>
  <c r="J3184" i="25"/>
  <c r="J3183" i="25"/>
  <c r="J3182" i="25"/>
  <c r="J3181" i="25"/>
  <c r="J3180" i="25"/>
  <c r="J3179" i="25"/>
  <c r="J3178" i="25"/>
  <c r="J3177" i="25"/>
  <c r="J3176" i="25"/>
  <c r="J3175" i="25"/>
  <c r="J3174" i="25"/>
  <c r="J3173" i="25"/>
  <c r="J3172" i="25"/>
  <c r="J3171" i="25"/>
  <c r="J3170" i="25"/>
  <c r="J3169" i="25"/>
  <c r="J3168" i="25"/>
  <c r="J3167" i="25"/>
  <c r="J3166" i="25"/>
  <c r="J3165" i="25"/>
  <c r="J3164" i="25"/>
  <c r="J3163" i="25"/>
  <c r="J3162" i="25"/>
  <c r="J3161" i="25"/>
  <c r="J3160" i="25"/>
  <c r="J3159" i="25"/>
  <c r="J3158" i="25"/>
  <c r="J3157" i="25"/>
  <c r="J3156" i="25"/>
  <c r="J3155" i="25"/>
  <c r="J3154" i="25"/>
  <c r="J3153" i="25"/>
  <c r="J3152" i="25"/>
  <c r="J3151" i="25"/>
  <c r="J3150" i="25"/>
  <c r="J3149" i="25"/>
  <c r="J3148" i="25"/>
  <c r="J3147" i="25"/>
  <c r="J3146" i="25"/>
  <c r="J3145" i="25"/>
  <c r="J3144" i="25"/>
  <c r="J3143" i="25"/>
  <c r="J3142" i="25"/>
  <c r="J3141" i="25"/>
  <c r="J3140" i="25"/>
  <c r="J3139" i="25"/>
  <c r="J3138" i="25"/>
  <c r="J3137" i="25"/>
  <c r="J3136" i="25"/>
  <c r="J3135" i="25"/>
  <c r="J3134" i="25"/>
  <c r="J3133" i="25"/>
  <c r="J3132" i="25"/>
  <c r="J3131" i="25"/>
  <c r="J3130" i="25"/>
  <c r="J3129" i="25"/>
  <c r="J3128" i="25"/>
  <c r="J3127" i="25"/>
  <c r="J3126" i="25"/>
  <c r="J3125" i="25"/>
  <c r="J3124" i="25"/>
  <c r="J3123" i="25"/>
  <c r="J3122" i="25"/>
  <c r="J3121" i="25"/>
  <c r="J3120" i="25"/>
  <c r="J3119" i="25"/>
  <c r="J3118" i="25"/>
  <c r="J3117" i="25"/>
  <c r="J3116" i="25"/>
  <c r="J3115" i="25"/>
  <c r="J3114" i="25"/>
  <c r="J3113" i="25"/>
  <c r="J3112" i="25"/>
  <c r="J3111" i="25"/>
  <c r="J3110" i="25"/>
  <c r="J3109" i="25"/>
  <c r="J3108" i="25"/>
  <c r="J3107" i="25"/>
  <c r="J3106" i="25"/>
  <c r="J3105" i="25"/>
  <c r="J3104" i="25"/>
  <c r="J3103" i="25"/>
  <c r="J3102" i="25"/>
  <c r="J3101" i="25"/>
  <c r="J3100" i="25"/>
  <c r="J3099" i="25"/>
  <c r="J3098" i="25"/>
  <c r="J3097" i="25"/>
  <c r="J3096" i="25"/>
  <c r="J3095" i="25"/>
  <c r="J3094" i="25"/>
  <c r="J3093" i="25"/>
  <c r="J3092" i="25"/>
  <c r="J3091" i="25"/>
  <c r="J3090" i="25"/>
  <c r="J3089" i="25"/>
  <c r="J3088" i="25"/>
  <c r="J3087" i="25"/>
  <c r="J3086" i="25"/>
  <c r="J3085" i="25"/>
  <c r="J3084" i="25"/>
  <c r="J3083" i="25"/>
  <c r="J3082" i="25"/>
  <c r="J3081" i="25"/>
  <c r="J3080" i="25"/>
  <c r="J3079" i="25"/>
  <c r="J3078" i="25"/>
  <c r="J3077" i="25"/>
  <c r="J3076" i="25"/>
  <c r="J3075" i="25"/>
  <c r="J3074" i="25"/>
  <c r="J3073" i="25"/>
  <c r="J3072" i="25"/>
  <c r="J3071" i="25"/>
  <c r="J3070" i="25"/>
  <c r="J3069" i="25"/>
  <c r="J3068" i="25"/>
  <c r="J3067" i="25"/>
  <c r="J3066" i="25"/>
  <c r="J3065" i="25"/>
  <c r="J3064" i="25"/>
  <c r="J3063" i="25"/>
  <c r="J3062" i="25"/>
  <c r="J3061" i="25"/>
  <c r="J3060" i="25"/>
  <c r="J3059" i="25"/>
  <c r="J3058" i="25"/>
  <c r="J3057" i="25"/>
  <c r="J3056" i="25"/>
  <c r="J3055" i="25"/>
  <c r="J3054" i="25"/>
  <c r="J3053" i="25"/>
  <c r="J3052" i="25"/>
  <c r="J3051" i="25"/>
  <c r="J3050" i="25"/>
  <c r="J3049" i="25"/>
  <c r="J3048" i="25"/>
  <c r="J3047" i="25"/>
  <c r="J3046" i="25"/>
  <c r="J3045" i="25"/>
  <c r="J3044" i="25"/>
  <c r="J3043" i="25"/>
  <c r="J3042" i="25"/>
  <c r="J3041" i="25"/>
  <c r="J3040" i="25"/>
  <c r="J3039" i="25"/>
  <c r="J3038" i="25"/>
  <c r="J3037" i="25"/>
  <c r="J3036" i="25"/>
  <c r="J3035" i="25"/>
  <c r="J3034" i="25"/>
  <c r="J3033" i="25"/>
  <c r="J3032" i="25"/>
  <c r="J3031" i="25"/>
  <c r="J3030" i="25"/>
  <c r="J3029" i="25"/>
  <c r="J3028" i="25"/>
  <c r="J3027" i="25"/>
  <c r="J3026" i="25"/>
  <c r="J3025" i="25"/>
  <c r="J3024" i="25"/>
  <c r="J3023" i="25"/>
  <c r="J3022" i="25"/>
  <c r="J3021" i="25"/>
  <c r="J3020" i="25"/>
  <c r="J3019" i="25"/>
  <c r="J3018" i="25"/>
  <c r="J3017" i="25"/>
  <c r="J3016" i="25"/>
  <c r="J3015" i="25"/>
  <c r="J3014" i="25"/>
  <c r="J3013" i="25"/>
  <c r="J3012" i="25"/>
  <c r="J3011" i="25"/>
  <c r="J3010" i="25"/>
  <c r="J3009" i="25"/>
  <c r="J3008" i="25"/>
  <c r="J3007" i="25"/>
  <c r="J3006" i="25"/>
  <c r="J3005" i="25"/>
  <c r="J3004" i="25"/>
  <c r="J3003" i="25"/>
  <c r="J3002" i="25"/>
  <c r="J3001" i="25"/>
  <c r="J3000" i="25"/>
  <c r="J2999" i="25"/>
  <c r="J2998" i="25"/>
  <c r="J2997" i="25"/>
  <c r="J2996" i="25"/>
  <c r="J2995" i="25"/>
  <c r="J2994" i="25"/>
  <c r="J2993" i="25"/>
  <c r="J2992" i="25"/>
  <c r="J2991" i="25"/>
  <c r="J2990" i="25"/>
  <c r="J2989" i="25"/>
  <c r="J2988" i="25"/>
  <c r="J2987" i="25"/>
  <c r="J2986" i="25"/>
  <c r="J2985" i="25"/>
  <c r="J2984" i="25"/>
  <c r="J2983" i="25"/>
  <c r="J2982" i="25"/>
  <c r="J2981" i="25"/>
  <c r="J2980" i="25"/>
  <c r="J2979" i="25"/>
  <c r="J2978" i="25"/>
  <c r="J2977" i="25"/>
  <c r="J2976" i="25"/>
  <c r="J2975" i="25"/>
  <c r="J2974" i="25"/>
  <c r="J2973" i="25"/>
  <c r="J2972" i="25"/>
  <c r="J2971" i="25"/>
  <c r="J2970" i="25"/>
  <c r="J2969" i="25"/>
  <c r="J2968" i="25"/>
  <c r="J2967" i="25"/>
  <c r="J2966" i="25"/>
  <c r="J2965" i="25"/>
  <c r="J2964" i="25"/>
  <c r="J2963" i="25"/>
  <c r="J2962" i="25"/>
  <c r="J2961" i="25"/>
  <c r="J2960" i="25"/>
  <c r="J2959" i="25"/>
  <c r="J2958" i="25"/>
  <c r="J2957" i="25"/>
  <c r="J2956" i="25"/>
  <c r="J2955" i="25"/>
  <c r="J2954" i="25"/>
  <c r="J2953" i="25"/>
  <c r="J2952" i="25"/>
  <c r="J2951" i="25"/>
  <c r="J2950" i="25"/>
  <c r="J2949" i="25"/>
  <c r="J2948" i="25"/>
  <c r="J2947" i="25"/>
  <c r="J2946" i="25"/>
  <c r="J2945" i="25"/>
  <c r="J2944" i="25"/>
  <c r="J2943" i="25"/>
  <c r="J2942" i="25"/>
  <c r="J2941" i="25"/>
  <c r="J2940" i="25"/>
  <c r="J2939" i="25"/>
  <c r="J2938" i="25"/>
  <c r="J2937" i="25"/>
  <c r="J2936" i="25"/>
  <c r="J2935" i="25"/>
  <c r="J2934" i="25"/>
  <c r="J2933" i="25"/>
  <c r="J2932" i="25"/>
  <c r="J2931" i="25"/>
  <c r="J2930" i="25"/>
  <c r="J2929" i="25"/>
  <c r="J2928" i="25"/>
  <c r="J2927" i="25"/>
  <c r="J2926" i="25"/>
  <c r="J2925" i="25"/>
  <c r="J2924" i="25"/>
  <c r="J2923" i="25"/>
  <c r="J2922" i="25"/>
  <c r="J2921" i="25"/>
  <c r="J2920" i="25"/>
  <c r="J2919" i="25"/>
  <c r="J2918" i="25"/>
  <c r="J2917" i="25"/>
  <c r="J2916" i="25"/>
  <c r="J2915" i="25"/>
  <c r="J2914" i="25"/>
  <c r="J2913" i="25"/>
  <c r="J2912" i="25"/>
  <c r="J2911" i="25"/>
  <c r="J2910" i="25"/>
  <c r="J2909" i="25"/>
  <c r="J2908" i="25"/>
  <c r="J2907" i="25"/>
  <c r="J2906" i="25"/>
  <c r="J2905" i="25"/>
  <c r="J2904" i="25"/>
  <c r="J2903" i="25"/>
  <c r="J2902" i="25"/>
  <c r="J2901" i="25"/>
  <c r="J2900" i="25"/>
  <c r="J2899" i="25"/>
  <c r="J2898" i="25"/>
  <c r="J2897" i="25"/>
  <c r="J2896" i="25"/>
  <c r="J2895" i="25"/>
  <c r="J2894" i="25"/>
  <c r="J2893" i="25"/>
  <c r="J2892" i="25"/>
  <c r="J2891" i="25"/>
  <c r="J2890" i="25"/>
  <c r="J2889" i="25"/>
  <c r="J2888" i="25"/>
  <c r="J2887" i="25"/>
  <c r="J2886" i="25"/>
  <c r="J2885" i="25"/>
  <c r="J2884" i="25"/>
  <c r="J2883" i="25"/>
  <c r="J2882" i="25"/>
  <c r="J2881" i="25"/>
  <c r="J2880" i="25"/>
  <c r="J2879" i="25"/>
  <c r="J2878" i="25"/>
  <c r="J2877" i="25"/>
  <c r="J2876" i="25"/>
  <c r="J2875" i="25"/>
  <c r="J2874" i="25"/>
  <c r="J2873" i="25"/>
  <c r="J2872" i="25"/>
  <c r="J2871" i="25"/>
  <c r="J2870" i="25"/>
  <c r="J2869" i="25"/>
  <c r="J2868" i="25"/>
  <c r="J2867" i="25"/>
  <c r="J2866" i="25"/>
  <c r="J2865" i="25"/>
  <c r="J2864" i="25"/>
  <c r="J2863" i="25"/>
  <c r="J2862" i="25"/>
  <c r="J2861" i="25"/>
  <c r="J2860" i="25"/>
  <c r="J2859" i="25"/>
  <c r="J2858" i="25"/>
  <c r="J2857" i="25"/>
  <c r="J2856" i="25"/>
  <c r="J2855" i="25"/>
  <c r="J2854" i="25"/>
  <c r="J2853" i="25"/>
  <c r="J2852" i="25"/>
  <c r="J2851" i="25"/>
  <c r="J2850" i="25"/>
  <c r="J2849" i="25"/>
  <c r="J2848" i="25"/>
  <c r="J2847" i="25"/>
  <c r="J2846" i="25"/>
  <c r="J2845" i="25"/>
  <c r="J2844" i="25"/>
  <c r="J2843" i="25"/>
  <c r="J2842" i="25"/>
  <c r="J2841" i="25"/>
  <c r="J2840" i="25"/>
  <c r="J2839" i="25"/>
  <c r="J2838" i="25"/>
  <c r="J2837" i="25"/>
  <c r="J2836" i="25"/>
  <c r="J2835" i="25"/>
  <c r="J2834" i="25"/>
  <c r="J2833" i="25"/>
  <c r="J2832" i="25"/>
  <c r="J2831" i="25"/>
  <c r="J2830" i="25"/>
  <c r="J2829" i="25"/>
  <c r="J2828" i="25"/>
  <c r="J2827" i="25"/>
  <c r="J2826" i="25"/>
  <c r="J2825" i="25"/>
  <c r="J2824" i="25"/>
  <c r="J2823" i="25"/>
  <c r="J2822" i="25"/>
  <c r="J2821" i="25"/>
  <c r="J2820" i="25"/>
  <c r="J2819" i="25"/>
  <c r="J2818" i="25"/>
  <c r="J2817" i="25"/>
  <c r="J2816" i="25"/>
  <c r="J2815" i="25"/>
  <c r="J2814" i="25"/>
  <c r="J2813" i="25"/>
  <c r="J2812" i="25"/>
  <c r="J2811" i="25"/>
  <c r="J2810" i="25"/>
  <c r="J2809" i="25"/>
  <c r="J2808" i="25"/>
  <c r="J2807" i="25"/>
  <c r="J2806" i="25"/>
  <c r="J2805" i="25"/>
  <c r="J2804" i="25"/>
  <c r="J2803" i="25"/>
  <c r="J2802" i="25"/>
  <c r="J2801" i="25"/>
  <c r="J2800" i="25"/>
  <c r="J2799" i="25"/>
  <c r="J2798" i="25"/>
  <c r="J2797" i="25"/>
  <c r="J2796" i="25"/>
  <c r="J2795" i="25"/>
  <c r="J2794" i="25"/>
  <c r="J2793" i="25"/>
  <c r="J2792" i="25"/>
  <c r="J2791" i="25"/>
  <c r="J2790" i="25"/>
  <c r="J2789" i="25"/>
  <c r="J2788" i="25"/>
  <c r="J2787" i="25"/>
  <c r="J2786" i="25"/>
  <c r="J2785" i="25"/>
  <c r="J2784" i="25"/>
  <c r="J2783" i="25"/>
  <c r="J2782" i="25"/>
  <c r="J2781" i="25"/>
  <c r="J2780" i="25"/>
  <c r="J2779" i="25"/>
  <c r="J2778" i="25"/>
  <c r="J2777" i="25"/>
  <c r="J2776" i="25"/>
  <c r="J2775" i="25"/>
  <c r="J2774" i="25"/>
  <c r="J2773" i="25"/>
  <c r="J2772" i="25"/>
  <c r="J2771" i="25"/>
  <c r="J2770" i="25"/>
  <c r="J2769" i="25"/>
  <c r="J2768" i="25"/>
  <c r="J2767" i="25"/>
  <c r="J2766" i="25"/>
  <c r="J2765" i="25"/>
  <c r="J2764" i="25"/>
  <c r="J2763" i="25"/>
  <c r="J2762" i="25"/>
  <c r="J2761" i="25"/>
  <c r="J2760" i="25"/>
  <c r="J2759" i="25"/>
  <c r="J2758" i="25"/>
  <c r="J2757" i="25"/>
  <c r="J2756" i="25"/>
  <c r="J2755" i="25"/>
  <c r="J2754" i="25"/>
  <c r="J2753" i="25"/>
  <c r="J2752" i="25"/>
  <c r="J2751" i="25"/>
  <c r="J2750" i="25"/>
  <c r="J2749" i="25"/>
  <c r="J2748" i="25"/>
  <c r="J2747" i="25"/>
  <c r="J2746" i="25"/>
  <c r="J2745" i="25"/>
  <c r="J2744" i="25"/>
  <c r="J2743" i="25"/>
  <c r="J2742" i="25"/>
  <c r="J2741" i="25"/>
  <c r="J2740" i="25"/>
  <c r="J2739" i="25"/>
  <c r="J2738" i="25"/>
  <c r="J2737" i="25"/>
  <c r="J2736" i="25"/>
  <c r="J2735" i="25"/>
  <c r="J2734" i="25"/>
  <c r="J2733" i="25"/>
  <c r="J2732" i="25"/>
  <c r="J2731" i="25"/>
  <c r="J2730" i="25"/>
  <c r="J2729" i="25"/>
  <c r="J2728" i="25"/>
  <c r="J2727" i="25"/>
  <c r="J2726" i="25"/>
  <c r="J2725" i="25"/>
  <c r="J2724" i="25"/>
  <c r="J2723" i="25"/>
  <c r="J2722" i="25"/>
  <c r="J2721" i="25"/>
  <c r="J2720" i="25"/>
  <c r="J2719" i="25"/>
  <c r="J2718" i="25"/>
  <c r="J2717" i="25"/>
  <c r="J2716" i="25"/>
  <c r="J2715" i="25"/>
  <c r="J2714" i="25"/>
  <c r="J2713" i="25"/>
  <c r="J2712" i="25"/>
  <c r="J2711" i="25"/>
  <c r="J2710" i="25"/>
  <c r="J2709" i="25"/>
  <c r="J2708" i="25"/>
  <c r="J2707" i="25"/>
  <c r="J2706" i="25"/>
  <c r="J2705" i="25"/>
  <c r="J2704" i="25"/>
  <c r="J2703" i="25"/>
  <c r="J2702" i="25"/>
  <c r="J2701" i="25"/>
  <c r="J2700" i="25"/>
  <c r="J2699" i="25"/>
  <c r="J2698" i="25"/>
  <c r="J2697" i="25"/>
  <c r="J2696" i="25"/>
  <c r="J2695" i="25"/>
  <c r="J2694" i="25"/>
  <c r="J2693" i="25"/>
  <c r="J2692" i="25"/>
  <c r="J2691" i="25"/>
  <c r="J2690" i="25"/>
  <c r="J2689" i="25"/>
  <c r="J2688" i="25"/>
  <c r="J2687" i="25"/>
  <c r="J2686" i="25"/>
  <c r="J2685" i="25"/>
  <c r="J2684" i="25"/>
  <c r="J2683" i="25"/>
  <c r="J2682" i="25"/>
  <c r="J2681" i="25"/>
  <c r="J2680" i="25"/>
  <c r="J2679" i="25"/>
  <c r="J2678" i="25"/>
  <c r="J2677" i="25"/>
  <c r="J2676" i="25"/>
  <c r="J2675" i="25"/>
  <c r="J2674" i="25"/>
  <c r="J2673" i="25"/>
  <c r="J2672" i="25"/>
  <c r="J2671" i="25"/>
  <c r="J2670" i="25"/>
  <c r="J2669" i="25"/>
  <c r="J2668" i="25"/>
  <c r="J2667" i="25"/>
  <c r="J2666" i="25"/>
  <c r="J2665" i="25"/>
  <c r="J2664" i="25"/>
  <c r="J2663" i="25"/>
  <c r="J2662" i="25"/>
  <c r="J2661" i="25"/>
  <c r="J2660" i="25"/>
  <c r="J2659" i="25"/>
  <c r="J2658" i="25"/>
  <c r="J2657" i="25"/>
  <c r="J2656" i="25"/>
  <c r="J2655" i="25"/>
  <c r="J2654" i="25"/>
  <c r="J2653" i="25"/>
  <c r="J2652" i="25"/>
  <c r="J2651" i="25"/>
  <c r="J2650" i="25"/>
  <c r="J2649" i="25"/>
  <c r="J2648" i="25"/>
  <c r="J2647" i="25"/>
  <c r="J2646" i="25"/>
  <c r="J2645" i="25"/>
  <c r="J2644" i="25"/>
  <c r="J2643" i="25"/>
  <c r="J2642" i="25"/>
  <c r="J2641" i="25"/>
  <c r="J2640" i="25"/>
  <c r="J2639" i="25"/>
  <c r="J2638" i="25"/>
  <c r="J2637" i="25"/>
  <c r="J2636" i="25"/>
  <c r="J2635" i="25"/>
  <c r="J2634" i="25"/>
  <c r="J2633" i="25"/>
  <c r="J2632" i="25"/>
  <c r="J2631" i="25"/>
  <c r="J2630" i="25"/>
  <c r="J2629" i="25"/>
  <c r="J2628" i="25"/>
  <c r="J2627" i="25"/>
  <c r="J2626" i="25"/>
  <c r="J2625" i="25"/>
  <c r="J2624" i="25"/>
  <c r="J2623" i="25"/>
  <c r="J2622" i="25"/>
  <c r="J2621" i="25"/>
  <c r="J2620" i="25"/>
  <c r="J2619" i="25"/>
  <c r="J2618" i="25"/>
  <c r="J2617" i="25"/>
  <c r="J2616" i="25"/>
  <c r="J2615" i="25"/>
  <c r="J2614" i="25"/>
  <c r="J2613" i="25"/>
  <c r="J2612" i="25"/>
  <c r="J2611" i="25"/>
  <c r="J2610" i="25"/>
  <c r="J2609" i="25"/>
  <c r="J2608" i="25"/>
  <c r="J2607" i="25"/>
  <c r="J2606" i="25"/>
  <c r="J2605" i="25"/>
  <c r="J2604" i="25"/>
  <c r="J2603" i="25"/>
  <c r="J2602" i="25"/>
  <c r="J2601" i="25"/>
  <c r="J2600" i="25"/>
  <c r="J2599" i="25"/>
  <c r="J2598" i="25"/>
  <c r="J2597" i="25"/>
  <c r="J2596" i="25"/>
  <c r="J2595" i="25"/>
  <c r="J2594" i="25"/>
  <c r="J2593" i="25"/>
  <c r="J2592" i="25"/>
  <c r="J2591" i="25"/>
  <c r="J2590" i="25"/>
  <c r="J2589" i="25"/>
  <c r="J2588" i="25"/>
  <c r="J2587" i="25"/>
  <c r="J2586" i="25"/>
  <c r="J2585" i="25"/>
  <c r="J2584" i="25"/>
  <c r="J2583" i="25"/>
  <c r="J2582" i="25"/>
  <c r="J2581" i="25"/>
  <c r="J2580" i="25"/>
  <c r="J2579" i="25"/>
  <c r="J2578" i="25"/>
  <c r="J2577" i="25"/>
  <c r="J2576" i="25"/>
  <c r="J2575" i="25"/>
  <c r="J2574" i="25"/>
  <c r="J2573" i="25"/>
  <c r="J2572" i="25"/>
  <c r="J2571" i="25"/>
  <c r="J2570" i="25"/>
  <c r="J2569" i="25"/>
  <c r="J2568" i="25"/>
  <c r="J2567" i="25"/>
  <c r="J2566" i="25"/>
  <c r="J2565" i="25"/>
  <c r="J2564" i="25"/>
  <c r="J2563" i="25"/>
  <c r="J2562" i="25"/>
  <c r="J2561" i="25"/>
  <c r="J2560" i="25"/>
  <c r="J2559" i="25"/>
  <c r="J2558" i="25"/>
  <c r="J2557" i="25"/>
  <c r="J2556" i="25"/>
  <c r="J2555" i="25"/>
  <c r="J2554" i="25"/>
  <c r="J2553" i="25"/>
  <c r="J2552" i="25"/>
  <c r="J2551" i="25"/>
  <c r="J2550" i="25"/>
  <c r="J2549" i="25"/>
  <c r="J2548" i="25"/>
  <c r="J2547" i="25"/>
  <c r="J2546" i="25"/>
  <c r="J2545" i="25"/>
  <c r="J2544" i="25"/>
  <c r="J2543" i="25"/>
  <c r="J2542" i="25"/>
  <c r="J2541" i="25"/>
  <c r="J2540" i="25"/>
  <c r="J2539" i="25"/>
  <c r="J2538" i="25"/>
  <c r="J2537" i="25"/>
  <c r="J2536" i="25"/>
  <c r="J2535" i="25"/>
  <c r="J2534" i="25"/>
  <c r="J2533" i="25"/>
  <c r="J2532" i="25"/>
  <c r="J2531" i="25"/>
  <c r="J2530" i="25"/>
  <c r="J2529" i="25"/>
  <c r="J2528" i="25"/>
  <c r="J2527" i="25"/>
  <c r="J2526" i="25"/>
  <c r="J2525" i="25"/>
  <c r="J2524" i="25"/>
  <c r="J2523" i="25"/>
  <c r="J2522" i="25"/>
  <c r="J2521" i="25"/>
  <c r="J2520" i="25"/>
  <c r="J2519" i="25"/>
  <c r="J2518" i="25"/>
  <c r="J2517" i="25"/>
  <c r="J2516" i="25"/>
  <c r="J2515" i="25"/>
  <c r="J2514" i="25"/>
  <c r="J2513" i="25"/>
  <c r="J2512" i="25"/>
  <c r="J2511" i="25"/>
  <c r="J2510" i="25"/>
  <c r="J2509" i="25"/>
  <c r="J2508" i="25"/>
  <c r="J2507" i="25"/>
  <c r="J2506" i="25"/>
  <c r="J2505" i="25"/>
  <c r="J2504" i="25"/>
  <c r="J2503" i="25"/>
  <c r="J2502" i="25"/>
  <c r="J2501" i="25"/>
  <c r="J2500" i="25"/>
  <c r="J2499" i="25"/>
  <c r="J2498" i="25"/>
  <c r="J2497" i="25"/>
  <c r="J2496" i="25"/>
  <c r="J2495" i="25"/>
  <c r="J2494" i="25"/>
  <c r="J2493" i="25"/>
  <c r="J2492" i="25"/>
  <c r="J2491" i="25"/>
  <c r="J2490" i="25"/>
  <c r="J2489" i="25"/>
  <c r="J2488" i="25"/>
  <c r="J2487" i="25"/>
  <c r="J2486" i="25"/>
  <c r="J2485" i="25"/>
  <c r="J2484" i="25"/>
  <c r="J2483" i="25"/>
  <c r="J2482" i="25"/>
  <c r="J2481" i="25"/>
  <c r="J2480" i="25"/>
  <c r="J2479" i="25"/>
  <c r="J2478" i="25"/>
  <c r="J2477" i="25"/>
  <c r="J2476" i="25"/>
  <c r="J2475" i="25"/>
  <c r="J2474" i="25"/>
  <c r="J2473" i="25"/>
  <c r="J2472" i="25"/>
  <c r="J2471" i="25"/>
  <c r="J2470" i="25"/>
  <c r="J2469" i="25"/>
  <c r="J2468" i="25"/>
  <c r="J2467" i="25"/>
  <c r="J2466" i="25"/>
  <c r="J2465" i="25"/>
  <c r="J2464" i="25"/>
  <c r="J2463" i="25"/>
  <c r="J2462" i="25"/>
  <c r="J2461" i="25"/>
  <c r="J2460" i="25"/>
  <c r="J2459" i="25"/>
  <c r="J2458" i="25"/>
  <c r="J2457" i="25"/>
  <c r="J2456" i="25"/>
  <c r="J2455" i="25"/>
  <c r="J2454" i="25"/>
  <c r="J2453" i="25"/>
  <c r="J2452" i="25"/>
  <c r="J2451" i="25"/>
  <c r="J2450" i="25"/>
  <c r="J2449" i="25"/>
  <c r="J2448" i="25"/>
  <c r="J2447" i="25"/>
  <c r="J2446" i="25"/>
  <c r="J2445" i="25"/>
  <c r="J2444" i="25"/>
  <c r="J2443" i="25"/>
  <c r="J2442" i="25"/>
  <c r="J2441" i="25"/>
  <c r="J2440" i="25"/>
  <c r="J2439" i="25"/>
  <c r="J2438" i="25"/>
  <c r="J2437" i="25"/>
  <c r="J2436" i="25"/>
  <c r="J2435" i="25"/>
  <c r="J2434" i="25"/>
  <c r="J2433" i="25"/>
  <c r="J2432" i="25"/>
  <c r="J2431" i="25"/>
  <c r="J2430" i="25"/>
  <c r="J2429" i="25"/>
  <c r="J2428" i="25"/>
  <c r="J2427" i="25"/>
  <c r="J2426" i="25"/>
  <c r="J2425" i="25"/>
  <c r="J2424" i="25"/>
  <c r="J2423" i="25"/>
  <c r="J2422" i="25"/>
  <c r="J2421" i="25"/>
  <c r="J2420" i="25"/>
  <c r="J2419" i="25"/>
  <c r="J2418" i="25"/>
  <c r="J2417" i="25"/>
  <c r="J2416" i="25"/>
  <c r="J2415" i="25"/>
  <c r="J2414" i="25"/>
  <c r="J2413" i="25"/>
  <c r="J2412" i="25"/>
  <c r="J2411" i="25"/>
  <c r="J2410" i="25"/>
  <c r="J2409" i="25"/>
  <c r="J2408" i="25"/>
  <c r="J2407" i="25"/>
  <c r="J2406" i="25"/>
  <c r="J2405" i="25"/>
  <c r="J2404" i="25"/>
  <c r="J2403" i="25"/>
  <c r="J2402" i="25"/>
  <c r="J2401" i="25"/>
  <c r="J2400" i="25"/>
  <c r="J2399" i="25"/>
  <c r="J2398" i="25"/>
  <c r="J2397" i="25"/>
  <c r="J2396" i="25"/>
  <c r="J2395" i="25"/>
  <c r="J2394" i="25"/>
  <c r="J2393" i="25"/>
  <c r="J2392" i="25"/>
  <c r="J2391" i="25"/>
  <c r="J2390" i="25"/>
  <c r="J2389" i="25"/>
  <c r="J2388" i="25"/>
  <c r="J2387" i="25"/>
  <c r="J2386" i="25"/>
  <c r="J2385" i="25"/>
  <c r="J2384" i="25"/>
  <c r="J2383" i="25"/>
  <c r="J2382" i="25"/>
  <c r="J2381" i="25"/>
  <c r="J2380" i="25"/>
  <c r="J2379" i="25"/>
  <c r="J2378" i="25"/>
  <c r="J2377" i="25"/>
  <c r="J2376" i="25"/>
  <c r="J2375" i="25"/>
  <c r="J2374" i="25"/>
  <c r="J2373" i="25"/>
  <c r="J2372" i="25"/>
  <c r="J2371" i="25"/>
  <c r="J2370" i="25"/>
  <c r="J2369" i="25"/>
  <c r="J2368" i="25"/>
  <c r="J2367" i="25"/>
  <c r="J2366" i="25"/>
  <c r="J2365" i="25"/>
  <c r="J2364" i="25"/>
  <c r="J2363" i="25"/>
  <c r="J2362" i="25"/>
  <c r="J2361" i="25"/>
  <c r="J2360" i="25"/>
  <c r="J2359" i="25"/>
  <c r="J2358" i="25"/>
  <c r="J2357" i="25"/>
  <c r="J2356" i="25"/>
  <c r="J2355" i="25"/>
  <c r="J2354" i="25"/>
  <c r="J2353" i="25"/>
  <c r="J2352" i="25"/>
  <c r="J2351" i="25"/>
  <c r="J2350" i="25"/>
  <c r="J2349" i="25"/>
  <c r="J2348" i="25"/>
  <c r="J2347" i="25"/>
  <c r="J2346" i="25"/>
  <c r="J2345" i="25"/>
  <c r="J2344" i="25"/>
  <c r="J2343" i="25"/>
  <c r="J2342" i="25"/>
  <c r="J2341" i="25"/>
  <c r="J2340" i="25"/>
  <c r="J2339" i="25"/>
  <c r="J2338" i="25"/>
  <c r="J2337" i="25"/>
  <c r="J2336" i="25"/>
  <c r="J2335" i="25"/>
  <c r="J2334" i="25"/>
  <c r="J2333" i="25"/>
  <c r="J2332" i="25"/>
  <c r="J2331" i="25"/>
  <c r="J2330" i="25"/>
  <c r="J2329" i="25"/>
  <c r="J2328" i="25"/>
  <c r="J2327" i="25"/>
  <c r="J2326" i="25"/>
  <c r="J2325" i="25"/>
  <c r="J2324" i="25"/>
  <c r="J2323" i="25"/>
  <c r="J2322" i="25"/>
  <c r="J2321" i="25"/>
  <c r="J2320" i="25"/>
  <c r="J2319" i="25"/>
  <c r="J2318" i="25"/>
  <c r="J2317" i="25"/>
  <c r="J2316" i="25"/>
  <c r="J2315" i="25"/>
  <c r="J2314" i="25"/>
  <c r="J2313" i="25"/>
  <c r="J2312" i="25"/>
  <c r="J2311" i="25"/>
  <c r="J2310" i="25"/>
  <c r="J2309" i="25"/>
  <c r="J2308" i="25"/>
  <c r="J2307" i="25"/>
  <c r="J2306" i="25"/>
  <c r="J2305" i="25"/>
  <c r="J2304" i="25"/>
  <c r="J2303" i="25"/>
  <c r="J2302" i="25"/>
  <c r="J2301" i="25"/>
  <c r="J2300" i="25"/>
  <c r="J2299" i="25"/>
  <c r="J2298" i="25"/>
  <c r="J2297" i="25"/>
  <c r="J2296" i="25"/>
  <c r="J2295" i="25"/>
  <c r="J2294" i="25"/>
  <c r="J2293" i="25"/>
  <c r="J2292" i="25"/>
  <c r="J2291" i="25"/>
  <c r="J2290" i="25"/>
  <c r="J2289" i="25"/>
  <c r="J2288" i="25"/>
  <c r="J2287" i="25"/>
  <c r="J2286" i="25"/>
  <c r="J2285" i="25"/>
  <c r="J2284" i="25"/>
  <c r="J2283" i="25"/>
  <c r="J2282" i="25"/>
  <c r="J2281" i="25"/>
  <c r="J2280" i="25"/>
  <c r="J2279" i="25"/>
  <c r="J2278" i="25"/>
  <c r="J2277" i="25"/>
  <c r="J2276" i="25"/>
  <c r="J2275" i="25"/>
  <c r="J2274" i="25"/>
  <c r="J2273" i="25"/>
  <c r="J2272" i="25"/>
  <c r="J2271" i="25"/>
  <c r="J2270" i="25"/>
  <c r="J2269" i="25"/>
  <c r="J2268" i="25"/>
  <c r="J2267" i="25"/>
  <c r="J2266" i="25"/>
  <c r="J2265" i="25"/>
  <c r="J2264" i="25"/>
  <c r="J2263" i="25"/>
  <c r="J2262" i="25"/>
  <c r="J2261" i="25"/>
  <c r="J2260" i="25"/>
  <c r="J2259" i="25"/>
  <c r="J2258" i="25"/>
  <c r="J2257" i="25"/>
  <c r="J2256" i="25"/>
  <c r="J2255" i="25"/>
  <c r="J2254" i="25"/>
  <c r="J2253" i="25"/>
  <c r="J2252" i="25"/>
  <c r="J2251" i="25"/>
  <c r="J2250" i="25"/>
  <c r="J2249" i="25"/>
  <c r="J2248" i="25"/>
  <c r="J2247" i="25"/>
  <c r="J2246" i="25"/>
  <c r="J2245" i="25"/>
  <c r="J2244" i="25"/>
  <c r="J2243" i="25"/>
  <c r="J2242" i="25"/>
  <c r="J2241" i="25"/>
  <c r="J2240" i="25"/>
  <c r="J2239" i="25"/>
  <c r="J2238" i="25"/>
  <c r="J2237" i="25"/>
  <c r="J2236" i="25"/>
  <c r="J2235" i="25"/>
  <c r="J2234" i="25"/>
  <c r="J2233" i="25"/>
  <c r="J2232" i="25"/>
  <c r="J2231" i="25"/>
  <c r="J2230" i="25"/>
  <c r="J2229" i="25"/>
  <c r="J2228" i="25"/>
  <c r="J2227" i="25"/>
  <c r="J2226" i="25"/>
  <c r="J2225" i="25"/>
  <c r="J2224" i="25"/>
  <c r="J2223" i="25"/>
  <c r="J2222" i="25"/>
  <c r="J2221" i="25"/>
  <c r="J2220" i="25"/>
  <c r="J2219" i="25"/>
  <c r="J2218" i="25"/>
  <c r="J2217" i="25"/>
  <c r="J2216" i="25"/>
  <c r="J2215" i="25"/>
  <c r="J2214" i="25"/>
  <c r="J2213" i="25"/>
  <c r="J2212" i="25"/>
  <c r="J2211" i="25"/>
  <c r="J2210" i="25"/>
  <c r="J2209" i="25"/>
  <c r="J2208" i="25"/>
  <c r="J2207" i="25"/>
  <c r="J2206" i="25"/>
  <c r="J2205" i="25"/>
  <c r="J2204" i="25"/>
  <c r="J2203" i="25"/>
  <c r="J2202" i="25"/>
  <c r="J2201" i="25"/>
  <c r="J2200" i="25"/>
  <c r="J2199" i="25"/>
  <c r="J2198" i="25"/>
  <c r="J2197" i="25"/>
  <c r="J2196" i="25"/>
  <c r="J2195" i="25"/>
  <c r="J2194" i="25"/>
  <c r="J2193" i="25"/>
  <c r="J2192" i="25"/>
  <c r="J2191" i="25"/>
  <c r="J2190" i="25"/>
  <c r="J2189" i="25"/>
  <c r="J2188" i="25"/>
  <c r="J2187" i="25"/>
  <c r="J2186" i="25"/>
  <c r="J2185" i="25"/>
  <c r="J2184" i="25"/>
  <c r="J2183" i="25"/>
  <c r="J2182" i="25"/>
  <c r="J2181" i="25"/>
  <c r="J2180" i="25"/>
  <c r="J2179" i="25"/>
  <c r="J2178" i="25"/>
  <c r="J2177" i="25"/>
  <c r="J2176" i="25"/>
  <c r="J2175" i="25"/>
  <c r="J2174" i="25"/>
  <c r="J2173" i="25"/>
  <c r="J2172" i="25"/>
  <c r="J2171" i="25"/>
  <c r="J2170" i="25"/>
  <c r="J2169" i="25"/>
  <c r="J2168" i="25"/>
  <c r="J2167" i="25"/>
  <c r="J2166" i="25"/>
  <c r="J2165" i="25"/>
  <c r="J2164" i="25"/>
  <c r="J2163" i="25"/>
  <c r="J2162" i="25"/>
  <c r="J2161" i="25"/>
  <c r="J2160" i="25"/>
  <c r="J2159" i="25"/>
  <c r="J2158" i="25"/>
  <c r="J2157" i="25"/>
  <c r="J2156" i="25"/>
  <c r="J2155" i="25"/>
  <c r="J2154" i="25"/>
  <c r="J2153" i="25"/>
  <c r="J2152" i="25"/>
  <c r="J2151" i="25"/>
  <c r="J2150" i="25"/>
  <c r="J2149" i="25"/>
  <c r="J2148" i="25"/>
  <c r="J2147" i="25"/>
  <c r="J2146" i="25"/>
  <c r="J2145" i="25"/>
  <c r="J2144" i="25"/>
  <c r="J2143" i="25"/>
  <c r="J2142" i="25"/>
  <c r="J2141" i="25"/>
  <c r="J2140" i="25"/>
  <c r="J2139" i="25"/>
  <c r="J2138" i="25"/>
  <c r="J2137" i="25"/>
  <c r="J2136" i="25"/>
  <c r="J2135" i="25"/>
  <c r="J2134" i="25"/>
  <c r="J2133" i="25"/>
  <c r="J2132" i="25"/>
  <c r="J2131" i="25"/>
  <c r="J2130" i="25"/>
  <c r="J2129" i="25"/>
  <c r="J2128" i="25"/>
  <c r="J2127" i="25"/>
  <c r="J2126" i="25"/>
  <c r="J2125" i="25"/>
  <c r="J2124" i="25"/>
  <c r="J2123" i="25"/>
  <c r="J2122" i="25"/>
  <c r="J2121" i="25"/>
  <c r="J2120" i="25"/>
  <c r="J2119" i="25"/>
  <c r="J2118" i="25"/>
  <c r="J2117" i="25"/>
  <c r="J2116" i="25"/>
  <c r="J2115" i="25"/>
  <c r="J2114" i="25"/>
  <c r="J2113" i="25"/>
  <c r="J2112" i="25"/>
  <c r="J2111" i="25"/>
  <c r="J2110" i="25"/>
  <c r="J2109" i="25"/>
  <c r="J2108" i="25"/>
  <c r="J2107" i="25"/>
  <c r="J2106" i="25"/>
  <c r="J2105" i="25"/>
  <c r="J2104" i="25"/>
  <c r="J2103" i="25"/>
  <c r="J2102" i="25"/>
  <c r="J2101" i="25"/>
  <c r="J2100" i="25"/>
  <c r="J2099" i="25"/>
  <c r="J2098" i="25"/>
  <c r="J2097" i="25"/>
  <c r="J2096" i="25"/>
  <c r="J2095" i="25"/>
  <c r="J2094" i="25"/>
  <c r="J2093" i="25"/>
  <c r="J2092" i="25"/>
  <c r="J2091" i="25"/>
  <c r="J2090" i="25"/>
  <c r="J2089" i="25"/>
  <c r="J2088" i="25"/>
  <c r="J2087" i="25"/>
  <c r="J2086" i="25"/>
  <c r="J2085" i="25"/>
  <c r="J2084" i="25"/>
  <c r="J2083" i="25"/>
  <c r="J2082" i="25"/>
  <c r="J2081" i="25"/>
  <c r="J2080" i="25"/>
  <c r="J2079" i="25"/>
  <c r="J2078" i="25"/>
  <c r="J2077" i="25"/>
  <c r="J2076" i="25"/>
  <c r="J2075" i="25"/>
  <c r="J2074" i="25"/>
  <c r="J2073" i="25"/>
  <c r="J2072" i="25"/>
  <c r="J2071" i="25"/>
  <c r="J2070" i="25"/>
  <c r="J2069" i="25"/>
  <c r="J2068" i="25"/>
  <c r="J2067" i="25"/>
  <c r="J2066" i="25"/>
  <c r="J2065" i="25"/>
  <c r="J2064" i="25"/>
  <c r="J2063" i="25"/>
  <c r="J2062" i="25"/>
  <c r="J2061" i="25"/>
  <c r="J2060" i="25"/>
  <c r="J2059" i="25"/>
  <c r="J2058" i="25"/>
  <c r="J2057" i="25"/>
  <c r="J2056" i="25"/>
  <c r="J2055" i="25"/>
  <c r="J2054" i="25"/>
  <c r="J2053" i="25"/>
  <c r="J2052" i="25"/>
  <c r="J2051" i="25"/>
  <c r="J2050" i="25"/>
  <c r="J2049" i="25"/>
  <c r="J2048" i="25"/>
  <c r="J2047" i="25"/>
  <c r="J2046" i="25"/>
  <c r="J2045" i="25"/>
  <c r="J2044" i="25"/>
  <c r="J2043" i="25"/>
  <c r="J2042" i="25"/>
  <c r="J2041" i="25"/>
  <c r="J2040" i="25"/>
  <c r="J2039" i="25"/>
  <c r="J2038" i="25"/>
  <c r="J2037" i="25"/>
  <c r="J2036" i="25"/>
  <c r="J2035" i="25"/>
  <c r="J2034" i="25"/>
  <c r="J2033" i="25"/>
  <c r="J2032" i="25"/>
  <c r="J2031" i="25"/>
  <c r="J2030" i="25"/>
  <c r="J2029" i="25"/>
  <c r="J2028" i="25"/>
  <c r="J2027" i="25"/>
  <c r="J2026" i="25"/>
  <c r="J2025" i="25"/>
  <c r="J2024" i="25"/>
  <c r="J2023" i="25"/>
  <c r="J2022" i="25"/>
  <c r="J2021" i="25"/>
  <c r="J2020" i="25"/>
  <c r="J2019" i="25"/>
  <c r="J2018" i="25"/>
  <c r="J2017" i="25"/>
  <c r="J2016" i="25"/>
  <c r="J2015" i="25"/>
  <c r="J2014" i="25"/>
  <c r="J2013" i="25"/>
  <c r="J2012" i="25"/>
  <c r="J2011" i="25"/>
  <c r="J2010" i="25"/>
  <c r="J2009" i="25"/>
  <c r="J2008" i="25"/>
  <c r="J2007" i="25"/>
  <c r="J2006" i="25"/>
  <c r="J2005" i="25"/>
  <c r="J2004" i="25"/>
  <c r="J2003" i="25"/>
  <c r="J2002" i="25"/>
  <c r="J2001" i="25"/>
  <c r="J2000" i="25"/>
  <c r="J1999" i="25"/>
  <c r="J1998" i="25"/>
  <c r="J1997" i="25"/>
  <c r="J1996" i="25"/>
  <c r="J1995" i="25"/>
  <c r="J1994" i="25"/>
  <c r="J1993" i="25"/>
  <c r="J1992" i="25"/>
  <c r="J1991" i="25"/>
  <c r="J1990" i="25"/>
  <c r="J1989" i="25"/>
  <c r="J1988" i="25"/>
  <c r="J1987" i="25"/>
  <c r="J1986" i="25"/>
  <c r="J1985" i="25"/>
  <c r="J1984" i="25"/>
  <c r="J1983" i="25"/>
  <c r="J1982" i="25"/>
  <c r="J1981" i="25"/>
  <c r="J1980" i="25"/>
  <c r="J1979" i="25"/>
  <c r="J1978" i="25"/>
  <c r="J1977" i="25"/>
  <c r="J1976" i="25"/>
  <c r="J1975" i="25"/>
  <c r="J1974" i="25"/>
  <c r="J1973" i="25"/>
  <c r="J1972" i="25"/>
  <c r="J1971" i="25"/>
  <c r="J1970" i="25"/>
  <c r="J1969" i="25"/>
  <c r="J1968" i="25"/>
  <c r="J1967" i="25"/>
  <c r="J1966" i="25"/>
  <c r="J1965" i="25"/>
  <c r="J1964" i="25"/>
  <c r="J1963" i="25"/>
  <c r="J1962" i="25"/>
  <c r="J1961" i="25"/>
  <c r="J1960" i="25"/>
  <c r="J1959" i="25"/>
  <c r="J1958" i="25"/>
  <c r="J1957" i="25"/>
  <c r="J1956" i="25"/>
  <c r="J1955" i="25"/>
  <c r="J1954" i="25"/>
  <c r="J1953" i="25"/>
  <c r="J1952" i="25"/>
  <c r="J1951" i="25"/>
  <c r="J1950" i="25"/>
  <c r="J1949" i="25"/>
  <c r="J1948" i="25"/>
  <c r="J1947" i="25"/>
  <c r="J1946" i="25"/>
  <c r="J1945" i="25"/>
  <c r="J1944" i="25"/>
  <c r="J1943" i="25"/>
  <c r="J1942" i="25"/>
  <c r="J1941" i="25"/>
  <c r="J1940" i="25"/>
  <c r="J1939" i="25"/>
  <c r="J1938" i="25"/>
  <c r="J1937" i="25"/>
  <c r="J1936" i="25"/>
  <c r="J1935" i="25"/>
  <c r="J1934" i="25"/>
  <c r="J1933" i="25"/>
  <c r="J1932" i="25"/>
  <c r="J1931" i="25"/>
  <c r="J1930" i="25"/>
  <c r="J1929" i="25"/>
  <c r="J1928" i="25"/>
  <c r="J1927" i="25"/>
  <c r="J1926" i="25"/>
  <c r="J1925" i="25"/>
  <c r="J1924" i="25"/>
  <c r="J1923" i="25"/>
  <c r="J1922" i="25"/>
  <c r="J1921" i="25"/>
  <c r="J1920" i="25"/>
  <c r="J1919" i="25"/>
  <c r="J1918" i="25"/>
  <c r="J1917" i="25"/>
  <c r="J1916" i="25"/>
  <c r="J1915" i="25"/>
  <c r="J1914" i="25"/>
  <c r="J1913" i="25"/>
  <c r="J1912" i="25"/>
  <c r="J1911" i="25"/>
  <c r="J1910" i="25"/>
  <c r="J1909" i="25"/>
  <c r="J1908" i="25"/>
  <c r="J1907" i="25"/>
  <c r="J1906" i="25"/>
  <c r="J1905" i="25"/>
  <c r="J1904" i="25"/>
  <c r="J1903" i="25"/>
  <c r="J1902" i="25"/>
  <c r="J1901" i="25"/>
  <c r="J1900" i="25"/>
  <c r="J1899" i="25"/>
  <c r="J1898" i="25"/>
  <c r="J1897" i="25"/>
  <c r="J1896" i="25"/>
  <c r="J1895" i="25"/>
  <c r="J1894" i="25"/>
  <c r="J1893" i="25"/>
  <c r="J1892" i="25"/>
  <c r="J1891" i="25"/>
  <c r="J1890" i="25"/>
  <c r="J1889" i="25"/>
  <c r="J1888" i="25"/>
  <c r="J1887" i="25"/>
  <c r="J1886" i="25"/>
  <c r="J1885" i="25"/>
  <c r="J1884" i="25"/>
  <c r="J1883" i="25"/>
  <c r="J1882" i="25"/>
  <c r="J1881" i="25"/>
  <c r="J1880" i="25"/>
  <c r="J1879" i="25"/>
  <c r="J1878" i="25"/>
  <c r="J1877" i="25"/>
  <c r="J1876" i="25"/>
  <c r="J1875" i="25"/>
  <c r="J1874" i="25"/>
  <c r="J1873" i="25"/>
  <c r="J1872" i="25"/>
  <c r="J1871" i="25"/>
  <c r="J1870" i="25"/>
  <c r="J1869" i="25"/>
  <c r="J1868" i="25"/>
  <c r="J1867" i="25"/>
  <c r="J1866" i="25"/>
  <c r="J1865" i="25"/>
  <c r="J1864" i="25"/>
  <c r="J1863" i="25"/>
  <c r="J1862" i="25"/>
  <c r="J1861" i="25"/>
  <c r="J1860" i="25"/>
  <c r="J1859" i="25"/>
  <c r="J1858" i="25"/>
  <c r="J1857" i="25"/>
  <c r="J1856" i="25"/>
  <c r="J1855" i="25"/>
  <c r="J1854" i="25"/>
  <c r="J1853" i="25"/>
  <c r="J1852" i="25"/>
  <c r="J1851" i="25"/>
  <c r="J1850" i="25"/>
  <c r="J1849" i="25"/>
  <c r="J1848" i="25"/>
  <c r="J1847" i="25"/>
  <c r="J1846" i="25"/>
  <c r="J1845" i="25"/>
  <c r="J1844" i="25"/>
  <c r="J1843" i="25"/>
  <c r="J1842" i="25"/>
  <c r="J1841" i="25"/>
  <c r="J1840" i="25"/>
  <c r="J1839" i="25"/>
  <c r="J1838" i="25"/>
  <c r="J1837" i="25"/>
  <c r="J1836" i="25"/>
  <c r="J1835" i="25"/>
  <c r="J1834" i="25"/>
  <c r="J1833" i="25"/>
  <c r="J1832" i="25"/>
  <c r="J1831" i="25"/>
  <c r="J1830" i="25"/>
  <c r="J1829" i="25"/>
  <c r="J1828" i="25"/>
  <c r="J1827" i="25"/>
  <c r="J1826" i="25"/>
  <c r="J1825" i="25"/>
  <c r="J1824" i="25"/>
  <c r="J1823" i="25"/>
  <c r="J1822" i="25"/>
  <c r="J1821" i="25"/>
  <c r="J1820" i="25"/>
  <c r="J1819" i="25"/>
  <c r="J1818" i="25"/>
  <c r="J1817" i="25"/>
  <c r="J1816" i="25"/>
  <c r="J1815" i="25"/>
  <c r="J1814" i="25"/>
  <c r="J1813" i="25"/>
  <c r="J1812" i="25"/>
  <c r="J1811" i="25"/>
  <c r="J1810" i="25"/>
  <c r="J1809" i="25"/>
  <c r="J1808" i="25"/>
  <c r="J1807" i="25"/>
  <c r="J1806" i="25"/>
  <c r="J1805" i="25"/>
  <c r="J1804" i="25"/>
  <c r="J1803" i="25"/>
  <c r="J1802" i="25"/>
  <c r="J1801" i="25"/>
  <c r="J1800" i="25"/>
  <c r="J1799" i="25"/>
  <c r="J1798" i="25"/>
  <c r="J1797" i="25"/>
  <c r="J1796" i="25"/>
  <c r="J1795" i="25"/>
  <c r="J1794" i="25"/>
  <c r="J1793" i="25"/>
  <c r="J1792" i="25"/>
  <c r="J1791" i="25"/>
  <c r="J1790" i="25"/>
  <c r="J1789" i="25"/>
  <c r="J1788" i="25"/>
  <c r="J1787" i="25"/>
  <c r="J1786" i="25"/>
  <c r="J1785" i="25"/>
  <c r="J1784" i="25"/>
  <c r="J1783" i="25"/>
  <c r="J1782" i="25"/>
  <c r="J1781" i="25"/>
  <c r="J1780" i="25"/>
  <c r="J1779" i="25"/>
  <c r="J1778" i="25"/>
  <c r="J1777" i="25"/>
  <c r="J1776" i="25"/>
  <c r="J1775" i="25"/>
  <c r="J1774" i="25"/>
  <c r="J1773" i="25"/>
  <c r="J1772" i="25"/>
  <c r="J1771" i="25"/>
  <c r="J1770" i="25"/>
  <c r="J1769" i="25"/>
  <c r="J1768" i="25"/>
  <c r="J1767" i="25"/>
  <c r="J1766" i="25"/>
  <c r="J1765" i="25"/>
  <c r="J1764" i="25"/>
  <c r="J1763" i="25"/>
  <c r="J1762" i="25"/>
  <c r="J1761" i="25"/>
  <c r="J1760" i="25"/>
  <c r="J1759" i="25"/>
  <c r="J1758" i="25"/>
  <c r="J1757" i="25"/>
  <c r="J1756" i="25"/>
  <c r="J1755" i="25"/>
  <c r="J1754" i="25"/>
  <c r="J1753" i="25"/>
  <c r="J1752" i="25"/>
  <c r="J1751" i="25"/>
  <c r="J1750" i="25"/>
  <c r="J1749" i="25"/>
  <c r="J1748" i="25"/>
  <c r="J1747" i="25"/>
  <c r="J1746" i="25"/>
  <c r="J1745" i="25"/>
  <c r="J1744" i="25"/>
  <c r="J1743" i="25"/>
  <c r="J1742" i="25"/>
  <c r="J1741" i="25"/>
  <c r="J1740" i="25"/>
  <c r="J1739" i="25"/>
  <c r="J1738" i="25"/>
  <c r="J1737" i="25"/>
  <c r="J1736" i="25"/>
  <c r="J1735" i="25"/>
  <c r="J1734" i="25"/>
  <c r="J1733" i="25"/>
  <c r="J1732" i="25"/>
  <c r="J1731" i="25"/>
  <c r="J1730" i="25"/>
  <c r="J1729" i="25"/>
  <c r="J1728" i="25"/>
  <c r="J1727" i="25"/>
  <c r="J1726" i="25"/>
  <c r="J1725" i="25"/>
  <c r="J1724" i="25"/>
  <c r="J1723" i="25"/>
  <c r="J1722" i="25"/>
  <c r="J1721" i="25"/>
  <c r="J1720" i="25"/>
  <c r="J1719" i="25"/>
  <c r="J1718" i="25"/>
  <c r="J1717" i="25"/>
  <c r="J1716" i="25"/>
  <c r="J1715" i="25"/>
  <c r="J1714" i="25"/>
  <c r="J1713" i="25"/>
  <c r="J1712" i="25"/>
  <c r="J1711" i="25"/>
  <c r="J1710" i="25"/>
  <c r="J1709" i="25"/>
  <c r="J1708" i="25"/>
  <c r="J1707" i="25"/>
  <c r="J1706" i="25"/>
  <c r="J1705" i="25"/>
  <c r="J1704" i="25"/>
  <c r="J1703" i="25"/>
  <c r="J1702" i="25"/>
  <c r="J1701" i="25"/>
  <c r="J1700" i="25"/>
  <c r="J1699" i="25"/>
  <c r="J1698" i="25"/>
  <c r="J1697" i="25"/>
  <c r="J1696" i="25"/>
  <c r="J1695" i="25"/>
  <c r="J1694" i="25"/>
  <c r="J1693" i="25"/>
  <c r="J1692" i="25"/>
  <c r="J1691" i="25"/>
  <c r="J1690" i="25"/>
  <c r="J1689" i="25"/>
  <c r="J1688" i="25"/>
  <c r="J1687" i="25"/>
  <c r="J1686" i="25"/>
  <c r="J1685" i="25"/>
  <c r="J1684" i="25"/>
  <c r="J1683" i="25"/>
  <c r="J1682" i="25"/>
  <c r="J1681" i="25"/>
  <c r="J1680" i="25"/>
  <c r="J1679" i="25"/>
  <c r="J1678" i="25"/>
  <c r="J1677" i="25"/>
  <c r="J1676" i="25"/>
  <c r="J1675" i="25"/>
  <c r="J1674" i="25"/>
  <c r="J1673" i="25"/>
  <c r="J1672" i="25"/>
  <c r="J1671" i="25"/>
  <c r="J1670" i="25"/>
  <c r="J1669" i="25"/>
  <c r="J1668" i="25"/>
  <c r="J1667" i="25"/>
  <c r="J1666" i="25"/>
  <c r="J1665" i="25"/>
  <c r="J1664" i="25"/>
  <c r="J1663" i="25"/>
  <c r="J1662" i="25"/>
  <c r="J1661" i="25"/>
  <c r="J1660" i="25"/>
  <c r="J1659" i="25"/>
  <c r="J1658" i="25"/>
  <c r="J1657" i="25"/>
  <c r="J1656" i="25"/>
  <c r="J1655" i="25"/>
  <c r="J1654" i="25"/>
  <c r="J1653" i="25"/>
  <c r="J1652" i="25"/>
  <c r="J1651" i="25"/>
  <c r="J1650" i="25"/>
  <c r="J1649" i="25"/>
  <c r="J1648" i="25"/>
  <c r="J1647" i="25"/>
  <c r="J1646" i="25"/>
  <c r="J1645" i="25"/>
  <c r="J1644" i="25"/>
  <c r="J1643" i="25"/>
  <c r="J1642" i="25"/>
  <c r="J1641" i="25"/>
  <c r="J1640" i="25"/>
  <c r="J1639" i="25"/>
  <c r="J1638" i="25"/>
  <c r="J1637" i="25"/>
  <c r="J1636" i="25"/>
  <c r="J1635" i="25"/>
  <c r="J1634" i="25"/>
  <c r="J1633" i="25"/>
  <c r="J1632" i="25"/>
  <c r="J1631" i="25"/>
  <c r="J1630" i="25"/>
  <c r="J1629" i="25"/>
  <c r="J1628" i="25"/>
  <c r="J1627" i="25"/>
  <c r="J1626" i="25"/>
  <c r="J1625" i="25"/>
  <c r="J1624" i="25"/>
  <c r="J1623" i="25"/>
  <c r="J1622" i="25"/>
  <c r="J1621" i="25"/>
  <c r="J1620" i="25"/>
  <c r="J1619" i="25"/>
  <c r="J1618" i="25"/>
  <c r="J1617" i="25"/>
  <c r="J1616" i="25"/>
  <c r="J1615" i="25"/>
  <c r="J1614" i="25"/>
  <c r="J1613" i="25"/>
  <c r="J1612" i="25"/>
  <c r="J1611" i="25"/>
  <c r="J1610" i="25"/>
  <c r="J1609" i="25"/>
  <c r="J1608" i="25"/>
  <c r="J1607" i="25"/>
  <c r="J1606" i="25"/>
  <c r="J1605" i="25"/>
  <c r="J1604" i="25"/>
  <c r="J1603" i="25"/>
  <c r="J1602" i="25"/>
  <c r="J1601" i="25"/>
  <c r="J1600" i="25"/>
  <c r="J1599" i="25"/>
  <c r="J1598" i="25"/>
  <c r="J1597" i="25"/>
  <c r="J1596" i="25"/>
  <c r="J1595" i="25"/>
  <c r="J1594" i="25"/>
  <c r="J1593" i="25"/>
  <c r="J1592" i="25"/>
  <c r="J1591" i="25"/>
  <c r="J1590" i="25"/>
  <c r="J1589" i="25"/>
  <c r="J1588" i="25"/>
  <c r="J1587" i="25"/>
  <c r="J1586" i="25"/>
  <c r="J1585" i="25"/>
  <c r="J1584" i="25"/>
  <c r="J1583" i="25"/>
  <c r="J1582" i="25"/>
  <c r="J1581" i="25"/>
  <c r="J1580" i="25"/>
  <c r="J1579" i="25"/>
  <c r="J1578" i="25"/>
  <c r="J1577" i="25"/>
  <c r="J1576" i="25"/>
  <c r="J1575" i="25"/>
  <c r="J1574" i="25"/>
  <c r="J1573" i="25"/>
  <c r="J1572" i="25"/>
  <c r="J1571" i="25"/>
  <c r="J1570" i="25"/>
  <c r="J1569" i="25"/>
  <c r="J1568" i="25"/>
  <c r="J1567" i="25"/>
  <c r="J1566" i="25"/>
  <c r="J1565" i="25"/>
  <c r="J1564" i="25"/>
  <c r="J1563" i="25"/>
  <c r="J1562" i="25"/>
  <c r="J1561" i="25"/>
  <c r="J1560" i="25"/>
  <c r="J1559" i="25"/>
  <c r="J1558" i="25"/>
  <c r="J1557" i="25"/>
  <c r="J1556" i="25"/>
  <c r="J1555" i="25"/>
  <c r="J1554" i="25"/>
  <c r="J1553" i="25"/>
  <c r="J1552" i="25"/>
  <c r="J1551" i="25"/>
  <c r="J1550" i="25"/>
  <c r="J1549" i="25"/>
  <c r="J1548" i="25"/>
  <c r="J1547" i="25"/>
  <c r="J1546" i="25"/>
  <c r="J1545" i="25"/>
  <c r="J1544" i="25"/>
  <c r="J1543" i="25"/>
  <c r="J1542" i="25"/>
  <c r="J1541" i="25"/>
  <c r="J1540" i="25"/>
  <c r="J1539" i="25"/>
  <c r="J1538" i="25"/>
  <c r="J1537" i="25"/>
  <c r="J1536" i="25"/>
  <c r="J1535" i="25"/>
  <c r="J1534" i="25"/>
  <c r="J1533" i="25"/>
  <c r="J1532" i="25"/>
  <c r="J1531" i="25"/>
  <c r="J1530" i="25"/>
  <c r="J1529" i="25"/>
  <c r="J1528" i="25"/>
  <c r="J1527" i="25"/>
  <c r="J1526" i="25"/>
  <c r="J1525" i="25"/>
  <c r="J1524" i="25"/>
  <c r="J1523" i="25"/>
  <c r="J1522" i="25"/>
  <c r="J1521" i="25"/>
  <c r="J1520" i="25"/>
  <c r="J1519" i="25"/>
  <c r="J1518" i="25"/>
  <c r="J1517" i="25"/>
  <c r="J1516" i="25"/>
  <c r="J1515" i="25"/>
  <c r="J1514" i="25"/>
  <c r="J1513" i="25"/>
  <c r="J1512" i="25"/>
  <c r="J1511" i="25"/>
  <c r="J1510" i="25"/>
  <c r="J1509" i="25"/>
  <c r="J1508" i="25"/>
  <c r="J1507" i="25"/>
  <c r="J1506" i="25"/>
  <c r="J1505" i="25"/>
  <c r="J1504" i="25"/>
  <c r="J1503" i="25"/>
  <c r="J1502" i="25"/>
  <c r="J1501" i="25"/>
  <c r="J1500" i="25"/>
  <c r="J1499" i="25"/>
  <c r="J1498" i="25"/>
  <c r="J1497" i="25"/>
  <c r="J1496" i="25"/>
  <c r="J1495" i="25"/>
  <c r="J1494" i="25"/>
  <c r="J1493" i="25"/>
  <c r="J1492" i="25"/>
  <c r="J1491" i="25"/>
  <c r="J1490" i="25"/>
  <c r="J1489" i="25"/>
  <c r="J1488" i="25"/>
  <c r="J1487" i="25"/>
  <c r="J1486" i="25"/>
  <c r="J1485" i="25"/>
  <c r="J1484" i="25"/>
  <c r="J1483" i="25"/>
  <c r="J1482" i="25"/>
  <c r="J1481" i="25"/>
  <c r="J1480" i="25"/>
  <c r="J1479" i="25"/>
  <c r="J1478" i="25"/>
  <c r="J1477" i="25"/>
  <c r="J1476" i="25"/>
  <c r="J1475" i="25"/>
  <c r="J1474" i="25"/>
  <c r="J1473" i="25"/>
  <c r="J1472" i="25"/>
  <c r="J1471" i="25"/>
  <c r="J1470" i="25"/>
  <c r="J1469" i="25"/>
  <c r="J1468" i="25"/>
  <c r="J1467" i="25"/>
  <c r="J1466" i="25"/>
  <c r="J1465" i="25"/>
  <c r="J1464" i="25"/>
  <c r="J1463" i="25"/>
  <c r="J1462" i="25"/>
  <c r="J1461" i="25"/>
  <c r="J1460" i="25"/>
  <c r="J1459" i="25"/>
  <c r="J1458" i="25"/>
  <c r="J1457" i="25"/>
  <c r="J1456" i="25"/>
  <c r="J1455" i="25"/>
  <c r="J1454" i="25"/>
  <c r="J1453" i="25"/>
  <c r="J1452" i="25"/>
  <c r="J1451" i="25"/>
  <c r="J1450" i="25"/>
  <c r="J1449" i="25"/>
  <c r="J1448" i="25"/>
  <c r="J1447" i="25"/>
  <c r="J1446" i="25"/>
  <c r="J1445" i="25"/>
  <c r="J1444" i="25"/>
  <c r="J1443" i="25"/>
  <c r="J1442" i="25"/>
  <c r="J1441" i="25"/>
  <c r="J1440" i="25"/>
  <c r="J1439" i="25"/>
  <c r="J1438" i="25"/>
  <c r="J1437" i="25"/>
  <c r="J1436" i="25"/>
  <c r="J1435" i="25"/>
  <c r="J1434" i="25"/>
  <c r="J1433" i="25"/>
  <c r="J1432" i="25"/>
  <c r="J1431" i="25"/>
  <c r="J1430" i="25"/>
  <c r="J1429" i="25"/>
  <c r="J1428" i="25"/>
  <c r="J1427" i="25"/>
  <c r="J1426" i="25"/>
  <c r="J1425" i="25"/>
  <c r="J1424" i="25"/>
  <c r="J1423" i="25"/>
  <c r="J1422" i="25"/>
  <c r="J1421" i="25"/>
  <c r="J1420" i="25"/>
  <c r="J1419" i="25"/>
  <c r="J1418" i="25"/>
  <c r="J1417" i="25"/>
  <c r="J1416" i="25"/>
  <c r="J1415" i="25"/>
  <c r="J1414" i="25"/>
  <c r="J1413" i="25"/>
  <c r="J1412" i="25"/>
  <c r="J1411" i="25"/>
  <c r="J1410" i="25"/>
  <c r="J1409" i="25"/>
  <c r="J1408" i="25"/>
  <c r="J1407" i="25"/>
  <c r="J1406" i="25"/>
  <c r="J1405" i="25"/>
  <c r="J1404" i="25"/>
  <c r="J1403" i="25"/>
  <c r="J1402" i="25"/>
  <c r="J1401" i="25"/>
  <c r="J1400" i="25"/>
  <c r="J1399" i="25"/>
  <c r="J1398" i="25"/>
  <c r="J1397" i="25"/>
  <c r="J1396" i="25"/>
  <c r="J1395" i="25"/>
  <c r="J1394" i="25"/>
  <c r="J1393" i="25"/>
  <c r="J1392" i="25"/>
  <c r="J1391" i="25"/>
  <c r="J1390" i="25"/>
  <c r="J1389" i="25"/>
  <c r="J1388" i="25"/>
  <c r="J1387" i="25"/>
  <c r="J1386" i="25"/>
  <c r="J1385" i="25"/>
  <c r="J1384" i="25"/>
  <c r="J1383" i="25"/>
  <c r="J1382" i="25"/>
  <c r="J1381" i="25"/>
  <c r="J1380" i="25"/>
  <c r="J1379" i="25"/>
  <c r="J1378" i="25"/>
  <c r="J1377" i="25"/>
  <c r="J1376" i="25"/>
  <c r="J1375" i="25"/>
  <c r="J1374" i="25"/>
  <c r="J1373" i="25"/>
  <c r="J1372" i="25"/>
  <c r="J1371" i="25"/>
  <c r="J1370" i="25"/>
  <c r="J1369" i="25"/>
  <c r="J1368" i="25"/>
  <c r="J1367" i="25"/>
  <c r="J1366" i="25"/>
  <c r="J1365" i="25"/>
  <c r="J1364" i="25"/>
  <c r="J1363" i="25"/>
  <c r="J1362" i="25"/>
  <c r="J1361" i="25"/>
  <c r="J1360" i="25"/>
  <c r="J1359" i="25"/>
  <c r="J1358" i="25"/>
  <c r="J1357" i="25"/>
  <c r="J1356" i="25"/>
  <c r="J1355" i="25"/>
  <c r="J1354" i="25"/>
  <c r="J1353" i="25"/>
  <c r="J1352" i="25"/>
  <c r="J1351" i="25"/>
  <c r="J1350" i="25"/>
  <c r="J1349" i="25"/>
  <c r="J1348" i="25"/>
  <c r="J1347" i="25"/>
  <c r="J1346" i="25"/>
  <c r="J1345" i="25"/>
  <c r="J1344" i="25"/>
  <c r="J1343" i="25"/>
  <c r="J1342" i="25"/>
  <c r="J1341" i="25"/>
  <c r="J1340" i="25"/>
  <c r="J1339" i="25"/>
  <c r="J1338" i="25"/>
  <c r="J1337" i="25"/>
  <c r="J1336" i="25"/>
  <c r="J1335" i="25"/>
  <c r="J1334" i="25"/>
  <c r="J1333" i="25"/>
  <c r="J1332" i="25"/>
  <c r="J1331" i="25"/>
  <c r="J1330" i="25"/>
  <c r="J1329" i="25"/>
  <c r="J1328" i="25"/>
  <c r="J1327" i="25"/>
  <c r="J1326" i="25"/>
  <c r="J1325" i="25"/>
  <c r="J1324" i="25"/>
  <c r="J1323" i="25"/>
  <c r="J1322" i="25"/>
  <c r="J1321" i="25"/>
  <c r="J1320" i="25"/>
  <c r="J1319" i="25"/>
  <c r="J1318" i="25"/>
  <c r="J1317" i="25"/>
  <c r="J1316" i="25"/>
  <c r="J1315" i="25"/>
  <c r="J1314" i="25"/>
  <c r="J1313" i="25"/>
  <c r="J1312" i="25"/>
  <c r="J1311" i="25"/>
  <c r="J1310" i="25"/>
  <c r="J1309" i="25"/>
  <c r="J1308" i="25"/>
  <c r="J1307" i="25"/>
  <c r="J1306" i="25"/>
  <c r="J1305" i="25"/>
  <c r="J1304" i="25"/>
  <c r="J1303" i="25"/>
  <c r="J1302" i="25"/>
  <c r="J1301" i="25"/>
  <c r="J1300" i="25"/>
  <c r="J1299" i="25"/>
  <c r="J1298" i="25"/>
  <c r="J1297" i="25"/>
  <c r="J1296" i="25"/>
  <c r="J1295" i="25"/>
  <c r="J1294" i="25"/>
  <c r="J1293" i="25"/>
  <c r="J1292" i="25"/>
  <c r="J1291" i="25"/>
  <c r="J1290" i="25"/>
  <c r="J1289" i="25"/>
  <c r="J1288" i="25"/>
  <c r="J1287" i="25"/>
  <c r="J1286" i="25"/>
  <c r="J1285" i="25"/>
  <c r="J1284" i="25"/>
  <c r="J1283" i="25"/>
  <c r="J1282" i="25"/>
  <c r="J1281" i="25"/>
  <c r="J1280" i="25"/>
  <c r="J1279" i="25"/>
  <c r="J1278" i="25"/>
  <c r="J1277" i="25"/>
  <c r="J1276" i="25"/>
  <c r="J1275" i="25"/>
  <c r="J1274" i="25"/>
  <c r="J1273" i="25"/>
  <c r="J1272" i="25"/>
  <c r="J1271" i="25"/>
  <c r="J1270" i="25"/>
  <c r="J1269" i="25"/>
  <c r="J1268" i="25"/>
  <c r="J1267" i="25"/>
  <c r="J1266" i="25"/>
  <c r="J1265" i="25"/>
  <c r="J1264" i="25"/>
  <c r="J1263" i="25"/>
  <c r="J1262" i="25"/>
  <c r="J1261" i="25"/>
  <c r="J1260" i="25"/>
  <c r="J1259" i="25"/>
  <c r="J1258" i="25"/>
  <c r="J1257" i="25"/>
  <c r="J1256" i="25"/>
  <c r="J1255" i="25"/>
  <c r="J1254" i="25"/>
  <c r="J1253" i="25"/>
  <c r="J1252" i="25"/>
  <c r="J1251" i="25"/>
  <c r="J1250" i="25"/>
  <c r="J1249" i="25"/>
  <c r="J1248" i="25"/>
  <c r="J1247" i="25"/>
  <c r="J1246" i="25"/>
  <c r="J1245" i="25"/>
  <c r="J1244" i="25"/>
  <c r="J1243" i="25"/>
  <c r="J1242" i="25"/>
  <c r="J1241" i="25"/>
  <c r="J1240" i="25"/>
  <c r="J1239" i="25"/>
  <c r="J1238" i="25"/>
  <c r="J1237" i="25"/>
  <c r="J1236" i="25"/>
  <c r="J1235" i="25"/>
  <c r="J1234" i="25"/>
  <c r="J1233" i="25"/>
  <c r="J1232" i="25"/>
  <c r="J1231" i="25"/>
  <c r="J1230" i="25"/>
  <c r="J1229" i="25"/>
  <c r="J1228" i="25"/>
  <c r="J1227" i="25"/>
  <c r="J1226" i="25"/>
  <c r="J1225" i="25"/>
  <c r="J1224" i="25"/>
  <c r="J1223" i="25"/>
  <c r="J1222" i="25"/>
  <c r="J1221" i="25"/>
  <c r="J1220" i="25"/>
  <c r="J1219" i="25"/>
  <c r="J1218" i="25"/>
  <c r="J1217" i="25"/>
  <c r="J1216" i="25"/>
  <c r="J1215" i="25"/>
  <c r="J1214" i="25"/>
  <c r="J1213" i="25"/>
  <c r="J1212" i="25"/>
  <c r="J1211" i="25"/>
  <c r="J1210" i="25"/>
  <c r="J1209" i="25"/>
  <c r="J1208" i="25"/>
  <c r="J1207" i="25"/>
  <c r="J1206" i="25"/>
  <c r="J1205" i="25"/>
  <c r="J1204" i="25"/>
  <c r="J1203" i="25"/>
  <c r="J1202" i="25"/>
  <c r="J1201" i="25"/>
  <c r="J1200" i="25"/>
  <c r="J1199" i="25"/>
  <c r="J1198" i="25"/>
  <c r="J1197" i="25"/>
  <c r="J1196" i="25"/>
  <c r="J1195" i="25"/>
  <c r="J1194" i="25"/>
  <c r="J1193" i="25"/>
  <c r="J1192" i="25"/>
  <c r="J1191" i="25"/>
  <c r="J1190" i="25"/>
  <c r="J1189" i="25"/>
  <c r="J1188" i="25"/>
  <c r="J1187" i="25"/>
  <c r="J1186" i="25"/>
  <c r="J1185" i="25"/>
  <c r="J1184" i="25"/>
  <c r="J1183" i="25"/>
  <c r="J1182" i="25"/>
  <c r="J1181" i="25"/>
  <c r="J1180" i="25"/>
  <c r="J1179" i="25"/>
  <c r="J1178" i="25"/>
  <c r="J1177" i="25"/>
  <c r="J1176" i="25"/>
  <c r="J1175" i="25"/>
  <c r="J1174" i="25"/>
  <c r="J1173" i="25"/>
  <c r="J1172" i="25"/>
  <c r="J1171" i="25"/>
  <c r="J1170" i="25"/>
  <c r="J1169" i="25"/>
  <c r="J1168" i="25"/>
  <c r="J1167" i="25"/>
  <c r="J1166" i="25"/>
  <c r="J1165" i="25"/>
  <c r="J1164" i="25"/>
  <c r="J1163" i="25"/>
  <c r="J1162" i="25"/>
  <c r="J1161" i="25"/>
  <c r="J1160" i="25"/>
  <c r="J1159" i="25"/>
  <c r="J1158" i="25"/>
  <c r="J1157" i="25"/>
  <c r="J1156" i="25"/>
  <c r="J1155" i="25"/>
  <c r="J1154" i="25"/>
  <c r="J1153" i="25"/>
  <c r="J1152" i="25"/>
  <c r="J1151" i="25"/>
  <c r="J1150" i="25"/>
  <c r="J1149" i="25"/>
  <c r="J1148" i="25"/>
  <c r="J1147" i="25"/>
  <c r="J1146" i="25"/>
  <c r="J1145" i="25"/>
  <c r="J1144" i="25"/>
  <c r="J1143" i="25"/>
  <c r="J1142" i="25"/>
  <c r="J1141" i="25"/>
  <c r="J1140" i="25"/>
  <c r="J1139" i="25"/>
  <c r="J1138" i="25"/>
  <c r="J1137" i="25"/>
  <c r="J1136" i="25"/>
  <c r="J1135" i="25"/>
  <c r="J1134" i="25"/>
  <c r="J1133" i="25"/>
  <c r="J1132" i="25"/>
  <c r="J1131" i="25"/>
  <c r="J1130" i="25"/>
  <c r="J1129" i="25"/>
  <c r="J1128" i="25"/>
  <c r="J1127" i="25"/>
  <c r="J1126" i="25"/>
  <c r="J1125" i="25"/>
  <c r="J1124" i="25"/>
  <c r="J1123" i="25"/>
  <c r="J1122" i="25"/>
  <c r="J1121" i="25"/>
  <c r="J1120" i="25"/>
  <c r="J1119" i="25"/>
  <c r="J1118" i="25"/>
  <c r="J1117" i="25"/>
  <c r="J1116" i="25"/>
  <c r="J1115" i="25"/>
  <c r="J1114" i="25"/>
  <c r="J1113" i="25"/>
  <c r="J1112" i="25"/>
  <c r="J1111" i="25"/>
  <c r="J1110" i="25"/>
  <c r="J1109" i="25"/>
  <c r="J1108" i="25"/>
  <c r="J1107" i="25"/>
  <c r="J1106" i="25"/>
  <c r="J1105" i="25"/>
  <c r="J1104" i="25"/>
  <c r="J1103" i="25"/>
  <c r="J1102" i="25"/>
  <c r="J1101" i="25"/>
  <c r="J1100" i="25"/>
  <c r="J1099" i="25"/>
  <c r="J1098" i="25"/>
  <c r="J1097" i="25"/>
  <c r="J1096" i="25"/>
  <c r="J1095" i="25"/>
  <c r="J1094" i="25"/>
  <c r="J1093" i="25"/>
  <c r="J1092" i="25"/>
  <c r="J1091" i="25"/>
  <c r="J1090" i="25"/>
  <c r="J1089" i="25"/>
  <c r="J1088" i="25"/>
  <c r="J1087" i="25"/>
  <c r="J1086" i="25"/>
  <c r="J1085" i="25"/>
  <c r="J1084" i="25"/>
  <c r="J1083" i="25"/>
  <c r="J1082" i="25"/>
  <c r="J1081" i="25"/>
  <c r="J1080" i="25"/>
  <c r="J1079" i="25"/>
  <c r="J1078" i="25"/>
  <c r="J1077" i="25"/>
  <c r="J1076" i="25"/>
  <c r="J1075" i="25"/>
  <c r="J1074" i="25"/>
  <c r="J1073" i="25"/>
  <c r="J1072" i="25"/>
  <c r="J1071" i="25"/>
  <c r="J1070" i="25"/>
  <c r="J1069" i="25"/>
  <c r="J1068" i="25"/>
  <c r="J1067" i="25"/>
  <c r="J1066" i="25"/>
  <c r="J1065" i="25"/>
  <c r="J1064" i="25"/>
  <c r="J1063" i="25"/>
  <c r="J1062" i="25"/>
  <c r="J1061" i="25"/>
  <c r="J1060" i="25"/>
  <c r="J1059" i="25"/>
  <c r="J1058" i="25"/>
  <c r="J1057" i="25"/>
  <c r="J1056" i="25"/>
  <c r="J1055" i="25"/>
  <c r="J1054" i="25"/>
  <c r="J1053" i="25"/>
  <c r="J1052" i="25"/>
  <c r="J1051" i="25"/>
  <c r="J1050" i="25"/>
  <c r="J1049" i="25"/>
  <c r="J1048" i="25"/>
  <c r="J1047" i="25"/>
  <c r="J1046" i="25"/>
  <c r="J1045" i="25"/>
  <c r="J1044" i="25"/>
  <c r="J1043" i="25"/>
  <c r="J1042" i="25"/>
  <c r="J1041" i="25"/>
  <c r="J1040" i="25"/>
  <c r="J1039" i="25"/>
  <c r="J1038" i="25"/>
  <c r="J1037" i="25"/>
  <c r="J1036" i="25"/>
  <c r="J1035" i="25"/>
  <c r="J1034" i="25"/>
  <c r="J1033" i="25"/>
  <c r="J1032" i="25"/>
  <c r="J1031" i="25"/>
  <c r="J1030" i="25"/>
  <c r="J1029" i="25"/>
  <c r="J1028" i="25"/>
  <c r="J1027" i="25"/>
  <c r="J1026" i="25"/>
  <c r="J1025" i="25"/>
  <c r="J1024" i="25"/>
  <c r="J1023" i="25"/>
  <c r="J1022" i="25"/>
  <c r="J1021" i="25"/>
  <c r="J1020" i="25"/>
  <c r="J1019" i="25"/>
  <c r="J1018" i="25"/>
  <c r="J1017" i="25"/>
  <c r="J1016" i="25"/>
  <c r="J1015" i="25"/>
  <c r="J1014" i="25"/>
  <c r="J1013" i="25"/>
  <c r="J1012" i="25"/>
  <c r="J1011" i="25"/>
  <c r="J1010" i="25"/>
  <c r="J1009" i="25"/>
  <c r="J1008" i="25"/>
  <c r="J1007" i="25"/>
  <c r="J1006" i="25"/>
  <c r="J1005" i="25"/>
  <c r="J1004" i="25"/>
  <c r="J1003" i="25"/>
  <c r="J1002" i="25"/>
  <c r="J1001" i="25"/>
  <c r="J1000" i="25"/>
  <c r="J999" i="25"/>
  <c r="J998" i="25"/>
  <c r="J997" i="25"/>
  <c r="J996" i="25"/>
  <c r="J995" i="25"/>
  <c r="J994" i="25"/>
  <c r="J993" i="25"/>
  <c r="J992" i="25"/>
  <c r="J991" i="25"/>
  <c r="J990" i="25"/>
  <c r="J989" i="25"/>
  <c r="J988" i="25"/>
  <c r="J987" i="25"/>
  <c r="J986" i="25"/>
  <c r="J985" i="25"/>
  <c r="J984" i="25"/>
  <c r="J983" i="25"/>
  <c r="J982" i="25"/>
  <c r="J981" i="25"/>
  <c r="J980" i="25"/>
  <c r="J979" i="25"/>
  <c r="J978" i="25"/>
  <c r="J977" i="25"/>
  <c r="J976" i="25"/>
  <c r="J975" i="25"/>
  <c r="J974" i="25"/>
  <c r="J973" i="25"/>
  <c r="J972" i="25"/>
  <c r="J971" i="25"/>
  <c r="J970" i="25"/>
  <c r="J969" i="25"/>
  <c r="J968" i="25"/>
  <c r="J967" i="25"/>
  <c r="J966" i="25"/>
  <c r="J965" i="25"/>
  <c r="J964" i="25"/>
  <c r="J963" i="25"/>
  <c r="J962" i="25"/>
  <c r="J961" i="25"/>
  <c r="J960" i="25"/>
  <c r="J959" i="25"/>
  <c r="J958" i="25"/>
  <c r="J957" i="25"/>
  <c r="J956" i="25"/>
  <c r="J955" i="25"/>
  <c r="J954" i="25"/>
  <c r="J953" i="25"/>
  <c r="J952" i="25"/>
  <c r="J951" i="25"/>
  <c r="J950" i="25"/>
  <c r="J949" i="25"/>
  <c r="J948" i="25"/>
  <c r="J947" i="25"/>
  <c r="J946" i="25"/>
  <c r="J945" i="25"/>
  <c r="J944" i="25"/>
  <c r="J943" i="25"/>
  <c r="J942" i="25"/>
  <c r="J941" i="25"/>
  <c r="J940" i="25"/>
  <c r="J939" i="25"/>
  <c r="J938" i="25"/>
  <c r="J937" i="25"/>
  <c r="J936" i="25"/>
  <c r="J935" i="25"/>
  <c r="J934" i="25"/>
  <c r="J933" i="25"/>
  <c r="J932" i="25"/>
  <c r="J931" i="25"/>
  <c r="J930" i="25"/>
  <c r="J929" i="25"/>
  <c r="J928" i="25"/>
  <c r="J927" i="25"/>
  <c r="J926" i="25"/>
  <c r="J925" i="25"/>
  <c r="J924" i="25"/>
  <c r="J923" i="25"/>
  <c r="J922" i="25"/>
  <c r="J921" i="25"/>
  <c r="J920" i="25"/>
  <c r="J919" i="25"/>
  <c r="J918" i="25"/>
  <c r="J917" i="25"/>
  <c r="J916" i="25"/>
  <c r="J915" i="25"/>
  <c r="J914" i="25"/>
  <c r="J913" i="25"/>
  <c r="J912" i="25"/>
  <c r="J911" i="25"/>
  <c r="J910" i="25"/>
  <c r="J909" i="25"/>
  <c r="J908" i="25"/>
  <c r="J907" i="25"/>
  <c r="J906" i="25"/>
  <c r="J905" i="25"/>
  <c r="J904" i="25"/>
  <c r="J903" i="25"/>
  <c r="J902" i="25"/>
  <c r="J901" i="25"/>
  <c r="J900" i="25"/>
  <c r="J899" i="25"/>
  <c r="J898" i="25"/>
  <c r="J897" i="25"/>
  <c r="J896" i="25"/>
  <c r="J895" i="25"/>
  <c r="J894" i="25"/>
  <c r="J893" i="25"/>
  <c r="J892" i="25"/>
  <c r="J891" i="25"/>
  <c r="J890" i="25"/>
  <c r="J889" i="25"/>
  <c r="J888" i="25"/>
  <c r="J887" i="25"/>
  <c r="J886" i="25"/>
  <c r="J885" i="25"/>
  <c r="J884" i="25"/>
  <c r="J883" i="25"/>
  <c r="J882" i="25"/>
  <c r="J881" i="25"/>
  <c r="J880" i="25"/>
  <c r="J879" i="25"/>
  <c r="J878" i="25"/>
  <c r="J877" i="25"/>
  <c r="J876" i="25"/>
  <c r="J875" i="25"/>
  <c r="J874" i="25"/>
  <c r="J873" i="25"/>
  <c r="J872" i="25"/>
  <c r="J871" i="25"/>
  <c r="J870" i="25"/>
  <c r="J869" i="25"/>
  <c r="J868" i="25"/>
  <c r="J867" i="25"/>
  <c r="J866" i="25"/>
  <c r="J865" i="25"/>
  <c r="J864" i="25"/>
  <c r="J863" i="25"/>
  <c r="J862" i="25"/>
  <c r="J861" i="25"/>
  <c r="J860" i="25"/>
  <c r="J859" i="25"/>
  <c r="J858" i="25"/>
  <c r="J857" i="25"/>
  <c r="J856" i="25"/>
  <c r="J855" i="25"/>
  <c r="J854" i="25"/>
  <c r="J853" i="25"/>
  <c r="J852" i="25"/>
  <c r="J851" i="25"/>
  <c r="J850" i="25"/>
  <c r="J849" i="25"/>
  <c r="J848" i="25"/>
  <c r="J847" i="25"/>
  <c r="J846" i="25"/>
  <c r="J845" i="25"/>
  <c r="J844" i="25"/>
  <c r="J843" i="25"/>
  <c r="J842" i="25"/>
  <c r="J841" i="25"/>
  <c r="J840" i="25"/>
  <c r="J839" i="25"/>
  <c r="J838" i="25"/>
  <c r="J837" i="25"/>
  <c r="J836" i="25"/>
  <c r="J835" i="25"/>
  <c r="J834" i="25"/>
  <c r="J833" i="25"/>
  <c r="J832" i="25"/>
  <c r="J831" i="25"/>
  <c r="J830" i="25"/>
  <c r="J829" i="25"/>
  <c r="J828" i="25"/>
  <c r="J827" i="25"/>
  <c r="J826" i="25"/>
  <c r="J825" i="25"/>
  <c r="J824" i="25"/>
  <c r="J823" i="25"/>
  <c r="J822" i="25"/>
  <c r="J821" i="25"/>
  <c r="J820" i="25"/>
  <c r="J819" i="25"/>
  <c r="J818" i="25"/>
  <c r="J817" i="25"/>
  <c r="J816" i="25"/>
  <c r="J815" i="25"/>
  <c r="J814" i="25"/>
  <c r="J813" i="25"/>
  <c r="J812" i="25"/>
  <c r="J811" i="25"/>
  <c r="J810" i="25"/>
  <c r="J809" i="25"/>
  <c r="J808" i="25"/>
  <c r="J807" i="25"/>
  <c r="J806" i="25"/>
  <c r="J805" i="25"/>
  <c r="J804" i="25"/>
  <c r="J803" i="25"/>
  <c r="J802" i="25"/>
  <c r="J801" i="25"/>
  <c r="J800" i="25"/>
  <c r="J799" i="25"/>
  <c r="J798" i="25"/>
  <c r="J797" i="25"/>
  <c r="J796" i="25"/>
  <c r="J795" i="25"/>
  <c r="J794" i="25"/>
  <c r="J793" i="25"/>
  <c r="J792" i="25"/>
  <c r="J791" i="25"/>
  <c r="J790" i="25"/>
  <c r="J789" i="25"/>
  <c r="J788" i="25"/>
  <c r="J787" i="25"/>
  <c r="J786" i="25"/>
  <c r="J785" i="25"/>
  <c r="J784" i="25"/>
  <c r="J783" i="25"/>
  <c r="J782" i="25"/>
  <c r="J781" i="25"/>
  <c r="J780" i="25"/>
  <c r="J779" i="25"/>
  <c r="J778" i="25"/>
  <c r="J777" i="25"/>
  <c r="J776" i="25"/>
  <c r="J775" i="25"/>
  <c r="J774" i="25"/>
  <c r="J773" i="25"/>
  <c r="J772" i="25"/>
  <c r="J771" i="25"/>
  <c r="J770" i="25"/>
  <c r="J769" i="25"/>
  <c r="J768" i="25"/>
  <c r="J767" i="25"/>
  <c r="J766" i="25"/>
  <c r="J765" i="25"/>
  <c r="J764" i="25"/>
  <c r="J763" i="25"/>
  <c r="J762" i="25"/>
  <c r="J761" i="25"/>
  <c r="J760" i="25"/>
  <c r="J759" i="25"/>
  <c r="J758" i="25"/>
  <c r="J757" i="25"/>
  <c r="J756" i="25"/>
  <c r="J755" i="25"/>
  <c r="J754" i="25"/>
  <c r="J753" i="25"/>
  <c r="J752" i="25"/>
  <c r="J751" i="25"/>
  <c r="J750" i="25"/>
  <c r="J749" i="25"/>
  <c r="J748" i="25"/>
  <c r="J747" i="25"/>
  <c r="J746" i="25"/>
  <c r="J745" i="25"/>
  <c r="J744" i="25"/>
  <c r="J743" i="25"/>
  <c r="J742" i="25"/>
  <c r="J741" i="25"/>
  <c r="J740" i="25"/>
  <c r="J739" i="25"/>
  <c r="J738" i="25"/>
  <c r="J737" i="25"/>
  <c r="J736" i="25"/>
  <c r="J735" i="25"/>
  <c r="J734" i="25"/>
  <c r="J733" i="25"/>
  <c r="J732" i="25"/>
  <c r="J731" i="25"/>
  <c r="J730" i="25"/>
  <c r="J729" i="25"/>
  <c r="J728" i="25"/>
  <c r="J727" i="25"/>
  <c r="J726" i="25"/>
  <c r="J725" i="25"/>
  <c r="J724" i="25"/>
  <c r="J723" i="25"/>
  <c r="J722" i="25"/>
  <c r="J721" i="25"/>
  <c r="J720" i="25"/>
  <c r="J719" i="25"/>
  <c r="J718" i="25"/>
  <c r="J717" i="25"/>
  <c r="J716" i="25"/>
  <c r="J715" i="25"/>
  <c r="J714" i="25"/>
  <c r="J713" i="25"/>
  <c r="J712" i="25"/>
  <c r="J711" i="25"/>
  <c r="J710" i="25"/>
  <c r="J709" i="25"/>
  <c r="J708" i="25"/>
  <c r="J707" i="25"/>
  <c r="J706" i="25"/>
  <c r="J705" i="25"/>
  <c r="J704" i="25"/>
  <c r="J703" i="25"/>
  <c r="J702" i="25"/>
  <c r="J701" i="25"/>
  <c r="J700" i="25"/>
  <c r="J699" i="25"/>
  <c r="J698" i="25"/>
  <c r="J697" i="25"/>
  <c r="J696" i="25"/>
  <c r="J695" i="25"/>
  <c r="J694" i="25"/>
  <c r="J693" i="25"/>
  <c r="J692" i="25"/>
  <c r="J691" i="25"/>
  <c r="J690" i="25"/>
  <c r="J689" i="25"/>
  <c r="J688" i="25"/>
  <c r="J687" i="25"/>
  <c r="J686" i="25"/>
  <c r="J685" i="25"/>
  <c r="J684" i="25"/>
  <c r="J683" i="25"/>
  <c r="J682" i="25"/>
  <c r="J681" i="25"/>
  <c r="J680" i="25"/>
  <c r="J679" i="25"/>
  <c r="J678" i="25"/>
  <c r="J677" i="25"/>
  <c r="J676" i="25"/>
  <c r="J675" i="25"/>
  <c r="J674" i="25"/>
  <c r="J673" i="25"/>
  <c r="J672" i="25"/>
  <c r="J671" i="25"/>
  <c r="J670" i="25"/>
  <c r="J669" i="25"/>
  <c r="J668" i="25"/>
  <c r="J667" i="25"/>
  <c r="J666" i="25"/>
  <c r="J665" i="25"/>
  <c r="J664" i="25"/>
  <c r="J663" i="25"/>
  <c r="J662" i="25"/>
  <c r="J661" i="25"/>
  <c r="J660" i="25"/>
  <c r="J659" i="25"/>
  <c r="J658" i="25"/>
  <c r="J657" i="25"/>
  <c r="J656" i="25"/>
  <c r="J655" i="25"/>
  <c r="J654" i="25"/>
  <c r="J653" i="25"/>
  <c r="J652" i="25"/>
  <c r="J651" i="25"/>
  <c r="J650" i="25"/>
  <c r="J649" i="25"/>
  <c r="J648" i="25"/>
  <c r="J647" i="25"/>
  <c r="J646" i="25"/>
  <c r="J645" i="25"/>
  <c r="J644" i="25"/>
  <c r="J643" i="25"/>
  <c r="J642" i="25"/>
  <c r="J641" i="25"/>
  <c r="J640" i="25"/>
  <c r="J639" i="25"/>
  <c r="J638" i="25"/>
  <c r="J637" i="25"/>
  <c r="J636" i="25"/>
  <c r="J635" i="25"/>
  <c r="J634" i="25"/>
  <c r="J633" i="25"/>
  <c r="J632" i="25"/>
  <c r="J631" i="25"/>
  <c r="J630" i="25"/>
  <c r="J629" i="25"/>
  <c r="J628" i="25"/>
  <c r="J627" i="25"/>
  <c r="J626" i="25"/>
  <c r="J625" i="25"/>
  <c r="J624" i="25"/>
  <c r="J623" i="25"/>
  <c r="J622" i="25"/>
  <c r="J621" i="25"/>
  <c r="J620" i="25"/>
  <c r="J619" i="25"/>
  <c r="J618" i="25"/>
  <c r="J617" i="25"/>
  <c r="J616" i="25"/>
  <c r="J615" i="25"/>
  <c r="J614" i="25"/>
  <c r="J613" i="25"/>
  <c r="J612" i="25"/>
  <c r="J611" i="25"/>
  <c r="J610" i="25"/>
  <c r="J609" i="25"/>
  <c r="J608" i="25"/>
  <c r="J607" i="25"/>
  <c r="J606" i="25"/>
  <c r="J605" i="25"/>
  <c r="J604" i="25"/>
  <c r="J603" i="25"/>
  <c r="J602" i="25"/>
  <c r="J601" i="25"/>
  <c r="J600" i="25"/>
  <c r="J599" i="25"/>
  <c r="J598" i="25"/>
  <c r="J597" i="25"/>
  <c r="J596" i="25"/>
  <c r="J595" i="25"/>
  <c r="J594" i="25"/>
  <c r="J593" i="25"/>
  <c r="J592" i="25"/>
  <c r="J591" i="25"/>
  <c r="J590" i="25"/>
  <c r="J589" i="25"/>
  <c r="J588" i="25"/>
  <c r="J587" i="25"/>
  <c r="J586" i="25"/>
  <c r="J585" i="25"/>
  <c r="J584" i="25"/>
  <c r="J583" i="25"/>
  <c r="J582" i="25"/>
  <c r="J581" i="25"/>
  <c r="J580" i="25"/>
  <c r="J579" i="25"/>
  <c r="J578" i="25"/>
  <c r="J577" i="25"/>
  <c r="J576" i="25"/>
  <c r="J575" i="25"/>
  <c r="J574" i="25"/>
  <c r="J573" i="25"/>
  <c r="J572" i="25"/>
  <c r="J571" i="25"/>
  <c r="J570" i="25"/>
  <c r="J569" i="25"/>
  <c r="J568" i="25"/>
  <c r="J567" i="25"/>
  <c r="J566" i="25"/>
  <c r="J565" i="25"/>
  <c r="J564" i="25"/>
  <c r="J563" i="25"/>
  <c r="J562" i="25"/>
  <c r="J561" i="25"/>
  <c r="J560" i="25"/>
  <c r="J559" i="25"/>
  <c r="J558" i="25"/>
  <c r="J557" i="25"/>
  <c r="J556" i="25"/>
  <c r="J555" i="25"/>
  <c r="J554" i="25"/>
  <c r="J553" i="25"/>
  <c r="J552" i="25"/>
  <c r="J551" i="25"/>
  <c r="J550" i="25"/>
  <c r="J549" i="25"/>
  <c r="J548" i="25"/>
  <c r="J547" i="25"/>
  <c r="J546" i="25"/>
  <c r="J545" i="25"/>
  <c r="J544" i="25"/>
  <c r="J543" i="25"/>
  <c r="J542" i="25"/>
  <c r="J541" i="25"/>
  <c r="J540" i="25"/>
  <c r="J539" i="25"/>
  <c r="J538" i="25"/>
  <c r="J537" i="25"/>
  <c r="J536" i="25"/>
  <c r="J535" i="25"/>
  <c r="J534" i="25"/>
  <c r="J533" i="25"/>
  <c r="J532" i="25"/>
  <c r="J531" i="25"/>
  <c r="J530" i="25"/>
  <c r="J529" i="25"/>
  <c r="J528" i="25"/>
  <c r="J527" i="25"/>
  <c r="J526" i="25"/>
  <c r="J525" i="25"/>
  <c r="J524" i="25"/>
  <c r="J523" i="25"/>
  <c r="J522" i="25"/>
  <c r="J521" i="25"/>
  <c r="J520" i="25"/>
  <c r="J519" i="25"/>
  <c r="J518" i="25"/>
  <c r="J517" i="25"/>
  <c r="J516" i="25"/>
  <c r="J515" i="25"/>
  <c r="J514" i="25"/>
  <c r="J513" i="25"/>
  <c r="J512" i="25"/>
  <c r="J511" i="25"/>
  <c r="J510" i="25"/>
  <c r="J509" i="25"/>
  <c r="J508" i="25"/>
  <c r="J507" i="25"/>
  <c r="J506" i="25"/>
  <c r="J505" i="25"/>
  <c r="J504" i="25"/>
  <c r="J503" i="25"/>
  <c r="J502" i="25"/>
  <c r="J501" i="25"/>
  <c r="J500" i="25"/>
  <c r="J499" i="25"/>
  <c r="J498" i="25"/>
  <c r="J497" i="25"/>
  <c r="J496" i="25"/>
  <c r="J495" i="25"/>
  <c r="J494" i="25"/>
  <c r="J493" i="25"/>
  <c r="J492" i="25"/>
  <c r="J491" i="25"/>
  <c r="J490" i="25"/>
  <c r="J489" i="25"/>
  <c r="J488" i="25"/>
  <c r="J487" i="25"/>
  <c r="J486" i="25"/>
  <c r="J485" i="25"/>
  <c r="J484" i="25"/>
  <c r="J483" i="25"/>
  <c r="J482" i="25"/>
  <c r="J481" i="25"/>
  <c r="J480" i="25"/>
  <c r="J479" i="25"/>
  <c r="J478" i="25"/>
  <c r="J477" i="25"/>
  <c r="J476" i="25"/>
  <c r="J475" i="25"/>
  <c r="J474" i="25"/>
  <c r="J473" i="25"/>
  <c r="J472" i="25"/>
  <c r="J471" i="25"/>
  <c r="J470" i="25"/>
  <c r="J469" i="25"/>
  <c r="J468" i="25"/>
  <c r="J467" i="25"/>
  <c r="J466" i="25"/>
  <c r="J465" i="25"/>
  <c r="J464" i="25"/>
  <c r="J463" i="25"/>
  <c r="J462" i="25"/>
  <c r="J461" i="25"/>
  <c r="J460" i="25"/>
  <c r="J459" i="25"/>
  <c r="J458" i="25"/>
  <c r="J457" i="25"/>
  <c r="J456" i="25"/>
  <c r="J455" i="25"/>
  <c r="J454" i="25"/>
  <c r="J453" i="25"/>
  <c r="J452" i="25"/>
  <c r="J451" i="25"/>
  <c r="J450" i="25"/>
  <c r="J449" i="25"/>
  <c r="J448" i="25"/>
  <c r="J447" i="25"/>
  <c r="J446" i="25"/>
  <c r="J445" i="25"/>
  <c r="J444" i="25"/>
  <c r="J443" i="25"/>
  <c r="J442" i="25"/>
  <c r="J441" i="25"/>
  <c r="J440" i="25"/>
  <c r="J439" i="25"/>
  <c r="J438" i="25"/>
  <c r="J437" i="25"/>
  <c r="J436" i="25"/>
  <c r="J435" i="25"/>
  <c r="J434" i="25"/>
  <c r="J433" i="25"/>
  <c r="J432" i="25"/>
  <c r="J431" i="25"/>
  <c r="J430" i="25"/>
  <c r="J429" i="25"/>
  <c r="J428" i="25"/>
  <c r="J427" i="25"/>
  <c r="J426" i="25"/>
  <c r="J425" i="25"/>
  <c r="J424" i="25"/>
  <c r="J423" i="25"/>
  <c r="J422" i="25"/>
  <c r="J421" i="25"/>
  <c r="J420" i="25"/>
  <c r="J419" i="25"/>
  <c r="J418" i="25"/>
  <c r="J417" i="25"/>
  <c r="J416" i="25"/>
  <c r="J415" i="25"/>
  <c r="J414" i="25"/>
  <c r="J413" i="25"/>
  <c r="J412" i="25"/>
  <c r="J411" i="25"/>
  <c r="J410" i="25"/>
  <c r="J409" i="25"/>
  <c r="J408" i="25"/>
  <c r="J407" i="25"/>
  <c r="J406" i="25"/>
  <c r="J405" i="25"/>
  <c r="J404" i="25"/>
  <c r="J403" i="25"/>
  <c r="J402" i="25"/>
  <c r="J401" i="25"/>
  <c r="J400" i="25"/>
  <c r="J399" i="25"/>
  <c r="J398" i="25"/>
  <c r="J397" i="25"/>
  <c r="J396" i="25"/>
  <c r="J395" i="25"/>
  <c r="J394" i="25"/>
  <c r="J393" i="25"/>
  <c r="J392" i="25"/>
  <c r="J391" i="25"/>
  <c r="J390" i="25"/>
  <c r="J389" i="25"/>
  <c r="J388" i="25"/>
  <c r="J387" i="25"/>
  <c r="J386" i="25"/>
  <c r="J385" i="25"/>
  <c r="J384" i="25"/>
  <c r="J383" i="25"/>
  <c r="J382" i="25"/>
  <c r="J381" i="25"/>
  <c r="J380" i="25"/>
  <c r="J379" i="25"/>
  <c r="J378" i="25"/>
  <c r="J377" i="25"/>
  <c r="J376" i="25"/>
  <c r="J375" i="25"/>
  <c r="J374" i="25"/>
  <c r="J373" i="25"/>
  <c r="J372" i="25"/>
  <c r="J371" i="25"/>
  <c r="J370" i="25"/>
  <c r="J369" i="25"/>
  <c r="J368" i="25"/>
  <c r="J367" i="25"/>
  <c r="J366" i="25"/>
  <c r="J365" i="25"/>
  <c r="J364" i="25"/>
  <c r="J363" i="25"/>
  <c r="J362" i="25"/>
  <c r="J361" i="25"/>
  <c r="J360" i="25"/>
  <c r="J359" i="25"/>
  <c r="J358" i="25"/>
  <c r="J357" i="25"/>
  <c r="J356" i="25"/>
  <c r="J355" i="25"/>
  <c r="J354" i="25"/>
  <c r="J353" i="25"/>
  <c r="J352" i="25"/>
  <c r="J351" i="25"/>
  <c r="J350" i="25"/>
  <c r="J349" i="25"/>
  <c r="J348" i="25"/>
  <c r="J347" i="25"/>
  <c r="J346" i="25"/>
  <c r="J345" i="25"/>
  <c r="J344" i="25"/>
  <c r="J343" i="25"/>
  <c r="J342" i="25"/>
  <c r="J341" i="25"/>
  <c r="J340" i="25"/>
  <c r="J339" i="25"/>
  <c r="J338" i="25"/>
  <c r="J337" i="25"/>
  <c r="J336" i="25"/>
  <c r="J335" i="25"/>
  <c r="J334" i="25"/>
  <c r="J333" i="25"/>
  <c r="J332" i="25"/>
  <c r="J331" i="25"/>
  <c r="J330" i="25"/>
  <c r="J329" i="25"/>
  <c r="J328" i="25"/>
  <c r="J327" i="25"/>
  <c r="J326" i="25"/>
  <c r="J325" i="25"/>
  <c r="J324" i="25"/>
  <c r="J323" i="25"/>
  <c r="J322" i="25"/>
  <c r="J321" i="25"/>
  <c r="J320" i="25"/>
  <c r="J319" i="25"/>
  <c r="J318" i="25"/>
  <c r="J317" i="25"/>
  <c r="J316" i="25"/>
  <c r="J315" i="25"/>
  <c r="J314" i="25"/>
  <c r="J313" i="25"/>
  <c r="J312" i="25"/>
  <c r="J311" i="25"/>
  <c r="J310" i="25"/>
  <c r="J309" i="25"/>
  <c r="J308" i="25"/>
  <c r="J307" i="25"/>
  <c r="J306" i="25"/>
  <c r="J305" i="25"/>
  <c r="J304" i="25"/>
  <c r="J303" i="25"/>
  <c r="J302" i="25"/>
  <c r="J301" i="25"/>
  <c r="J300" i="25"/>
  <c r="J299" i="25"/>
  <c r="J298" i="25"/>
  <c r="J297" i="25"/>
  <c r="J296" i="25"/>
  <c r="J295" i="25"/>
  <c r="J294" i="25"/>
  <c r="J293" i="25"/>
  <c r="J292" i="25"/>
  <c r="J291" i="25"/>
  <c r="J290" i="25"/>
  <c r="J289" i="25"/>
  <c r="J288" i="25"/>
  <c r="J287" i="25"/>
  <c r="J286" i="25"/>
  <c r="J285" i="25"/>
  <c r="J284" i="25"/>
  <c r="J283" i="25"/>
  <c r="J282" i="25"/>
  <c r="J281" i="25"/>
  <c r="J280" i="25"/>
  <c r="J279" i="25"/>
  <c r="J278" i="25"/>
  <c r="J277" i="25"/>
  <c r="J276" i="25"/>
  <c r="J275" i="25"/>
  <c r="J274" i="25"/>
  <c r="J273" i="25"/>
  <c r="J272" i="25"/>
  <c r="J271" i="25"/>
  <c r="J270" i="25"/>
  <c r="J269" i="25"/>
  <c r="J268" i="25"/>
  <c r="J267" i="25"/>
  <c r="J266" i="25"/>
  <c r="J265" i="25"/>
  <c r="J264" i="25"/>
  <c r="J263" i="25"/>
  <c r="J262" i="25"/>
  <c r="J261" i="25"/>
  <c r="J260" i="25"/>
  <c r="J259" i="25"/>
  <c r="J258" i="25"/>
  <c r="J257" i="25"/>
  <c r="J256" i="25"/>
  <c r="J255" i="25"/>
  <c r="J254" i="25"/>
  <c r="J253" i="25"/>
  <c r="J252" i="25"/>
  <c r="J251" i="25"/>
  <c r="J250" i="25"/>
  <c r="J249" i="25"/>
  <c r="J248" i="25"/>
  <c r="J247" i="25"/>
  <c r="J246" i="25"/>
  <c r="J245" i="25"/>
  <c r="J244" i="25"/>
  <c r="J243" i="25"/>
  <c r="J242" i="25"/>
  <c r="J241" i="25"/>
  <c r="J240" i="25"/>
  <c r="J239" i="25"/>
  <c r="J238" i="25"/>
  <c r="J237" i="25"/>
  <c r="J236" i="25"/>
  <c r="J235" i="25"/>
  <c r="J234" i="25"/>
  <c r="J233" i="25"/>
  <c r="J232" i="25"/>
  <c r="J231" i="25"/>
  <c r="J230" i="25"/>
  <c r="J229" i="25"/>
  <c r="J228" i="25"/>
  <c r="J227" i="25"/>
  <c r="J226" i="25"/>
  <c r="J225" i="25"/>
  <c r="J224" i="25"/>
  <c r="J223" i="25"/>
  <c r="J222" i="25"/>
  <c r="J221" i="25"/>
  <c r="J220" i="25"/>
  <c r="J219" i="25"/>
  <c r="J218" i="25"/>
  <c r="J217" i="25"/>
  <c r="J216" i="25"/>
  <c r="J215" i="25"/>
  <c r="J214" i="25"/>
  <c r="J213" i="25"/>
  <c r="J212" i="25"/>
  <c r="J211" i="25"/>
  <c r="J210" i="25"/>
  <c r="J209" i="25"/>
  <c r="J208" i="25"/>
  <c r="J207" i="25"/>
  <c r="J206" i="25"/>
  <c r="J205" i="25"/>
  <c r="J204" i="25"/>
  <c r="J203" i="25"/>
  <c r="J202" i="25"/>
  <c r="J201" i="25"/>
  <c r="J200" i="25"/>
  <c r="J199" i="25"/>
  <c r="J198" i="25"/>
  <c r="J197" i="25"/>
  <c r="J196" i="25"/>
  <c r="J195" i="25"/>
  <c r="J194" i="25"/>
  <c r="J193" i="25"/>
  <c r="J192" i="25"/>
  <c r="J191" i="25"/>
  <c r="J190" i="25"/>
  <c r="J189" i="25"/>
  <c r="J188" i="25"/>
  <c r="J187" i="25"/>
  <c r="J186" i="25"/>
  <c r="J185" i="25"/>
  <c r="J184" i="25"/>
  <c r="J183" i="25"/>
  <c r="J182" i="25"/>
  <c r="J181" i="25"/>
  <c r="J180" i="25"/>
  <c r="J179" i="25"/>
  <c r="J178" i="25"/>
  <c r="J177" i="25"/>
  <c r="J176" i="25"/>
  <c r="J175" i="25"/>
  <c r="J174" i="25"/>
  <c r="J173" i="25"/>
  <c r="J172" i="25"/>
  <c r="J171" i="25"/>
  <c r="J170" i="25"/>
  <c r="J169" i="25"/>
  <c r="J168" i="25"/>
  <c r="J167" i="25"/>
  <c r="J166" i="25"/>
  <c r="J165" i="25"/>
  <c r="J164" i="25"/>
  <c r="J163" i="25"/>
  <c r="J162" i="25"/>
  <c r="J161" i="25"/>
  <c r="J160" i="25"/>
  <c r="J159" i="25"/>
  <c r="J158" i="25"/>
  <c r="J157" i="25"/>
  <c r="J156" i="25"/>
  <c r="J155" i="25"/>
  <c r="J154" i="25"/>
  <c r="J153" i="25"/>
  <c r="J152" i="25"/>
  <c r="J151" i="25"/>
  <c r="J150" i="25"/>
  <c r="J149" i="25"/>
  <c r="J148" i="25"/>
  <c r="J147" i="25"/>
  <c r="J146" i="25"/>
  <c r="J145" i="25"/>
  <c r="J144" i="25"/>
  <c r="J143" i="25"/>
  <c r="J142" i="25"/>
  <c r="J141" i="25"/>
  <c r="J140" i="25"/>
  <c r="J139" i="25"/>
  <c r="J138" i="25"/>
  <c r="J137" i="25"/>
  <c r="J136" i="25"/>
  <c r="J135" i="25"/>
  <c r="J134" i="25"/>
  <c r="J133" i="25"/>
  <c r="J132" i="25"/>
  <c r="J131" i="25"/>
  <c r="J130" i="25"/>
  <c r="J129" i="25"/>
  <c r="J128" i="25"/>
  <c r="J127" i="25"/>
  <c r="J126" i="25"/>
  <c r="J125" i="25"/>
  <c r="J124" i="25"/>
  <c r="J123" i="25"/>
  <c r="J122" i="25"/>
  <c r="J121" i="25"/>
  <c r="J120" i="25"/>
  <c r="J119" i="25"/>
  <c r="J118" i="25"/>
  <c r="J117" i="25"/>
  <c r="J116" i="25"/>
  <c r="J115" i="25"/>
  <c r="J114" i="25"/>
  <c r="J113" i="25"/>
  <c r="J112" i="25"/>
  <c r="J111" i="25"/>
  <c r="J110" i="25"/>
  <c r="J109" i="25"/>
  <c r="J108" i="25"/>
  <c r="J107" i="25"/>
  <c r="J106" i="25"/>
  <c r="J105" i="25"/>
  <c r="J104" i="25"/>
  <c r="J103" i="25"/>
  <c r="J102" i="25"/>
  <c r="J101" i="25"/>
  <c r="J100" i="25"/>
  <c r="J99" i="25"/>
  <c r="J98" i="25"/>
  <c r="J97" i="25"/>
  <c r="J96" i="25"/>
  <c r="J95" i="25"/>
  <c r="J94" i="25"/>
  <c r="J93" i="25"/>
  <c r="J92" i="25"/>
  <c r="J91" i="25"/>
  <c r="J90" i="25"/>
  <c r="J89" i="25"/>
  <c r="J88" i="25"/>
  <c r="J87" i="25"/>
  <c r="J86" i="25"/>
  <c r="J85" i="25"/>
  <c r="J84" i="25"/>
  <c r="J83" i="25"/>
  <c r="J82" i="25"/>
  <c r="J81" i="25"/>
  <c r="J80" i="25"/>
  <c r="J79" i="25"/>
  <c r="J78" i="25"/>
  <c r="J77" i="25"/>
  <c r="J76" i="25"/>
  <c r="J75" i="25"/>
  <c r="J74" i="25"/>
  <c r="J73" i="25"/>
  <c r="J72" i="25"/>
  <c r="J71" i="25"/>
  <c r="J70" i="25"/>
  <c r="J69" i="25"/>
  <c r="J68" i="25"/>
  <c r="J67" i="25"/>
  <c r="J66" i="25"/>
  <c r="J65" i="25"/>
  <c r="J64" i="25"/>
  <c r="J63" i="25"/>
  <c r="J62" i="25"/>
  <c r="J61" i="25"/>
  <c r="J60" i="25"/>
  <c r="J59" i="25"/>
  <c r="J58" i="25"/>
  <c r="J57" i="25"/>
  <c r="J56" i="25"/>
  <c r="J55" i="25"/>
  <c r="J54" i="25"/>
  <c r="J53" i="25"/>
  <c r="J52" i="25"/>
  <c r="J51" i="25"/>
  <c r="J50" i="25"/>
  <c r="J49" i="25"/>
  <c r="J48" i="25"/>
  <c r="J47" i="25"/>
  <c r="J46" i="25"/>
  <c r="J45" i="25"/>
  <c r="J44" i="25"/>
  <c r="J43" i="25"/>
  <c r="J42" i="25"/>
  <c r="J41" i="25"/>
  <c r="J40" i="25"/>
  <c r="J39" i="25"/>
  <c r="J38" i="25"/>
  <c r="J37" i="25"/>
  <c r="J36" i="25"/>
  <c r="J35" i="25"/>
  <c r="J34" i="25"/>
  <c r="J33" i="25"/>
  <c r="J32" i="25"/>
  <c r="J31" i="25"/>
  <c r="J30" i="25"/>
  <c r="J29" i="25"/>
  <c r="J28" i="25"/>
  <c r="J27" i="25"/>
  <c r="J26" i="25"/>
  <c r="J25" i="25"/>
  <c r="J24" i="25"/>
  <c r="J23" i="25"/>
  <c r="J22" i="25"/>
  <c r="J21" i="25"/>
  <c r="J20" i="25"/>
  <c r="J19" i="25"/>
  <c r="J18" i="25"/>
  <c r="J17" i="25"/>
  <c r="J16" i="25"/>
  <c r="J15" i="25"/>
  <c r="J14" i="25"/>
  <c r="J13" i="25"/>
  <c r="J12" i="25"/>
  <c r="J11" i="25"/>
  <c r="J10" i="25"/>
  <c r="J9" i="25"/>
  <c r="J8" i="25"/>
  <c r="J7" i="25"/>
  <c r="J6" i="25"/>
  <c r="J5" i="25"/>
  <c r="N34" i="45" l="1"/>
  <c r="O34" i="45" s="1"/>
  <c r="L34" i="45"/>
  <c r="M34" i="45" s="1"/>
  <c r="J34" i="45"/>
  <c r="K34" i="45" s="1"/>
  <c r="H34" i="45"/>
  <c r="I34" i="45" s="1"/>
  <c r="N29" i="45"/>
  <c r="O29" i="45" s="1"/>
  <c r="L29" i="45"/>
  <c r="M29" i="45" s="1"/>
  <c r="J29" i="45"/>
  <c r="K29" i="45" s="1"/>
  <c r="H29" i="45"/>
  <c r="I29" i="45" s="1"/>
  <c r="N24" i="45"/>
  <c r="O24" i="45" s="1"/>
  <c r="L24" i="45"/>
  <c r="M24" i="45" s="1"/>
  <c r="J24" i="45"/>
  <c r="K24" i="45" s="1"/>
  <c r="H24" i="45"/>
  <c r="I24" i="45" s="1"/>
  <c r="N19" i="45"/>
  <c r="O19" i="45" s="1"/>
  <c r="L19" i="45"/>
  <c r="M19" i="45" s="1"/>
  <c r="J19" i="45"/>
  <c r="K19" i="45" s="1"/>
  <c r="H19" i="45"/>
  <c r="I19" i="45" s="1"/>
  <c r="N14" i="45"/>
  <c r="O14" i="45" s="1"/>
  <c r="L14" i="45"/>
  <c r="M14" i="45" s="1"/>
  <c r="J14" i="45"/>
  <c r="K14" i="45" s="1"/>
  <c r="H14" i="45"/>
  <c r="I14" i="45" s="1"/>
  <c r="N33" i="45"/>
  <c r="O33" i="45" s="1"/>
  <c r="L33" i="45"/>
  <c r="M33" i="45" s="1"/>
  <c r="J33" i="45"/>
  <c r="K33" i="45" s="1"/>
  <c r="H33" i="45"/>
  <c r="I33" i="45" s="1"/>
  <c r="N28" i="45"/>
  <c r="O28" i="45" s="1"/>
  <c r="L28" i="45"/>
  <c r="M28" i="45" s="1"/>
  <c r="J28" i="45"/>
  <c r="K28" i="45" s="1"/>
  <c r="H28" i="45"/>
  <c r="I28" i="45" s="1"/>
  <c r="N23" i="45"/>
  <c r="O23" i="45" s="1"/>
  <c r="L23" i="45"/>
  <c r="M23" i="45" s="1"/>
  <c r="J23" i="45"/>
  <c r="K23" i="45" s="1"/>
  <c r="H23" i="45"/>
  <c r="I23" i="45" s="1"/>
  <c r="N18" i="45"/>
  <c r="O18" i="45" s="1"/>
  <c r="L18" i="45"/>
  <c r="M18" i="45" s="1"/>
  <c r="J18" i="45"/>
  <c r="K18" i="45" s="1"/>
  <c r="H18" i="45"/>
  <c r="I18" i="45" s="1"/>
  <c r="N13" i="45"/>
  <c r="O13" i="45" s="1"/>
  <c r="L13" i="45"/>
  <c r="M13" i="45" s="1"/>
  <c r="J13" i="45"/>
  <c r="K13" i="45" s="1"/>
  <c r="H13" i="45"/>
  <c r="I13" i="45" s="1"/>
  <c r="N32" i="45"/>
  <c r="O32" i="45" s="1"/>
  <c r="L32" i="45"/>
  <c r="M32" i="45" s="1"/>
  <c r="J32" i="45"/>
  <c r="K32" i="45" s="1"/>
  <c r="H32" i="45"/>
  <c r="I32" i="45" s="1"/>
  <c r="N27" i="45"/>
  <c r="O27" i="45" s="1"/>
  <c r="L27" i="45"/>
  <c r="M27" i="45" s="1"/>
  <c r="J27" i="45"/>
  <c r="K27" i="45" s="1"/>
  <c r="H27" i="45"/>
  <c r="I27" i="45" s="1"/>
  <c r="N22" i="45"/>
  <c r="O22" i="45" s="1"/>
  <c r="L22" i="45"/>
  <c r="M22" i="45" s="1"/>
  <c r="J22" i="45"/>
  <c r="K22" i="45" s="1"/>
  <c r="H22" i="45"/>
  <c r="I22" i="45" s="1"/>
  <c r="N17" i="45"/>
  <c r="O17" i="45" s="1"/>
  <c r="L17" i="45"/>
  <c r="M17" i="45" s="1"/>
  <c r="J17" i="45"/>
  <c r="K17" i="45" s="1"/>
  <c r="H17" i="45"/>
  <c r="I17" i="45" s="1"/>
  <c r="N12" i="45"/>
  <c r="O12" i="45" s="1"/>
  <c r="L12" i="45"/>
  <c r="M12" i="45" s="1"/>
  <c r="J12" i="45"/>
  <c r="K12" i="45" s="1"/>
  <c r="H12" i="45"/>
  <c r="I12" i="45" s="1"/>
  <c r="N31" i="45"/>
  <c r="O31" i="45" s="1"/>
  <c r="L31" i="45"/>
  <c r="M31" i="45" s="1"/>
  <c r="J31" i="45"/>
  <c r="K31" i="45" s="1"/>
  <c r="H31" i="45"/>
  <c r="I31" i="45" s="1"/>
  <c r="N26" i="45"/>
  <c r="O26" i="45" s="1"/>
  <c r="L26" i="45"/>
  <c r="M26" i="45" s="1"/>
  <c r="J26" i="45"/>
  <c r="K26" i="45" s="1"/>
  <c r="H26" i="45"/>
  <c r="I26" i="45" s="1"/>
  <c r="N21" i="45"/>
  <c r="O21" i="45" s="1"/>
  <c r="L21" i="45"/>
  <c r="M21" i="45" s="1"/>
  <c r="J21" i="45"/>
  <c r="K21" i="45" s="1"/>
  <c r="H21" i="45"/>
  <c r="I21" i="45" s="1"/>
  <c r="N16" i="45"/>
  <c r="O16" i="45" s="1"/>
  <c r="L16" i="45"/>
  <c r="M16" i="45" s="1"/>
  <c r="J16" i="45"/>
  <c r="K16" i="45" s="1"/>
  <c r="H16" i="45"/>
  <c r="I16" i="45" s="1"/>
  <c r="N11" i="45"/>
  <c r="O11" i="45" s="1"/>
  <c r="L11" i="45"/>
  <c r="M11" i="45" s="1"/>
  <c r="J11" i="45"/>
  <c r="K11" i="45" s="1"/>
  <c r="H11" i="45"/>
  <c r="I11" i="45" s="1"/>
  <c r="N30" i="45"/>
  <c r="O30" i="45" s="1"/>
  <c r="H30" i="45"/>
  <c r="I30" i="45" s="1"/>
  <c r="L30" i="45"/>
  <c r="M30" i="45" s="1"/>
  <c r="J30" i="45"/>
  <c r="K30" i="45" s="1"/>
  <c r="N25" i="45"/>
  <c r="O25" i="45" s="1"/>
  <c r="L25" i="45"/>
  <c r="M25" i="45" s="1"/>
  <c r="J25" i="45"/>
  <c r="K25" i="45" s="1"/>
  <c r="H25" i="45"/>
  <c r="I25" i="45" s="1"/>
  <c r="N20" i="45"/>
  <c r="O20" i="45" s="1"/>
  <c r="L20" i="45"/>
  <c r="M20" i="45" s="1"/>
  <c r="J20" i="45"/>
  <c r="K20" i="45" s="1"/>
  <c r="H20" i="45"/>
  <c r="I20" i="45" s="1"/>
  <c r="N15" i="45"/>
  <c r="O15" i="45" s="1"/>
  <c r="L15" i="45"/>
  <c r="M15" i="45" s="1"/>
  <c r="J15" i="45"/>
  <c r="K15" i="45" s="1"/>
  <c r="H15" i="45"/>
  <c r="I15" i="45" s="1"/>
  <c r="N10" i="45"/>
  <c r="O10" i="45" s="1"/>
  <c r="L10" i="45"/>
  <c r="M10" i="45" s="1"/>
  <c r="J10" i="45"/>
  <c r="K10" i="45" s="1"/>
  <c r="H10" i="45"/>
  <c r="I10" i="45" s="1"/>
  <c r="N35" i="45"/>
  <c r="O35" i="45" s="1"/>
  <c r="L35" i="45"/>
  <c r="M35" i="45" s="1"/>
  <c r="J35" i="45"/>
  <c r="K35" i="45" s="1"/>
  <c r="H35" i="45"/>
  <c r="I35" i="45" s="1"/>
  <c r="N6" i="45"/>
  <c r="O6" i="45" s="1"/>
  <c r="L6" i="45"/>
  <c r="M6" i="45" s="1"/>
  <c r="J6" i="45"/>
  <c r="K6" i="45" s="1"/>
  <c r="H6" i="45"/>
  <c r="I6" i="45" s="1"/>
  <c r="N9" i="45"/>
  <c r="O9" i="45" s="1"/>
  <c r="L9" i="45"/>
  <c r="M9" i="45" s="1"/>
  <c r="J9" i="45"/>
  <c r="K9" i="45" s="1"/>
  <c r="H9" i="45"/>
  <c r="I9" i="45" s="1"/>
  <c r="E8" i="45"/>
  <c r="H37" i="45" l="1"/>
  <c r="I37" i="45" s="1"/>
  <c r="J37" i="45"/>
  <c r="K37" i="45" s="1"/>
  <c r="L37" i="45"/>
  <c r="M37" i="45" s="1"/>
  <c r="N37" i="45"/>
  <c r="O37" i="45" s="1"/>
  <c r="N38" i="45"/>
  <c r="O38" i="45" s="1"/>
  <c r="L38" i="45"/>
  <c r="M38" i="45" s="1"/>
  <c r="J38" i="45"/>
  <c r="K38" i="45" s="1"/>
  <c r="H38" i="45"/>
  <c r="I38" i="45" s="1"/>
  <c r="N36" i="45"/>
  <c r="O36" i="45" s="1"/>
  <c r="L36" i="45"/>
  <c r="M36" i="45" s="1"/>
  <c r="J36" i="45"/>
  <c r="K36" i="45" s="1"/>
  <c r="H36" i="45" l="1"/>
  <c r="I36" i="45" s="1"/>
  <c r="G36" i="45"/>
  <c r="G39" i="45"/>
  <c r="E38" i="44" l="1"/>
  <c r="E32" i="44"/>
  <c r="E26" i="44"/>
  <c r="E20" i="44"/>
  <c r="E14" i="44"/>
  <c r="E25" i="43" l="1"/>
  <c r="N35" i="43" l="1"/>
  <c r="O35" i="43" s="1"/>
  <c r="L35" i="43"/>
  <c r="M35" i="43" s="1"/>
  <c r="J35" i="43"/>
  <c r="K35" i="43" s="1"/>
  <c r="H35" i="43"/>
  <c r="I35" i="43" s="1"/>
  <c r="G35" i="43"/>
  <c r="N30" i="43" l="1"/>
  <c r="O30" i="43" s="1"/>
  <c r="L30" i="43"/>
  <c r="M30" i="43" s="1"/>
  <c r="J30" i="43"/>
  <c r="K30" i="43" s="1"/>
  <c r="H30" i="43"/>
  <c r="I30" i="43" s="1"/>
  <c r="G30" i="43"/>
  <c r="N32" i="43"/>
  <c r="O32" i="43" s="1"/>
  <c r="L32" i="43"/>
  <c r="M32" i="43" s="1"/>
  <c r="J32" i="43"/>
  <c r="K32" i="43" s="1"/>
  <c r="H32" i="43"/>
  <c r="I32" i="43" s="1"/>
  <c r="G32" i="43"/>
  <c r="N42" i="44" l="1"/>
  <c r="O42" i="44" s="1"/>
  <c r="L42" i="44"/>
  <c r="M42" i="44" s="1"/>
  <c r="J42" i="44"/>
  <c r="K42" i="44" s="1"/>
  <c r="H42" i="44"/>
  <c r="I42" i="44" s="1"/>
  <c r="G42" i="44"/>
  <c r="G37" i="45"/>
  <c r="G38" i="45"/>
  <c r="N33" i="43" l="1"/>
  <c r="O33" i="43" s="1"/>
  <c r="L33" i="43"/>
  <c r="M33" i="43" s="1"/>
  <c r="J33" i="43"/>
  <c r="K33" i="43" s="1"/>
  <c r="H33" i="43"/>
  <c r="I33" i="43" s="1"/>
  <c r="G33" i="43"/>
  <c r="N34" i="43"/>
  <c r="O34" i="43" s="1"/>
  <c r="L34" i="43"/>
  <c r="M34" i="43" s="1"/>
  <c r="J34" i="43"/>
  <c r="K34" i="43" s="1"/>
  <c r="H34" i="43"/>
  <c r="I34" i="43" s="1"/>
  <c r="G34" i="43"/>
  <c r="E29" i="45" l="1"/>
  <c r="G29" i="45" s="1"/>
  <c r="E28" i="45"/>
  <c r="G28" i="45" s="1"/>
  <c r="E27" i="45"/>
  <c r="G27" i="45" s="1"/>
  <c r="E26" i="45"/>
  <c r="G26" i="45" s="1"/>
  <c r="E25" i="45"/>
  <c r="G25" i="45" s="1"/>
  <c r="N28" i="44" l="1"/>
  <c r="L28" i="44"/>
  <c r="J28" i="44"/>
  <c r="H28" i="44"/>
  <c r="E28" i="44"/>
  <c r="G28" i="44" s="1"/>
  <c r="N27" i="44"/>
  <c r="O27" i="44" s="1"/>
  <c r="L27" i="44"/>
  <c r="M27" i="44" s="1"/>
  <c r="J27" i="44"/>
  <c r="K27" i="44" s="1"/>
  <c r="H27" i="44"/>
  <c r="I27" i="44" s="1"/>
  <c r="E27" i="44"/>
  <c r="G27" i="44" s="1"/>
  <c r="N26" i="44"/>
  <c r="O26" i="44" s="1"/>
  <c r="L26" i="44"/>
  <c r="M26" i="44" s="1"/>
  <c r="J26" i="44"/>
  <c r="K26" i="44" s="1"/>
  <c r="H26" i="44"/>
  <c r="I26" i="44" s="1"/>
  <c r="G26" i="44"/>
  <c r="N25" i="44"/>
  <c r="O25" i="44" s="1"/>
  <c r="L25" i="44"/>
  <c r="M25" i="44" s="1"/>
  <c r="J25" i="44"/>
  <c r="K25" i="44" s="1"/>
  <c r="H25" i="44"/>
  <c r="I25" i="44" s="1"/>
  <c r="E25" i="44"/>
  <c r="G25" i="44" s="1"/>
  <c r="N24" i="44"/>
  <c r="L24" i="44"/>
  <c r="J24" i="44"/>
  <c r="H24" i="44"/>
  <c r="E24" i="44"/>
  <c r="G24" i="44" s="1"/>
  <c r="N23" i="44"/>
  <c r="O23" i="44" s="1"/>
  <c r="L23" i="44"/>
  <c r="M23" i="44" s="1"/>
  <c r="J23" i="44"/>
  <c r="K23" i="44" s="1"/>
  <c r="H23" i="44"/>
  <c r="I23" i="44" s="1"/>
  <c r="E23" i="44"/>
  <c r="G23" i="44" s="1"/>
  <c r="N20" i="43"/>
  <c r="O20" i="43" s="1"/>
  <c r="L20" i="43"/>
  <c r="M20" i="43" s="1"/>
  <c r="J20" i="43"/>
  <c r="K20" i="43" s="1"/>
  <c r="H20" i="43"/>
  <c r="I20" i="43" s="1"/>
  <c r="E20" i="43"/>
  <c r="G20" i="43" s="1"/>
  <c r="N19" i="43"/>
  <c r="L19" i="43"/>
  <c r="J19" i="43"/>
  <c r="H19" i="43"/>
  <c r="E19" i="43"/>
  <c r="N18" i="43"/>
  <c r="O18" i="43" s="1"/>
  <c r="L18" i="43"/>
  <c r="M18" i="43" s="1"/>
  <c r="J18" i="43"/>
  <c r="K18" i="43" s="1"/>
  <c r="H18" i="43"/>
  <c r="I18" i="43" s="1"/>
  <c r="E18" i="43"/>
  <c r="G18" i="43" s="1"/>
  <c r="N17" i="43"/>
  <c r="O17" i="43" s="1"/>
  <c r="L17" i="43"/>
  <c r="M17" i="43" s="1"/>
  <c r="J17" i="43"/>
  <c r="K17" i="43" s="1"/>
  <c r="H17" i="43"/>
  <c r="I17" i="43" s="1"/>
  <c r="E17" i="43"/>
  <c r="G17" i="43" s="1"/>
  <c r="O24" i="44" l="1"/>
  <c r="I28" i="44"/>
  <c r="K28" i="44"/>
  <c r="M28" i="44"/>
  <c r="O28" i="44"/>
  <c r="I24" i="44"/>
  <c r="I19" i="43"/>
  <c r="K19" i="43"/>
  <c r="M19" i="43"/>
  <c r="O19" i="43"/>
  <c r="K24" i="44"/>
  <c r="M24" i="44"/>
  <c r="G19" i="43"/>
  <c r="E24" i="45"/>
  <c r="G24" i="45" s="1"/>
  <c r="E23" i="45"/>
  <c r="G23" i="45" s="1"/>
  <c r="E22" i="45"/>
  <c r="G22" i="45" s="1"/>
  <c r="E21" i="45"/>
  <c r="G21" i="45" s="1"/>
  <c r="E20" i="45"/>
  <c r="G20" i="45" s="1"/>
  <c r="E35" i="45" l="1"/>
  <c r="G35" i="45" s="1"/>
  <c r="E9" i="45"/>
  <c r="G9" i="45" s="1"/>
  <c r="N10" i="44"/>
  <c r="O10" i="44" s="1"/>
  <c r="L10" i="44"/>
  <c r="M10" i="44" s="1"/>
  <c r="J10" i="44"/>
  <c r="K10" i="44" s="1"/>
  <c r="H10" i="44"/>
  <c r="I10" i="44" s="1"/>
  <c r="E10" i="44"/>
  <c r="G10" i="44" s="1"/>
  <c r="N41" i="44"/>
  <c r="O41" i="44" s="1"/>
  <c r="L41" i="44"/>
  <c r="M41" i="44" s="1"/>
  <c r="J41" i="44"/>
  <c r="K41" i="44" s="1"/>
  <c r="H41" i="44"/>
  <c r="I41" i="44" s="1"/>
  <c r="E41" i="44"/>
  <c r="G41" i="44" s="1"/>
  <c r="N8" i="43"/>
  <c r="O8" i="43" s="1"/>
  <c r="L8" i="43"/>
  <c r="M8" i="43" s="1"/>
  <c r="J8" i="43"/>
  <c r="K8" i="43" s="1"/>
  <c r="H8" i="43"/>
  <c r="I8" i="43" s="1"/>
  <c r="E8" i="43"/>
  <c r="G8" i="43" s="1"/>
  <c r="N29" i="43"/>
  <c r="O29" i="43" s="1"/>
  <c r="L29" i="43"/>
  <c r="M29" i="43" s="1"/>
  <c r="J29" i="43"/>
  <c r="K29" i="43" s="1"/>
  <c r="H29" i="43"/>
  <c r="I29" i="43" s="1"/>
  <c r="E29" i="43"/>
  <c r="G29" i="43" s="1"/>
  <c r="N29" i="44" l="1"/>
  <c r="O29" i="44" s="1"/>
  <c r="L29" i="44"/>
  <c r="M29" i="44" s="1"/>
  <c r="J29" i="44"/>
  <c r="K29" i="44" s="1"/>
  <c r="H29" i="44"/>
  <c r="I29" i="44" s="1"/>
  <c r="E29" i="44"/>
  <c r="G29" i="44" s="1"/>
  <c r="N40" i="44"/>
  <c r="L40" i="44"/>
  <c r="J40" i="44"/>
  <c r="H40" i="44"/>
  <c r="E40" i="44"/>
  <c r="G40" i="44" s="1"/>
  <c r="N34" i="44"/>
  <c r="L34" i="44"/>
  <c r="J34" i="44"/>
  <c r="H34" i="44"/>
  <c r="E34" i="44"/>
  <c r="G34" i="44" s="1"/>
  <c r="N22" i="44"/>
  <c r="L22" i="44"/>
  <c r="J22" i="44"/>
  <c r="H22" i="44"/>
  <c r="E22" i="44"/>
  <c r="G22" i="44" s="1"/>
  <c r="N16" i="44"/>
  <c r="L16" i="44"/>
  <c r="J16" i="44"/>
  <c r="H16" i="44"/>
  <c r="E16" i="44"/>
  <c r="G16" i="44" s="1"/>
  <c r="N35" i="44"/>
  <c r="O35" i="44" s="1"/>
  <c r="L35" i="44"/>
  <c r="M35" i="44" s="1"/>
  <c r="J35" i="44"/>
  <c r="K35" i="44" s="1"/>
  <c r="H35" i="44"/>
  <c r="I35" i="44" s="1"/>
  <c r="E35" i="44"/>
  <c r="G35" i="44" s="1"/>
  <c r="N17" i="44"/>
  <c r="O17" i="44" s="1"/>
  <c r="L17" i="44"/>
  <c r="M17" i="44" s="1"/>
  <c r="J17" i="44"/>
  <c r="K17" i="44" s="1"/>
  <c r="H17" i="44"/>
  <c r="I17" i="44" s="1"/>
  <c r="E17" i="44"/>
  <c r="G17" i="44" s="1"/>
  <c r="N11" i="44"/>
  <c r="O11" i="44" s="1"/>
  <c r="L11" i="44"/>
  <c r="M11" i="44" s="1"/>
  <c r="J11" i="44"/>
  <c r="K11" i="44" s="1"/>
  <c r="H11" i="44"/>
  <c r="I11" i="44" s="1"/>
  <c r="E11" i="44"/>
  <c r="G11" i="44" s="1"/>
  <c r="N4" i="44"/>
  <c r="O4" i="44" s="1"/>
  <c r="L4" i="44"/>
  <c r="M4" i="44" s="1"/>
  <c r="J4" i="44"/>
  <c r="K4" i="44" s="1"/>
  <c r="H4" i="44"/>
  <c r="I4" i="44" s="1"/>
  <c r="E4" i="44"/>
  <c r="G4" i="44" s="1"/>
  <c r="N37" i="44"/>
  <c r="O37" i="44" s="1"/>
  <c r="L37" i="44"/>
  <c r="M37" i="44" s="1"/>
  <c r="J37" i="44"/>
  <c r="K37" i="44" s="1"/>
  <c r="H37" i="44"/>
  <c r="I37" i="44" s="1"/>
  <c r="E37" i="44"/>
  <c r="G37" i="44" s="1"/>
  <c r="N31" i="44"/>
  <c r="O31" i="44" s="1"/>
  <c r="L31" i="44"/>
  <c r="M31" i="44" s="1"/>
  <c r="J31" i="44"/>
  <c r="K31" i="44" s="1"/>
  <c r="H31" i="44"/>
  <c r="I31" i="44" s="1"/>
  <c r="E31" i="44"/>
  <c r="G31" i="44" s="1"/>
  <c r="N19" i="44"/>
  <c r="O19" i="44" s="1"/>
  <c r="L19" i="44"/>
  <c r="M19" i="44" s="1"/>
  <c r="J19" i="44"/>
  <c r="K19" i="44" s="1"/>
  <c r="H19" i="44"/>
  <c r="I19" i="44" s="1"/>
  <c r="E19" i="44"/>
  <c r="G19" i="44" s="1"/>
  <c r="N13" i="44"/>
  <c r="O13" i="44" s="1"/>
  <c r="L13" i="44"/>
  <c r="M13" i="44" s="1"/>
  <c r="J13" i="44"/>
  <c r="K13" i="44" s="1"/>
  <c r="H13" i="44"/>
  <c r="I13" i="44" s="1"/>
  <c r="E13" i="44"/>
  <c r="G13" i="44" s="1"/>
  <c r="N6" i="44"/>
  <c r="O6" i="44" s="1"/>
  <c r="L6" i="44"/>
  <c r="M6" i="44" s="1"/>
  <c r="J6" i="44"/>
  <c r="K6" i="44" s="1"/>
  <c r="H6" i="44"/>
  <c r="I6" i="44" s="1"/>
  <c r="E6" i="44"/>
  <c r="G6" i="44" s="1"/>
  <c r="N36" i="44"/>
  <c r="L36" i="44"/>
  <c r="J36" i="44"/>
  <c r="H36" i="44"/>
  <c r="E36" i="44"/>
  <c r="G36" i="44" s="1"/>
  <c r="N30" i="44"/>
  <c r="L30" i="44"/>
  <c r="J30" i="44"/>
  <c r="H30" i="44"/>
  <c r="E30" i="44"/>
  <c r="N18" i="44"/>
  <c r="L18" i="44"/>
  <c r="J18" i="44"/>
  <c r="H18" i="44"/>
  <c r="E18" i="44"/>
  <c r="G18" i="44" s="1"/>
  <c r="N12" i="44"/>
  <c r="L12" i="44"/>
  <c r="J12" i="44"/>
  <c r="H12" i="44"/>
  <c r="E12" i="44"/>
  <c r="E5" i="44"/>
  <c r="G5" i="44" s="1"/>
  <c r="H5" i="44"/>
  <c r="J5" i="44"/>
  <c r="L5" i="44"/>
  <c r="N5" i="44"/>
  <c r="N39" i="44"/>
  <c r="O39" i="44" s="1"/>
  <c r="L39" i="44"/>
  <c r="M39" i="44" s="1"/>
  <c r="J39" i="44"/>
  <c r="K39" i="44" s="1"/>
  <c r="H39" i="44"/>
  <c r="I39" i="44" s="1"/>
  <c r="E39" i="44"/>
  <c r="G39" i="44" s="1"/>
  <c r="N33" i="44"/>
  <c r="O33" i="44" s="1"/>
  <c r="L33" i="44"/>
  <c r="M33" i="44" s="1"/>
  <c r="J33" i="44"/>
  <c r="K33" i="44" s="1"/>
  <c r="H33" i="44"/>
  <c r="I33" i="44" s="1"/>
  <c r="E33" i="44"/>
  <c r="G33" i="44" s="1"/>
  <c r="N21" i="44"/>
  <c r="O21" i="44" s="1"/>
  <c r="L21" i="44"/>
  <c r="M21" i="44" s="1"/>
  <c r="J21" i="44"/>
  <c r="K21" i="44" s="1"/>
  <c r="H21" i="44"/>
  <c r="I21" i="44" s="1"/>
  <c r="E21" i="44"/>
  <c r="G21" i="44" s="1"/>
  <c r="N15" i="44"/>
  <c r="O15" i="44" s="1"/>
  <c r="L15" i="44"/>
  <c r="M15" i="44" s="1"/>
  <c r="J15" i="44"/>
  <c r="K15" i="44" s="1"/>
  <c r="H15" i="44"/>
  <c r="I15" i="44" s="1"/>
  <c r="E15" i="44"/>
  <c r="G15" i="44" s="1"/>
  <c r="N8" i="44"/>
  <c r="O8" i="44" s="1"/>
  <c r="L8" i="44"/>
  <c r="M8" i="44" s="1"/>
  <c r="J8" i="44"/>
  <c r="K8" i="44" s="1"/>
  <c r="H8" i="44"/>
  <c r="I8" i="44" s="1"/>
  <c r="E8" i="44"/>
  <c r="G8" i="44" s="1"/>
  <c r="E34" i="45"/>
  <c r="G34" i="45" s="1"/>
  <c r="E19" i="45"/>
  <c r="G19" i="45" s="1"/>
  <c r="E14" i="45"/>
  <c r="G14" i="45" s="1"/>
  <c r="E33" i="45"/>
  <c r="G33" i="45" s="1"/>
  <c r="E18" i="45"/>
  <c r="G18" i="45" s="1"/>
  <c r="E13" i="45"/>
  <c r="G13" i="45" s="1"/>
  <c r="E32" i="45"/>
  <c r="G32" i="45" s="1"/>
  <c r="E17" i="45"/>
  <c r="G17" i="45" s="1"/>
  <c r="E12" i="45"/>
  <c r="G12" i="45" s="1"/>
  <c r="E31" i="45"/>
  <c r="G31" i="45" s="1"/>
  <c r="E16" i="45"/>
  <c r="G16" i="45" s="1"/>
  <c r="E11" i="45"/>
  <c r="G11" i="45" s="1"/>
  <c r="E30" i="45"/>
  <c r="G30" i="45" s="1"/>
  <c r="E15" i="45"/>
  <c r="G15" i="45" s="1"/>
  <c r="E10" i="45"/>
  <c r="G10" i="45" s="1"/>
  <c r="N7" i="44"/>
  <c r="L7" i="44"/>
  <c r="J7" i="44"/>
  <c r="H7" i="44"/>
  <c r="E7" i="44"/>
  <c r="G7" i="44" s="1"/>
  <c r="N9" i="44"/>
  <c r="L9" i="44"/>
  <c r="J9" i="44"/>
  <c r="H9" i="44"/>
  <c r="E9" i="44"/>
  <c r="G9" i="44" s="1"/>
  <c r="I22" i="44" l="1"/>
  <c r="I40" i="44"/>
  <c r="K16" i="44"/>
  <c r="M40" i="44"/>
  <c r="I16" i="44"/>
  <c r="I9" i="44"/>
  <c r="K40" i="44"/>
  <c r="O34" i="44"/>
  <c r="K9" i="44"/>
  <c r="M16" i="44"/>
  <c r="K22" i="44"/>
  <c r="I34" i="44"/>
  <c r="O40" i="44"/>
  <c r="M9" i="44"/>
  <c r="O16" i="44"/>
  <c r="M22" i="44"/>
  <c r="K34" i="44"/>
  <c r="O9" i="44"/>
  <c r="O22" i="44"/>
  <c r="M34" i="44"/>
  <c r="I5" i="44"/>
  <c r="I12" i="44"/>
  <c r="M36" i="44"/>
  <c r="K12" i="44"/>
  <c r="O18" i="44"/>
  <c r="I36" i="44"/>
  <c r="O36" i="44"/>
  <c r="M12" i="44"/>
  <c r="M30" i="44"/>
  <c r="K36" i="44"/>
  <c r="K5" i="44"/>
  <c r="M18" i="44"/>
  <c r="K18" i="44"/>
  <c r="O5" i="44"/>
  <c r="O30" i="44"/>
  <c r="I18" i="44"/>
  <c r="I30" i="44"/>
  <c r="M5" i="44"/>
  <c r="O12" i="44"/>
  <c r="K30" i="44"/>
  <c r="G30" i="44"/>
  <c r="G12" i="44"/>
  <c r="O7" i="44"/>
  <c r="I7" i="44"/>
  <c r="K7" i="44"/>
  <c r="M7" i="44"/>
  <c r="E6" i="45"/>
  <c r="E7" i="45"/>
  <c r="E5" i="45"/>
  <c r="E4" i="45"/>
  <c r="N28" i="43" l="1"/>
  <c r="O28" i="43" s="1"/>
  <c r="L28" i="43"/>
  <c r="M28" i="43" s="1"/>
  <c r="J28" i="43"/>
  <c r="K28" i="43" s="1"/>
  <c r="H28" i="43"/>
  <c r="I28" i="43" s="1"/>
  <c r="E28" i="43"/>
  <c r="G28" i="43" s="1"/>
  <c r="N24" i="43"/>
  <c r="O24" i="43" s="1"/>
  <c r="L24" i="43"/>
  <c r="M24" i="43" s="1"/>
  <c r="J24" i="43"/>
  <c r="K24" i="43" s="1"/>
  <c r="H24" i="43"/>
  <c r="I24" i="43" s="1"/>
  <c r="E24" i="43"/>
  <c r="G24" i="43" s="1"/>
  <c r="N16" i="43"/>
  <c r="O16" i="43" s="1"/>
  <c r="L16" i="43"/>
  <c r="M16" i="43" s="1"/>
  <c r="J16" i="43"/>
  <c r="K16" i="43" s="1"/>
  <c r="H16" i="43"/>
  <c r="I16" i="43" s="1"/>
  <c r="E16" i="43"/>
  <c r="G16" i="43" s="1"/>
  <c r="N12" i="43"/>
  <c r="O12" i="43" s="1"/>
  <c r="L12" i="43"/>
  <c r="M12" i="43" s="1"/>
  <c r="J12" i="43"/>
  <c r="K12" i="43" s="1"/>
  <c r="H12" i="43"/>
  <c r="I12" i="43" s="1"/>
  <c r="E12" i="43"/>
  <c r="G12" i="43" s="1"/>
  <c r="E7" i="43"/>
  <c r="N27" i="43"/>
  <c r="L27" i="43"/>
  <c r="J27" i="43"/>
  <c r="H27" i="43"/>
  <c r="E27" i="43"/>
  <c r="G27" i="43" s="1"/>
  <c r="N23" i="43"/>
  <c r="L23" i="43"/>
  <c r="J23" i="43"/>
  <c r="H23" i="43"/>
  <c r="E23" i="43"/>
  <c r="G23" i="43" s="1"/>
  <c r="N15" i="43"/>
  <c r="L15" i="43"/>
  <c r="J15" i="43"/>
  <c r="H15" i="43"/>
  <c r="E15" i="43"/>
  <c r="G15" i="43" s="1"/>
  <c r="N11" i="43"/>
  <c r="L11" i="43"/>
  <c r="J11" i="43"/>
  <c r="H11" i="43"/>
  <c r="E11" i="43"/>
  <c r="E6" i="43"/>
  <c r="N26" i="43"/>
  <c r="O26" i="43" s="1"/>
  <c r="L26" i="43"/>
  <c r="M26" i="43" s="1"/>
  <c r="J26" i="43"/>
  <c r="K26" i="43" s="1"/>
  <c r="H26" i="43"/>
  <c r="I26" i="43" s="1"/>
  <c r="E26" i="43"/>
  <c r="G26" i="43" s="1"/>
  <c r="N22" i="43"/>
  <c r="O22" i="43" s="1"/>
  <c r="L22" i="43"/>
  <c r="M22" i="43" s="1"/>
  <c r="J22" i="43"/>
  <c r="K22" i="43" s="1"/>
  <c r="H22" i="43"/>
  <c r="I22" i="43" s="1"/>
  <c r="E22" i="43"/>
  <c r="G22" i="43" s="1"/>
  <c r="N14" i="43"/>
  <c r="O14" i="43" s="1"/>
  <c r="L14" i="43"/>
  <c r="M14" i="43" s="1"/>
  <c r="J14" i="43"/>
  <c r="K14" i="43" s="1"/>
  <c r="H14" i="43"/>
  <c r="I14" i="43" s="1"/>
  <c r="E14" i="43"/>
  <c r="G14" i="43" s="1"/>
  <c r="N10" i="43"/>
  <c r="O10" i="43" s="1"/>
  <c r="L10" i="43"/>
  <c r="M10" i="43" s="1"/>
  <c r="J10" i="43"/>
  <c r="K10" i="43" s="1"/>
  <c r="H10" i="43"/>
  <c r="I10" i="43" s="1"/>
  <c r="E10" i="43"/>
  <c r="G10" i="43" s="1"/>
  <c r="E5" i="43"/>
  <c r="I15" i="43" l="1"/>
  <c r="K11" i="43"/>
  <c r="I11" i="43"/>
  <c r="K15" i="43"/>
  <c r="O23" i="43"/>
  <c r="I23" i="43"/>
  <c r="O27" i="43"/>
  <c r="M11" i="43"/>
  <c r="O11" i="43"/>
  <c r="M15" i="43"/>
  <c r="K23" i="43"/>
  <c r="I27" i="43"/>
  <c r="O15" i="43"/>
  <c r="M23" i="43"/>
  <c r="K27" i="43"/>
  <c r="M27" i="43"/>
  <c r="G11" i="43"/>
  <c r="N25" i="43"/>
  <c r="O25" i="43" s="1"/>
  <c r="L25" i="43"/>
  <c r="M25" i="43" s="1"/>
  <c r="J25" i="43"/>
  <c r="K25" i="43" s="1"/>
  <c r="H25" i="43"/>
  <c r="I25" i="43" s="1"/>
  <c r="G25" i="43"/>
  <c r="N21" i="43"/>
  <c r="O21" i="43" s="1"/>
  <c r="L21" i="43"/>
  <c r="M21" i="43" s="1"/>
  <c r="J21" i="43"/>
  <c r="K21" i="43" s="1"/>
  <c r="H21" i="43"/>
  <c r="I21" i="43" s="1"/>
  <c r="E21" i="43"/>
  <c r="G21" i="43" s="1"/>
  <c r="N13" i="43"/>
  <c r="O13" i="43" s="1"/>
  <c r="L13" i="43"/>
  <c r="M13" i="43" s="1"/>
  <c r="J13" i="43"/>
  <c r="K13" i="43" s="1"/>
  <c r="H13" i="43"/>
  <c r="I13" i="43" s="1"/>
  <c r="E13" i="43"/>
  <c r="G13" i="43" s="1"/>
  <c r="N9" i="43"/>
  <c r="O9" i="43" s="1"/>
  <c r="L9" i="43"/>
  <c r="M9" i="43" s="1"/>
  <c r="J9" i="43"/>
  <c r="K9" i="43" s="1"/>
  <c r="H9" i="43"/>
  <c r="I9" i="43" s="1"/>
  <c r="E9" i="43"/>
  <c r="G9" i="43" s="1"/>
  <c r="N4" i="43"/>
  <c r="O4" i="43" s="1"/>
  <c r="L4" i="43"/>
  <c r="M4" i="43" s="1"/>
  <c r="J4" i="43"/>
  <c r="K4" i="43" s="1"/>
  <c r="H4" i="43"/>
  <c r="I4" i="43" s="1"/>
  <c r="E4" i="43"/>
  <c r="G4" i="43" s="1"/>
  <c r="N39" i="45" l="1"/>
  <c r="O39" i="45" s="1"/>
  <c r="L39" i="45"/>
  <c r="M39" i="45" s="1"/>
  <c r="J39" i="45"/>
  <c r="K39" i="45" s="1"/>
  <c r="H39" i="45"/>
  <c r="I39" i="45" s="1"/>
  <c r="N8" i="45"/>
  <c r="O8" i="45" s="1"/>
  <c r="L8" i="45"/>
  <c r="M8" i="45" s="1"/>
  <c r="J8" i="45"/>
  <c r="K8" i="45" s="1"/>
  <c r="H8" i="45"/>
  <c r="I8" i="45" s="1"/>
  <c r="G8" i="45"/>
  <c r="N7" i="45"/>
  <c r="O7" i="45" s="1"/>
  <c r="L7" i="45"/>
  <c r="M7" i="45" s="1"/>
  <c r="J7" i="45"/>
  <c r="K7" i="45" s="1"/>
  <c r="H7" i="45"/>
  <c r="I7" i="45" s="1"/>
  <c r="G6" i="45"/>
  <c r="N5" i="45"/>
  <c r="O5" i="45" s="1"/>
  <c r="L5" i="45"/>
  <c r="M5" i="45" s="1"/>
  <c r="J5" i="45"/>
  <c r="K5" i="45" s="1"/>
  <c r="H5" i="45"/>
  <c r="I5" i="45" s="1"/>
  <c r="G5" i="45"/>
  <c r="N4" i="45"/>
  <c r="O4" i="45" s="1"/>
  <c r="L4" i="45"/>
  <c r="M4" i="45" s="1"/>
  <c r="J4" i="45"/>
  <c r="K4" i="45" s="1"/>
  <c r="H4" i="45"/>
  <c r="I4" i="45" s="1"/>
  <c r="G4" i="45"/>
  <c r="G46" i="44"/>
  <c r="G45" i="44"/>
  <c r="N44" i="44"/>
  <c r="O44" i="44" s="1"/>
  <c r="L44" i="44"/>
  <c r="M44" i="44" s="1"/>
  <c r="J44" i="44"/>
  <c r="K44" i="44" s="1"/>
  <c r="H44" i="44"/>
  <c r="I44" i="44" s="1"/>
  <c r="G44" i="44"/>
  <c r="N43" i="44"/>
  <c r="O43" i="44" s="1"/>
  <c r="L43" i="44"/>
  <c r="M43" i="44" s="1"/>
  <c r="J43" i="44"/>
  <c r="K43" i="44" s="1"/>
  <c r="H43" i="44"/>
  <c r="I43" i="44" s="1"/>
  <c r="G43" i="44"/>
  <c r="N38" i="44"/>
  <c r="O38" i="44" s="1"/>
  <c r="L38" i="44"/>
  <c r="M38" i="44" s="1"/>
  <c r="J38" i="44"/>
  <c r="K38" i="44" s="1"/>
  <c r="H38" i="44"/>
  <c r="I38" i="44" s="1"/>
  <c r="G38" i="44"/>
  <c r="N32" i="44"/>
  <c r="O32" i="44" s="1"/>
  <c r="L32" i="44"/>
  <c r="M32" i="44" s="1"/>
  <c r="J32" i="44"/>
  <c r="K32" i="44" s="1"/>
  <c r="H32" i="44"/>
  <c r="I32" i="44" s="1"/>
  <c r="G32" i="44"/>
  <c r="N20" i="44"/>
  <c r="O20" i="44" s="1"/>
  <c r="L20" i="44"/>
  <c r="M20" i="44" s="1"/>
  <c r="J20" i="44"/>
  <c r="K20" i="44" s="1"/>
  <c r="H20" i="44"/>
  <c r="I20" i="44" s="1"/>
  <c r="G20" i="44"/>
  <c r="N14" i="44"/>
  <c r="O14" i="44" s="1"/>
  <c r="L14" i="44"/>
  <c r="M14" i="44" s="1"/>
  <c r="J14" i="44"/>
  <c r="K14" i="44" s="1"/>
  <c r="H14" i="44"/>
  <c r="I14" i="44" s="1"/>
  <c r="G14" i="44"/>
  <c r="N36" i="43"/>
  <c r="O36" i="43" s="1"/>
  <c r="L36" i="43"/>
  <c r="M36" i="43" s="1"/>
  <c r="J36" i="43"/>
  <c r="K36" i="43" s="1"/>
  <c r="H36" i="43"/>
  <c r="I36" i="43" s="1"/>
  <c r="G36" i="43"/>
  <c r="G31" i="43"/>
  <c r="N7" i="43"/>
  <c r="O7" i="43" s="1"/>
  <c r="L7" i="43"/>
  <c r="M7" i="43" s="1"/>
  <c r="J7" i="43"/>
  <c r="K7" i="43" s="1"/>
  <c r="H7" i="43"/>
  <c r="I7" i="43" s="1"/>
  <c r="G7" i="43"/>
  <c r="N6" i="43"/>
  <c r="O6" i="43" s="1"/>
  <c r="L6" i="43"/>
  <c r="M6" i="43" s="1"/>
  <c r="J6" i="43"/>
  <c r="K6" i="43" s="1"/>
  <c r="H6" i="43"/>
  <c r="I6" i="43" s="1"/>
  <c r="G6" i="43"/>
  <c r="N5" i="43"/>
  <c r="O5" i="43" s="1"/>
  <c r="L5" i="43"/>
  <c r="M5" i="43" s="1"/>
  <c r="J5" i="43"/>
  <c r="K5" i="43" s="1"/>
  <c r="H5" i="43"/>
  <c r="I5" i="43" s="1"/>
  <c r="G5" i="43"/>
  <c r="G7" i="4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42A76FD2-39F9-4CA4-8FE9-3B1F1AFBB257}">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Dickinson, Sean (NV05)</author>
    <author>E651242</author>
  </authors>
  <commentList>
    <comment ref="C517" authorId="0" shapeId="0" xr:uid="{79BAA21A-DCFA-5B40-8BB3-74E3770F83D2}">
      <text>
        <r>
          <rPr>
            <b/>
            <sz val="9"/>
            <color indexed="81"/>
            <rFont val="Tahoma"/>
            <family val="2"/>
          </rPr>
          <t>Dickinson, Sean (NV05):</t>
        </r>
        <r>
          <rPr>
            <sz val="9"/>
            <color indexed="81"/>
            <rFont val="Tahoma"/>
            <family val="2"/>
          </rPr>
          <t xml:space="preserve">
Move this to MAXPRO VMS section</t>
        </r>
      </text>
    </comment>
    <comment ref="C899" authorId="1" shapeId="0" xr:uid="{00AF60E8-2790-844E-856B-0B86247B1FD1}">
      <text>
        <r>
          <rPr>
            <b/>
            <sz val="9"/>
            <color indexed="81"/>
            <rFont val="Tahoma"/>
            <family val="2"/>
          </rPr>
          <t>E651242:</t>
        </r>
        <r>
          <rPr>
            <sz val="9"/>
            <color indexed="81"/>
            <rFont val="Tahoma"/>
            <family val="2"/>
          </rPr>
          <t xml:space="preserve">
</t>
        </r>
      </text>
    </comment>
  </commentList>
</comments>
</file>

<file path=xl/sharedStrings.xml><?xml version="1.0" encoding="utf-8"?>
<sst xmlns="http://schemas.openxmlformats.org/spreadsheetml/2006/main" count="32995" uniqueCount="14841">
  <si>
    <t>Bidder Name:</t>
  </si>
  <si>
    <t>NYS Net Price</t>
  </si>
  <si>
    <t>List Price / MSRP</t>
  </si>
  <si>
    <t>Unit of Measurement</t>
  </si>
  <si>
    <r>
      <t xml:space="preserve">  </t>
    </r>
    <r>
      <rPr>
        <b/>
        <sz val="12"/>
        <rFont val="Times New Roman"/>
        <family val="1"/>
      </rPr>
      <t/>
    </r>
  </si>
  <si>
    <t>Manufacturer/Product Line</t>
  </si>
  <si>
    <t>A</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</si>
  <si>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</si>
  <si>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</si>
  <si>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</si>
  <si>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</si>
  <si>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</si>
  <si>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</si>
  <si>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</si>
  <si>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</si>
  <si>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</si>
  <si>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</si>
  <si>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</si>
  <si>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</si>
  <si>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</si>
  <si>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</si>
  <si>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</si>
  <si>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</si>
  <si>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</si>
  <si>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</si>
  <si>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</si>
  <si>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</si>
  <si>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</si>
  <si>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</si>
  <si>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</si>
  <si>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</si>
  <si>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</si>
  <si>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</si>
  <si>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</si>
  <si>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</si>
  <si>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</si>
  <si>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</si>
  <si>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Sunday and NYS Holiday Hourly Pay Rate</t>
  </si>
  <si>
    <t>Overtime
Total Hourly Rate</t>
  </si>
  <si>
    <t>Overtime
Hourly Pay Rate</t>
  </si>
  <si>
    <t>Total Hourly Rate</t>
  </si>
  <si>
    <t>Overtime 
Total Hourly Rate</t>
  </si>
  <si>
    <t>Supplemental Benefits</t>
  </si>
  <si>
    <t>Sprinkler Fitter Onsite Region 9</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</si>
  <si>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</si>
  <si>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</si>
  <si>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</si>
  <si>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9 - Alleghany, Cattaraugus, Chautauqua, Erie, Genesee, Niagara, and Wyoming Counties</t>
  </si>
  <si>
    <t>Region 8 - Broome, Chemung, Chenango, Livingston, Monroe, Ontario, Orleans, Schuyler, Seneca, Steuben, Tioga, Tompkins, Wayne, and Yates Counties</t>
  </si>
  <si>
    <t>Region 7 - Cayuga, Cortland, Herkimer, Jefferson, Lewis, Madison, Oneida, Onondaga, Oswego, and St. Lawrence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</si>
  <si>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</si>
  <si>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</si>
  <si>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</si>
  <si>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After Business Hours Total Hourly Rate</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</si>
  <si>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</si>
  <si>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</si>
  <si>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</si>
  <si>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Prevailing Wage Occupation Sub-category</t>
  </si>
  <si>
    <t>Plumber: Plumber/Steamfitter - Jefferson, St. Lawrence, Franklin: Only the Village of Hogansburg and the St. Regis Indian Reservation. Lewis: Entire County with the exception of the Townships of Lyonsdale, West Turin, Leyden and Lewis.</t>
  </si>
  <si>
    <t>Sprinkler Fitter: Sprinkler Fitter - Allegany, Broome, Cattaraugus, Cayuga, Chautauqua, Chemung, Chenango, Clinton, Columbia, Cortland, Delaware, Erie, Essex, Franklin, Fulton, Genesee, Greene, Hamilton, Herkimer, Jefferson, Lewis, Livingston, Madison, Monroe, Montgomery, Niagara, Oneida, Onondaga, Ontario, Orleans, Oswego, Otsego, Schoharie, Schuyler, Seneca, St. Lawrence, Steuben, Tioga, Tompkins, Washington, Wayne, Wyoming, Yates</t>
  </si>
  <si>
    <r>
      <t xml:space="preserve">Electrician/Electrical Installer 
Onsite Region 7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Jefferson, Lewis, and St. Lawrence</t>
    </r>
  </si>
  <si>
    <r>
      <t xml:space="preserve">Electrician/Electrical Installer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</si>
  <si>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Electrician/Electrical Installer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</si>
  <si>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Electrician/Electrical Installer 
Onsite Region 7
</t>
    </r>
    <r>
      <rPr>
        <u/>
        <sz val="11"/>
        <rFont val="Calibri"/>
        <family val="2"/>
        <scheme val="minor"/>
      </rPr>
      <t>Entire Counties -</t>
    </r>
    <r>
      <rPr>
        <sz val="11"/>
        <rFont val="Calibri"/>
        <family val="2"/>
        <scheme val="minor"/>
      </rPr>
      <t xml:space="preserve"> </t>
    </r>
    <r>
      <rPr>
        <b/>
        <sz val="11"/>
        <rFont val="Calibri"/>
        <family val="2"/>
        <scheme val="minor"/>
      </rPr>
      <t xml:space="preserve">Cortland, Herkimer, Madison, Oneida, Oswego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</si>
  <si>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Electrician: Teledata - Clinton, Essex, Franklin, Jefferson, Lewis, St. Lawrence</t>
  </si>
  <si>
    <t xml:space="preserve">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Groton.Wayne: Only the Townships of Huron, Wolcott, Rose and Butler. </t>
  </si>
  <si>
    <t>Lineman Electrician: Lineman, Tech, Welder - Albany, Allegany, Broome, Cattaraugus, Cayuga, Chautauqua, Chemung, Chenango, Clinton, Columbia, Cortland, Delaware, Dutchess, Erie, Essex, Franklin, Fulton, Genesee, Greene, Hamilton, Herkimer, Jefferson, Lewis, Livingston, Madison, Monroe, Montgomery, Niagara, Oneida, Onondaga, Ontario, Orange, Orleans, Oswego, Otsego, Putnam, Rensselaer, Rockland, Saratoga, Schenectady, Schoharie, Schuyler, Seneca, St. Lawrence, Steuben, Sullivan, Tioga, Tompkins, Ulster, Warren, Washington, Wayne, Wyoming, Yates</t>
  </si>
  <si>
    <t>Electrician: Teledata, Sound Wireman - Yates, Cayuga: All Townships except Genoa, Ira, Sterling, Victory, Locke, Sempronius and Summerhill, Onondaga: Townships of Elbridge and Skaneateles, Ontario: Only the Townships of Canadaigua, Farmington, Geneva, Gorham, Hopewell, Manchester, Phelps and Seneca, Seneca: All townships except Covert and Lodi, Wayne: Only the Townships of Arcadia, Galen, Lyons, Savannah and Village of Newark.</t>
  </si>
  <si>
    <r>
      <t xml:space="preserve">Electrician Lineman Region 7
</t>
    </r>
    <r>
      <rPr>
        <u/>
        <sz val="11"/>
        <color theme="1"/>
        <rFont val="Calibri"/>
        <family val="2"/>
        <scheme val="minor"/>
      </rPr>
      <t>Entire Counties:</t>
    </r>
    <r>
      <rPr>
        <b/>
        <sz val="11"/>
        <color theme="1"/>
        <rFont val="Calibri"/>
        <family val="2"/>
        <scheme val="minor"/>
      </rPr>
      <t xml:space="preserve"> Cayuga, Cortland, Herkimer, Jefferson, Lewis, Madison, Oneida, Onondaga, Oswego, and St. Lawrence </t>
    </r>
  </si>
  <si>
    <t>Electrician: Electrician - Cayuga: Only the Township of Genoa. Schuyler: Only the Townships of Cayuta, Catharine, and Hector.
Seneca: Only the Townships of Lodi and Covert. Tioga: Only the Townships of Spencer and Candor. Tompkins: Entire county except the Township of Groton.</t>
  </si>
  <si>
    <r>
      <t xml:space="preserve">Fire Alarm System 
Technician Onsite Region 7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Jefferson, Lewis, and St. Lawrence</t>
    </r>
  </si>
  <si>
    <r>
      <t xml:space="preserve">Fire Alarm System 
Technician Onsite Region 7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</si>
  <si>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Fire Alarm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Only the Townships of Elbridge and Skaneateles</t>
    </r>
  </si>
  <si>
    <r>
      <t xml:space="preserve">Fire Sprinkler Systems
Fire Suppression Systems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</si>
  <si>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Fire Sprinkler Systems
Fire Suppression Systems
Technician Onsite Region 7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</si>
  <si>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Fire Sprinkler Systems
Fire Suppression Systems
Technician Onsite Region 7
</t>
    </r>
    <r>
      <rPr>
        <u/>
        <sz val="11"/>
        <rFont val="Calibri"/>
        <family val="2"/>
        <scheme val="minor"/>
      </rPr>
      <t xml:space="preserve">Partial Counties </t>
    </r>
    <r>
      <rPr>
        <sz val="11"/>
        <rFont val="Calibri"/>
        <family val="2"/>
        <scheme val="minor"/>
      </rPr>
      <t xml:space="preserve">-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</si>
  <si>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Fire Sprinkler Systems
Fire Suppression Systems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</si>
  <si>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r>
      <t xml:space="preserve">Steamfitter Onsite Region 7
</t>
    </r>
    <r>
      <rPr>
        <u/>
        <sz val="11"/>
        <rFont val="Calibri"/>
        <family val="2"/>
        <scheme val="minor"/>
      </rPr>
      <t>Entire County:</t>
    </r>
    <r>
      <rPr>
        <sz val="11"/>
        <rFont val="Calibri"/>
        <family val="2"/>
        <scheme val="minor"/>
      </rPr>
      <t xml:space="preserve"> </t>
    </r>
    <r>
      <rPr>
        <b/>
        <sz val="11"/>
        <rFont val="Calibri"/>
        <family val="2"/>
        <scheme val="minor"/>
      </rPr>
      <t>Onondaga</t>
    </r>
    <r>
      <rPr>
        <sz val="11"/>
        <rFont val="Calibri"/>
        <family val="2"/>
        <scheme val="minor"/>
      </rPr>
      <t xml:space="preserve">
</t>
    </r>
    <r>
      <rPr>
        <u/>
        <sz val="11"/>
        <rFont val="Calibri"/>
        <family val="2"/>
        <scheme val="minor"/>
      </rPr>
      <t>Partial Counties</t>
    </r>
    <r>
      <rPr>
        <sz val="11"/>
        <rFont val="Calibri"/>
        <family val="2"/>
        <scheme val="minor"/>
      </rPr>
      <t xml:space="preserve">: </t>
    </r>
    <r>
      <rPr>
        <b/>
        <sz val="11"/>
        <rFont val="Calibri"/>
        <family val="2"/>
        <scheme val="minor"/>
      </rPr>
      <t>Madison</t>
    </r>
    <r>
      <rPr>
        <sz val="11"/>
        <rFont val="Calibri"/>
        <family val="2"/>
        <scheme val="minor"/>
      </rPr>
      <t>:  Only the Townships of Sullivan, Cazenovia and DeRuyter.</t>
    </r>
  </si>
  <si>
    <t>Plumber: Plumber/Steamfitter - Chemung, Cortland, Onondaga, Schuyler, Tompkins, Madison: Only the Townships of Sullivan, Cazenovia and DeRuyter. Seneca: Only the Townships of Covert and Lodi. Steuben: Only the Townships of Addison, Bath, Bradford, Campbell, Caton, Corning, Erwin, Hornby, Lindley, Pulteney, Rathbone, Thurston, Tuscarora, Urbana and Wayne. Tioga: Only the Townships of Barton, Berkshire, Candor, Richford, Spencer, Nichols and Tioga.</t>
  </si>
  <si>
    <r>
      <t xml:space="preserve">Steamfitter Onsite Region 7
Partial County: </t>
    </r>
    <r>
      <rPr>
        <b/>
        <sz val="11"/>
        <rFont val="Calibri"/>
        <family val="2"/>
        <scheme val="minor"/>
      </rPr>
      <t>Madison</t>
    </r>
    <r>
      <rPr>
        <sz val="11"/>
        <rFont val="Calibri"/>
        <family val="2"/>
        <scheme val="minor"/>
      </rPr>
      <t xml:space="preserve"> Only the Township of Georgetown.</t>
    </r>
  </si>
  <si>
    <r>
      <t xml:space="preserve">Steamfitter Onsite Region 7
</t>
    </r>
    <r>
      <rPr>
        <u/>
        <sz val="11"/>
        <rFont val="Calibri"/>
        <family val="2"/>
        <scheme val="minor"/>
      </rPr>
      <t>Entire Counties</t>
    </r>
    <r>
      <rPr>
        <sz val="11"/>
        <rFont val="Calibri"/>
        <family val="2"/>
        <scheme val="minor"/>
      </rPr>
      <t xml:space="preserve">: </t>
    </r>
    <r>
      <rPr>
        <b/>
        <sz val="11"/>
        <rFont val="Calibri"/>
        <family val="2"/>
        <scheme val="minor"/>
      </rPr>
      <t>Cayuga and Oswego</t>
    </r>
  </si>
  <si>
    <t>Plumber: Steamfitter - Broome, Chenango, Cortland: Only the Township of Marathon.
Delaware: Only the Townships of Andes, Bovina, Colchester, Davenport, Delhi, Deposit, Franklin, Hamden, Hancock, Harpersfield, Kortright, Masonville, Meredith, Sidney, Stamford, Tompkins and Walton. Madison: Only the Township of Georgetown. Otsego: Only the Townships of Burlington, Butternuts, Decatur, Edmeston, Hartwick, Laurens, Maryland, Milford, Morris, New Lisbon, Oneonta, Otego, Pittsfield, Unadilla, Westford and Worchester. Tioga: Only the Townships of Newark Valley and Owego.</t>
  </si>
  <si>
    <r>
      <t xml:space="preserve">Steamfitter Onsite Region 7
</t>
    </r>
    <r>
      <rPr>
        <u/>
        <sz val="11"/>
        <rFont val="Calibri"/>
        <family val="2"/>
        <scheme val="minor"/>
      </rPr>
      <t>Entire Counties</t>
    </r>
    <r>
      <rPr>
        <sz val="11"/>
        <rFont val="Calibri"/>
        <family val="2"/>
        <scheme val="minor"/>
      </rPr>
      <t xml:space="preserve">: </t>
    </r>
    <r>
      <rPr>
        <b/>
        <sz val="11"/>
        <rFont val="Calibri"/>
        <family val="2"/>
        <scheme val="minor"/>
      </rPr>
      <t>Herkimer and Oneida</t>
    </r>
    <r>
      <rPr>
        <sz val="11"/>
        <rFont val="Calibri"/>
        <family val="2"/>
        <scheme val="minor"/>
      </rPr>
      <t xml:space="preserve">
</t>
    </r>
    <r>
      <rPr>
        <u/>
        <sz val="11"/>
        <rFont val="Calibri"/>
        <family val="2"/>
        <scheme val="minor"/>
      </rPr>
      <t>Partial Counties</t>
    </r>
    <r>
      <rPr>
        <sz val="11"/>
        <rFont val="Calibri"/>
        <family val="2"/>
        <scheme val="minor"/>
      </rPr>
      <t xml:space="preserve">: </t>
    </r>
    <r>
      <rPr>
        <b/>
        <sz val="11"/>
        <rFont val="Calibri"/>
        <family val="2"/>
        <scheme val="minor"/>
      </rPr>
      <t>Lewis</t>
    </r>
    <r>
      <rPr>
        <sz val="11"/>
        <rFont val="Calibri"/>
        <family val="2"/>
        <scheme val="minor"/>
      </rPr>
      <t xml:space="preserve">:  Towns of  Lewis, Leyden, Lyonsdale, and West Turin. 
</t>
    </r>
    <r>
      <rPr>
        <b/>
        <sz val="11"/>
        <rFont val="Calibri"/>
        <family val="2"/>
        <scheme val="minor"/>
      </rPr>
      <t>Madison</t>
    </r>
    <r>
      <rPr>
        <sz val="11"/>
        <rFont val="Calibri"/>
        <family val="2"/>
        <scheme val="minor"/>
      </rPr>
      <t xml:space="preserve">:  Towns of Brookfield, Eaton, Fenner, Hamilton, Lebanon, Lenox, Lincoln, Madison, Nelson, Oneida, Smithfield, and Stockbridge.  </t>
    </r>
  </si>
  <si>
    <t>Plumber : Steamfitter - Herkimer, Oneida, Hamilton: Only the Town of Inlet.
Lewis: Towns of Lewis, Leyden, Lyonsdale, and West Turin. Madison: Towns of Brookfield, Eaton, Fenner, Hamilton, Lebanon, Lenox, Lincoln, Madison, Nelson, Oneida, Smithfield, and Stockbridge.
Otsego: Towns of Cherry Valley, Exeter, Middlefield, Otsego, Plainfield, Richfield, Roseboom and Springfield.</t>
  </si>
  <si>
    <r>
      <t xml:space="preserve">
Steamfitter Installer Onsite Region 7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Jefferson and St. Lawrence </t>
    </r>
    <r>
      <rPr>
        <sz val="11"/>
        <color theme="1"/>
        <rFont val="Calibri"/>
        <family val="2"/>
        <scheme val="minor"/>
      </rPr>
      <t xml:space="preserve">
</t>
    </r>
    <r>
      <rPr>
        <u/>
        <sz val="11"/>
        <color theme="1"/>
        <rFont val="Calibri"/>
        <family val="2"/>
        <scheme val="minor"/>
      </rPr>
      <t>Partial County</t>
    </r>
    <r>
      <rPr>
        <sz val="11"/>
        <color theme="1"/>
        <rFont val="Calibri"/>
        <family val="2"/>
        <scheme val="minor"/>
      </rPr>
      <t xml:space="preserve">: </t>
    </r>
    <r>
      <rPr>
        <b/>
        <sz val="11"/>
        <color theme="1"/>
        <rFont val="Calibri"/>
        <family val="2"/>
        <scheme val="minor"/>
      </rPr>
      <t>Lewis</t>
    </r>
    <r>
      <rPr>
        <sz val="11"/>
        <color theme="1"/>
        <rFont val="Calibri"/>
        <family val="2"/>
        <scheme val="minor"/>
      </rPr>
      <t xml:space="preserve">:  Entire County with the exception of the Townships of Lyonsdale, West Turin, Leyden, and Lewis.  </t>
    </r>
  </si>
  <si>
    <t>Plumber: SERVICE WORK: HVAC, Plumbing, Refrigeration- Jefferson, St. Lawrence, Franklin: Only the Village of Hogansburg and the St. Regis Indian Reservation. Lewis: Entire County with the exception of the Townships of Lyonsdale, West Turin, Leyden and Lewis.</t>
  </si>
  <si>
    <t>Electrician: Teledata, Sound Wireman -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</si>
  <si>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</si>
  <si>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Electrician: Audio,Sound,Teledata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</si>
  <si>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(Base Wage) Audio, Sound, 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</si>
  <si>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</si>
  <si>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</si>
  <si>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t>Sprinkler Fitter Onsite Region 8</t>
  </si>
  <si>
    <t>Plumber: Steamfitter - Livingston, Monroe, Ontario, Yates, Allegany: Only the Townships of Alfred, Almond, Andover, Birdsall, Burns, Grove, Independence, that portion of Scio which lies east of RT. 19, Ward, Wellsville, W. Almond and Willing
Genesee: Only the Townships of Bergen, Bethany, Byron, Leroy, Pavillion and Stafford.
Orleans: Only the Townships of Albion, Barre, Carlton, Clarendon, Gaines, Kendall and Murray.
Seneca: Only the Townships of Fayette, Junius, Ovid, Romulus, Seneca Falls, Tyre, Varick and Waterloo. Steuben: Only the Townships of Avoca, Cameron, Canisteo, Cohocton, Dansville, Freemont, Greenwood, Harsville, City of Hornell,
Hornelsville, Howard, Jasper, Pulteney, Prattsburg, Rathbone, Troopsburg, Tuscarora, W. Union, Wayland, Wheeler and Woodhull. Wayne: Only the Townships of Arcadia (Newark), Galen (Clyde), Huron, Macedon, Marion, Lyons, Ontario, Palmyra, Rose, Sodus, Walworth and Williamson.</t>
  </si>
  <si>
    <t>Plumber: Plumber, Welder, Heating, Steamfitter, Air Conditioning - Cayuga, Oswego, Wayne: Only the Townships of Butler, Savannah and Wolcott.</t>
  </si>
  <si>
    <t>Electrician: Teledata, Sound Wireman-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</si>
  <si>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</si>
  <si>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Electrician: Electrician (includes Teledata work) - Erie, Cattaraugus: Only the Townships of Ashford, East Otto, Ellicottville, Farmersville, Freedom, Franklinville, Lyndon, Machias, Mansfield, New Albion, Otto, Perrysburg, Persia and Yorkshire. Genesee: Only the Townships of Alabama, Alexander, Darien, Oakfield,Pembroke and that portion of the Towns of Batavia and Elba that are west of Little Tonawanda Creek; Tonawanda Creek; the City limits of Batavia (in effect prior to Feb. 1, 1970) and State Highway 98 north of the City of Batavia, then north on Highway 98 to the Orleans County line. Wyoming: Only the Townships of Arcade, Attica, Bennington, Eagle, Java, Orangeville, Sheldon and Wethersfield.</t>
  </si>
  <si>
    <t>Electrician: Electrician (includes Teledata work)- Niagara, Orleans: Only the Townships of Albion, Barre, Carlton, Gaines, Ridgeway, Shelby and Yates.</t>
  </si>
  <si>
    <t>Electrician: Audio, Data, Sound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</si>
  <si>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</si>
  <si>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Plumber: Steamfitter - Erie, Niagara, Wyoming, Allegany: Only the Townships of Allen, Angelica, Belfast, Caneadea, Centerville, Granger, Hume, New Hudson and Rushford
Cattaraugus: Only the Townships of Ashford, Dayton, East Otto, Ellicottville, Farmersville, Franklinville, Freedom, Leon, Lyndon, Machias,
Mansfield, New Albion, Otto, Perrysburg, Persia and Yorkshire. Chautauqua: Only the Townships of Arkwright, Charlotte, Cherry Creek, Dunkirk, Hanover, Pomfret, Portland, Ripley, Sheridan, Stockton, Villenova, Westfield, City of Dunkirk and Village of Fredonia. Genesee: Only the Townships of Alabama, Alexander, Batavia, Darien, Elba, Oakfield, Pembroke and the City of Batavia. Orleans: Only the Townships of Ridgeway, Shelby and Yates.</t>
  </si>
  <si>
    <t>Plumber: Steamfitter - Allegany: Only the Townships of Alma, Amity, Bolivar, Clarksville, Cuba, Friendship, Genesee, Wirt and that portion of Scio which lies west of Rt. 19.
Cattaraugus: Only the Townships of Allegany, Carrollton, Conewango, Cold Spring, Great Valley, Hinsdale, Humphrey, Ischua, Little Valley,
Napoli, Olean, Portville, Randolph, Red House, Salamanca, South Valley, the City of Olean, the City of Salamanca, and the Allegany Indian
Reservation.
Chautauqua: Only the Townships of Busti, Carroll, Chautauqua, Clymer, Ellery, Ellicott, Ellington, French Creek, Gerry, Harmony, Kiantone, Mina, North Harmony, Poland, Sherman, and the City of Jamestown.</t>
  </si>
  <si>
    <t>Electrician Lineman 
Onsite Region 9</t>
  </si>
  <si>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</si>
  <si>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</si>
  <si>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</si>
  <si>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</si>
  <si>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</si>
  <si>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</si>
  <si>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r>
      <t xml:space="preserve">Traffic and Transportation CCTV/Surveillance Camera System
Technician Onsite Region 7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Cayuga, Cortland, Herkimer, Jefferson, Lewis, Madison, Oneida, Onondaga, Oswego, and St. Lawrence</t>
    </r>
  </si>
  <si>
    <t>Traffic and Transportation CCTV/Surveillance Camera System
Technician Onsite Region 8</t>
  </si>
  <si>
    <t>Traffic and Transportation CCTV/Surveillance Camera System
Technician Onsite Region 9</t>
  </si>
  <si>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</si>
  <si>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</si>
  <si>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</si>
  <si>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Lineman Electrician: Lineman, Tech, Welder - Albany, Allegany, Broome, Cattaraugus, Cayuga, Chautauqua, Chemung, Chenango, Clinton, Columbia, Cortland, Delaware, Dutchess, Erie, Essex, Franklin, Fulton, Genesee, Greene, Hamilton, Herkimer, Jefferson, Lewis, Livingston, Madison, Monroe, Montgomery, Niagara,Oneida, Onondaga, Ontario, Orange, Orleans, Oswego, Otsego, Putnam, Rensselaer, Rockland, Saratoga, Schenectady, Schoharie,Schuyler, Seneca, St. Lawrence, Steuben, Sullivan, Tioga, Tompkins, Ulster, Warren, Washington, Wayne, Wyoming, Yates</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</si>
  <si>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</si>
  <si>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</si>
  <si>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</si>
  <si>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</si>
  <si>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</si>
  <si>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</si>
  <si>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</si>
  <si>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</si>
  <si>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</si>
  <si>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</si>
  <si>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</si>
  <si>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</si>
  <si>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</si>
  <si>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</si>
  <si>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</si>
  <si>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</si>
  <si>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</si>
  <si>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</si>
  <si>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</si>
  <si>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</si>
  <si>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</si>
  <si>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</si>
  <si>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</si>
  <si>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</si>
  <si>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Electrician: Electrician - Cayuga: Only the Township of Genoa. Schuyler: Only the Townships of Cayuga, Catharine, and Hector.
Seneca: Only the Townships of Lodi and Covert. Tioga: Only the Townships of Spencer and Candor. Tompkins: Entire county except the Township of Groton.</t>
  </si>
  <si>
    <t>Electrician: Teledata, Sound Wireman - Yates, Cayuga: All Townships except Genoa, Ira, Sterling, Victory, Locke, Sempronius and Summerhill, Onondaga: Townships of Elbridge and Skaneateles, Ontario: Only the Townships of Canandaigua,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</si>
  <si>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Cayuga, Catharine, and Hector. Seneca: Only the Townships of Lodi and Covert. Tioga: Only the Townships of Spencer and Candor. Tompkins: Entire county except the Township of Groton.</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</si>
  <si>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</si>
  <si>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</si>
  <si>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</si>
  <si>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t>Individual employed by the Contractor or Subcontractor who Starts-Up, Commissions, Programs,  Integrates, and Maintains (both Preventative and Remedial Maintenance) Traffic Camera Systems.</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</si>
  <si>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</si>
  <si>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</si>
  <si>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</si>
  <si>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</si>
  <si>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Individual employed by the Contractor or Subcontractor who Starts-Up, Commissions, Programs,  Integrates, and Maintains (both Preventative and Remedial Maintenance) Fire Alarm Systems.
***This Job Title can only be used for Work/Services on Systems which are included on the Contractor's Contract***</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</si>
  <si>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</si>
  <si>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</si>
  <si>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</si>
  <si>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</si>
  <si>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</si>
  <si>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r>
      <t xml:space="preserve">Permanent Facility Perimeter Fencing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Entire County except Townships of Elbridge and Skaneateles.</t>
    </r>
  </si>
  <si>
    <r>
      <t xml:space="preserve">Permanent Facility Perimeter Fencing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</si>
  <si>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Permanent Facility Perimeter Fencing System
Technician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</si>
  <si>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Permanent Facility Perimeter Fencing System
Technician Onsite Region 7
</t>
    </r>
    <r>
      <rPr>
        <u/>
        <sz val="11"/>
        <color theme="1"/>
        <rFont val="Calibri"/>
        <family val="2"/>
        <scheme val="minor"/>
      </rPr>
      <t>Entire Counties -</t>
    </r>
    <r>
      <rPr>
        <sz val="11"/>
        <color theme="1"/>
        <rFont val="Calibri"/>
        <family val="2"/>
        <scheme val="minor"/>
      </rPr>
      <t xml:space="preserve"> </t>
    </r>
    <r>
      <rPr>
        <b/>
        <sz val="11"/>
        <color theme="1"/>
        <rFont val="Calibri"/>
        <family val="2"/>
        <scheme val="minor"/>
      </rPr>
      <t>Jefferson, Lewis, and St. Lawrence</t>
    </r>
  </si>
  <si>
    <r>
      <t xml:space="preserve">CCTV/Surveillance Camera System
Physical Access Control System
Alarm and Signal System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</si>
  <si>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CCTV/Surveillance Camera System
Physical Access Control System
Alarm and Signal System
Technician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</si>
  <si>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CCTV/Surveillance Camera System
Physical Access Control System
Alarm and Signal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</si>
  <si>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CCTV/Surveillance Camera System
Physical Access Control System
Alarm and Signal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</si>
  <si>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r>
      <t xml:space="preserve">Fire Alarm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</si>
  <si>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Individual employed by the Contractor or Subcontractor who  Starts-up, Commissions, Programs,  Integrates, and Maintains (both Preventative and Remedial Maintenance) Fire Sprinkler Systems and Fire Suppression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</si>
  <si>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</si>
  <si>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</si>
  <si>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Sprinkler Systems and Fire Suppression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</si>
  <si>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</si>
  <si>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</si>
  <si>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</si>
  <si>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</si>
  <si>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Sprinkler Systems and Fire Suppression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</si>
  <si>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Inmate Radio Systems, Public Address Systems, and Public Safety Digital Signage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</si>
  <si>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Permanent Facility Perimeter Fencing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</si>
  <si>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</si>
  <si>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Individual employed by the Contractor or Subcontractor who performs the assembly, installation, and maintenance (both preventative and remedial maintenance) of Integrated Microprocessor Controlled HVAC Product Systems, excluding any:
A. Electrical/Electrician Installation
B. Technician  start-up, commissioning, programming, integration, and maintenance (both preventative and remedial maintenance)
C. Masonry
D. Carpentry, and
E. Insulation/Asbestos abetment.
***This Job Title can only be used for work/Services on Systems/Product Lines/Equipment which are included on the Contractor's Contract***.</t>
  </si>
  <si>
    <t>Individual employed by the Contractor or Subcontractor who performs the assembly, installation, and maintenance (both preventative and remedial maintenance) of Integrated Microprocessor Controlled HVAC Product Systems, excluding any:
A. Electrical/Electrician Installation
B. Technician  start-up,  commissioning, programming, integration, and maintenance (both preventative and remedial maintenance)
C. Masonry
D. Carpentry, and
E. Insulation/Asbestos abetment.
***This Job Title can only be used for work/Services on Systems/Product Lines/Equipment which are included on the Contractor's Contract***.</t>
  </si>
  <si>
    <t>Individual employed by the Contractor or Subcontractor who performs the assembly, installation, and maintenance (both preventative and remedial maintenance) of Integrated Microprocessor Controlled HVAC Product Systems, excluding any:
A. Electrical/Electrician Installation
B. Technician  start-up, commissioning, programming, integration, and maintenance (both preventative and remedial maintenance)
C. Masonry
D. Carpentry, and
E. Insulation/Asbestos abatement.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</si>
  <si>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</si>
  <si>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Inmate Radio Systems, Public Address Systems, and Public Safety Digital Signage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</si>
  <si>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</si>
  <si>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Alarm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</si>
  <si>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Fire Sprinkler Systems and Fire Suppression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</si>
  <si>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Inmate Radio Systems, Public Address Systems, and Public Safety Digital Signage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</si>
  <si>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Permanent Facility Perimeter Fencing Systems
***This Job Title can only be used for Work/Services on Systems which are included on the Contractor's Contract***.</t>
  </si>
  <si>
    <t>Individual employed by the Contractor or Subcontractor who performs the assembly, installation, and maintenance (both preventative and remedial maintenance) of Integrated Microprocessor Controlled HVAC Product Systems, excluding any:
A. Electrical/Electrician Installation
B. Technician  Start-Up, Commissioning, Programming, Integration, and Maintenance (both Preventative and Remedial Maintenance)
C. Masonry
D. Carpentry, and
E. Insulation/Asbestos abetment.</t>
  </si>
  <si>
    <t>Individual employed by the Contractor or Subcontractor who performs the assembly, installation, and maintenance (both preventative and remedial maintenance) of Integrated Microprocessor Controlled HVAC Product Systems, excluding any:
A. Electrical/Electrician Installation
B. Technician  Start-Up, Commissioning, Programming, Integration, and Maintenance (both Preventative and Remedial Maintenance)
C. Masonry
D. Carpentry, and
E. Insulation/Asbestos abetment.
***This Job Title can only be used for work/Services on Systems/Product Lines/Equipment which are included on the Contractor's Contract***.</t>
  </si>
  <si>
    <t>Individual employed by the Contractor or Subcontractor who performs the assembly, installation, and maintenance (both preventative and remedial maintenance) of Integrated Microprocessor Controlled HVAC Product Systems, excluding any:
A. Electrical/Electrician Installation
B. Technician  Start-Up, Commissioning, Programming, Integration, and Maintenance (both Preventative and Remedial Maintenance)
C. Masonry
D. Carpentry, and
E. Insulation/Asbestos abetment.
***This Job Title can only be used for work/Services on Systems/Product Lines/Equipment which are included on the Contractor's Contract***.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</si>
  <si>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Permanent, Facility Perimeter Fencing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</si>
  <si>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 Systems, Physical Access Control Systems, and Alarm and Signal Systems.
***This Job Title can only be used for work/Services on Systems/Product Lines/Equipment which are included on the Contractor's Contract***.</t>
  </si>
  <si>
    <t>Central Station Monitoring Pricing</t>
  </si>
  <si>
    <t>Service/Fee</t>
  </si>
  <si>
    <t xml:space="preserve">Service/Fee Description </t>
  </si>
  <si>
    <t xml:space="preserve">Service/Fee Number (if applicable) </t>
  </si>
  <si>
    <t>Great Lakes Building Systems, Inc.</t>
  </si>
  <si>
    <t>Honeywell Integrated Security</t>
  </si>
  <si>
    <t>V</t>
  </si>
  <si>
    <t>Notifier</t>
  </si>
  <si>
    <t>Fike</t>
  </si>
  <si>
    <t>Altronix</t>
  </si>
  <si>
    <t>HES</t>
  </si>
  <si>
    <t>Powersonic</t>
  </si>
  <si>
    <t>SDC</t>
  </si>
  <si>
    <t>Honeywell Security Products</t>
  </si>
  <si>
    <t>Shooter Detection Systems</t>
  </si>
  <si>
    <t>PW6KRD2-LT</t>
  </si>
  <si>
    <t>Pro-Watch Lite Edition Kit</t>
  </si>
  <si>
    <t>Ea</t>
  </si>
  <si>
    <t>PW6KRD4-LT</t>
  </si>
  <si>
    <t>PW6KRD8-LT</t>
  </si>
  <si>
    <t>PW6KTD2</t>
  </si>
  <si>
    <t>PW6000 Hardware Add-on Kit
(1) PW6K1IC PW-6000 Intelligent Controller
(1) PW6K1R2 PW-Series Dual Reader Module
(1) PW5K1ENC3 PW-Series Remote Enclosure includes plug-in 110V Transformer, Power Supply and Battery 
(2) S-4 Suppressor Kit</t>
  </si>
  <si>
    <t>PW6KRD2</t>
  </si>
  <si>
    <t>PW6000 Hardware Add-on Kit
(1) PW6K1IC PW-6000 Intelligent Controller
(1) PW6K1R2 PW-Series Dual Reader Module
(1) PW5K1DCC Daisy Chain Cable
(1) PW5K2ENC1 High Density Enclosure
(1) PW6K2E2PS Power Supply
(1) 712BNP Battery
(2) S-4 Suppressor Kit</t>
  </si>
  <si>
    <t>PW6KRD4</t>
  </si>
  <si>
    <t>PW6000 Hardware Add-on Kit
(1) PW6K1IC PW-6000 Intelligent Controller
(2) PW6K1R2 PW-Series Dual Reader Module
(1) PW5K1DCC Daisy Chain Cable
(1) PW5K2ENC1 High Density Enclosure
(1) PW6K2E2PS Power Supply
(1) 712BNP Battery
(4) S-4 Suppressor Kit</t>
  </si>
  <si>
    <t>PW6KRD8</t>
  </si>
  <si>
    <t>PW6000 Hardware Add-on Kit
(1) PW6K1IC PW-6000 Intelligent Controller
(4) PW6K1R2 PW-Series Dual Reader Module
(1) PW5K1DCC Daisy Chain Cable
(1) PW5K2ENC1 High Density Enclosure
(1) PW6K2E2PS Power Supply
(1) 712BNP Battery
(8) S-4 Suppressor Kit</t>
  </si>
  <si>
    <t>PWOP30</t>
  </si>
  <si>
    <t>Pro-Watch 2 Door OP30 Reader Kit</t>
  </si>
  <si>
    <t>PWOP40</t>
  </si>
  <si>
    <t>2 Door Add-on OP40 Reader Kit</t>
  </si>
  <si>
    <t>PW45LTSW</t>
  </si>
  <si>
    <t>Pro-Watch 4.5 Lite Server Software* - 1 Server License, 1 Concurrent User License, 1 Concurrent Classic/Advanced Badging License, 32 Reader License</t>
  </si>
  <si>
    <t>PW45LTSWCL</t>
  </si>
  <si>
    <t>Single Concurrent User 4.5 Lite Edition Software License add-on** </t>
  </si>
  <si>
    <t>PW45PESW</t>
  </si>
  <si>
    <t>Pro-Watch 4.5 PE Server Software* - 1 Server License, 1 Concurrent User License, 1 Concurrent Classic/Advanced Badging License, 32 Reader License</t>
  </si>
  <si>
    <t>PW45SWCL</t>
  </si>
  <si>
    <t>Single User Software License add-on for 4.5 PWPE and PWCE</t>
  </si>
  <si>
    <t>PW45CESW</t>
  </si>
  <si>
    <t>Pro-Watch 4.5 CE Server Software* 1 Server License, 1 Concurrent User License, 1 Concurrent Classic/Advanced Badging License, License for 96 readers</t>
  </si>
  <si>
    <t>PWRDR32</t>
  </si>
  <si>
    <t xml:space="preserve">32 Reader License add-on**   </t>
  </si>
  <si>
    <t>PWRDR64</t>
  </si>
  <si>
    <t xml:space="preserve">64 Reader License add-on**   </t>
  </si>
  <si>
    <t>PWRDR128</t>
  </si>
  <si>
    <t xml:space="preserve">128 Reader License add-on**   </t>
  </si>
  <si>
    <t>PWRDR256</t>
  </si>
  <si>
    <t xml:space="preserve">256 Reader License add-on**   </t>
  </si>
  <si>
    <t>PWRDR512</t>
  </si>
  <si>
    <t xml:space="preserve">512  Reader License add-on**   </t>
  </si>
  <si>
    <t>PWBADGEL</t>
  </si>
  <si>
    <t>Pro-Watch Single Concurrent Classic/advanced Badging License add-on for PWPE and PWCE.  This includes license only, and requires a single concurrent client license (part PW44SWCL or PW44SWCL).</t>
  </si>
  <si>
    <t>PWCESYSCL</t>
  </si>
  <si>
    <t>Client Workstation</t>
  </si>
  <si>
    <t>PW45CESWR</t>
  </si>
  <si>
    <t xml:space="preserve">Redundant 4.5 PWCESW Server &amp; License*  </t>
  </si>
  <si>
    <t>PW45SWCLR</t>
  </si>
  <si>
    <t xml:space="preserve">Redundant 4.5 PWCE Single User License**  </t>
  </si>
  <si>
    <t>PWRDR32R</t>
  </si>
  <si>
    <t xml:space="preserve">Redundant PWCE 32-Reader License**  </t>
  </si>
  <si>
    <t>PWRDR64R</t>
  </si>
  <si>
    <t xml:space="preserve">Redundant PWCE 64-Reader License**  </t>
  </si>
  <si>
    <t>PWRDR128R</t>
  </si>
  <si>
    <t xml:space="preserve">Redundant PWCE 128-Reader License**  </t>
  </si>
  <si>
    <t>PWRDR256R</t>
  </si>
  <si>
    <t xml:space="preserve">Redundant PWCE 256-Reader License**  </t>
  </si>
  <si>
    <t>PWRDR512R</t>
  </si>
  <si>
    <t xml:space="preserve">Redundant PWCE 512-Reader License**  </t>
  </si>
  <si>
    <t>PWBADGELR</t>
  </si>
  <si>
    <t>Redundant PWCE Classic/Advanced Badging License**</t>
  </si>
  <si>
    <t>PWADVBDGBIO</t>
  </si>
  <si>
    <t>Pro-Watch Biometric Add-on for Advanced Badging</t>
  </si>
  <si>
    <t>PWADVBDGBIOR</t>
  </si>
  <si>
    <t>Redundant Biometric Add-on for Advanced Badging</t>
  </si>
  <si>
    <t>PWMERCINTR</t>
  </si>
  <si>
    <t>Mercury MRDT Intrusion Support</t>
  </si>
  <si>
    <t>PWSTDMERIC</t>
  </si>
  <si>
    <t>1 Standard Mercury Protocol IC License</t>
  </si>
  <si>
    <t>PWSTDMERICR</t>
  </si>
  <si>
    <t>1 Redundant Standard Mercury Protocol IC License</t>
  </si>
  <si>
    <t>PWEP1502LIC</t>
  </si>
  <si>
    <t>1 - Mercury EP1502 IC License</t>
  </si>
  <si>
    <t>PWEP1502LICR</t>
  </si>
  <si>
    <t>1 - Mercury EP1502 IC License - Redundant Server</t>
  </si>
  <si>
    <t>PWDBUT</t>
  </si>
  <si>
    <t>Pro-Watch Database Transfer Utility** Import/Export</t>
  </si>
  <si>
    <t>PWDBUT-R</t>
  </si>
  <si>
    <t xml:space="preserve">Redundant PWCE DTU license  </t>
  </si>
  <si>
    <t>PWDBUT-API</t>
  </si>
  <si>
    <t>Pro-Watch Database Transfer Utility - API Add-On</t>
  </si>
  <si>
    <t>PWDBUT-API-R</t>
  </si>
  <si>
    <t>Redundant Pro-Watch Database Transfer Utility - API Add-On</t>
  </si>
  <si>
    <t>PWDWFX</t>
  </si>
  <si>
    <t>DWFX Map Plug-In per concurrent workstation (Pro-Watch client license sold separately)</t>
  </si>
  <si>
    <t>PWDWFX-R</t>
  </si>
  <si>
    <t>DWFX Map Plug-In per concurrent workstation (Pro-Watch client license sold separately);Redundant</t>
  </si>
  <si>
    <t>PWPDF417</t>
  </si>
  <si>
    <t>PDF417 2-D barcode plug-in per concurrent workstation (Pro-Watch badging client license sold separately)</t>
  </si>
  <si>
    <t>PWPDF417-R</t>
  </si>
  <si>
    <t>PDF417 2-D barcode plug-in per concurrent workstation (Pro-Watch badging client license sold separately); redundant</t>
  </si>
  <si>
    <t>PWINTSTENO</t>
  </si>
  <si>
    <t xml:space="preserve">Pro-Watch interface to Stentofon Intercom System**  </t>
  </si>
  <si>
    <t>PWINTSTENO-R</t>
  </si>
  <si>
    <t xml:space="preserve">Redundant Pro-Watch interface to Stentofon Intercom System**  </t>
  </si>
  <si>
    <t>PWNT3CCTVAD</t>
  </si>
  <si>
    <t xml:space="preserve">Server License for American Dynamics CCTV Interface** 2050 Megapower  </t>
  </si>
  <si>
    <t>PWNTEXECCTVAD-R</t>
  </si>
  <si>
    <t xml:space="preserve">Redundant Server License for American Dynamics CCTV Interface** 2050 Megapower  </t>
  </si>
  <si>
    <t>PWNT3EXECCTVBR</t>
  </si>
  <si>
    <t xml:space="preserve">Server License for Burle CCTV Interface** Allegiant Series  </t>
  </si>
  <si>
    <t>PWNTEXECCTVBR-R</t>
  </si>
  <si>
    <t xml:space="preserve">Redundant Server License for Burle CCTV Interface** Allegiant Series  </t>
  </si>
  <si>
    <t>PWNT3EXECCTVPE</t>
  </si>
  <si>
    <t xml:space="preserve">Server License for Pelco CCTV Interface** CM9760  </t>
  </si>
  <si>
    <t>PWNTEXECCTVPE-R</t>
  </si>
  <si>
    <t xml:space="preserve">Redundant Server License for Pelco CCTV Interface** CM9760  </t>
  </si>
  <si>
    <t>PWNT3EXECCTVIN</t>
  </si>
  <si>
    <t xml:space="preserve">Server License for Integral Technologies Digital Video Interface**  </t>
  </si>
  <si>
    <t>PWNT3EXECCTVINR</t>
  </si>
  <si>
    <t xml:space="preserve">Redundant Server License for Integral Technologies Digital Video Interface**  </t>
  </si>
  <si>
    <t>PWINTCOMMEND</t>
  </si>
  <si>
    <t xml:space="preserve">Pro-Watch interface to Commend Intercom System**  </t>
  </si>
  <si>
    <t>PWINTCOMMEND-R</t>
  </si>
  <si>
    <t xml:space="preserve">Redundant Pro-Watch interface to Commend Intercom System**  </t>
  </si>
  <si>
    <t>PWWRDR</t>
  </si>
  <si>
    <t>1 Wireless Reader License add-on, Assa Abloy - Aperio, Salto - Sallis, Allegion - AD400 (must be purchased at same time as wireless reader)</t>
  </si>
  <si>
    <t>PWWRDRR</t>
  </si>
  <si>
    <t xml:space="preserve">Redundant 1 Wireless Reader License add-on, Assa Abloy - Aperio, Salto - Sallis, Allegion - AD400 </t>
  </si>
  <si>
    <t>PWWRDR3P</t>
  </si>
  <si>
    <t>1 Wireless Reader License add-on, Assa Abloy - Aperio, Salto - Sallis, Allegion - AD400 for non-Honeywell purchased readers</t>
  </si>
  <si>
    <t>PWWRDR3PR</t>
  </si>
  <si>
    <t>Redundant Wireless Reader License add-on, Assa Abloy - Aperio, Salto - Sallis, Allegion - AD400 for non-Honeywell purchased readers</t>
  </si>
  <si>
    <t>PWWRDRIP</t>
  </si>
  <si>
    <t>1 IP/Wireless Reader License add-on, Assa Abloy - IP/Wireless Locksets (must be purchased at same time as wireless reader)</t>
  </si>
  <si>
    <t>PWWRDRIP3P</t>
  </si>
  <si>
    <t>1 IP/Wireless Reader License add-on, Assa Abloy - IP/Wireless Locksets for non-Honeywell purchased readers</t>
  </si>
  <si>
    <t>PWDSCRDR</t>
  </si>
  <si>
    <t>1 Salto SHIP Disconnected Reader License add-on</t>
  </si>
  <si>
    <t>PWDSCRDRR</t>
  </si>
  <si>
    <t xml:space="preserve">Redundant 1 Salto SHIP Disconnected  Reader License add-on </t>
  </si>
  <si>
    <t>HSDKBCP</t>
  </si>
  <si>
    <t>Entertech BioConnect HSDK License - Required for use of Entertech Suprema Biometric Readers</t>
  </si>
  <si>
    <t>PWIDMGMTPE</t>
  </si>
  <si>
    <t xml:space="preserve">Pro-Watch Identity Management Portal -
(1) Server License, (500) Badge Holders Maximum </t>
  </si>
  <si>
    <t>PWIDMGMTCE</t>
  </si>
  <si>
    <t xml:space="preserve">Pro-Watch Identity Management Portal -
(1) Server License, (5000) Badge Holders Maximum </t>
  </si>
  <si>
    <t>PWIDMGMTEE</t>
  </si>
  <si>
    <t>Pro-Watch Identity Management Portal -
(1) Server License, unlimited Badge Holders</t>
  </si>
  <si>
    <t>PWIDMGMTPER</t>
  </si>
  <si>
    <t>Pro-Watch Identity Management Portal -
(1) Server License, (500) Badge Holders Maximum - Redundant Server</t>
  </si>
  <si>
    <t>PWIDMGMTCER</t>
  </si>
  <si>
    <t xml:space="preserve">Pro-Watch Identity Management Portal -
(1) Server License, (5000) Badge Holders Maximum  -Redundant Server </t>
  </si>
  <si>
    <t>PWIDMGMTEER</t>
  </si>
  <si>
    <t>Pro-Watch Identity Management Portal -
(1) Server License, unlimited Badge Holders - Redundant Server</t>
  </si>
  <si>
    <t>PWVPTRACK</t>
  </si>
  <si>
    <t>Pro-Watch Vendor Portal Track</t>
  </si>
  <si>
    <t>NFHAWAN-KIT</t>
  </si>
  <si>
    <t>Never fail High Availability WAN KIT – Includes Never fail for SQL Server, Neverfail WANSmart Add-on and 1st Year Support</t>
  </si>
  <si>
    <t>NFHALAN</t>
  </si>
  <si>
    <r>
      <t>Neverfail for SQL Server High Availability. 1-Node, includes 1</t>
    </r>
    <r>
      <rPr>
        <vertAlign val="superscript"/>
        <sz val="11"/>
        <rFont val="Times New Roman"/>
        <family val="1"/>
      </rPr>
      <t>st</t>
    </r>
    <r>
      <rPr>
        <sz val="11"/>
        <rFont val="Times New Roman"/>
        <family val="1"/>
      </rPr>
      <t xml:space="preserve"> Year support.</t>
    </r>
  </si>
  <si>
    <t>NFSUPP-BASE</t>
  </si>
  <si>
    <t>Neverfail - Annual Renewal for Support &amp; Maintenance - Engine</t>
  </si>
  <si>
    <t>NFBCE-SP</t>
  </si>
  <si>
    <t>Neverfail - 24/7 Support Add-On</t>
  </si>
  <si>
    <t>NFSUPP-WS</t>
  </si>
  <si>
    <t>Neverfail - Annual Renewal for Support &amp; Maintenance - WANSmart - Requires NFSUPP-BASE</t>
  </si>
  <si>
    <t>PW45EESW</t>
  </si>
  <si>
    <t>Pro-Watch 4.5 Enterprise Edition Server Software - (1) Enterprise Server License, (1) Regional Server License, (3) Enterprise Client Licenses</t>
  </si>
  <si>
    <t>PW45EESWR</t>
  </si>
  <si>
    <t>PW45EESWRS</t>
  </si>
  <si>
    <t>Pro-Watch 4.5 Single Regional Server License Add-on to a Pro-Watch CE server to allow connection to a PWEE system</t>
  </si>
  <si>
    <t>PW45EESWRSR</t>
  </si>
  <si>
    <t>Pro-Watch 4.5 Redundant Single Regional Server License Add-on to a Pro-Watch CE server to allow connection to a PWEE system</t>
  </si>
  <si>
    <t>PW45EESWCL</t>
  </si>
  <si>
    <t>Single User Software License add-on for PWEE 4.5</t>
  </si>
  <si>
    <t>PW45LTPE32R2U</t>
  </si>
  <si>
    <t>Upgrade from Pro-Watch 4.5 Lite to Pro-Watch 4.5 Professional Edition with one client</t>
  </si>
  <si>
    <t>PWPECE32R</t>
  </si>
  <si>
    <t>Upgrade from PE to CE for one server, maintains user count from PE and increases readers from 32 to 96</t>
  </si>
  <si>
    <t>PWPECE64R</t>
  </si>
  <si>
    <t>Upgrade from PE to CE for one server, maintains user count from PE and increases readers from 64 to 96</t>
  </si>
  <si>
    <t>PWVISTA1</t>
  </si>
  <si>
    <t>License for 1 VISTA Panel</t>
  </si>
  <si>
    <t>PWVISTA1-R</t>
  </si>
  <si>
    <t>License for 1 VISTA Panel Pro-Watch 3.81 CE Redundant</t>
  </si>
  <si>
    <t>PWNOTI</t>
  </si>
  <si>
    <t>Pro-Watch Notifier Secondary Fire Interface with 25 Devices .</t>
  </si>
  <si>
    <t>PWNOTI-R</t>
  </si>
  <si>
    <t>Pro-Watch Notifier Secondary Fire Interface with 25 Devices Redundant</t>
  </si>
  <si>
    <t>PWSUP-DEVICE-10</t>
  </si>
  <si>
    <t>SUPERVISOR 10 DEVICE PACK</t>
  </si>
  <si>
    <t>PWSUP-DEVICE-25</t>
  </si>
  <si>
    <t>SUPERVISOR 25 DEVICE PACK</t>
  </si>
  <si>
    <t>PWSUP-DEVICE-50</t>
  </si>
  <si>
    <t>SUPERVISOR 50 DEVICE PACK</t>
  </si>
  <si>
    <t>PWSUP-DEV-100</t>
  </si>
  <si>
    <t>SUPERVISOR 100 DEVICE PACK</t>
  </si>
  <si>
    <t>PWSUP-DEV-200</t>
  </si>
  <si>
    <t>SUPERVISOR 200 DEVICE PACK</t>
  </si>
  <si>
    <t>PW6K1IC</t>
  </si>
  <si>
    <t xml:space="preserve">PW-6000 Intelligent Controller 32 I/O and/or reader boards combined. Includes on-board Ethernet device. </t>
  </si>
  <si>
    <t>PW6K1ICE</t>
  </si>
  <si>
    <t>PW-6101 Single door PoE Intelligent Controller
Supports one door using a single reader or two readers with an in/out reader configuration. Provides 2 inputs/2 outputs and up to 16 PW6K1R1E reader modules.
For use with Pro-Watch 3.81 or higher</t>
  </si>
  <si>
    <t>PW6K1R1E</t>
  </si>
  <si>
    <t>PW-6101 Single door PoE Reader Module to be used with the PW6K1ICE or PW6K1IC
Supports one door using a single reader or two readers with an in/out reader configuration. Provides 4 inputs/2 outputs.
For use with Pro-Watch 3.81 or higher</t>
  </si>
  <si>
    <t>PW6K1IN</t>
  </si>
  <si>
    <t>PW-Series 16 Input Module - 16 general purpose input relays</t>
  </si>
  <si>
    <t>PW6K1OUT</t>
  </si>
  <si>
    <t>PW-Series 16 Output Module - 16 general purpose output relays</t>
  </si>
  <si>
    <t>PW6K1R2</t>
  </si>
  <si>
    <t>PW-Series Two Reader Module</t>
  </si>
  <si>
    <t>PW5K1MX8</t>
  </si>
  <si>
    <t xml:space="preserve">Series 8-Port Multiplexer  </t>
  </si>
  <si>
    <t>PWEP1502</t>
  </si>
  <si>
    <t>Mercury Controller with 2 reader ports</t>
  </si>
  <si>
    <t>PWM5IC</t>
  </si>
  <si>
    <t>M5 - Intelligent control device for the replacement of the Casi PX, PXN and PXNplus CPU controllers</t>
  </si>
  <si>
    <t>PWM2KIC*</t>
  </si>
  <si>
    <t>M2000 sub panel for the replacement of the Casi M2000 reader controller</t>
  </si>
  <si>
    <t>PWM52RP</t>
  </si>
  <si>
    <t>M5-2RP panel for the replacement of the Casi 2RP reader control device</t>
  </si>
  <si>
    <t>PWM52SRP</t>
  </si>
  <si>
    <t>M5-2SRP panel for the replacement of the Casi 2SRP reader control device</t>
  </si>
  <si>
    <t>PWM58RP</t>
  </si>
  <si>
    <t>M5-8RP panel for the replacement of the Casi 8RP reader control device</t>
  </si>
  <si>
    <t>PWM516DO</t>
  </si>
  <si>
    <t xml:space="preserve">M5-16DO panel for the replacement of the Casi 16DO output control device </t>
  </si>
  <si>
    <t>PWM516DOR</t>
  </si>
  <si>
    <t>M5-16DOR panel for the replacement of the Casi 16DOR input control device</t>
  </si>
  <si>
    <t>PWM520IN</t>
  </si>
  <si>
    <t>M5-20IN panel for the replacement of the Casi 20DI input control device</t>
  </si>
  <si>
    <t>PWM5COM</t>
  </si>
  <si>
    <t>M5-COM panel for replacement of the Casi Power and Communications controller board</t>
  </si>
  <si>
    <t>PWM5MUX8</t>
  </si>
  <si>
    <t>M5-MUX8 8-Port Multiplexer to replace a legacy Casi M Series 8RP</t>
  </si>
  <si>
    <t>PWMSICS</t>
  </si>
  <si>
    <t>MERCURY MS-ICS MULTI-DEVICE INTERF-PANEL</t>
  </si>
  <si>
    <t>PWMSACS</t>
  </si>
  <si>
    <t>MERCURY MS-ACS MULTI-DEVICE INTERF-PANEL</t>
  </si>
  <si>
    <t>PWMSI8S</t>
  </si>
  <si>
    <t>MERCURY MS-I8S MULTI-DEVICE INTERF-PANEL</t>
  </si>
  <si>
    <t>PWMSR8S</t>
  </si>
  <si>
    <t>MERCURY MS-R8S MULTI-DEVICE INTERF-PANEL</t>
  </si>
  <si>
    <t>PW5K2ENC1</t>
  </si>
  <si>
    <t>PW-Series High Density Enclosure (Power Supply, Daisy Chain Cable, and Battery not included).</t>
  </si>
  <si>
    <t>PW5K2ENC2</t>
  </si>
  <si>
    <t xml:space="preserve">PW-Series High Density Enclosure for 19" rack installations. Power Supply, Daisy Chain Cable and Battery not included. </t>
  </si>
  <si>
    <t>PW5K1ENC3</t>
  </si>
  <si>
    <t xml:space="preserve">PW-Series Remote Enclosure includes plug-in 110V Transformer, Power Supply and Battery  </t>
  </si>
  <si>
    <t>PW5K1ENC4</t>
  </si>
  <si>
    <t xml:space="preserve">Single Reader Enclosure includes plug-in 110V Transformer, Power Supply and Battery  </t>
  </si>
  <si>
    <t>PW5K2ENC5</t>
  </si>
  <si>
    <t>PW-Series High Density Stand Alone Card Rack</t>
  </si>
  <si>
    <t>PW5K1DCC</t>
  </si>
  <si>
    <t xml:space="preserve">PW-Series Daisy Chain Cable Use with PW5K2ENC1 and PW5K2ENC2  </t>
  </si>
  <si>
    <t>712BNP</t>
  </si>
  <si>
    <t>12V, 7A-HR Lead Acid Battery</t>
  </si>
  <si>
    <t>PW5K1CVT1</t>
  </si>
  <si>
    <t xml:space="preserve">RS232 to RS485 Converter  </t>
  </si>
  <si>
    <t>PW6K2E2PS</t>
  </si>
  <si>
    <t xml:space="preserve">Power Supply for PW5K2ENC1 and PW5K2ENC2 high density enclosures  </t>
  </si>
  <si>
    <t>S-4</t>
  </si>
  <si>
    <t>Suppressor Kit for outputs providing proper protection against electrical spikes</t>
  </si>
  <si>
    <t>PWPIM400</t>
  </si>
  <si>
    <t>AD400 Wireless Panel Interface Module (PIM), supports up to 16 locks, up to 8 PIMs per RS485 port</t>
  </si>
  <si>
    <t>HHDKIT</t>
  </si>
  <si>
    <t>AD400 Programming and Set-up Kit</t>
  </si>
  <si>
    <t>WPR400-DT</t>
  </si>
  <si>
    <t>Wireless Portable Signal tester, for use with PWPIM400 or RSPIMTD2</t>
  </si>
  <si>
    <t>WPR400-MT</t>
  </si>
  <si>
    <t>Wireless Portable Reader with Multi-technology reader head, for use with PWPIM400 or RSPIMTD2</t>
  </si>
  <si>
    <t>WPR400-MTK</t>
  </si>
  <si>
    <t>Wireless Portable Reader with Multi-technology + Keypad reader head, for use with PWPIM400 or RSPIMTD2</t>
  </si>
  <si>
    <t>WPR401-FMK</t>
  </si>
  <si>
    <t>Wireless FIPS201-1 Compliant Portable Reader with Multi-technology + Keypad reader head, for use with PWPIM400 or RSPIMTD2</t>
  </si>
  <si>
    <t>RSANTREMIO</t>
  </si>
  <si>
    <t>Omni-Directional, flat panel, remote indoor/outdoor antenna w/ adjustable mount</t>
  </si>
  <si>
    <t>RS593PI12DC</t>
  </si>
  <si>
    <t>120 VAC to 12VDC Power Supply for RSPIMTD2, PWPIM400, WRI400</t>
  </si>
  <si>
    <t>RSPIMTD2</t>
  </si>
  <si>
    <t>Wireless  Panel Interface Module (PIM), wiegand interface, supports 2 doors, weatherproof enclosure (requires 12 or 24 VDC power supply)</t>
  </si>
  <si>
    <t>RSGCK101</t>
  </si>
  <si>
    <t>Schlage Wireless Gate Control Kit (includes Indoor/Outdoor Antenna, Power Supply, Wireless PIM, Wireless Reader Interface,  Antenna Ground kit)</t>
  </si>
  <si>
    <t>AH30RN38192</t>
  </si>
  <si>
    <t>Pro-Watch Aperio Hub 1:8, RS485, Supports up to 8 Locks, up to 15 hubs per RS485 port</t>
  </si>
  <si>
    <t>AH20W14</t>
  </si>
  <si>
    <t>Aperio Wiegand Hub 1:1, supports only 1 Aperio Lock via Wiegand Connection</t>
  </si>
  <si>
    <t>APD-10-USB</t>
  </si>
  <si>
    <t>Aperio USB Radio Dongle for Pairing Wireless Lock to Hub (Aperio Certified Integrators Only)</t>
  </si>
  <si>
    <t>APA-10-PC</t>
  </si>
  <si>
    <t>Aperio Programming Kit (includes APD-10-USB dongle, set-up software &amp; test card - Aperio Certified Integrators Only)</t>
  </si>
  <si>
    <t>AS100</t>
  </si>
  <si>
    <t>Aperio Wireless Door Position Switch</t>
  </si>
  <si>
    <t>EXT-10-ANT</t>
  </si>
  <si>
    <t>Aperio Hub External Antenna OmniDirectional</t>
  </si>
  <si>
    <t>LA1M0570-SPEC</t>
  </si>
  <si>
    <t>SALTO GRD1 MORTISE SPEC INSERT</t>
  </si>
  <si>
    <t>LA1M1570-SPEC</t>
  </si>
  <si>
    <t>SALTO GRD1 MORTISE W/ DB SPEC INSERT</t>
  </si>
  <si>
    <t>LC1MC70-SPEC</t>
  </si>
  <si>
    <t>SALTO GRD1 CYL SPEC INSERT</t>
  </si>
  <si>
    <t>RFDTCTS18W01</t>
  </si>
  <si>
    <t>SALTO DOOR DETECTOR STL DOOR</t>
  </si>
  <si>
    <t>RFDTCTW18W01</t>
  </si>
  <si>
    <t>SALTO DOOR DETECTOR WDN DOOR</t>
  </si>
  <si>
    <t>EC90EN</t>
  </si>
  <si>
    <t>SALTO ETHERNET MIFARE ENCODER</t>
  </si>
  <si>
    <t>ECHOENUS</t>
  </si>
  <si>
    <t>SALTO ENTERNET ICLASS ENCODER</t>
  </si>
  <si>
    <t>CU50ENSVNUS</t>
  </si>
  <si>
    <t>SALTO SVN READ-WRITE CONTROL UNIT</t>
  </si>
  <si>
    <t>CU5000US</t>
  </si>
  <si>
    <t>SALTO SVN OFF-LINE READ / WRITE CONTROL UNIT</t>
  </si>
  <si>
    <t>WRM9001</t>
  </si>
  <si>
    <t>SALTO MIFARE/DESFIRE MODULAR WALL READER</t>
  </si>
  <si>
    <t>WRMH001</t>
  </si>
  <si>
    <t>SALTO ICLASS MODULAR WALL READER</t>
  </si>
  <si>
    <t>NPACON4S</t>
  </si>
  <si>
    <t>RW PRO ACCESS CONNECTED FOR SERVICE</t>
  </si>
  <si>
    <t>AH656N00IM38S</t>
  </si>
  <si>
    <t>SALLIS HDL ICLASS PPB N-LVR SS</t>
  </si>
  <si>
    <t>AH660N00IM38S</t>
  </si>
  <si>
    <t>SALLIS HDL ICLASS EKO N-LVR SS</t>
  </si>
  <si>
    <t>AH650A00IM38S</t>
  </si>
  <si>
    <t>SALLIS HDL ICLASS EF A-LVR SS</t>
  </si>
  <si>
    <t>AE90IMBA3A8S</t>
  </si>
  <si>
    <t>SALLIS AELEMENT MIFARE/DESFIRE ESCUTCHEON, SATIN STAINLESS FINISH, ELEC PRIVACY, BLACK RDR HEAD</t>
  </si>
  <si>
    <t>LA1T1770A23IM</t>
  </si>
  <si>
    <t>SALLIS AELEMENT ELECTRONIC MORTISE LATCH W/ DEADBOLT, SATIN STAINLESS FINISH</t>
  </si>
  <si>
    <t>LC1MC70IMK</t>
  </si>
  <si>
    <t>SALLIS GRD1 CYL INSERT</t>
  </si>
  <si>
    <t>SALLISROUTER</t>
  </si>
  <si>
    <t>SALLIS MERCURY ROUTER, RS485</t>
  </si>
  <si>
    <t>SALLISNODE</t>
  </si>
  <si>
    <t>SALLIS NODE DEVICE, RS485</t>
  </si>
  <si>
    <t>GWB2CUS</t>
  </si>
  <si>
    <t>SALTO WIRELESS POE GATEWAY W/ PWR ADAPTOR</t>
  </si>
  <si>
    <t>RFNODE</t>
  </si>
  <si>
    <t>SALTO WIRELESS RFNODE KIT</t>
  </si>
  <si>
    <t>RFTESTERW01</t>
  </si>
  <si>
    <t>SALTO XS4 WIRELESS TEST KIT</t>
  </si>
  <si>
    <t>SALLISCNF</t>
  </si>
  <si>
    <t>SALLIS SETUP SOFTWARE</t>
  </si>
  <si>
    <t>PPD800</t>
  </si>
  <si>
    <t>SALTO PORTABLE PROG DEVICE</t>
  </si>
  <si>
    <t>SP220475-6</t>
  </si>
  <si>
    <t>SALTO OUTDOOR KIT FOR 6 SALTO ESCUTCHEONS</t>
  </si>
  <si>
    <t>SP220418IM</t>
  </si>
  <si>
    <t>SALTO GEO CYLINDER OUTDOOR KIT (3/8"), SATIN STAINLESS FINISH</t>
  </si>
  <si>
    <t>UBOXH0000US</t>
  </si>
  <si>
    <t>SALTO SVN ICLASS UPDATER KIT</t>
  </si>
  <si>
    <t>UBOX90000</t>
  </si>
  <si>
    <t>SALTO SVN MIFARE/DESFIRE UPDATER KIT</t>
  </si>
  <si>
    <t>HU5022GR</t>
  </si>
  <si>
    <t>HID OmniKey 5022 Desktop Reader w/ Write Capability, Supports iCLASS Seos, iClass, DESFire or MIFARE</t>
  </si>
  <si>
    <t>PCPRXUSBF</t>
  </si>
  <si>
    <t>RFIDEAS AIRID Desktop Reader (read only) for PIV Cards, FIPS201-1 Compliant, USB Connection</t>
  </si>
  <si>
    <t>PCPRXUSBH</t>
  </si>
  <si>
    <t>RFIDEAS AIRID Desktop Reader (read only) for HID Prox Cards (125kHz), USB Connection</t>
  </si>
  <si>
    <t>PCPRXUSBQ</t>
  </si>
  <si>
    <t>RFIDEAS AIRID Desktop Reader (read only) for Honeywell Quadrakey Cards, USB Connection</t>
  </si>
  <si>
    <t>PCPRXUSBS</t>
  </si>
  <si>
    <t>RFIDEAS AIRID Desktop Reader (read only) for MIFARE/DESFire Cards (13.56MHz), USB Connection</t>
  </si>
  <si>
    <t>OAMAP30</t>
  </si>
  <si>
    <t>OP30/OS30 Single Gang Adaptor Plate - Set of 3 (Black, Charcoal and Gray)</t>
  </si>
  <si>
    <t>OP10HONS</t>
  </si>
  <si>
    <t xml:space="preserve">OmniProx HID Compatible, Smallest Mullion Reader 2"/5 cm - Honeywell logo  RoHS Compliant </t>
  </si>
  <si>
    <t>OP30HONS</t>
  </si>
  <si>
    <t xml:space="preserve">OmniProx HID Compatible, Mini Mullion Reader 3.5"/8.9 cm - Honeywell logo  RoHS Compliant </t>
  </si>
  <si>
    <t>OP40HONS</t>
  </si>
  <si>
    <t xml:space="preserve">OmniProx HID Compatible, Single-Gang (US) Reader 4"/10.2 cm - Honeywell Logo RoHS Compliant </t>
  </si>
  <si>
    <t>OP90HONS</t>
  </si>
  <si>
    <t xml:space="preserve">OmniProx HID Compatible, Metal, Single or Double-gang (US) Reader 2"/5 cm - Honeywell logo 
RoHS Compliant </t>
  </si>
  <si>
    <t>OP30RTEBK</t>
  </si>
  <si>
    <t xml:space="preserve">OP30 Proximity Reader and IS310BK Black Request to Exit Sensor </t>
  </si>
  <si>
    <t>OP30RTEWH</t>
  </si>
  <si>
    <t xml:space="preserve">OP30 Proximity Reader and IS310WH White Request to Exit Sensor </t>
  </si>
  <si>
    <t>OP40RTEBK</t>
  </si>
  <si>
    <t xml:space="preserve">OP40 Proximity Reader and IS310BK Black Request to Exit Sensor </t>
  </si>
  <si>
    <t>OP40RTEWH</t>
  </si>
  <si>
    <t xml:space="preserve">OP40 Proximity Reader and IS310WH White Request to Exit Sensor </t>
  </si>
  <si>
    <t>PR-PROXPRO-K2</t>
  </si>
  <si>
    <t>HID Prox-Pro Reader with Keypad 8"</t>
  </si>
  <si>
    <t>HU/5355AGK00</t>
  </si>
  <si>
    <t xml:space="preserve">ProxPro Reader Gray with Keypad – Wiegand Output for use with 
PW-6000 Series Dual Reader Boards  </t>
  </si>
  <si>
    <t>HU/5355AGN00</t>
  </si>
  <si>
    <t xml:space="preserve">ProxPro Reader Gray – Wiegand Output  </t>
  </si>
  <si>
    <t>HU/5375AGN00</t>
  </si>
  <si>
    <t xml:space="preserve">MaxiProx 18-24 at Proximity Reader  </t>
  </si>
  <si>
    <t>HU/5455BGN00</t>
  </si>
  <si>
    <t>ProxPro II Gray Reader, Wiegand Output</t>
  </si>
  <si>
    <t>FP5061BK</t>
  </si>
  <si>
    <t>Indala FlexPass Reader with Keypad</t>
  </si>
  <si>
    <t>FP603BK</t>
  </si>
  <si>
    <t xml:space="preserve">Indala FlexPass Arch Slim, 4-16 VDC 5" Black  </t>
  </si>
  <si>
    <t>FP605BK</t>
  </si>
  <si>
    <t xml:space="preserve">Indala FlexPass Arch Wall, 4-16 VDC 5" Black  </t>
  </si>
  <si>
    <t>FP610BK</t>
  </si>
  <si>
    <t xml:space="preserve">Indala FlexPass Arch Mid-Range, 4-16 VDC 12" Black  </t>
  </si>
  <si>
    <t>PR-ASR-620</t>
  </si>
  <si>
    <t xml:space="preserve">Indala FlexPass Long Range, 12-24 VDC 12", Black Requires (1) HPS125 and (2) 712BNP. </t>
  </si>
  <si>
    <t>92042011000</t>
  </si>
  <si>
    <t>DR4201 – Switch Plate Reader (HID Compatible), indoor use only</t>
  </si>
  <si>
    <t>92042030000</t>
  </si>
  <si>
    <t>DR4203 – Mullion Mount DigiReader, indoor and/or outdoor use</t>
  </si>
  <si>
    <t>92042050100</t>
  </si>
  <si>
    <t>DR4205 – DigiReader with Tamper, indoor use only</t>
  </si>
  <si>
    <t>92042052100</t>
  </si>
  <si>
    <t>DR4205K – Low Cost DigiReader with Integrated Keypad 12V with Tamper, indoor and/or outdoor use</t>
  </si>
  <si>
    <t>92042081000</t>
  </si>
  <si>
    <t>DR4208 – DigiReader with Increased Read Range (HID Compatible), indoor use only</t>
  </si>
  <si>
    <t>92042083000</t>
  </si>
  <si>
    <t>DR4208GM – DigiReader with Glass Mount Capability (HID Compatible), indoor use only</t>
  </si>
  <si>
    <t>92042085000</t>
  </si>
  <si>
    <t>DR4208 – DigiReader with Keypad (HID Compatible), indoor and/or outdoor use</t>
  </si>
  <si>
    <t>OT31BHONCSQT</t>
  </si>
  <si>
    <t>OmniAssure™ 2.0 XS Reader no Keyboard</t>
  </si>
  <si>
    <t>OT36BHONCSQT</t>
  </si>
  <si>
    <t>OmniAssure™ 2.0 XS Reader with Keyboard</t>
  </si>
  <si>
    <t>OM15BHOND</t>
  </si>
  <si>
    <t>OmniClass2 Smart Lg Mullion Reader Wiegand 50cm/18" pigtail</t>
  </si>
  <si>
    <t>OM15BHONDT</t>
  </si>
  <si>
    <t>OmniClass2 Smart Lg Mullion Reader Wiegand 50cm/terminal block</t>
  </si>
  <si>
    <t>OM30BHOND</t>
  </si>
  <si>
    <t>OmniClass2 Smart Mullion Reader Wiegand 50cm/18" pigtail</t>
  </si>
  <si>
    <t>OM30BHONDT</t>
  </si>
  <si>
    <t>OmniClass2 Smart Mullion Reader Wiegand 50cm/terminal block</t>
  </si>
  <si>
    <t>OM40BHOND</t>
  </si>
  <si>
    <t>OmniClass2 Smart US Gang Reader Wiegand 50cm/18" pigtail</t>
  </si>
  <si>
    <t>OM40BHONDT</t>
  </si>
  <si>
    <t>OmniClass2 Smart US Gang Reader Wiegand 50cm/terminal block</t>
  </si>
  <si>
    <t>OM55BHOND</t>
  </si>
  <si>
    <t>OmniClass2 Smart Reader w/ Keypad Wiegand 50cm/18" pigtail</t>
  </si>
  <si>
    <t>OM55BHONDT</t>
  </si>
  <si>
    <t>OmniClass2 Smart Reader w/ Keypad Wiegand 50cm/terminal block</t>
  </si>
  <si>
    <t>OM16BHOND</t>
  </si>
  <si>
    <t>OmniClass2 Smart + Prox Lg  Mullion Reader Wiegand 50cm/18" pigtail</t>
  </si>
  <si>
    <t>OM16BHONDT</t>
  </si>
  <si>
    <t>OmniClass2 Smart + Prox Lg  Mullion Reader Wiegand 50cm/terminal block</t>
  </si>
  <si>
    <t>OM31BHOND</t>
  </si>
  <si>
    <t>OmniClass2 Smart + Prox  Mullion Reader Wiegand 50cm/18" pigtail</t>
  </si>
  <si>
    <t>OM31BHONDT</t>
  </si>
  <si>
    <t>OmniClass2 Smart + Prox  Mullion Reader Wiegand 50cm/terminal block</t>
  </si>
  <si>
    <t>OM41BHOND</t>
  </si>
  <si>
    <t>OmniClass2 Smart + Prox  US Gang Reader Wiegand 50cm/18" pigtail</t>
  </si>
  <si>
    <t>OM41BHONDT</t>
  </si>
  <si>
    <t>OmniClass2 Smart + Prox  US Gang Reader Wiegand 50cm/terminal block</t>
  </si>
  <si>
    <t>OM56BHOND</t>
  </si>
  <si>
    <t>OmniClass2 Smart + Prox Reader w/ Keypad Wiegand 50cm/18" pigtail</t>
  </si>
  <si>
    <t>OM56BHONDT</t>
  </si>
  <si>
    <t>OmniClass2 Smart + Prox Reader w/ Keypad Wiegand 50cm/terminal block</t>
  </si>
  <si>
    <t>OM17BHOND</t>
  </si>
  <si>
    <t>OmniClass2 Smart Mobile Ready Lg Mullion Reader Wiegand 50cm/18" pigtail</t>
  </si>
  <si>
    <t>OM17BHONDT</t>
  </si>
  <si>
    <t>OmniClass2 Smart Mobile Ready Lg Mullion Reader Wiegand 50cm/terminal block</t>
  </si>
  <si>
    <t>OM32BHOND</t>
  </si>
  <si>
    <t>OmniClass2 Smart Mobile Ready Mullion Reader Wiegand 50cm/18" pigtail</t>
  </si>
  <si>
    <t>OM32BHONDT</t>
  </si>
  <si>
    <t>OmniClass2 Smart Mobile Ready Mullion Reader Wiegand 50cm/terminal block</t>
  </si>
  <si>
    <t>OM42BHOND</t>
  </si>
  <si>
    <t>OmniClass2 Smart Mobile Ready US Gang Reader Wiegand 50cm/18" pigtail</t>
  </si>
  <si>
    <t>OM42BHONDT</t>
  </si>
  <si>
    <t>OmniClass2 Smart Mobile Ready US Gang Reader Wiegand 50cm/terminal block</t>
  </si>
  <si>
    <t>OM57BHOND</t>
  </si>
  <si>
    <t>OmniClass2 Smart Mobile Ready US Gang Reader w/ Keypad Wiegand 50cm/18" pigtail</t>
  </si>
  <si>
    <t>OM57BHONDT</t>
  </si>
  <si>
    <t>OmniClass2 Smart Mobile Ready US Gang Reader w/ Keypad Wiegand 50cm/terminal block</t>
  </si>
  <si>
    <t>OM18BHOND</t>
  </si>
  <si>
    <t>OmniClass2 Smart + Prox Mobile Ready Lg  Mullion Reader Wiegand 50cm/18" pigtail</t>
  </si>
  <si>
    <t>OM18BHONDT</t>
  </si>
  <si>
    <t>OmniClass2 Smart + Prox Mobile Ready Lg  Mullion Reader Wiegand 50cm/terminal block</t>
  </si>
  <si>
    <t>OM33BHOND</t>
  </si>
  <si>
    <t>OmniClass2 Smart + Prox Mobile Ready Mullion Reader Wiegand 50cm/18" pigtail</t>
  </si>
  <si>
    <t>OM33BHONDT</t>
  </si>
  <si>
    <t>OmniClass2 Smart + Prox Mobile Ready Mullion Reader Wiegand 50cm/terminal block</t>
  </si>
  <si>
    <t>OM43BHOND</t>
  </si>
  <si>
    <t>OmniClass2 Smart + Prox Mobile Ready US Gang Reader Wiegand 50cm/18" pigtail</t>
  </si>
  <si>
    <t>OM43BHONDT</t>
  </si>
  <si>
    <t>OmniClass2 Smart + Prox Mobile Ready US Gang Reader Wiegand 50cm/terminal block</t>
  </si>
  <si>
    <t>OM58BHOND</t>
  </si>
  <si>
    <t>OmniClass2 Smart + Prox Mobile Ready US Gang Reader w/ Keypad Wiegand 50cm/18" pigtail</t>
  </si>
  <si>
    <t>OM58BHONDT</t>
  </si>
  <si>
    <t>OmniClass2 Smart + Prox Mobile Ready US Gang Reader w/ Keypad Wiegand 50cm/terminal block</t>
  </si>
  <si>
    <t>OM17BHONDSP</t>
  </si>
  <si>
    <t>OmniClass2 Smart Mobile-Enabled Lg Mullion Reader Wiegand 50cm/18" pigtail</t>
  </si>
  <si>
    <t>OM17BHONDTSP</t>
  </si>
  <si>
    <t>OmniClass2 Smart Mobile-Enabled Lg Mullion Reader Wiegand 50cm/terminal block</t>
  </si>
  <si>
    <t>OM32BHONDSP</t>
  </si>
  <si>
    <t>OmniClass2 Smart Mobile-Enabled Mullion Reader Wiegand 50cm/18" pigtail</t>
  </si>
  <si>
    <t>OM32BHONDTSP</t>
  </si>
  <si>
    <t>OmniClass2 Smart Mobile-Enabled Mullion Reader Wiegand 50cm/terminal block</t>
  </si>
  <si>
    <t>OM42BHONDSP</t>
  </si>
  <si>
    <t>OmniClass2 Smart Mobile-Enabled US Gang Reader Wiegand 50cm/18" pigtail</t>
  </si>
  <si>
    <t>OM42BHONDTSP</t>
  </si>
  <si>
    <t>OmniClass2 Smart Mobile-Enabled US Gang Reader Wiegand 50cm/terminal block</t>
  </si>
  <si>
    <t>OM57BHONDSP</t>
  </si>
  <si>
    <t>OmniClass2 Smart Mobile-Enabled US Gang Reader w/ Keypad Wiegand 50cm/18" pigtail</t>
  </si>
  <si>
    <t>OM57BHONDTSP</t>
  </si>
  <si>
    <t>OmniClass2 Smart Mobile-Enabled US Gang Reader w/ Keypad Wiegand 50cm/terminal block</t>
  </si>
  <si>
    <t>OM18BHONDSP</t>
  </si>
  <si>
    <t>OmniClass2 Smart + Prox Mobile-Enabled Lg  Mullion Reader Wiegand 50cm/18" pigtail</t>
  </si>
  <si>
    <t>OM18BHONDTSP</t>
  </si>
  <si>
    <t>OmniClass2 Smart + Prox Mobile-Enabled Lg  Mullion Reader Wiegand 50cm/terminal block</t>
  </si>
  <si>
    <t>OM33BHONDSP</t>
  </si>
  <si>
    <t>OmniClass2 Smart + Prox Mobile-Enabled Mullion Reader Wiegand 50cm/18" pigtail</t>
  </si>
  <si>
    <t>OM33BHONDTSP</t>
  </si>
  <si>
    <t>OmniClass2 Smart + Prox Mobile-Enabled Mullion Reader Wiegand 50cm/terminal block</t>
  </si>
  <si>
    <t>OM43BHONDSP</t>
  </si>
  <si>
    <t>OmniClass2 Smart + Prox Mobile-Enabled US Gang Reader Wiegand 50cm/18" pigtail</t>
  </si>
  <si>
    <t>OM43BHONDTSP</t>
  </si>
  <si>
    <t>OmniClass2 Smart + Prox Mobile-Enabled US Gang Reader Wiegand 50cm/terminal block</t>
  </si>
  <si>
    <t>OM58BHONDSP</t>
  </si>
  <si>
    <t>OmniClass2 Smart + Prox Mobile-Enabled US Gang Reader w/ Keypad Wiegand 50cm/18" pigtail</t>
  </si>
  <si>
    <t>OM58BHONDTSP</t>
  </si>
  <si>
    <t>OmniClass2 Smart + Prox Mobile-Enabled US Gang Reader w/ Keypad Wiegand 50cm/terminal block</t>
  </si>
  <si>
    <t>HU900NMNNEK</t>
  </si>
  <si>
    <t>HID iClass R10, mini-mullion reader w/ Bluetooth, pigtail connector, black</t>
  </si>
  <si>
    <t>HU900PMNNEK</t>
  </si>
  <si>
    <t>HID iClass RP10, mini-mullion reader w/ Bluetooth, pigtail connector, black</t>
  </si>
  <si>
    <t>HU910NMNNEK</t>
  </si>
  <si>
    <t>HID iClass R15, large mullion reader w/ Bluetooth, pigtail connector, black</t>
  </si>
  <si>
    <t>HU910PMNNEK</t>
  </si>
  <si>
    <t>HID iClass RP15, MULLION READER,  w/ Bluetooth, pigtail connector, black</t>
  </si>
  <si>
    <t>HU920NMNNEK</t>
  </si>
  <si>
    <t>HID iClass R40, wall switch reader w/ Bluetooth, pigtail connector, black</t>
  </si>
  <si>
    <t>HU920PMNNEK</t>
  </si>
  <si>
    <t>HID iClass RP40, wall switch reader w/ Bluetooth, pigtail connector, black</t>
  </si>
  <si>
    <t>HU921NMNNEK</t>
  </si>
  <si>
    <t>HID iClass RK40, wall switch reader w/ Keypad &amp; Bluetooth, pigtail connector, black</t>
  </si>
  <si>
    <t>HU921PMNNEK</t>
  </si>
  <si>
    <t>HID iClass RPK40, wall switch reader w/ Keypad &amp; Bluetooth, pigtail connector, black</t>
  </si>
  <si>
    <t>HUSEC9MKY</t>
  </si>
  <si>
    <t>HID Mobile Key Card (converts mobile-ready readers to mobile-enabled)</t>
  </si>
  <si>
    <t>HUCRD633SP</t>
  </si>
  <si>
    <t>HID iClass Mobile Credential (MOQ=100, increments of 25 thereafter)</t>
  </si>
  <si>
    <t>HUSEC9XSP</t>
  </si>
  <si>
    <t>HID iClass Mobile Administration Card (Administers BLE reader settings)</t>
  </si>
  <si>
    <t>HU900NMNKMR</t>
  </si>
  <si>
    <t>HU900PMNKMR</t>
  </si>
  <si>
    <t>HU910NMNKMR</t>
  </si>
  <si>
    <t>HU910PMNKMR</t>
  </si>
  <si>
    <t>HU920NMNKMR</t>
  </si>
  <si>
    <t>HU920PMNKMR</t>
  </si>
  <si>
    <t>HU921NMNKMR</t>
  </si>
  <si>
    <t>HU921PMNKMR</t>
  </si>
  <si>
    <t>HU900LTNNEK17</t>
  </si>
  <si>
    <t>HID iClass RP10, mini-mullion reader w/ Indala Prox, pigtail connector, black</t>
  </si>
  <si>
    <t>HU920LTNNEK17</t>
  </si>
  <si>
    <t>HID iClass RP40, wall switch reader w/ Indala Prox, pigtail connector, black</t>
  </si>
  <si>
    <t>HU921LTNNEK2N</t>
  </si>
  <si>
    <t>HID iClass RPK40, wall switch reader w/ Keypad &amp; Indala Prox, pigtail connector, black</t>
  </si>
  <si>
    <t>HU900NHRNEK00</t>
  </si>
  <si>
    <t>HID pivClass R10-H, mini-mullion reader, pigtail connector, black, 75-bit output</t>
  </si>
  <si>
    <t>HU900PHRNEK00</t>
  </si>
  <si>
    <t>HID pivClass RP10-H, mini-mullion reader, pigtail connector, black, 75-bit output</t>
  </si>
  <si>
    <t>HU920NHRNEK00</t>
  </si>
  <si>
    <t>HID pivClass R40-H, wall switch reader, pigtail connector, black, 75-bit output</t>
  </si>
  <si>
    <t>HU920PHRNEK00</t>
  </si>
  <si>
    <t>HID pivClass RP40-H, wall switch reader, pigtail connector, black, 75-bit output</t>
  </si>
  <si>
    <t>HU921NHRNEK00</t>
  </si>
  <si>
    <t>HID pivClass RK40-H, wall switch reader w/ keypad, pigtail connector, black, 75-bit output</t>
  </si>
  <si>
    <t>HU921PHRNEK00</t>
  </si>
  <si>
    <t>HID pivClass RPK40-H, wall switch reader w/ keypad, pigtail connector, black, 75-bit output</t>
  </si>
  <si>
    <t>HU923NPRNEK00</t>
  </si>
  <si>
    <t>HID pivClass RKCL40-H, wall switch reader w/ LCD &amp; contact reader, pigtail connector, black, 75-bit output</t>
  </si>
  <si>
    <t>HU923PPRNEK00</t>
  </si>
  <si>
    <t>HID pivClass RPKCL40-H, wall switch reader w/ LCD &amp; contact reader, pigtail connector, black, 75-bit output</t>
  </si>
  <si>
    <t>KP-10</t>
  </si>
  <si>
    <t xml:space="preserve">Exterior/Interior Piezo Keypad, 11 Wire Matrix for PW-2000  </t>
  </si>
  <si>
    <t>KP-11</t>
  </si>
  <si>
    <t xml:space="preserve">Exterior/Interior Piezo Keypad, 5 Wire Matrix (32-bit)  </t>
  </si>
  <si>
    <t>KP-11-26</t>
  </si>
  <si>
    <t xml:space="preserve">Exterior/Interior Piezo Keypad, 5 Wire Matrix (26-bit)  </t>
  </si>
  <si>
    <t>KP-12</t>
  </si>
  <si>
    <t xml:space="preserve">Exterior/Interior 2 x 6 Mullion Keypad, 11 Wire Matrix  </t>
  </si>
  <si>
    <t>KP-13</t>
  </si>
  <si>
    <t xml:space="preserve">Exterior/Interior 2 x 6 Mullion Keypad, 5 Wire Matrix (32-bit)  </t>
  </si>
  <si>
    <t>KP-13-26</t>
  </si>
  <si>
    <t xml:space="preserve">KP-13 with 26-bit Output  </t>
  </si>
  <si>
    <t>LIN-KEY-1</t>
  </si>
  <si>
    <t>Single Button Transmitter, Key Ring Style for LIN-REC</t>
  </si>
  <si>
    <t>LIN-KEY-2</t>
  </si>
  <si>
    <t>Dual Button Transmitter, Key Ring Style for LIN-REC</t>
  </si>
  <si>
    <t>LINKEY4</t>
  </si>
  <si>
    <t>Linear 4 Channel Transmitter</t>
  </si>
  <si>
    <t>LIN-REC</t>
  </si>
  <si>
    <t>Reader/Receiver for LIN-KEY and LIN-VSR Transmitters</t>
  </si>
  <si>
    <t>LIN-VSR-1</t>
  </si>
  <si>
    <t>Single Button Transmitter, Visor Style for LIN-REC</t>
  </si>
  <si>
    <t>LIN-VSR-2</t>
  </si>
  <si>
    <t>Dual Button Transmitter, Visor Style for LIN-REC</t>
  </si>
  <si>
    <t>SIGMAEICLASS</t>
  </si>
  <si>
    <t>MorphoAccess® Sigma Extreme with iClass card reader, IK09 &amp; IP65 rated, 1:5K User Biometric Identification expandable to 100K</t>
  </si>
  <si>
    <t>SIGMAEMULTI</t>
  </si>
  <si>
    <t>MorphoAccess® Sigma Extreme with MIFARE/DESFire/NFC card reader, IK09 &amp; IP65 rated, 1:5K User Biometric Identification expandable up to 100K</t>
  </si>
  <si>
    <t>SIGMAEPROX</t>
  </si>
  <si>
    <t>MorphoAccess® Sigma Extreme with HID Prox card reader, IK09 &amp; IP65 rated, 1:5K User Biometric Identification expandable up to 100K</t>
  </si>
  <si>
    <t>SIGMALBIO</t>
  </si>
  <si>
    <t>MorphoAccess® SIGMA Lite provides 1:3KUser Biometric Identification (2 Finger + 1 Duress),  Fake Finger Detection, 2.8" LED Indicator, Buzzer, IP65 Rated and FBI Certified IQS Optical Sensor</t>
  </si>
  <si>
    <t>SIGMALICLASS</t>
  </si>
  <si>
    <t>MorphoAccess® SIGMA Lite with iClass Card Reader provides 1:3K User Biometric Identification,  Fake Finger Detection, 2.8" LED Indicator, Buzzer, IP65 Rated, FBI Certified IQS Optical Sensor</t>
  </si>
  <si>
    <t>SIGMALPROX</t>
  </si>
  <si>
    <t>MorphoAccess® SIGMA with Multi Card Reader provides 1:3K User Biometric Identification,  Fake Finger Detection, 2.8" LED Indicator, Buzzer, IP65 Rated, FBI Certified IQS Optical Sensor</t>
  </si>
  <si>
    <t>SIGMALMULTI</t>
  </si>
  <si>
    <t>MorphoAccess® SIGMA Lite with a Multi Card Reader provides 1:3K User Biometric Identification,  Fake Finger Detection, 2.8" LED Indicator, Buzzer, IP65 Rated, FBI Certified IQS Optical Sensor</t>
  </si>
  <si>
    <t>SIGMALPBIO</t>
  </si>
  <si>
    <t>MorphoAccess® SIGMA Lite+ provides 1:3K User Biometric Identification (2 Finger + 1 Duress),  Fake Finger Detection, 2.8" Touchscreen, Buzzer, IP65 Rated and FBI Certified IQS Optical Sensor</t>
  </si>
  <si>
    <t>SIGMALPICLASS</t>
  </si>
  <si>
    <t>MorphoAccess® SIGMA Lite+ iClass Card Reader, 1:3K User Biometric Identification (2 Finger + 1 Duress),  Fake Finger Detection, 2.8" Touchscreen, Buzzer, IP65 Rated, FBI Certified IQS Optical Sensor</t>
  </si>
  <si>
    <t>SIGMALPPROX</t>
  </si>
  <si>
    <t>MorphoAccess® SIGMA Lite+ Prox, Card Reader, 1:3K User Biometric Identification (2 Finger + 1 Duress),  Fake Finger Detection, 2.8" Touchscreen, Buzzer, IP65 Rated, FBI Certified IQS Optical Sensor</t>
  </si>
  <si>
    <t>SIGMALPMULTI</t>
  </si>
  <si>
    <t>MorphoAccess® SIGMA Lite+ Multi Card Reader, 1:3K User Biometric Identification (2 Finger + 1 Duress),  Fake Finger Detection, 2.8" Touchscreen, Buzzer, IP65 Rated, FBI Certified IQS Optical Sensor</t>
  </si>
  <si>
    <t>WRSIGMABIO</t>
  </si>
  <si>
    <t>MorphoAccess® SIGMA Bio  1:3000 Biometric Identification, 5" WVGA Color Touchscreen, Videophone Function, FBI PIV IQS Certified Optical Sensor, IP65 Rated, indoor or outdoor</t>
  </si>
  <si>
    <t>WRSIGMAPROX</t>
  </si>
  <si>
    <t>MorphoAccess® SIGMA Prox  1:3000 Biometric Identification, HID Prox® Card Reader, 5" WVGA Color Touchscreen, Videophone Function, FBI PIV IQS Certified Optical Sensor, Weather Resistant IP65 Rated, indoor or outdoor</t>
  </si>
  <si>
    <t>WRSIGMAMULTI</t>
  </si>
  <si>
    <t>MorphoAccess® SIGMA Multi  1:3000 Biometric Identification, NFC, MIFARE® &amp; DESFire® Card Reader, 5" Color Touchscreen, Videophone, FBI PIV IQS Certified Optical Sensor, Weather Resistant IP65 Rated, indoor or outdoor</t>
  </si>
  <si>
    <t>WRSIGMAICLASS</t>
  </si>
  <si>
    <t>MorphoAccess® SIGMA iClass  1:3000 Biometric Identification, HID iClass® Card Reader, 5" Color Touchscreen, Videophone Function, FBI PIV IQS Certified Optical Sensor, Weather Resistant IP65 Rated, indoor or outdoor</t>
  </si>
  <si>
    <t>SIGMAWIFI</t>
  </si>
  <si>
    <t>Morpho Sigma WIFI Communication Module</t>
  </si>
  <si>
    <t>SIGMA10K</t>
  </si>
  <si>
    <t>Morpho Sigma 10K User Expansion License</t>
  </si>
  <si>
    <t>SIGMA50K</t>
  </si>
  <si>
    <t>Morpho Sigma 50K User Expansion License</t>
  </si>
  <si>
    <t>SIGMA100K</t>
  </si>
  <si>
    <t>Morpho Sigma 100K User Expansion License</t>
  </si>
  <si>
    <t>MA00-05209L-T</t>
  </si>
  <si>
    <t>Morpho MA520 Biometric Terminal, FIPS 201-1 &amp; TWIC Compliant, low temperature option</t>
  </si>
  <si>
    <t>ME10-01000B-A</t>
  </si>
  <si>
    <t>Communications License Morphokit for Pro-Watch Integration, 1 per Pro-Watch instance</t>
  </si>
  <si>
    <t>MS10-01000B-A</t>
  </si>
  <si>
    <t>Verification License Morphokit for Pro-Watch Integration, 1 per badging station</t>
  </si>
  <si>
    <t>MSO300</t>
  </si>
  <si>
    <t>Morpho Biometric Desktop Enrollment Reader, USB connection, 1 per Pro-Watch badging station</t>
  </si>
  <si>
    <t>MAWAVEENROL</t>
  </si>
  <si>
    <t>Morpho WAVE Desktop Enrollment Reader</t>
  </si>
  <si>
    <t>MAWAVEKIT2</t>
  </si>
  <si>
    <t>Morpho WAVE OEM Kit</t>
  </si>
  <si>
    <t>MAWAVEPEDBK</t>
  </si>
  <si>
    <t>Morpho WAVE pedestal reader, black finish</t>
  </si>
  <si>
    <t>MAWAVEPEDSS</t>
  </si>
  <si>
    <t>Morpho WAVE pedestal reader, stainless steel finish</t>
  </si>
  <si>
    <t>MAWAVECOMMDPI</t>
  </si>
  <si>
    <t>MorphoWaveTM Compact Mifare,Desfire,Prox</t>
  </si>
  <si>
    <t>MAWAVECOMMD</t>
  </si>
  <si>
    <t>MorphoWaveTM Compact Mifare,Desfire</t>
  </si>
  <si>
    <t>BCFSM</t>
  </si>
  <si>
    <t>FaceStation Biometric Reader, 10K user capacity (1:1), 1K user capacity (1:N)</t>
  </si>
  <si>
    <t>BCBLNOC</t>
  </si>
  <si>
    <t>BioLite Net Mullion Reader w Mifare-Desfire &amp; Keypad + Entertech BioConnect For Pro-Watch</t>
  </si>
  <si>
    <t>BCBEPLOC</t>
  </si>
  <si>
    <t>BioEntry Plus (finger only) Indoor Mullion Reader + Entertech BioConnect for Pro-Watch</t>
  </si>
  <si>
    <t>BCBEPHOC</t>
  </si>
  <si>
    <t>BioEntry Plus w/ HID Prox Indoor Mullion Reader + Entertech BioConnect for Pro-Watch</t>
  </si>
  <si>
    <t>BCBEPMOC</t>
  </si>
  <si>
    <t>BioEntry Plus w/ MIFARE-DESFIRE Indoor Mullion Reader + Entertech BioConnect for Pro-Watch</t>
  </si>
  <si>
    <t>BCBIOMINI</t>
  </si>
  <si>
    <t>BioMini Desktop Enrollment reader, USB connector + Entertech BioConnect For PW</t>
  </si>
  <si>
    <t>BCBSA2OHPW</t>
  </si>
  <si>
    <t>BioStation A2 biometric reader w/ HID prox compatibility</t>
  </si>
  <si>
    <t>BCBSA2OIPW</t>
  </si>
  <si>
    <t>BioStation A2 biometric reader w/ HID iClass SE compatibility</t>
  </si>
  <si>
    <t>BCBSA2OMPW</t>
  </si>
  <si>
    <t>BCBS2OHPW</t>
  </si>
  <si>
    <t>BioStation2 biometric reader w/ HID prox compability</t>
  </si>
  <si>
    <t>BCBS2OIPW</t>
  </si>
  <si>
    <t>BioStation2 biometric reader w/ HID iClass SE compability</t>
  </si>
  <si>
    <t>BCBS2OMPW</t>
  </si>
  <si>
    <t>BioStation2 biometric reader w/ MIFARE-DESFire compatibility</t>
  </si>
  <si>
    <t>BEW2OAP</t>
  </si>
  <si>
    <t>BioEntry W2 Mullion biometric reader with HID iClass SE and HID Prox compatibility</t>
  </si>
  <si>
    <t>BEW2ODP</t>
  </si>
  <si>
    <t>BioEntry W2 Mullion biometric reader with MIFARE-DESFire compatibility</t>
  </si>
  <si>
    <t>BEW2OHP</t>
  </si>
  <si>
    <t>BioEntry W2 Mullion biometric reader with HID Prox compatibility</t>
  </si>
  <si>
    <t>BSL2OM</t>
  </si>
  <si>
    <t>BioEntry L2 Mullion biometric reader with display and MIFARE-DESFire compatibility</t>
  </si>
  <si>
    <t>BCBSC</t>
  </si>
  <si>
    <t>BIOCONNECT BASIC FOR 1-20 DEVICES, 1 YEAR SUPPORT, REQ'D FOR ALL BIOMETRIC DEVICE SALES AND INSTALLATIONS</t>
  </si>
  <si>
    <t>BCSTND</t>
  </si>
  <si>
    <t>BIOCONNECT STANDARD FOR 21-50 DEVICES, 1 YEAR SUPPORT, REQ'D FOR ALL BIOMETRIC DEVICE SALES AND INSTALLATIONS</t>
  </si>
  <si>
    <t>BCPRO</t>
  </si>
  <si>
    <t>BIOCONNECT PROFESSIONAL FOR 51-100 DEVICES, 1 YEAR SUPPORT, REQ'D FOR ALL BIOMETRIC DEVICE SALES AND INSTALLATIONS</t>
  </si>
  <si>
    <t>BCENTMAS</t>
  </si>
  <si>
    <t>BIOCONNECT ENTERPRISE FOR UP TO 300 DEVICES, 1 YEAR SUPPORT, REQ'D FOR ALL BIOMETRIC DEVICE SALES AND INSTALLATIONS</t>
  </si>
  <si>
    <t>BCENTSAS</t>
  </si>
  <si>
    <t>BIOCONNECT ENTERPRISE REDUNDANT SERVER FOR UP TO 300 DEVICES, 1 YEAR SUPPORT, REQ'D FOR ALL BIOMETRIC DEVICE SALES AND INSTALLATIONS</t>
  </si>
  <si>
    <t>BCBCSW</t>
  </si>
  <si>
    <t>BioConnect Device License for non-Honeywell purchased Suprema readers</t>
  </si>
  <si>
    <t xml:space="preserve">iCAM7000SB </t>
  </si>
  <si>
    <t>Iris Camera - Dual Iris recognition camera, TCP/IP enabled, embedded 5MP face camera with flash, in black color.</t>
  </si>
  <si>
    <t>iCAM7000S-T</t>
  </si>
  <si>
    <t>Iris Camera - Dual Iris recognition camera, TCP/IP enabled, embedded 5MP face camera with flash, in titanium color.</t>
  </si>
  <si>
    <t>iCAM7010S-H1B</t>
  </si>
  <si>
    <t>Iris Camera - Dual Iris recognition camera, TCP/IP enabled, embedded 5MP face camera with flash, in black color: - Built-in smart card reader/writer (PROX 125 Khz, HID iCLASS SE, MiFare, DESFire, 13.56 Mhz cards).</t>
  </si>
  <si>
    <t>iCAM7010S-H1T</t>
  </si>
  <si>
    <t>Iris Camera - Dual Iris recognition camera, TCP/IP enabled, embedded 5MP face camera with flash: - Titanium color; - Built-in smart card reader/writer (PROX 125 Khz, HID iCLASS SE, MiFare, DESFire, 13.56 Mhz cards).</t>
  </si>
  <si>
    <t>iCAM7101S-B</t>
  </si>
  <si>
    <t>Iris Camera - Dual Iris recognition camera, TCP/IP enabled, embedded 5MP face camera with flash, in black color:- Touch 4.3" Color LCD Display (Numeric Pin Keypad on LCD Screen); - Six programmable function keys.</t>
  </si>
  <si>
    <t>iCAM7101S-T</t>
  </si>
  <si>
    <t>Iris Camera - Dual Iris recognition camera, TCP/IP enabled, embedded 5MP face camera with flash:- Titanium color; - Touch 4.3" Color LCD Display (Numeric Pin Keypad on LCD Screen); - Six programmable function keys.</t>
  </si>
  <si>
    <t>iCAM7111S-H1B</t>
  </si>
  <si>
    <t>Iris Camera - Dual Iris recognition camera, TCP/IP enabled, embedded 5MP face camera with flash, black color: - Touch 4.3" Color LCD Display - Numeric PIN keypad on LCD Screen- Six programbale function keys; - Built-in card reader/writer (PROX 125 Khz , iClass SE, MiFARE, DESFire, 13.56Mhz cards).</t>
  </si>
  <si>
    <t>iCAM7111S-H1T</t>
  </si>
  <si>
    <t>Iris Camera - Dual Iris recognition camera, TCP/IP enabled, embedded 5MP face camera with flash: - Titanium Color;- Touch 4.3" Color LCD Display - Numeric PIN keypad on LCD Screen- Six programbale function keys; - Built-in card reader/writer (PROX 125 Khz , iClass SE, MiFARE, DESFire, 13.56 Mhz cards).</t>
  </si>
  <si>
    <t>ICU7000-2</t>
  </si>
  <si>
    <t>OPTIONAL Identification Control Unit - 2 channel controller with wiegand output (supports up to 2 iCAM7S series iris readers) 110/220 VAC to 12 V DC power adapter included.</t>
  </si>
  <si>
    <t>iCAM7-RMB</t>
  </si>
  <si>
    <t>Recess Mount for iCAM 7 or iCAM 7S series, Black Color</t>
  </si>
  <si>
    <t>iCAM7-RMT</t>
  </si>
  <si>
    <t>Recess Mount for iCAM 7 or iCAM 7S series, Titanium color</t>
  </si>
  <si>
    <t>iCAM7-PWR</t>
  </si>
  <si>
    <t>Power Supply for iCAM 7 or iCAM 7S series</t>
  </si>
  <si>
    <t>SM-UP-H1</t>
  </si>
  <si>
    <t>Smart Card reader/writer module for iCAM 7S series</t>
  </si>
  <si>
    <t>iCAM7-ST</t>
  </si>
  <si>
    <t>Enrollment Stand for iCAM 7 or iCAM 7S series</t>
  </si>
  <si>
    <t>EAC500</t>
  </si>
  <si>
    <t>IrisAccess EAC S/W - 500 Users</t>
  </si>
  <si>
    <t>EAC2500</t>
  </si>
  <si>
    <t>IrisAccess EAC S/W - 2500 Users</t>
  </si>
  <si>
    <t>EAC5000</t>
  </si>
  <si>
    <t>IrisAccess EAC S/W - 5000 Users</t>
  </si>
  <si>
    <t>EAC10K</t>
  </si>
  <si>
    <t>IrisAccess EAC S/W - 10000 Users</t>
  </si>
  <si>
    <t>EAC30K</t>
  </si>
  <si>
    <t>IrisAccess EAC S/W - 30000 Users</t>
  </si>
  <si>
    <t>EAC50K</t>
  </si>
  <si>
    <t>IrisAccess EAC S/W - 50000 Users</t>
  </si>
  <si>
    <t>EAC100K</t>
  </si>
  <si>
    <t>IrisAccess EAC S/W - 100000 Users</t>
  </si>
  <si>
    <t>PX425</t>
  </si>
  <si>
    <t>OmniProx Clamshell Prox 25-Card Pack (34-bit) - SOLD AS PACKS OF 25 CARDS</t>
  </si>
  <si>
    <t>PX42625</t>
  </si>
  <si>
    <t>OmniProx Clamshell Prox 25-Card Pack (26-bit) - SOLD AS PACKS OF 25 CARDS</t>
  </si>
  <si>
    <t>PX425S</t>
  </si>
  <si>
    <t>OmniProx Clamshell SPEC 25-Card Pack (34-bit) - SOLD AS PACKS OF 25 CARDS</t>
  </si>
  <si>
    <t>PX42625S</t>
  </si>
  <si>
    <t>OmniProx Clamshell SPEC 25-Card Pack (26-bit) - SOLD AS PACKS OF 25 CARDS</t>
  </si>
  <si>
    <t>PVC425</t>
  </si>
  <si>
    <t>OmniProx ISO Prox 25-Card Pack (34-bit) - SOLD AS PACKS OF 25 CARDS</t>
  </si>
  <si>
    <t>PVC42625</t>
  </si>
  <si>
    <t>OmniProx ISO Prox 25-Card Pack (26-bit) - SOLD AS PACKS OF 25 CARDS</t>
  </si>
  <si>
    <t>PVC425S</t>
  </si>
  <si>
    <t>OmniProx ISO Prox SPEC 25-Card Pack (34-bit) - SOLD AS PACKS OF 25 CARDS</t>
  </si>
  <si>
    <t>PVC42625S</t>
  </si>
  <si>
    <t>OmniProx ISO Prox SPEC 25-Card Pack (26-bit) - SOLD AS PACKS OF 25 CARDS</t>
  </si>
  <si>
    <t>PVC525</t>
  </si>
  <si>
    <t>OmniProx ISO Prox w/ MagStripe 25-Card Pack (34-bit) - SOLD AS PACKS OF 25 CARDS</t>
  </si>
  <si>
    <t>PVC52625</t>
  </si>
  <si>
    <t>OmniProx ISO Prox w/ MagStripe 25-Card Pack (26-bit) - SOLD AS PACKS OF 25 CARDS</t>
  </si>
  <si>
    <t>PVC525S</t>
  </si>
  <si>
    <t>PVC52625S</t>
  </si>
  <si>
    <t>PVC-H-4-26-SPEC</t>
  </si>
  <si>
    <t>HID PVC Prox Card (26-bit). Customer to specify site code and start numbers</t>
  </si>
  <si>
    <t>PVC-H-4-SPEC</t>
  </si>
  <si>
    <t>HID PVC Prox Card (34-bit). Customer to specify site code and start numbers</t>
  </si>
  <si>
    <t>PVC-H-5-SPEC</t>
  </si>
  <si>
    <t>HID PVC Prox Card (34-bit) with Magnetic Stripe (not encoded). Customer to specify site code and start numbers.</t>
  </si>
  <si>
    <t>PVC-H-5-26-SPEC</t>
  </si>
  <si>
    <t>HID PVC Prox Card (26-bit) with Magnetic Stripe. Customer to specify site code and start numbers.</t>
  </si>
  <si>
    <t>PX-26-H-SPEC</t>
  </si>
  <si>
    <t>HID Card with Hot Stamp (26-bit). Customer to specify site code and start numbers.</t>
  </si>
  <si>
    <t>PX-4-H</t>
  </si>
  <si>
    <t xml:space="preserve">HID Prox Card (34-bit)  </t>
  </si>
  <si>
    <t>PX-4-H-PW-SPEC</t>
  </si>
  <si>
    <t xml:space="preserve">HID Prox Card, Plain White (34-bit). Customer to specify site code and start numbers. </t>
  </si>
  <si>
    <t>PX-4-H-SPEC</t>
  </si>
  <si>
    <t>HID Prox Card (34-bit). Customer to specify site code and start numbers.</t>
  </si>
  <si>
    <t>PX-KEY-H</t>
  </si>
  <si>
    <t xml:space="preserve">HID Prox Key Tag (34-bit)  </t>
  </si>
  <si>
    <t>PX-KEY-H-SPEC</t>
  </si>
  <si>
    <t>HID Prox Key Tag (34-bit). Customer to specify site code and start numbers.</t>
  </si>
  <si>
    <t>PXKEY-H-26R</t>
  </si>
  <si>
    <t xml:space="preserve">HID Prox Round Key Tag (26-bit)  </t>
  </si>
  <si>
    <t>PXKEY-H26-SPR</t>
  </si>
  <si>
    <t>HID Prox Round Key Tag (26-bit). Customer to specify site code and start numbers.</t>
  </si>
  <si>
    <t>PROX-PASS</t>
  </si>
  <si>
    <t xml:space="preserve">HID Automobile Active Tag (34-bit)  </t>
  </si>
  <si>
    <t>PROX-PASS26</t>
  </si>
  <si>
    <t xml:space="preserve">HID Automobile Active Tag (26-bit)  </t>
  </si>
  <si>
    <t>PVC-I-6-SPEC</t>
  </si>
  <si>
    <t>ASP Indala Imaging Prox Card, Magnetic Stripe with Specific Number, Range or Site Code</t>
  </si>
  <si>
    <t>PVC-I-7-SPEC</t>
  </si>
  <si>
    <t>ASP Indala Imaging Prox Card, 2 Sides Printable, No Magnetic Stripe with Specific Number, Range or Site Code</t>
  </si>
  <si>
    <t>PX-115-I</t>
  </si>
  <si>
    <t xml:space="preserve">ASP Indala Prox Key Tag with Hot Stamp (26-bit)  </t>
  </si>
  <si>
    <t>PX-115-I-SPEC</t>
  </si>
  <si>
    <t>ASP Indala Prox Key Tag with Hot Stamp (26-bit) with Specific Number, Range or Site Code</t>
  </si>
  <si>
    <t>PX-121-I</t>
  </si>
  <si>
    <t xml:space="preserve">ASP Indala Prox Card with Hot Stamp (26-bit)  </t>
  </si>
  <si>
    <t>PX-121-I-SPEC</t>
  </si>
  <si>
    <t>ASP Indala Prox Card with Hot Stamp (26-bit) with Specific Number, Range or Site Code</t>
  </si>
  <si>
    <t>PVC-I-5-SPEC</t>
  </si>
  <si>
    <t>ASP Indala Imaging Prox Card, No Magnetic Stripe</t>
  </si>
  <si>
    <t>92040025000</t>
  </si>
  <si>
    <t xml:space="preserve">DK4002-250, QuadraKey Multiple-technology Card  </t>
  </si>
  <si>
    <t>92040200000</t>
  </si>
  <si>
    <t xml:space="preserve">DK4020-00, NexKey Digital Proximity Card with Blue Skin and Honeywell Logo  </t>
  </si>
  <si>
    <t>92040201000</t>
  </si>
  <si>
    <t xml:space="preserve">DK4020-10, NexKey Digital Proximity Card with White Skin and Honeywell Logo  </t>
  </si>
  <si>
    <t>92040400000</t>
  </si>
  <si>
    <t xml:space="preserve">KeyMate Digital Key Fob  </t>
  </si>
  <si>
    <t>92940025400</t>
  </si>
  <si>
    <t xml:space="preserve">QuadraKey without Magnetic Stripe, no Logo  </t>
  </si>
  <si>
    <t>92940025402</t>
  </si>
  <si>
    <t>QuadraKey PVC Card, no Printed Number</t>
  </si>
  <si>
    <t>92040045200</t>
  </si>
  <si>
    <t>PVC, Un-programmed DESFire 4k, Programmed Quadrakey, Blank, White Glossy Finish</t>
  </si>
  <si>
    <t>ODP4N00</t>
  </si>
  <si>
    <t xml:space="preserve">4K DESFire No Program  </t>
  </si>
  <si>
    <t>ODP8P35SPEC</t>
  </si>
  <si>
    <t>DESFire EV2 8K with 35bit HID Prox, ISO credential</t>
  </si>
  <si>
    <t>92040035300</t>
  </si>
  <si>
    <t>PVC, Un-programmed Mifare 1K, Programmed QuadraKey, Blank, White Glossy Finish</t>
  </si>
  <si>
    <t>92040035100</t>
  </si>
  <si>
    <t>PVC, Un-programmed Mifare 1K, Programmed QuadraKey, Blank, White Glossy Finish with Magnetic Stripe</t>
  </si>
  <si>
    <t>OFP4N00</t>
  </si>
  <si>
    <t>PVC, Un-programmed Mifare 4K, Blank, White Glossy Finish</t>
  </si>
  <si>
    <t>OFP4N0026</t>
  </si>
  <si>
    <t>PVC, Un-programmed Mifare 4K, Programmed 26-bit HID Prox, Blank, White Glossy Finish</t>
  </si>
  <si>
    <t>OFP4N0034</t>
  </si>
  <si>
    <t>PVC, Un-programmed Mifare 4K, Programmed 34-bit HID Prox, Blank, White Glossy Finish</t>
  </si>
  <si>
    <t>OFL1N00</t>
  </si>
  <si>
    <t>Stick-on Label, Un-programmed Mifare 1K, 45mm x 45mm</t>
  </si>
  <si>
    <t>OKP0N26</t>
  </si>
  <si>
    <t xml:space="preserve">OmniClass 2K PVC Card (26-bit)  </t>
  </si>
  <si>
    <t>OKP0N34</t>
  </si>
  <si>
    <t xml:space="preserve">OmniClass 2K PVC Card (34-bit)  </t>
  </si>
  <si>
    <t>OKP2N26SP</t>
  </si>
  <si>
    <t xml:space="preserve">OmniClass 16K PVC Card (26-bit)  </t>
  </si>
  <si>
    <t>OKP2N34SP</t>
  </si>
  <si>
    <t xml:space="preserve">OmniClass 16K PVC Card (34-bit)  </t>
  </si>
  <si>
    <t>OKP2M26SP</t>
  </si>
  <si>
    <t xml:space="preserve">OmniClass 16K PVC Card (26-bit) with Magnetic Stripe  </t>
  </si>
  <si>
    <t>OKP2M34SP</t>
  </si>
  <si>
    <t xml:space="preserve">OmniClass 16K PVC Card (34-bit) with Magnetic Stripe  </t>
  </si>
  <si>
    <t>OKS2N26SP</t>
  </si>
  <si>
    <t>OmniClass 16K Sticker (26-bit)  SPECIAL ORDER</t>
  </si>
  <si>
    <t>OKS2N34SP</t>
  </si>
  <si>
    <t>OmniClass 16K Sticker (34-bit)  SPECIAL ORDER</t>
  </si>
  <si>
    <t>PVC-BC-M</t>
  </si>
  <si>
    <t>PVC Barcode Card with Mask (Code 39)</t>
  </si>
  <si>
    <t>PVCBLANK4</t>
  </si>
  <si>
    <t>Sticky Back Cards 14ml. card + 2 to 3 ml.</t>
  </si>
  <si>
    <t>PVC-NT-1</t>
  </si>
  <si>
    <t>No Technology PVC Card</t>
  </si>
  <si>
    <t>PVC-NTS-1</t>
  </si>
  <si>
    <t>No Technology PVC Card with Signature Strip</t>
  </si>
  <si>
    <t>PX-PVC-BLANK</t>
  </si>
  <si>
    <t>Self Adhesive PVC Blank</t>
  </si>
  <si>
    <t>PX-PVC-BLANK-2</t>
  </si>
  <si>
    <t>PX-PVC-BLANK-3</t>
  </si>
  <si>
    <t>Self Adhesive PVC Blank - Extra Sticky</t>
  </si>
  <si>
    <t>BC-1</t>
  </si>
  <si>
    <t>Badge Clips</t>
  </si>
  <si>
    <t>BCRETRACT</t>
  </si>
  <si>
    <t>Retractable Coil Badge Holder with Clip</t>
  </si>
  <si>
    <t>NCK-CHN-36</t>
  </si>
  <si>
    <t>36" Neck Chain, Silver</t>
  </si>
  <si>
    <t>NCK-LNRD-BA</t>
  </si>
  <si>
    <t>35" Breakaway Neck Lanyard, Royal Blue</t>
  </si>
  <si>
    <t>NCKLNRDBK</t>
  </si>
  <si>
    <t>35" Breakaway Neck Lanyard, Black</t>
  </si>
  <si>
    <t>NCKLNRDNB</t>
  </si>
  <si>
    <t>35" Breakaway Neck Lanyard, Navy Blue</t>
  </si>
  <si>
    <t>CP-1</t>
  </si>
  <si>
    <t xml:space="preserve">Card Punch  </t>
  </si>
  <si>
    <t>CP-5</t>
  </si>
  <si>
    <t xml:space="preserve">Manual Desktop Card Punch  </t>
  </si>
  <si>
    <t>CP7</t>
  </si>
  <si>
    <t xml:space="preserve">Desktop Card Punch  </t>
  </si>
  <si>
    <t>PB44SK</t>
  </si>
  <si>
    <t>Magicard Rio Pro Simplex Printer Starter Kit:  Includes Rio Pro Simplex Printer &amp; 5 panel dye film for 300 images (Part# 3633-130)</t>
  </si>
  <si>
    <t>PB44KT</t>
  </si>
  <si>
    <t>Magicard Rio Pro Simplex Printer Kit:  Includes Rio Pro Simplex Printer, 5 panel dye film for 300 images (Part# 3633-130), Cleaning Kit, USB Badging Camera (PBCAM22), Tripod, Lighting Kit, &amp; 25 No Technology Cards</t>
  </si>
  <si>
    <t>3652-0001</t>
  </si>
  <si>
    <t>Rio Pro - single-sided Card Printer.  Upgradable to double-sided using 3633-0052</t>
  </si>
  <si>
    <t>PB44DOSK</t>
  </si>
  <si>
    <t>Magicard Rio Pro Duplex Printer Starter Kit:  Includes Rio Pro Duplex Printer &amp; 5 panel dye film for 300 images (Part# 3633-130)</t>
  </si>
  <si>
    <t>PB44DOKT</t>
  </si>
  <si>
    <t>Magicard Rio Pro Duplex Printer Kit:  Includes Rio Pro Duplex Printer, 5 panel dye film for 300 images (Part# 3633-130), Cleaning Kit, USB Badging Camera (PBCAM22), Tripod, Lighting Kit, &amp; 25 No Technology Cards</t>
  </si>
  <si>
    <t xml:space="preserve">3652-0021 </t>
  </si>
  <si>
    <t>Rio Pro Duplex Photo-ID Badge Printer</t>
  </si>
  <si>
    <t>3652-0022</t>
  </si>
  <si>
    <t>Rio Pro Double-sided ID card printer with magnetic encoder</t>
  </si>
  <si>
    <t>3633-130</t>
  </si>
  <si>
    <t>Rio Pro, MC200 YMCKO 5 Panel Dye Film for 300 Images</t>
  </si>
  <si>
    <t>3633-0053</t>
  </si>
  <si>
    <t>Rio Pro, MC200 Cleaning Kit 10 Cards 1 Pen</t>
  </si>
  <si>
    <t>3633-0054</t>
  </si>
  <si>
    <t>Rio Pro, MC200 Cleaning Roller-1 and 5 Sleeves</t>
  </si>
  <si>
    <t>M9007230R</t>
  </si>
  <si>
    <t>Ultra Shield for Tango +L, Sicura or UltraShield Laminators 1.0 Mil, 255 Patches</t>
  </si>
  <si>
    <t>CK1</t>
  </si>
  <si>
    <t>ALTO Printer Cleaning Kit</t>
  </si>
  <si>
    <t>PCF6</t>
  </si>
  <si>
    <t>ALTO YMCKO FILM-100 PVC Card</t>
  </si>
  <si>
    <t>PCX-PF2</t>
  </si>
  <si>
    <t>ALTO YMCKO FILM-100+2 Dispenser</t>
  </si>
  <si>
    <t>CBL-VB-CAM-2</t>
  </si>
  <si>
    <t xml:space="preserve">12' BNC to BNC Video Camera Cable  </t>
  </si>
  <si>
    <t>PBCAM22</t>
  </si>
  <si>
    <t>5 MP Badging Camera with USB 2.0 with Synchronized Flash and Auto Focus, works w/ Windows 7 &amp; 8</t>
  </si>
  <si>
    <t>PBLK3</t>
  </si>
  <si>
    <t>Single Point Lighting Kit for PBCAM21</t>
  </si>
  <si>
    <t>PB-TRI-POD</t>
  </si>
  <si>
    <t xml:space="preserve">Tripod for PBCAM14 Camera  </t>
  </si>
  <si>
    <t>LWVMSDOME</t>
  </si>
  <si>
    <t>Logitech Orbit dome camera C920 [Replaces part# LWVMSCAM]</t>
  </si>
  <si>
    <t>PWMVMS</t>
  </si>
  <si>
    <t>PW-MVMS Adapter</t>
  </si>
  <si>
    <t>HNMSWVMS</t>
  </si>
  <si>
    <t>MAXPRO VMS Base Software includes: MAXPRO VMS, SQL 2008 Express, Includes Licenses for One (1) MAXPRO VIEW Client, with 64 Channels interface to, Rapid Eye DVR, MAXPRO NVR Series, Fusion DVR, IP Engine, Enterprise NVR, MAXPRO-Net Analog Matrix Switch.</t>
  </si>
  <si>
    <t>HNMSWVMSLT</t>
  </si>
  <si>
    <r>
      <t xml:space="preserve">MAXPRO VMS Lite Software includes: MAXPRO VMS, SQL 2008 Express, Includes Licenses for One (1) MAXPRO VIEW Clients, with 64 Channels interface to, Rapid Eye DVR, MAXPRO NVR Series, Fusion DVR, IP Engine, Enterprise NVR, MAXPRO-Net Analog Matrix Switch. </t>
    </r>
    <r>
      <rPr>
        <i/>
        <sz val="11"/>
        <rFont val="Times New Roman"/>
        <family val="1"/>
      </rPr>
      <t>Expandable up to a maximum of 3 Clients and 128 Channels. No 3rd Party adapter support.</t>
    </r>
  </si>
  <si>
    <t>HNMUG</t>
  </si>
  <si>
    <t>Upgrade MAXPRO Lite software (HNMSWVMSLT) to MAXPRO VMS (HNMSWVMS)</t>
  </si>
  <si>
    <t>HNMUPG240</t>
  </si>
  <si>
    <t>MAXPRO VMS Base Software Upgrade Media Kit - Required to upgrade from R200 to R240 - Must be purchased within 12 months of original purchase or an active Software Support Agreement must be in place to activate the software once the upgrade has been installed</t>
  </si>
  <si>
    <t>HNMUPG300</t>
  </si>
  <si>
    <t>MAXPRO VMS Base Software Upgrade Media Kit - Required to upgrade from R240 to R300 - Must be purchased within 12 months of original purchase or an active Software Support Agreement must be in place to activate the software once the upgrade has been installed</t>
  </si>
  <si>
    <t>HNMUPG310</t>
  </si>
  <si>
    <t>MAXPRO VMS Base Software Upgrade Media Kit - Required to upgrade from R300 to R310 - Must be purchased within 12 months of original purchase or an active Software Support Agreement must be in place to activate the software once the upgrade has been installed</t>
  </si>
  <si>
    <t>HNMUPG410</t>
  </si>
  <si>
    <t>MAXPRO VMS Base Software Upgrade Media Kit - Required to upgrade from R310 to R410 - Must be purchased within 12 months of original purchase or an active Software Support Agreement must be in place to activate the software once the upgrade has been installed</t>
  </si>
  <si>
    <t>HNM64</t>
  </si>
  <si>
    <t>Channel Adapter - 64 Additional channels</t>
  </si>
  <si>
    <t>HNM128</t>
  </si>
  <si>
    <t>Channel Adapter - 128 Additional channels</t>
  </si>
  <si>
    <t>HNM192</t>
  </si>
  <si>
    <t>Channel Adapter - 192 Additional channels</t>
  </si>
  <si>
    <t>HNM256</t>
  </si>
  <si>
    <t>Channel Adapter - 256 Additional channels</t>
  </si>
  <si>
    <t>HNM384</t>
  </si>
  <si>
    <t>Channel Adapter - 384 Additional channels</t>
  </si>
  <si>
    <t>HNM448</t>
  </si>
  <si>
    <t>Channel Adapter - 448 Additional channels</t>
  </si>
  <si>
    <t>HNM512</t>
  </si>
  <si>
    <t>Channel Adapter - 512 Additional channels</t>
  </si>
  <si>
    <t>HNMSWVMS-B</t>
  </si>
  <si>
    <t>Redundant MAXPRO VMS base software license</t>
  </si>
  <si>
    <t>HNM64-B</t>
  </si>
  <si>
    <t>Redundant Channel Adapter - MAXPRO VMS - 64 Additional channels</t>
  </si>
  <si>
    <t>HNM128-B</t>
  </si>
  <si>
    <t>Redundant Channel Adapter - MAXPRO VMS - 128 Additional channels</t>
  </si>
  <si>
    <t>HNM192-B</t>
  </si>
  <si>
    <t>Redundant Channel Adapter - MAXPRO VMS - 192 Additional channels</t>
  </si>
  <si>
    <t>HNM256-B</t>
  </si>
  <si>
    <t>Redundant Channel Adapter - MAXPRO VMS - 256 Additional channels</t>
  </si>
  <si>
    <t>HNM384-B</t>
  </si>
  <si>
    <t>Redundant Channel Adapter - MAXPRO VMS - 384 Additional channels</t>
  </si>
  <si>
    <t>HNM448-B</t>
  </si>
  <si>
    <t>Redundant Channel Adapter - MAXPRO VMS - 448 Additional channels</t>
  </si>
  <si>
    <t>HNM512-B</t>
  </si>
  <si>
    <t>Redundant Channel Adapter - MAXPRO VMS - 512 Additional channels</t>
  </si>
  <si>
    <t>HNMSWCL-B</t>
  </si>
  <si>
    <t>Redundant MAXPRO VMS - Client License - 1 per concurrent client connection</t>
  </si>
  <si>
    <t>HNMSWCL-25-B</t>
  </si>
  <si>
    <t>Redundant - MAXPRO VMS - Client License - Bulk Licenses of 25 concurrent client connections</t>
  </si>
  <si>
    <t>HNMEXAQ-B</t>
  </si>
  <si>
    <t>Redundant Device Adapter - MAXPRO VMS - EXAQ NVR Adapter</t>
  </si>
  <si>
    <t>HNMLG-B</t>
  </si>
  <si>
    <t>Redundant Device Adapter - MAXPRO VMS - LG DVR Adapter</t>
  </si>
  <si>
    <t>HNMMAT512-B</t>
  </si>
  <si>
    <t>Redundant Device Adapter - MAXPRO VMS - 3rd Party Matrix Switch</t>
  </si>
  <si>
    <t>HNMMILE64-B</t>
  </si>
  <si>
    <t xml:space="preserve">Redundant Device Adapter - MAXPRO VMS - Milestone NVR </t>
  </si>
  <si>
    <t>HNMPANWJ-B</t>
  </si>
  <si>
    <t>Redundant Device Adapter - MAXPRO VMS - Panasonic WJ Series DVR Adapter</t>
  </si>
  <si>
    <t>HNMPELDS64-B</t>
  </si>
  <si>
    <t xml:space="preserve">Redundant Device Adapter - MAXPRO VMS - Pelco Digital Sentry DVR </t>
  </si>
  <si>
    <t>HNMPELDX64-B</t>
  </si>
  <si>
    <t xml:space="preserve">Redundant Device Adapter - MAXPRO VMS - Pelco DX8100 series DVR </t>
  </si>
  <si>
    <t>HNMPELEND-B</t>
  </si>
  <si>
    <t xml:space="preserve">Redundant Device Adapter - MAXPRO VMS - Pelco Endura NVR Adapter </t>
  </si>
  <si>
    <t>HNMVMS-B</t>
  </si>
  <si>
    <t xml:space="preserve">Redundant MAXPRO VMS R300 MAXPRO VMS Adapter </t>
  </si>
  <si>
    <t>HNMHVAB-B</t>
  </si>
  <si>
    <t>Redundant Analytics Base (single channel license)</t>
  </si>
  <si>
    <t>HNMHVAS-B</t>
  </si>
  <si>
    <t>Redundant Analytics Standard (single channel license)</t>
  </si>
  <si>
    <t>HNMHVAP-B</t>
  </si>
  <si>
    <t>Redundant Analytics Premium (single channel license)</t>
  </si>
  <si>
    <t>HNMHVASI-B</t>
  </si>
  <si>
    <t>Redundant Analytics Smart Impressions (single channel license)</t>
  </si>
  <si>
    <t>HNMHVAPC-B</t>
  </si>
  <si>
    <t>Redundant Analytics People Counter (single channel license)</t>
  </si>
  <si>
    <t>HNMHVAB</t>
  </si>
  <si>
    <t>Channel Adapter - Active Alert Video Analytics - Base Features - Single Channel License - Requires Analytics Server for operation</t>
  </si>
  <si>
    <t>HNMHVAS</t>
  </si>
  <si>
    <t>Channel Adapter - Active Alert Video Analytics - Standard Features - Single Channel License - Requires Analytics Server for operation</t>
  </si>
  <si>
    <t>HNMHVAP</t>
  </si>
  <si>
    <t>Channel Adapter - Active Alert Video Analytics - Premium Features - Single Channel License - Requires Analytics Server for operation</t>
  </si>
  <si>
    <t>HNMHVAPC</t>
  </si>
  <si>
    <t>Channel Adapter - Active Alert Video Analytics - People Counting Features - Single Channel License - Requires Analytics Server for operation</t>
  </si>
  <si>
    <t>HNMHVASI</t>
  </si>
  <si>
    <t>Channel Adapter - Active Alert Video Analytics - Smart Impressions Features - Single Channel License - Requires Analytics Server for operation</t>
  </si>
  <si>
    <t>HMWR2M</t>
  </si>
  <si>
    <t>MAXPRO VMS Workstation, Rack mount 2 monitor</t>
  </si>
  <si>
    <t>HMWR4M</t>
  </si>
  <si>
    <t>MAXPRO VMS Workstation, Rack mount 4 monitor</t>
  </si>
  <si>
    <t>HMWT2M</t>
  </si>
  <si>
    <t>MAXPRO VMS Workstation, Tower, 2 monitor</t>
  </si>
  <si>
    <t>HMWT4M</t>
  </si>
  <si>
    <t>MAXPRO VMS Workstation, Tower, 4 monitor</t>
  </si>
  <si>
    <t>HMSS</t>
  </si>
  <si>
    <t>MAXPRO VMS Server, Standard,2U,Dual PSU,2008R2,Xeon E3,8GB</t>
  </si>
  <si>
    <t>HMSS8P</t>
  </si>
  <si>
    <t>MAXPRO VMS Server,Standard,8 Serial,2U,Dual PSU,2008R2,Xeon E3,8GB</t>
  </si>
  <si>
    <t>HMSP</t>
  </si>
  <si>
    <t>MAXPRO VMS Server,Performance,2U,Dual PSU,2008R2,Xeon E5,16GB</t>
  </si>
  <si>
    <t>HMSP8P</t>
  </si>
  <si>
    <t>MAXPRO VMS Server,Performance, 8Serial,2U,Dual PSU,2008R2,Xeon E5,16GB</t>
  </si>
  <si>
    <t>HMSHP</t>
  </si>
  <si>
    <t>MAXPRO VMS Server,HiPerformance,2U,Dual PSU,2008R2,DualXeon E5,16GB</t>
  </si>
  <si>
    <t>HMSHP8P</t>
  </si>
  <si>
    <t>MAXPRO VMS Server,HiPerformance,8 Serial,2U,Dual PSU,2008R2,DualXeon E5,16GB</t>
  </si>
  <si>
    <t>HNMSWCL</t>
  </si>
  <si>
    <t>1 Client License for MAXPRO VMS</t>
  </si>
  <si>
    <t>LWVMSKEX</t>
  </si>
  <si>
    <t xml:space="preserve">Lobby Works Visitor Manager Version 4.0 Express Edition Kit
Contains:
(1) LWVMSEED - Lobby Works Visitor Manager 4.0 Express Edition - 500 hosts
(1) LWVMSVB2 - Thermal labels for Dymo, 2 rolls of 300 labels each
(1) LWVMSBP - Dymo LabelWriter 400  - Version 450 Turbo
(1) LWVMSDOME - Logitech Orbit dome Camera C920
</t>
  </si>
  <si>
    <t>PWVMSKPR</t>
  </si>
  <si>
    <t xml:space="preserve">Lobby Works Visitor Manager Version 4.0 Premier Edition Starter Kit plus PW adapter
Contains:
(1) PWVMSPRE – Lobby Works Visitor Manager Version 4.0 Premier Edition
(1) LWVMSMEDIA Version 4.0 – Lobby Works Visitor Manager Version 4.0 Media
(1) LWVMSBP – Dymo LabelWriter Version 450 Turbo
(1) LWVMSDLS – Driver License and Business card scanner (not compatible w/ hologram IDs)
(1) LWVMSDOME – Logitech Orbit dome Camera C920
(1) LWVMSVB – Dymo Adhesive Visitor Badge Labels – 12 rolls
(300 labels/roll) </t>
  </si>
  <si>
    <t>LWVMSKPR</t>
  </si>
  <si>
    <t xml:space="preserve">Lobby Works Visitor Manager Version 4.0 Premier Edition Starter Kit
Contains:
(1) LWVMSPRE – Lobby Works Visitor Manager Version 4.0 Premier Edition
(1) LWVMSMEDIA Version 4.0 – Lobby Works Visitor Manager Version 4.0 Media
(1) LWVMSBP – Dymo LabelWriter Version 450 Turbo
(1) LWVMSDLS – Driver License and Business card scanner (not compatible w/ hologram IDs)
(1) LWVMSDOME – Logitech Orbit dome Camera C920
(1) LWVMSVB – Dymo Adhesive Visitor Badge Labels – 12 rolls
(300 labels/roll) </t>
  </si>
  <si>
    <t>LWVMSKFRS</t>
  </si>
  <si>
    <t>Lobby Works Visitor Manager Version 4.0 Front Desk Add-On Kit for Premier Edition
Contains:
(1) LWVMSFRD – Lobby Works Visitor Manager Version 4.0 Front Desk License
(1) LWVMSBP – Dymo LabelWriter Version 450 Turbo
(1) LWVMSSNAP – Snapshell IDR Scanner
(1) LWVMSDOME – Logitech Orbit dome Camera C920</t>
  </si>
  <si>
    <t>PWVMSKPRS</t>
  </si>
  <si>
    <t xml:space="preserve">Lobby Works Visitor Manager Version 4.0 Premier Edition Starter Kit with Snapshell plus PW adapter
(1) PWVMSPRE – ProWatch Visitor Manager Version 4.0 Premier Edition
(1) LWVMSMEDIA Version 4.0 – Lobby Works Visitor Manager Version 4.0 Media
(1) LWVMSBP – Dymo LabelWriter Version 450 Turbo
(1) LWVMSSNAP – Snapshell IDR Scanner
(1) LWVMSDOME – Logitech Orbit dome Camera C920
(1) LWVMSVB – Dymo Adhesive Visitor Badge Labels – 12 rolls
(300 labels/roll) </t>
  </si>
  <si>
    <t>LWVMSEED</t>
  </si>
  <si>
    <t>Lobby Works Visitor Manager Version 4.0 Express Edition
Lobby Works Visitor Manager Express Edition is a single-workstation license that supports visitor management with connectivity to many registration devices such as cameras, signature pad, barcode scanner, business card scanner, driver license and passport scanner, and card reader. Integration to access control not available at this time.</t>
  </si>
  <si>
    <t>LWVMSPRE</t>
  </si>
  <si>
    <t>Lobby Works Visitor Manager Version 4.0 Premier Edition
Includes full-featured visitor management with interfaces to many registration devices such as cameras, signature pad, barcode scanner, business card scanner, driver license and passport scanner, and card reader.</t>
  </si>
  <si>
    <t>PWVMSPRE</t>
  </si>
  <si>
    <t>Lobby Works Visitor Manager Version 4.0 Premier Edition
Includes full-featured visitor management with interfaces to many registration devices such as cameras, signature pad, barcode scanner, business card scanner, driver license and passport scanner, and card reader. Integration to Pro-Watch</t>
  </si>
  <si>
    <t>LWVMSADD</t>
  </si>
  <si>
    <t>Lobby Works Visitor Manager Version 4.0 Additional Host License
Lobby Works Visitor Manager Version 4.0 Premier Edition includes 5,000 starter hosts. Each license is for one host.</t>
  </si>
  <si>
    <t>LWVMSFRD</t>
  </si>
  <si>
    <t>Lobby Works Visitor Manager Version 4.0 Front Desk License</t>
  </si>
  <si>
    <t>LWVMSKIO</t>
  </si>
  <si>
    <t>Lobby Works Visitor Manager Version 4.0 Kiosk License
Lobby Works Visitor Manager Kiosk license. Licenses may be purchased for Premier Edition.</t>
  </si>
  <si>
    <t>LWVMSRPR</t>
  </si>
  <si>
    <t>Lobby Works Visitor Manager Version 4.0 Reporter License
Report generation utility. A first license is included with Express and Premier Editions. Additional licenses may be purchased for Premier Edition.</t>
  </si>
  <si>
    <t>LWVMSWEB</t>
  </si>
  <si>
    <t>Lobby Works Visitor Manager Version 4.0 Web Center
Web access to Lobby Works Visitor Manager server to allow hosts to pre-register their visitors and allows security to view real-time visitor traffic and validate/sign in/sign out visitor badges. One license required per site.</t>
  </si>
  <si>
    <t>LWVMSNOT</t>
  </si>
  <si>
    <t>Lobby Works Visitor Manager Version 4.0 Notify
Real-time network pop-up at the employee’s desktop to confirm the visitor is expected upon arrival and to confirm the visitor has left the site at the end of the expected visit period. One license required per site.</t>
  </si>
  <si>
    <t>LWVMSEEPR</t>
  </si>
  <si>
    <t>Lobby Works Visitor Manager Version 4.0 Software Upgrade
Software license upgrade from Lobby Works Visitor Manager Express Edition (LWVMSEED) to Premier Edition (LWVMSPRE).</t>
  </si>
  <si>
    <t>LWVMSMEDIA4</t>
  </si>
  <si>
    <t>Lobby Works Visitor Manager Version 4.0 Media Software installation media.</t>
  </si>
  <si>
    <t>LWVMSSNAP</t>
  </si>
  <si>
    <t>Snapshell IDR Scanner
*Compatible with Lobby Works 4.0 only*</t>
  </si>
  <si>
    <t>LWVMSBCSC</t>
  </si>
  <si>
    <t>ScanShell 800N Business Card Scanner
*Compatible with Lobby Works 4.0 only*</t>
  </si>
  <si>
    <t>LWVMSDLS</t>
  </si>
  <si>
    <t>ScanShell 800 Driver License and Business Card Scanner
*Compatible with Lobby Works 4.0 only* - Not compatible w/ hologram IDs</t>
  </si>
  <si>
    <t>LWVMSPPS</t>
  </si>
  <si>
    <t>ScanShell 1000 Passport, Driver License, and Business Card Scanner  *Compatible with Lobby Works 4.0.6.3 or later only*</t>
  </si>
  <si>
    <t>LWVMSBP</t>
  </si>
  <si>
    <t>Dymo LabelWriter Black/White Thermal Printer for Printing Visitor Labels Version 450 Turbo</t>
  </si>
  <si>
    <t>LWVMSSIG</t>
  </si>
  <si>
    <t>Signature Capture Pad used to capture signatures of visitors and delivery personnel</t>
  </si>
  <si>
    <t>LWVMSHUB</t>
  </si>
  <si>
    <t xml:space="preserve">4 Port USB Hub External Powered Hub  </t>
  </si>
  <si>
    <t>LWVMSOBS</t>
  </si>
  <si>
    <t>Omni-directional Bar code scanner</t>
  </si>
  <si>
    <t>LWVMSVB</t>
  </si>
  <si>
    <t xml:space="preserve">Visitor Badge Labels Thermal Black/White Adhesive Labels for Dymo Printer. Includes 12 rolls (300 labels/roll)  </t>
  </si>
  <si>
    <t>LWVMSVB2</t>
  </si>
  <si>
    <t xml:space="preserve">Visitor Badge Labels Thermal Black/White Adhesive Labels for Dymo Printer. Includes 2 rolls (300 labels/roll)  </t>
  </si>
  <si>
    <t>LWVMSCVB</t>
  </si>
  <si>
    <t>Visitor Badges 4" x 6" fold-and-clip secure visitor paper badges. Can be used in ink and laser color printers. Print black/white or color badges. 1,000 badges per pack.</t>
  </si>
  <si>
    <t>LWVMSBDGB</t>
  </si>
  <si>
    <t xml:space="preserve">Visitor Badge Backs. Reusable badge backs for visitor badge labels. 50 per pack. </t>
  </si>
  <si>
    <t>LWVMSCLP</t>
  </si>
  <si>
    <t xml:space="preserve">Visitor Badge Strap Clips. Badge clips for visitor badge backs. 
100 per pack. </t>
  </si>
  <si>
    <t>LWVMSETSB</t>
  </si>
  <si>
    <t xml:space="preserve">Time Expiring TIMEspot Two-part chemical self-expiring spot (about size of a quarter) applied to visitor badge. Changes color in about 24 hours. 1,000 per pack. </t>
  </si>
  <si>
    <t>LWUPGPRE</t>
  </si>
  <si>
    <t>Upgrade base license from LWVMSPRO/LWVMSSTD</t>
  </si>
  <si>
    <t>LWUPGFRD</t>
  </si>
  <si>
    <t>Upgrade Front Desk from LWVMSSTDCL</t>
  </si>
  <si>
    <t>LWUPGRPR</t>
  </si>
  <si>
    <t>Upgrade Reporter from LWVMSRPT</t>
  </si>
  <si>
    <t>LWUPGWEB</t>
  </si>
  <si>
    <t>Upgrade Web Center from LWVMSEBNDL</t>
  </si>
  <si>
    <t>LWUPGNOT</t>
  </si>
  <si>
    <t>Upgrade Notify from LWVMSCOM</t>
  </si>
  <si>
    <t>PWLW4</t>
  </si>
  <si>
    <t>Pro-Watch 3.7- PW 4.5 to Lobby Works 4 Connector</t>
  </si>
  <si>
    <t>PWLW4 + LWVMSPRE</t>
  </si>
  <si>
    <t>PWUPGPRE</t>
  </si>
  <si>
    <t>Visitor Upgrade Kit, LWUPGPRE + PWLW4</t>
  </si>
  <si>
    <t>PCI3</t>
  </si>
  <si>
    <t>N-485 Interface with LAN Adapter</t>
  </si>
  <si>
    <t>LAN485KIT</t>
  </si>
  <si>
    <t>KIT,W/LANSRL100 &amp; N485PCI2L</t>
  </si>
  <si>
    <t>LANSRLU1</t>
  </si>
  <si>
    <t>RS232 to LAN Converter (10/100)</t>
  </si>
  <si>
    <t>CBL-2</t>
  </si>
  <si>
    <t>6'9F/25M Serial Cable. Can be used with M-56K</t>
  </si>
  <si>
    <t>SHM-B-ASYNC</t>
  </si>
  <si>
    <t>Short Haul Modem</t>
  </si>
  <si>
    <t>M-56K</t>
  </si>
  <si>
    <t xml:space="preserve">Dial-up Modem  </t>
  </si>
  <si>
    <t>FC485</t>
  </si>
  <si>
    <t>FIBER TRANSCIEVER/PWR XF</t>
  </si>
  <si>
    <t>SPX-2-W</t>
  </si>
  <si>
    <t xml:space="preserve">Wiegand Reader Extender requires 8-24 VDC power, 1 each HPS123 or HPS125  </t>
  </si>
  <si>
    <t>0-000-361-01</t>
  </si>
  <si>
    <t xml:space="preserve">IS310 White Request to Exit Sensors  </t>
  </si>
  <si>
    <t>0-000-361-02</t>
  </si>
  <si>
    <t xml:space="preserve">IS310 Black Request to Exit Sensors  </t>
  </si>
  <si>
    <t>0-000-361-03</t>
  </si>
  <si>
    <t xml:space="preserve">IS320 White Request to Exit Sensors  </t>
  </si>
  <si>
    <t>0-000-361-04</t>
  </si>
  <si>
    <t xml:space="preserve">IS320 Black Request to Exit Sensors  </t>
  </si>
  <si>
    <t>PEXBHON1</t>
  </si>
  <si>
    <t>U.S. Single Gang Mount Piezoelectric Switch with Honeywell Logo with Text "PUSH TO EXIT"</t>
  </si>
  <si>
    <t>EGRESSK1</t>
  </si>
  <si>
    <t>PIR and Request to Exit Button Combo Kit</t>
  </si>
  <si>
    <t>EXB-1</t>
  </si>
  <si>
    <t>Egress Button, DBDT with Single Gang Mounting Plate</t>
  </si>
  <si>
    <t>RTE6PKBK</t>
  </si>
  <si>
    <t>6 Pack IS310BK Request to Exit Sensors – Black</t>
  </si>
  <si>
    <t>RTE6PKWH</t>
  </si>
  <si>
    <t>6 Pack IS310WH Request to Exit Sensors – White</t>
  </si>
  <si>
    <t>NS5100</t>
  </si>
  <si>
    <t>1300lb Electric Strike, 12/24V, Non-Handed, Includes 3 Face Plates for Most Door Types</t>
  </si>
  <si>
    <t>SMART-BAR</t>
  </si>
  <si>
    <t>Electronic Smart Touch Sensor Bar Exit Device, 36" 12/24 VDC, 
IR Beam Activation</t>
  </si>
  <si>
    <t>ML-8005</t>
  </si>
  <si>
    <t>Single Door Small Magnet – 600 lbs Holding Force</t>
  </si>
  <si>
    <t>ML8011-LCR-US28</t>
  </si>
  <si>
    <t>Magnetic Lock 1,200 lbs. with Status Switch – US28 Finish</t>
  </si>
  <si>
    <t>ML8011-LC-US28</t>
  </si>
  <si>
    <t>Magnetic Lock, 1,200 lbs., 12VDC – US 28 Finish</t>
  </si>
  <si>
    <t>ML8022-002-US28</t>
  </si>
  <si>
    <t>Magnetic Lock 1,500 lbs. for Double Doors</t>
  </si>
  <si>
    <t>ML8022-LC-US28</t>
  </si>
  <si>
    <t>Magnetic Lock 1,200 lbs. for Double Doors</t>
  </si>
  <si>
    <t>MB21001-US28</t>
  </si>
  <si>
    <t>Filler Plate 1/2" X 3/4"</t>
  </si>
  <si>
    <t>MB21005-US28</t>
  </si>
  <si>
    <t>Filler Plate 5/8" X 3/4"</t>
  </si>
  <si>
    <t>MB21021-2-US28</t>
  </si>
  <si>
    <t>Adjustable Angle Bracket for 8011 Series Lock</t>
  </si>
  <si>
    <t>MB21021-US28</t>
  </si>
  <si>
    <t>Angle Bracket for 8011 Series Locks</t>
  </si>
  <si>
    <t>MB21031-US28</t>
  </si>
  <si>
    <t>Z Bracket for 8011 Series Locks</t>
  </si>
  <si>
    <t>HP300ULX</t>
  </si>
  <si>
    <t>Power Supply 2.5A 12/24VDC, UL Listed</t>
  </si>
  <si>
    <t>HP600ULX</t>
  </si>
  <si>
    <t>6A 12/24VDC UL LISTED Listed Power Supply</t>
  </si>
  <si>
    <t>PS1-24E</t>
  </si>
  <si>
    <t>24V 2.5 A Power Supply. Battery, Enclosure and Open Frame Transformer not included.</t>
  </si>
  <si>
    <t>CPSOSS**</t>
  </si>
  <si>
    <t>On-site Technical Service 8 hours, 2 day minimum</t>
  </si>
  <si>
    <t>PWSUPPORTAE**</t>
  </si>
  <si>
    <t>One Day on-site Support - Application Engineer
Charge for one day (eight hours) Honeywell on-site support only. This does not include training classes.</t>
  </si>
  <si>
    <t>CPSPM</t>
  </si>
  <si>
    <t>Professional Servies - Project Management (Hourly Rate)</t>
  </si>
  <si>
    <t>CPSREMSUPSTND</t>
  </si>
  <si>
    <t>Standard remote support (Hourly Rate)</t>
  </si>
  <si>
    <t>CPSREMSUPEMER</t>
  </si>
  <si>
    <t>Emergency after hours remote support (Hourly Rate)</t>
  </si>
  <si>
    <t>PWAEREMSUPSTND</t>
  </si>
  <si>
    <t>AE STD Remote Support Hourly</t>
  </si>
  <si>
    <t>CPSSRVDB</t>
  </si>
  <si>
    <t>Database Service:  7-10 Business Days</t>
  </si>
  <si>
    <t>CPSSRVDB2DAY</t>
  </si>
  <si>
    <t>Database Service:  2 Business Days</t>
  </si>
  <si>
    <t>CPSSYSOPPRM</t>
  </si>
  <si>
    <t>System Optimization, 1 Server</t>
  </si>
  <si>
    <t>CERTEST</t>
  </si>
  <si>
    <t>Pro-Watch Basic Recertification Test (Online)
This test covers the fundamentals of Pro-Watch software and hardware and is designed for installation technicians, service technicians and project managers who have taken Pro-Watch Basics within the last two years and need recertification.</t>
  </si>
  <si>
    <t>CERTESTV</t>
  </si>
  <si>
    <t>MAXPRO NVR VMS Recertification Test (Online)</t>
  </si>
  <si>
    <t>PWTRAIN</t>
  </si>
  <si>
    <t>Pro-Watch Certified Installer (3 days) or Advanced (3 days) factory training, per seat fee</t>
  </si>
  <si>
    <t>CPSOST</t>
  </si>
  <si>
    <t>On-site Training 8 hours (2 day minimum) per seat per day fee</t>
  </si>
  <si>
    <t>VISTA-15P</t>
  </si>
  <si>
    <t xml:space="preserve">EXPANDABLE, 6 ZONE, PLUS SERIES </t>
  </si>
  <si>
    <t>VISTA-15PSIA</t>
  </si>
  <si>
    <t>EXPANDABLE, 6 ZONE, PLUS SERIES - SIA VERSION</t>
  </si>
  <si>
    <t>VISTA-20P</t>
  </si>
  <si>
    <t>8 ZONE CONTROL  PANEL, EXPANDABLE TO 48 ZONES, PLUS SERIES</t>
  </si>
  <si>
    <t>VISTA-20PSIA</t>
  </si>
  <si>
    <t>8 ZONE CONTROL  PANEL, EXPANDABLE TO 48 ZONES, PLUS SERIES - SIA VERSION</t>
  </si>
  <si>
    <t>VISTA-21IP</t>
  </si>
  <si>
    <t>EXPANDABLE 8 ZONE INTEGRATED IP CONTROL</t>
  </si>
  <si>
    <t>VISTA-21IPSIA</t>
  </si>
  <si>
    <t>EXPANDABLE 8 ZONE INTEGRATED IP CONTROL - SIA VERSION</t>
  </si>
  <si>
    <t>LYNXPGSMKT</t>
  </si>
  <si>
    <t>KIT INCLUDES L3000, (3)5816WMWH, 5890PI, 5804, GSMVLP, AUDIO CABLE</t>
  </si>
  <si>
    <t>LYNXPGSMKS</t>
  </si>
  <si>
    <t>KIT INCLUDES L3000-SIA, (3)5816WMWH, 5890PI, 5804, GSMVLP, AUDIO CABLE</t>
  </si>
  <si>
    <t>V10P50ATPK</t>
  </si>
  <si>
    <t>KIT CONTAINS VISTA-10P, 6150 KEYPAD, IS2535, WAVE2</t>
  </si>
  <si>
    <t>V10P-50RFKT</t>
  </si>
  <si>
    <t>KIT CONTAINS VISTA-10P, 6150RF KEYPAD</t>
  </si>
  <si>
    <t>V10P50RFATPK</t>
  </si>
  <si>
    <t>KIT CONTAINS VISTA-10P, 6150RF KEYPAD, IS2535, WAVE2</t>
  </si>
  <si>
    <t>V10PATPK</t>
  </si>
  <si>
    <t>KIT CONTAINS VISTA-10P, 6148 KEYPAD</t>
  </si>
  <si>
    <t>V15PACK</t>
  </si>
  <si>
    <t>PRE-PACK INCLUDES VISTA-15P,  6150,  WAVE2 ,  IS335</t>
  </si>
  <si>
    <t>V1550KS11</t>
  </si>
  <si>
    <t>KIT CONTAINS VISTA-15PSIA ,  6150,  WAVE2, IS335</t>
  </si>
  <si>
    <t>V15P60VATKT</t>
  </si>
  <si>
    <t>KIT CONTAINS VISTA-15P, 6160V, AURORA</t>
  </si>
  <si>
    <t>V15P-ATPK/50</t>
  </si>
  <si>
    <t>KIT CONTAINS VISTA-15P, 6150, AURORA, WAVE2</t>
  </si>
  <si>
    <t>V15P-ATPK/60</t>
  </si>
  <si>
    <t>KIT CONTAINS VISTA-15P, 6160, AURORA, WAVE2</t>
  </si>
  <si>
    <t>V15PRFPK-KT7</t>
  </si>
  <si>
    <t>KIT CONTAINS VISTA-15P, 6150RF, AURORA, WAVE2</t>
  </si>
  <si>
    <t>V15PSIA-KT16</t>
  </si>
  <si>
    <t>KIT CONTAINS VISTA-15PSIA, 6150, AURORA, WAVE2</t>
  </si>
  <si>
    <t>V15PWRLSPK1</t>
  </si>
  <si>
    <t xml:space="preserve">PRE-PACK INCLUDES VISTA-15P,  6150RF,  IS335, WAVE2   </t>
  </si>
  <si>
    <t>V1550RFKS69</t>
  </si>
  <si>
    <t>KIT CONTAINS INCLUDES  VISTA-15PSIA, 6150RF, WAVE2 ,  IS335</t>
  </si>
  <si>
    <t>V15PWRLSPK2</t>
  </si>
  <si>
    <t xml:space="preserve">PRE-PACK INCLUDES VISTA-15P,  6150RF, (3) 5816WMWH,  5800PIR-RES,  WAVE2 </t>
  </si>
  <si>
    <t>V15SIAWRLSK2</t>
  </si>
  <si>
    <t>KIT CONTAINS VISTA-15PSIA,  6150RF, (3)  5816WMWH,  5800PIR-RES, WAVE2</t>
  </si>
  <si>
    <t>V20PATPKKT14</t>
  </si>
  <si>
    <t>KIT CONTAINS VISTA-20P, 6150, AURORA, WAVE2</t>
  </si>
  <si>
    <t>V20SIAATPK1</t>
  </si>
  <si>
    <t>KIT INCLUDES  VISTA-20PSIA,  6150,  WAVE2,  AURORA</t>
  </si>
  <si>
    <t>V20P-50KT</t>
  </si>
  <si>
    <t>KIT CONTAINS VISTA-20P, 6150</t>
  </si>
  <si>
    <t>V20PSIA50KT1</t>
  </si>
  <si>
    <t>KIT CONTAINS VISTA-20PSIA, 6150</t>
  </si>
  <si>
    <t>V20P-60KT</t>
  </si>
  <si>
    <t>KIT CONTAINS VISTA-20P, 6160</t>
  </si>
  <si>
    <t>V20P-60VKT</t>
  </si>
  <si>
    <t>KIT CONTAINS VISTA-20P, 6160V</t>
  </si>
  <si>
    <t>V20PACK</t>
  </si>
  <si>
    <t>PRE-PACK CONTAINS VISTA-20P, 6150,  IS335, WAVE2</t>
  </si>
  <si>
    <t>V20P60PK</t>
  </si>
  <si>
    <t>PRE-PACK CONTAINS VISTA-20P, 6160,  IS3035, WAVE2</t>
  </si>
  <si>
    <t>V2060KS2</t>
  </si>
  <si>
    <t>KIT CONTAINS VISTA-20PSIA, 6160,  IS3035, WAVE2</t>
  </si>
  <si>
    <t>V20P60RFPK</t>
  </si>
  <si>
    <t>PRE-PACK CONTAINS VISTA-20P, 6160RF,  5800PIR-RES, WAVE2</t>
  </si>
  <si>
    <t>V20PSIARFK15</t>
  </si>
  <si>
    <t>KIT CONTAINS VISTA-20PSIA, 6160RF,  5800PIR-RES, WAVE2</t>
  </si>
  <si>
    <t>V20P-ATPK/50</t>
  </si>
  <si>
    <t>V20PSIA-KT27</t>
  </si>
  <si>
    <t>KIT CONTAINS VISTA-20PSIA, 6150, AURORA, WAVE2</t>
  </si>
  <si>
    <t>V20P-ATPK/60</t>
  </si>
  <si>
    <t>KIT CONTAINS VISTA-20P, 6160, AURORA, WAVE2</t>
  </si>
  <si>
    <t>V20SIA60KT2</t>
  </si>
  <si>
    <t>KIT CONTAINS VISTA-20PSIA, 6160, AURORA, WAVE2</t>
  </si>
  <si>
    <t>V20PRFPK-KT</t>
  </si>
  <si>
    <t>KIT CONTAINS VISTA-20P,6150RF,AURORA, WAVE2</t>
  </si>
  <si>
    <t>V20PRFPK-KT2</t>
  </si>
  <si>
    <t>KIT CONTAINS VISTA-20P,6150RF,AURORA, WAVE2, 5804</t>
  </si>
  <si>
    <t>V20SIA50RFK4</t>
  </si>
  <si>
    <t>KIT CONTAINS VISTA-20PSIA, 6150RF,AURORA, WAVE2</t>
  </si>
  <si>
    <t>V21IPGSMKT</t>
  </si>
  <si>
    <t>KIT CONTAINS: VISTA-21IP, VISTA-GSM</t>
  </si>
  <si>
    <t>V21IPATPKT1</t>
  </si>
  <si>
    <t>KIT CONTAINS: VISTA-21IP, 6150, IS2535, WAVE2</t>
  </si>
  <si>
    <t>V21IPATPKT2</t>
  </si>
  <si>
    <t>KIT CONTAINS: VISTA-21IP, 6160, IS2535, WAVE2</t>
  </si>
  <si>
    <t>V21IPATPKT3</t>
  </si>
  <si>
    <t>KIT CONTAINS: VISTA-21IP, 6160, AURORA, WAVE2</t>
  </si>
  <si>
    <t>V21IPATPKT4</t>
  </si>
  <si>
    <t>KIT CONTAINS: VISTA-21IP, 6160, DT7435, WAVE2</t>
  </si>
  <si>
    <t>V21IPRF-KT1</t>
  </si>
  <si>
    <t>KIT CONTAINS: VISTA-21IP, 6150RF, (3) 5816, 5800PIR-RES, WAVE2</t>
  </si>
  <si>
    <t>V21IPRF-KT2</t>
  </si>
  <si>
    <t>KIT CONTAINS: VISTA-21IP, 6150RF, (3) 5816, 5800PIR-RES, 5808W3, WAVE2</t>
  </si>
  <si>
    <t>V21IPRF-KT3</t>
  </si>
  <si>
    <t>KIT CONTAINS: VISTA-21IP, 6150RF, (3) 5816, 5800PIR-RES, 5804, WAVE2</t>
  </si>
  <si>
    <t>V21IP-60KT</t>
  </si>
  <si>
    <t>KIT CONTAINS: VISTA-21IP, 6160</t>
  </si>
  <si>
    <t>V21IPRF-KT4</t>
  </si>
  <si>
    <t>KIT CONTAINS: VISTA-21IP, 6160RF</t>
  </si>
  <si>
    <t>V21IPWLS-KT1</t>
  </si>
  <si>
    <t>KIT CONTAINS: VISTA-21IP, 6160RF, (3) 5816, 58000PIR-RES, WAVE2</t>
  </si>
  <si>
    <t>L3000</t>
  </si>
  <si>
    <t xml:space="preserve">LYNX PLUS CONTROL PANEL </t>
  </si>
  <si>
    <t>L3000-SIA</t>
  </si>
  <si>
    <t>LYNX PLUS CONTROL PANEL ONLY, SIA</t>
  </si>
  <si>
    <t>L3000LB</t>
  </si>
  <si>
    <t>LYNXPLUS CONTROL PANEL, LESS BATTERY</t>
  </si>
  <si>
    <t>L3000LB-HC</t>
  </si>
  <si>
    <t>LYNXPLUS CONTROL PANEL W/ HIGH CAPACITY BATTERY</t>
  </si>
  <si>
    <t>L3000LB-SH</t>
  </si>
  <si>
    <t>LYNXPLUS CONTROL PANEL W/SUPER HIGH CAPACITY BATTERY</t>
  </si>
  <si>
    <t>L3000-SP</t>
  </si>
  <si>
    <t>LYNX PLUS CONTROL PANEL , SPANISH</t>
  </si>
  <si>
    <t>L3000PK</t>
  </si>
  <si>
    <t>L3000  with (3)5816WMWH TRANSMITTERS, 5834-4 WIRELESS KEYFOB and  5800PIR-RES MOTION DETECTOR</t>
  </si>
  <si>
    <t>L5210</t>
  </si>
  <si>
    <t>LYNX TOUCH, COLOR GRAPHIC TOUCHSCREEN, SELF CONTAINED CONTROL PANEL with 4.7" DISPLAY</t>
  </si>
  <si>
    <t>L5210-24</t>
  </si>
  <si>
    <t>LYNX TOUCH WITH 4.7" DISPLAY and  24-HOUR BATTERY</t>
  </si>
  <si>
    <t>L5210PK</t>
  </si>
  <si>
    <t>LYNX TOUCH with 4.7" DISPLAY and (3) 5816WMWH TRANSMITTERS,  5834-4 WIRELESS KEYFOB and 5800PIR-RES MOTION DETECTOR</t>
  </si>
  <si>
    <t>L5210LA</t>
  </si>
  <si>
    <t>LYNX TOUCH, COLOR GRAPHIC TOUCHSCREEN, SELF CONTAINED CONTROL PANEL with 4.7" DISPLAY -SPANISH LANGUAGE</t>
  </si>
  <si>
    <t>L7000</t>
  </si>
  <si>
    <t xml:space="preserve">LYNX TOUCH, COLOR 7"  TOUCHSCREEN DISPLAY;  SELF CONTAINED CONTROL PANEL </t>
  </si>
  <si>
    <t>L7000-24</t>
  </si>
  <si>
    <t>LYNX TOUCH with 7" DISPLAY and  24-HOUR BATTERY</t>
  </si>
  <si>
    <t>L7000LA</t>
  </si>
  <si>
    <t>LYNX TOUCH, COLOR 7" TOUCHSCREEN DISPLAY, SELF CONTAINED CONTROL PANEL  -SPANISH LANGUAGE</t>
  </si>
  <si>
    <t>L5100-WIFI</t>
  </si>
  <si>
    <t>WI-FI COMMUNICATION MODULE</t>
  </si>
  <si>
    <t>L5100-ZWAVE</t>
  </si>
  <si>
    <t xml:space="preserve">Z-WAVE COMMUNICATION MODULE </t>
  </si>
  <si>
    <t>VISTA-128BPT</t>
  </si>
  <si>
    <t>UL LISTED TURBO COMMERCIAL BURG 12V CONTROL PANEL- SUPPORTS UP TO 128 ZONES, REQUIRES VISTA-ULKT FOR UL COMMERCIAL BURG.   SIA VERSION V128BPTSIA</t>
  </si>
  <si>
    <t>V128FBP-9</t>
  </si>
  <si>
    <t>UL LISTED COMMERCIAL FIRE/BURG 12V CONTROL PANEL- SUPPORTS UP TO 128 ZONES, 150 USER CODES</t>
  </si>
  <si>
    <t>V128FBP924KT</t>
  </si>
  <si>
    <t xml:space="preserve">UL LISTED COMMERCIAL FIRE/BURG CONTROL PANEL- SUPPORTS UP TO 128 ZONES, 150 USER CODES. INCLUDES HONEYWELL POWER SUPPLY HPF602ULADA 24 VDC, 6 AMP </t>
  </si>
  <si>
    <t>V128FBPT</t>
  </si>
  <si>
    <t>TURBO FIRE/BURG 12V CONTROL PANEL- SUPPORTS UP TO 128 ZONES</t>
  </si>
  <si>
    <t>V128FBPT24KT</t>
  </si>
  <si>
    <t xml:space="preserve">UL LISTED COMMERCIAL FIRE/BURG TURBO CONTROL PANEL- SUPPORTS UP TO 128 ZONES. INCLUDES HONEYWELL POWER SUPPLY HPF602ULADA 24 VDC, 6 AMP </t>
  </si>
  <si>
    <t>VISTA-250BPT</t>
  </si>
  <si>
    <t>TURBO COMMERCIAL BURG 12V CONTROL PANEL- SUPPORTS UP TO 250 ZONES</t>
  </si>
  <si>
    <t>V250FBP-9</t>
  </si>
  <si>
    <t>UL COMMERCIAL FIRE/BURG 12V CONTROL PANEL- SUPPORTS UP TO 250 ZONES</t>
  </si>
  <si>
    <t>V250FBP924KT</t>
  </si>
  <si>
    <t>UL LISTED COMMERCIAL FIRE/BURG CONTROL PANEL- SUPPORTS UP TO 250 ZONES,  8 PARTITIONS.  INCLUDES HONEYWELL POWER SUPPLY HPF602ULADA- 24VDC, 6 AMP</t>
  </si>
  <si>
    <t>V250FBPT</t>
  </si>
  <si>
    <t>V250FBPT24KT</t>
  </si>
  <si>
    <t>VISTA-20PUL</t>
  </si>
  <si>
    <t>UL COMMERCIAL MERCANTILE CONTROL VERSION OF THE VISTA-20P</t>
  </si>
  <si>
    <t>V32FB-9</t>
  </si>
  <si>
    <t>UL LISTED COMMERCIAL FIRE/BURG 12V CONTROL PANEL- SUPPORTS UP TO 32 ZONES. MUST USE 6160CR-2.</t>
  </si>
  <si>
    <t>V32FB-9COM</t>
  </si>
  <si>
    <t>UL LISTED COMMERCIAL FIRE/BURG 12V CONTROL PANEL PACKAGED IN MERCANTILE CAN - SUPPORTS UP TO 32 ZONES. MUST USE 6160CR-2.</t>
  </si>
  <si>
    <t>V32FBPT</t>
  </si>
  <si>
    <t>TURBO FIRE/BURG 12V CONTROL PANEL- SUPPORTS UP TO 32 ZONES. MUST USE 6160CR-2.</t>
  </si>
  <si>
    <t>V32FBPT24KT</t>
  </si>
  <si>
    <t xml:space="preserve">TURBO FIRE/BURG 12V CONTROL PANEL- SUPPORTS UP TO 32 ZONES.  INCLUDES HONEYWELL POWER SUPPLY, HPF602ULADA,  24 VDC, 6 AMP </t>
  </si>
  <si>
    <t>V32FBPT-COM</t>
  </si>
  <si>
    <t>TURBO FIRE/BURG 12V CONTROL PANEL- WITH LARGE CAN... MUST USE 6160CR-2.</t>
  </si>
  <si>
    <t>VISTA-40</t>
  </si>
  <si>
    <t>CONTROL PANEL SUPPORTS UP TO 87 ZONES , 70 USER CODES, 8 RELAY OUTS, 2 PARTITIONS AN 1 COMMON LOBBY</t>
  </si>
  <si>
    <t>VISTA-50P</t>
  </si>
  <si>
    <t>CONTROL PANEL- SUPPORTS UP TO 87 ZONES, 8 PARTITIONS, 75 USERS AND 224 EVENTS (REQUIRES VISTA-ULKT FOR UL COMMERCIAL BURG)</t>
  </si>
  <si>
    <t>VISTA-50PUL</t>
  </si>
  <si>
    <t>UL COMMERCIAL MERCANTILE CONTROL VERSION OF THE VISTA-50P</t>
  </si>
  <si>
    <t>4232CBM</t>
  </si>
  <si>
    <t>CONNECTED BUILDING MODULE</t>
  </si>
  <si>
    <t>CIA2</t>
  </si>
  <si>
    <t>COMMERCIAL INTERFACE ADAPTER MODEM</t>
  </si>
  <si>
    <t>V128FBP-PAK1</t>
  </si>
  <si>
    <t xml:space="preserve">KIT CONTAINS V128FBP-9,  6160CR-2, 5140DLM   </t>
  </si>
  <si>
    <t>V128FBP-PAK2</t>
  </si>
  <si>
    <t xml:space="preserve">KIT CONTAINS V128FBP-9,  6160CR-2, 5140DLM  &amp; HONEYWELL POWER SUPPLY HPF602ULADA 24 VDC </t>
  </si>
  <si>
    <t>V32FIREKT</t>
  </si>
  <si>
    <t>KIT CONTAINS V32FB-9, 6160CR-2, 5140DLM</t>
  </si>
  <si>
    <t>V15PPCB</t>
  </si>
  <si>
    <t>V15P BOARD-ONLY</t>
  </si>
  <si>
    <t>V15PPCBSIA</t>
  </si>
  <si>
    <t>V15P SIA, BOARD ONLY</t>
  </si>
  <si>
    <t>V20PPCB</t>
  </si>
  <si>
    <t>VISTA-20P BOARD ONLY</t>
  </si>
  <si>
    <t>V20PPCBSIA</t>
  </si>
  <si>
    <t>V20P SIA, BOARD ONLY</t>
  </si>
  <si>
    <t>V21IPPCB</t>
  </si>
  <si>
    <t>V21IP  BOARD ONLY</t>
  </si>
  <si>
    <t>V32FBPTPCB</t>
  </si>
  <si>
    <t>PCB ONLY OF V32BPT CONTROL PANEL</t>
  </si>
  <si>
    <t>V128BPTPCB</t>
  </si>
  <si>
    <t>PCB ONLY OF V12BPT CONTROL PANEL</t>
  </si>
  <si>
    <t>V128FBPTPCB</t>
  </si>
  <si>
    <t>PCB ONLY OF V12FBPT CONTROL PANEL</t>
  </si>
  <si>
    <t>V250FBPTPCB</t>
  </si>
  <si>
    <t>PCB ONLY OF V250FBPT CONTROL PANEL</t>
  </si>
  <si>
    <t>VISTAKEY</t>
  </si>
  <si>
    <t>V-PLEX SINGLE DOOR ACCESS CONTROL MODULE</t>
  </si>
  <si>
    <t>VISTAKEY-SK</t>
  </si>
  <si>
    <t>STARTER KIT INCLUDES VISTAKEY, PROX CARD READER, &amp; POWER SUPPLY BOARD</t>
  </si>
  <si>
    <t>VISTAKEY-EXPK</t>
  </si>
  <si>
    <t>EXPANSION KIT INCLUDES VISTAKEY MODULE &amp; PROX CARD READER</t>
  </si>
  <si>
    <t>VISTAKEYPAC</t>
  </si>
  <si>
    <t>KIT INCLUDES VISTAKEY, POWER SUPPLY BOARD</t>
  </si>
  <si>
    <t>V128B-PAK1</t>
  </si>
  <si>
    <t>KIT CONTAINS:  VISTA-128B COMMERCIAL CONTROL PANEL WITH 6160 KEYPAD</t>
  </si>
  <si>
    <t>V128BP-KT1</t>
  </si>
  <si>
    <t>KIT CONTAINS: VISTA-128BP, 6160</t>
  </si>
  <si>
    <t>V128BPE-KT1</t>
  </si>
  <si>
    <t>KIT CONTAINS: VISTA-128BPE, 6160, 4100SM</t>
  </si>
  <si>
    <t>V128BPE-KT2</t>
  </si>
  <si>
    <t>KIT CONTAINS: VISTA-128BPE, 6160V</t>
  </si>
  <si>
    <t>V128FB-PAK1</t>
  </si>
  <si>
    <t>KIT CONTAINS V128FBP-9 COMMERCIAL CONTROL PANEL, 6160CR-2,  5140DLM SUPERVISED DIALER</t>
  </si>
  <si>
    <t>V128FBP-KT2</t>
  </si>
  <si>
    <t>KIT CONTAINS V128FBP-9,  5140DLM SUPERVISED DIALER,  6160CR-2 &amp; 24-VOLT POWER SUPPLY</t>
  </si>
  <si>
    <t>KIT CONTAINS: V128FBP-9 PANEL, 6160CR-2, 5140DLM</t>
  </si>
  <si>
    <t xml:space="preserve">KIT CONTAINS: V128FBP-9 PANEL, 6160CR-2, 5140DLM &amp; 24-VOLT POWER SUPPLY </t>
  </si>
  <si>
    <t>V128FBP-KT18</t>
  </si>
  <si>
    <t>KIT CONTAINS: V128FBP-9, 6160, 4100SM</t>
  </si>
  <si>
    <t>V250BP-KT1</t>
  </si>
  <si>
    <t>KIT CONTAINS: VISTA-250BP, 6160</t>
  </si>
  <si>
    <t>V250FBP-PAK1</t>
  </si>
  <si>
    <t>KIT CONTAINS: V250FBP-9 PANEL, 6160CR-2, 5140DLM</t>
  </si>
  <si>
    <t>V250FBP-PAK2</t>
  </si>
  <si>
    <t>KIT CONTAINS: V250FBP-9 PANEL, 6160CR-2, 5140DLM &amp; POWER SUPPLY</t>
  </si>
  <si>
    <t>V32FB-PAK1</t>
  </si>
  <si>
    <t>KIT CONTAINS: V32FB-9 COMMERCIAL PANEL,  6160CR-2, 5140DLM SUPERVISED DIALER</t>
  </si>
  <si>
    <t>V50P-PAK1</t>
  </si>
  <si>
    <t>KIT CONTAINS: VISTA-50P CONTROL PANEL WITH  6160 KEYPAD</t>
  </si>
  <si>
    <t>VFBPCOMKIT</t>
  </si>
  <si>
    <t>KIT CONTAINS: 4100SM &amp; CABLE</t>
  </si>
  <si>
    <t>VISTA-ULKT</t>
  </si>
  <si>
    <t>KIT, UL COMMERCIAL CONTROL CABINET UPGRADE</t>
  </si>
  <si>
    <t>VAM</t>
  </si>
  <si>
    <t xml:space="preserve">VISTA AUTOMATIOM MODULE. ALSO AVAILABLE IN WHITE </t>
  </si>
  <si>
    <t>VAM-WH</t>
  </si>
  <si>
    <t>FIXED ENGLISH LCD KEYPAD, WITH BACKLIGHTING.</t>
  </si>
  <si>
    <t>FIXED-ENGLISH LCD KEYPAD WITH 4 PROGRAMMABLE FUNCTION KEYS AND BACKLIGHTING</t>
  </si>
  <si>
    <t>6150RF</t>
  </si>
  <si>
    <t>FIXED ENGLISH KEYPAD WITH INTEGRATED 16 ZONE RECEIVER</t>
  </si>
  <si>
    <t>FIXED-ENGLISH LCD KEYPAD WITH 4 PROGRAMMABLE FUNCTION KEYS, WITH HARDWIRE ZONE</t>
  </si>
  <si>
    <t xml:space="preserve"> CUSTOM ALPHA LCD KEYPAD WITH 4 PROGRAMMABLE BUTTONS</t>
  </si>
  <si>
    <t>6160CR</t>
  </si>
  <si>
    <t>ALPHANUMERIC KEYPAD, COMMERCIAL, FIRE (IN RED)</t>
  </si>
  <si>
    <t>6160CR-2</t>
  </si>
  <si>
    <t>ALPHANUMERIC KEYPAD, COMMERCIAL, FIRE. REQUIRED FOR REV.9 PANELS</t>
  </si>
  <si>
    <t>6160PX</t>
  </si>
  <si>
    <t>ALPHA/ PROX KEYPAD</t>
  </si>
  <si>
    <t>PROXTG-BK</t>
  </si>
  <si>
    <t>PROX TAG FOR PROX KEYPAD, BLACK. ALSO AVAILABLE IN GRAY, PROXTG-GY</t>
  </si>
  <si>
    <t>6160RF</t>
  </si>
  <si>
    <t>ALPHA KEYPAD WITH BUILT IN TRANSCEIVER</t>
  </si>
  <si>
    <t>6160V</t>
  </si>
  <si>
    <t>CUSTOM ALPHA LCD KEYPAD WITH VOICE</t>
  </si>
  <si>
    <t>6164US</t>
  </si>
  <si>
    <t>ALPHA DISPLAY KEYPAD WITH 4 HARDWIRED ZONES &amp; RELAY</t>
  </si>
  <si>
    <t>6165EX</t>
  </si>
  <si>
    <t>ALPHA PORTRAIT KEYPAD</t>
  </si>
  <si>
    <t>6460S</t>
  </si>
  <si>
    <t>KEYPAD, SILVER/ BLACK, 2 X 16 ALPHA</t>
  </si>
  <si>
    <t>6460W</t>
  </si>
  <si>
    <t>KEYPAD, WHITE / GRAY, 2 X 16 ALPHA</t>
  </si>
  <si>
    <t>6280S</t>
  </si>
  <si>
    <t>GRAPHIC 7" TOUCHSCREEN KEYPAD, SILVER</t>
  </si>
  <si>
    <t>6280W</t>
  </si>
  <si>
    <t>GRAPHIC 7" TOUCHSCREEN KEYPAD, WHITE</t>
  </si>
  <si>
    <t>TUXWIFIS</t>
  </si>
  <si>
    <t>GRAPHIC 7" TOUCHSCREEN KEYPAD, SILVER - WITH VOICE</t>
  </si>
  <si>
    <t>TUXWIFIW</t>
  </si>
  <si>
    <t xml:space="preserve">GRAPHIC 7" TOUCHSCREEN KEYPAD, WHITE - WITH VOICE </t>
  </si>
  <si>
    <t>KEYPAD, FIXED ENGLISH, WIRELESS</t>
  </si>
  <si>
    <t>5828DM</t>
  </si>
  <si>
    <t>DESK MOUNT FOR 5828 KEYPAD</t>
  </si>
  <si>
    <t>5828V</t>
  </si>
  <si>
    <t>KEYPAD, FIXED ENGLISH, WIRELESS WITH VOICE</t>
  </si>
  <si>
    <t>LCP300KT</t>
  </si>
  <si>
    <t>GATEWAY CONTROL PANEL &amp; LCP300-DK DESK STAND</t>
  </si>
  <si>
    <t>LCP500-L</t>
  </si>
  <si>
    <t>LYRIC CONTROLLER</t>
  </si>
  <si>
    <t>LKP500-EN</t>
  </si>
  <si>
    <t>LYRIC KEYPAD</t>
  </si>
  <si>
    <t>LYRIC-CDMA</t>
  </si>
  <si>
    <t>CDMA COMMUNICATOR FOR LYRIC</t>
  </si>
  <si>
    <t>LYRICLTE-A</t>
  </si>
  <si>
    <t>AT&amp;T COMMUNICATOR FOR LYRIC</t>
  </si>
  <si>
    <t>AT&amp;T RADIO FOR LYRIC</t>
  </si>
  <si>
    <t>SIXCT</t>
  </si>
  <si>
    <t>SIX DOOR/WINDOW TRANSMITTER</t>
  </si>
  <si>
    <t>SIXMINICT</t>
  </si>
  <si>
    <t>SIX DOOR/WINDOW MINIATURE TRANSMITTER</t>
  </si>
  <si>
    <t>SIXPIR</t>
  </si>
  <si>
    <t>SIX MOTION DETECTOR</t>
  </si>
  <si>
    <t>SIXGB</t>
  </si>
  <si>
    <t>SIX GLASSBREAK</t>
  </si>
  <si>
    <t>SIXFOB</t>
  </si>
  <si>
    <t>SIX KEYFOB</t>
  </si>
  <si>
    <t>SIXSIREN</t>
  </si>
  <si>
    <t>SIX SIREN</t>
  </si>
  <si>
    <t>SIXSMOKE</t>
  </si>
  <si>
    <t>SIX SMOKE DETECTOR</t>
  </si>
  <si>
    <t>LCP500-24B</t>
  </si>
  <si>
    <t>24 HR BATTERY FOR LYRIC CONTROLLER</t>
  </si>
  <si>
    <t>LCP500-4B</t>
  </si>
  <si>
    <t>4 HOUR BATTERY FRO LYRIC CONTROLLER</t>
  </si>
  <si>
    <t>LKP500-24B</t>
  </si>
  <si>
    <t>BATTERY FOR LYRIC KEYPAD</t>
  </si>
  <si>
    <t>LCP500-DK</t>
  </si>
  <si>
    <t xml:space="preserve">DESK STAND FOR LYRIC CONTROLLER </t>
  </si>
  <si>
    <t>LCP300-DK</t>
  </si>
  <si>
    <t xml:space="preserve">DESK STAND FOR GATEWAY  CONTROLLER </t>
  </si>
  <si>
    <t>LKP500-DK</t>
  </si>
  <si>
    <t>DESK STAND FOR LYRIC KEYPAD</t>
  </si>
  <si>
    <t>300-04705V1</t>
  </si>
  <si>
    <t>TRANSFORMER FOR LYRIC CONTROLLER</t>
  </si>
  <si>
    <t>300-05763V1</t>
  </si>
  <si>
    <t>TRANSFORMER FOR GATEWAY</t>
  </si>
  <si>
    <t>5800C2W</t>
  </si>
  <si>
    <t>WIRELESS HARDWIRE TO WIRELSS CONVERTOR</t>
  </si>
  <si>
    <t>5800CO</t>
  </si>
  <si>
    <t>CO DETECTOR</t>
  </si>
  <si>
    <t>5800COMBO</t>
  </si>
  <si>
    <t>WIRELESS SMOKE/ CO DETECTOR</t>
  </si>
  <si>
    <t>5800MICRA</t>
  </si>
  <si>
    <t>TRANSMITTER,3/4" ,MINI,RECESSED</t>
  </si>
  <si>
    <t>5800MINI</t>
  </si>
  <si>
    <t>WIRELESS ONE-ZONE DOOR/ WINDOW TRANSMITTER</t>
  </si>
  <si>
    <t>5800MINIBR</t>
  </si>
  <si>
    <t>WIRELESS ONE-ZONE DOOR/ WINDOW TRANSMITTER (ALSO AVAILABLE IN BROWN)</t>
  </si>
  <si>
    <t>5800PIR-OD</t>
  </si>
  <si>
    <t>PIR, OUTDOOR, WIRELESS</t>
  </si>
  <si>
    <t>5800PIR</t>
  </si>
  <si>
    <t>WIRELESS PIR w/ LOW TEMPURATURE</t>
  </si>
  <si>
    <t>5800PIR-COM</t>
  </si>
  <si>
    <t>WIRELESS PIR, COMMERCIAL</t>
  </si>
  <si>
    <t>5800PIR-RES</t>
  </si>
  <si>
    <t>WIRELESS PIR, RESIDENTIAL</t>
  </si>
  <si>
    <t>5800RL</t>
  </si>
  <si>
    <t>WIRELESS RELAY MODULE</t>
  </si>
  <si>
    <t>5800RP</t>
  </si>
  <si>
    <t>WIRELESS REPEATER, EXTENDS THE RANGE OF 5800 SERIES WIRELESS DEVICES</t>
  </si>
  <si>
    <t>5800RPS</t>
  </si>
  <si>
    <t>WIRELESS DOOR PLUNGER</t>
  </si>
  <si>
    <t>5800SS1</t>
  </si>
  <si>
    <t>WIRELESS GLASSBREAK SHOCK SENSOR</t>
  </si>
  <si>
    <t>5800WAVE</t>
  </si>
  <si>
    <t>WIRELESS SIREN</t>
  </si>
  <si>
    <t>5802WXT</t>
  </si>
  <si>
    <t>WIRELESS PANIC BUTTON, 1 BUTTON</t>
  </si>
  <si>
    <t>5802WXT-2</t>
  </si>
  <si>
    <t>WIRELESS PANIC BUTTON, 2 BUTTON</t>
  </si>
  <si>
    <t>5804E</t>
  </si>
  <si>
    <t>FOUR BUTTON WIRELESS KEY WITH ENCRYPTION</t>
  </si>
  <si>
    <t>5806W3</t>
  </si>
  <si>
    <t>WIRELESS SMOKE DETECTOR</t>
  </si>
  <si>
    <t>5808W3</t>
  </si>
  <si>
    <t xml:space="preserve">WIRELESS SMOKE &amp; HEAT DETECTOR </t>
  </si>
  <si>
    <t>5809SS</t>
  </si>
  <si>
    <t>HEAT DETECTOR, TRANSMITTER</t>
  </si>
  <si>
    <t>DOOR WINDOW TRANSMITTER</t>
  </si>
  <si>
    <t>5815WG</t>
  </si>
  <si>
    <t>TWO ZONE DOOR/WINDOW TRANSMITTER</t>
  </si>
  <si>
    <t>5816BR</t>
  </si>
  <si>
    <t>3-PK CASES FOR 5816 BROWN</t>
  </si>
  <si>
    <t>5816WHCASE</t>
  </si>
  <si>
    <t xml:space="preserve">SINGLE CASE FOR 5816 WHITE </t>
  </si>
  <si>
    <t>5816OD</t>
  </si>
  <si>
    <t xml:space="preserve">TWO ZONE  OUTDOOR TRANSMITTER WITH TAMPER </t>
  </si>
  <si>
    <t>5816WMBR</t>
  </si>
  <si>
    <t xml:space="preserve">DOOR /WINDOW TRANSMITTER with MAGNETS. </t>
  </si>
  <si>
    <t>5816WMWH</t>
  </si>
  <si>
    <t>DOOR /WINDOW TRANSMITTER with MAGNETS.</t>
  </si>
  <si>
    <t>5817XT</t>
  </si>
  <si>
    <t>MULTIPOINT TRANSMITTER</t>
  </si>
  <si>
    <t>5817CBXT</t>
  </si>
  <si>
    <t>UL COMMERCIAL BURG WIRELESS TRANSMITTER-MAKES ANY CONTACT DEVICE A WIRELESS DEVICE (REQUIRES 5881ENHC RECEIVER)</t>
  </si>
  <si>
    <t>5818MNL</t>
  </si>
  <si>
    <t>RECESSED DOOR TRANSMITTER, LITHIUM BATTERY</t>
  </si>
  <si>
    <t>5819S</t>
  </si>
  <si>
    <t>SHOCK SENSOR (WHITE)</t>
  </si>
  <si>
    <t>5819SBR</t>
  </si>
  <si>
    <t>SHOCK SENSOR (BROWN)</t>
  </si>
  <si>
    <t>5820L</t>
  </si>
  <si>
    <t>SINGLE ZONE TRANSMITTER, LITHIUM BATTERY</t>
  </si>
  <si>
    <t>WIRELESS TEMP AND FLOOD SENSOR</t>
  </si>
  <si>
    <t xml:space="preserve">5821PB-KT </t>
  </si>
  <si>
    <t>KIT CONTAINS -5821 SENSOR &amp; 470PB PROBE</t>
  </si>
  <si>
    <t>5822T</t>
  </si>
  <si>
    <t xml:space="preserve">WIRELESS TILT SENSOR </t>
  </si>
  <si>
    <t>5834-4</t>
  </si>
  <si>
    <t>WIRELESS 4-BUTTON KEYFOB</t>
  </si>
  <si>
    <t>5834-4EN</t>
  </si>
  <si>
    <t>WIRELESS 4-BUTTON KEYFOB, HIGH END VERSION</t>
  </si>
  <si>
    <t>WIRELESS GLASSBREAK</t>
  </si>
  <si>
    <t>TRANSMITTER, HOLD-UP SWITCH</t>
  </si>
  <si>
    <t>5870API-GY</t>
  </si>
  <si>
    <t xml:space="preserve">WIRELESS ASSET PROTECTION SENSOR  </t>
  </si>
  <si>
    <t xml:space="preserve">5870API-WH </t>
  </si>
  <si>
    <t>5877GDPK</t>
  </si>
  <si>
    <t>WIRELESS GARAGE DOOR RECEIVER KIT  w/RELAY MODULE  &amp; ZWAVE STROBE</t>
  </si>
  <si>
    <t>WIRELESS K-BAND DUAL-TEC MOTION SENSOR</t>
  </si>
  <si>
    <t>5898BR</t>
  </si>
  <si>
    <t>MAGNETS FOR 5800 SERIES, BROWN, PKG OF 10</t>
  </si>
  <si>
    <t>MAGNETS FOR 5800 SERIES, PKG OF 4</t>
  </si>
  <si>
    <t>5899B</t>
  </si>
  <si>
    <t>5800 MAGNETS FOR 5820L &amp; 5815</t>
  </si>
  <si>
    <t>5881ENH</t>
  </si>
  <si>
    <t>WIRELESS H RECEIVER</t>
  </si>
  <si>
    <t>5881ENHC</t>
  </si>
  <si>
    <t>WIRELESS RECEIVER, DESIGNED FOR USE WITH CONTROL PANELS THAT ARE APPROVED FOR USE IN COMMERCIAL FIRE AND/OR BURGLARY INSTALLATIONS.</t>
  </si>
  <si>
    <t>5881ENL</t>
  </si>
  <si>
    <t>WIRELESS L RECEIVER, SUPPORTS 8 ZONES</t>
  </si>
  <si>
    <t>5881ENM</t>
  </si>
  <si>
    <t>WIRELESS M RECEIVER, SUPPORTS 16 ZONES</t>
  </si>
  <si>
    <t>5883H</t>
  </si>
  <si>
    <t>WIRELESS TRANSCEIVER - HIGH</t>
  </si>
  <si>
    <t>5800BOX</t>
  </si>
  <si>
    <t>RF RECEIVER BOX FOR COMMERCIAL FIRE</t>
  </si>
  <si>
    <t>58LSAVR2PIKT</t>
  </si>
  <si>
    <t>KIT INCLUDES 5881ENL receiver , 5816 &amp; 5800PIR-RES motion detector</t>
  </si>
  <si>
    <t>58LSAVR3PIKT</t>
  </si>
  <si>
    <t>KIT INCLUDES 5881ENM receiver , (3) 5816 transmitters, 5800PIR-RES motion detector  &amp; 5834-4 wireless key</t>
  </si>
  <si>
    <t>5877GDPK-KT1</t>
  </si>
  <si>
    <t>KIT INCLUDES  5877GDPK, 5822T</t>
  </si>
  <si>
    <t>5877GDPK-KT2</t>
  </si>
  <si>
    <t>KIT INCLUDES  5877GDPK, 5822T, L5100-ZWAVE</t>
  </si>
  <si>
    <t>VPLUS-WRLS</t>
  </si>
  <si>
    <t>KIT INCLUDES (1) 5881ENH WIRELESS RECEIVER, (6) 5816 WIRELESS DOOR/WINDOW TRANSMITTERS, (1) 5800PIR, (1) 5834-4 WIRELESS KEY</t>
  </si>
  <si>
    <t>CEREM</t>
  </si>
  <si>
    <t>REMOTE, 3-BUTTON</t>
  </si>
  <si>
    <t>CEREMLXB</t>
  </si>
  <si>
    <t>BLACK REMOTE, 4-BUTTON FOR CE2Y-LX</t>
  </si>
  <si>
    <t>CE2Y-2</t>
  </si>
  <si>
    <t>KIT INCLUDES CE3 W/CEREM</t>
  </si>
  <si>
    <t>CE3</t>
  </si>
  <si>
    <t>4-BTTN UNIV KEYFOB &amp; REC KIT</t>
  </si>
  <si>
    <t>LTE-L57V</t>
  </si>
  <si>
    <t>LTE COMMUNICATOR, LYNX TOUCH L5210/L7000</t>
  </si>
  <si>
    <t>7847i</t>
  </si>
  <si>
    <t>INTERNET COMMUNICATOR</t>
  </si>
  <si>
    <t>7847i-E</t>
  </si>
  <si>
    <t>LTE-IV</t>
  </si>
  <si>
    <t>MULTI-PATH VERIZON RADIO</t>
  </si>
  <si>
    <t>LTE-XV</t>
  </si>
  <si>
    <t>LTE CONTROLLER-RADIO (VERIZON)</t>
  </si>
  <si>
    <t>LTEXV-TC2</t>
  </si>
  <si>
    <t>LTE-XV, V15V20-TC2UPG</t>
  </si>
  <si>
    <t>LTE-L3V</t>
  </si>
  <si>
    <t>LTE COMMUNICATOR, F/L3000 (VERIZON)</t>
  </si>
  <si>
    <t xml:space="preserve">GSMVLP-AUDIO </t>
  </si>
  <si>
    <t>AUDIO CABLE FOR GSMVLP</t>
  </si>
  <si>
    <t>GSMVLP4G-KT</t>
  </si>
  <si>
    <t>GSMVLP 4G RADIO &amp; GSMVLP-AUDIO CABLE</t>
  </si>
  <si>
    <t>GSMV4G</t>
  </si>
  <si>
    <t xml:space="preserve">DIGITAL CELLULAR 4G COMMUNICATOR </t>
  </si>
  <si>
    <t>GSMV-AUDIO</t>
  </si>
  <si>
    <t>AUDIO CABLE FOR GSMV RADIO</t>
  </si>
  <si>
    <t>LTE-XA</t>
  </si>
  <si>
    <t>LTE CONTROLLER RADIO - AT&amp;T</t>
  </si>
  <si>
    <t>GSMX-AUDIO</t>
  </si>
  <si>
    <t>AUDIO CABLE FOR GSMX RADIO</t>
  </si>
  <si>
    <t>IGSMCFP4G</t>
  </si>
  <si>
    <t xml:space="preserve">GSM/ INTERNET COMMERCIAL, 4G </t>
  </si>
  <si>
    <t>iGSMHS4G</t>
  </si>
  <si>
    <t>HIGH SECURITY COMMUNICATOR, 4G</t>
  </si>
  <si>
    <t>iGSMV4G</t>
  </si>
  <si>
    <t>INTERNET &amp; GSM COMMUNICATOR, 2-WAY VOICE</t>
  </si>
  <si>
    <t>ILP5</t>
  </si>
  <si>
    <t>INTERNAL INTERNET COMMUNICATOR</t>
  </si>
  <si>
    <t>VISTA-GSM4G</t>
  </si>
  <si>
    <t>4G GSM RADIO for VISTA-21IP</t>
  </si>
  <si>
    <t>DBCAM-TRIM</t>
  </si>
  <si>
    <t>RECTANGULAR VIDEO DOORBELL CAMERA (Also available in Bronze                        DBCAM-TRIMBR)</t>
  </si>
  <si>
    <t>DBCAM-TRIMBR</t>
  </si>
  <si>
    <t>IPCAM-WIC1</t>
  </si>
  <si>
    <t>INDOOR WIFI CAMERA</t>
  </si>
  <si>
    <t>IPCAM-WIC2</t>
  </si>
  <si>
    <t>MID-TIER INDOOR WIFI CAMERA</t>
  </si>
  <si>
    <t>IPCAM-WOC1</t>
  </si>
  <si>
    <t>OUTDOOR WIFI CAMERA</t>
  </si>
  <si>
    <t>DBCAM-DAK</t>
  </si>
  <si>
    <t>DIGITAL ADAPTOR KIT FOR VIDEO DOORBELL, 4 PACK</t>
  </si>
  <si>
    <t>DBCAM-WMK</t>
  </si>
  <si>
    <t xml:space="preserve">WEDGE MOUNT KIT FOR DIGITAL DOORBELL, 4 PACK </t>
  </si>
  <si>
    <t>IPCAM-WICEXT</t>
  </si>
  <si>
    <t xml:space="preserve">EXTENSION CABLE FOR -WIC1 &amp; -WIC2 CAMERA </t>
  </si>
  <si>
    <t>TCVT2</t>
  </si>
  <si>
    <t xml:space="preserve">TOTAL CONNECT VEHICLE TRACKER </t>
  </si>
  <si>
    <t>TCAT</t>
  </si>
  <si>
    <t xml:space="preserve">TOTAL CONNECT ASSET TRACKER </t>
  </si>
  <si>
    <t>TCAT-EB</t>
  </si>
  <si>
    <t xml:space="preserve">TOTAL CONNECT ASSET TRACKER WITH EXTENDED BATTERY </t>
  </si>
  <si>
    <t>CELL-ANTSMA</t>
  </si>
  <si>
    <t>BLADE ANTENNA WITH 6-FOOT CABLE, INCLUDES CELL-EXT</t>
  </si>
  <si>
    <t>CELL-ANTU</t>
  </si>
  <si>
    <t>MULTI-BAND CELL ANTENNA FOR LTE, CDMA &amp; 3G</t>
  </si>
  <si>
    <t>CELL-ANTHB</t>
  </si>
  <si>
    <t>HEPTA-BAND BLADE ANTENNA, INCLUDES CELL-EXT</t>
  </si>
  <si>
    <t>CELL-ANT3DB</t>
  </si>
  <si>
    <t>OUTDOOR ANTENNA, INCLUDES CELL-EXT</t>
  </si>
  <si>
    <t>CELL-ANTRA</t>
  </si>
  <si>
    <t>BLADE ANTENNA WITH 6-FOOT CABLE, INCLUDES CELL-EXTRA</t>
  </si>
  <si>
    <t>CELL-ANTST</t>
  </si>
  <si>
    <t>BLADE ANTENNA WITH CELL-EXTST INCLUDED</t>
  </si>
  <si>
    <t>7626-5</t>
  </si>
  <si>
    <t>5-FOOT COAX CABLE</t>
  </si>
  <si>
    <t>7626-25HC</t>
  </si>
  <si>
    <t>25-FOOT COAX CABLE</t>
  </si>
  <si>
    <t>7626-50HC</t>
  </si>
  <si>
    <t>50-FOOT COAX CABLE</t>
  </si>
  <si>
    <t>CELL-EXT</t>
  </si>
  <si>
    <t>COAX CABLE ADAPTOR-U.FL TO SMA CABLE GSMX, GSMV,VISTA-GSM,LYNX PLUS (GSM), LYNX TOUCH RADIOS</t>
  </si>
  <si>
    <t>CELL-EXTST</t>
  </si>
  <si>
    <t>ANTENNA ADAPTOR CABLE FOR TS RADIOS</t>
  </si>
  <si>
    <t>WA7626-CA</t>
  </si>
  <si>
    <t>ADAPTER CABLE FOR 7825 OR 7825 OC ANTENNAS</t>
  </si>
  <si>
    <t>7720BT</t>
  </si>
  <si>
    <t>BATTERY FOR 7830R AND 7720 SERIES RADIOS.</t>
  </si>
  <si>
    <t>7720P</t>
  </si>
  <si>
    <t>HANDHELD PROGRAMMER FOR ALARMNET A, M, C, &amp; 7845I PRODUCTS</t>
  </si>
  <si>
    <t>7720V2TR</t>
  </si>
  <si>
    <t>12VDC PLUG-IN TRANSFORMER</t>
  </si>
  <si>
    <t>LYNXGSMEXTCB</t>
  </si>
  <si>
    <t>L3000 EXTERNAL RADIO CABLE</t>
  </si>
  <si>
    <t>CELL3DBKT</t>
  </si>
  <si>
    <t>KIT INCLUDES WA7626-CA &amp; CELL-ANT3DB</t>
  </si>
  <si>
    <t>CELL3DB5KT</t>
  </si>
  <si>
    <t>KIT INCLUDES CELL-ANT3DB, WA7626-CA, 7626-5</t>
  </si>
  <si>
    <t>CELL3DB25KT</t>
  </si>
  <si>
    <t>KIT INCLUDES WA7626-CA,CELL-ANT3DB &amp; 7626-25HC</t>
  </si>
  <si>
    <t>CELL3DB25KT1</t>
  </si>
  <si>
    <t>KIT INCLUDES WA7626-CA,CELL-ANT3DB &amp; 7626-25HC &amp; CELL-EXTRA</t>
  </si>
  <si>
    <t>CELL3DB25KT2</t>
  </si>
  <si>
    <t>KIT INCLUDES WA7626-CA,CELL-ANT3DB &amp; 7626-25HC &amp; CELL-EXTST</t>
  </si>
  <si>
    <t>CELL3DB50KT</t>
  </si>
  <si>
    <t>KIT INCLUDES CELL-ANT3DB, WA7626-CA &amp; 7626-50HC</t>
  </si>
  <si>
    <t>CELL3DB50KT1</t>
  </si>
  <si>
    <t>KIT INCLUDES CELL-ANT3DB, WA7626-CA &amp; 7626-50HC &amp; CELL-EXTRA</t>
  </si>
  <si>
    <t>CELL3DB50KT2</t>
  </si>
  <si>
    <t>KIT INCLUDES CELL-ANT3DB, WA7626-CA &amp; 7626-50HC &amp; CELL-EXTST</t>
  </si>
  <si>
    <t>CK-IS310BL</t>
  </si>
  <si>
    <t>REQUEST-TO-EXIT SENSORS STANDARD FEATURES, RANGE 5.5 FT. X 2 FT. UP TO 8.4 FT. X 15.8 FT. ,BLACK (IS310BL)0-000-361-02</t>
  </si>
  <si>
    <t>CK-IS310WH</t>
  </si>
  <si>
    <t>REQUEST-TO-EXIT SENSORS STANDARD FEATURES, RANGE 5.5 FT. X 2 FT. UP TO 8.4 FT. X 15.8 FT. ,WHITE  (IS310WH 0-000-361-01)</t>
  </si>
  <si>
    <t>CK-IS320WH</t>
  </si>
  <si>
    <t>REQUEST-TO-EXIT SENSORS ADVANCE FEATURES, RANGE 5.5 FT. X 2 FT. UP TO 8.4 FT. X 15.8 FT. IN WHITE  (IS320WH 0-000-361-03)</t>
  </si>
  <si>
    <t>CK-IS320BL</t>
  </si>
  <si>
    <t>REQUEST-TO-EXIT SENSORS ADVANCE FEATURES, RANGE 5.5 FT. X 2 FT. UP TO 8.4 FT. X 15.8 FT. BLACK (IS320BL 0-000-361-04)</t>
  </si>
  <si>
    <t>CK-IS310WK5</t>
  </si>
  <si>
    <t>KIT INCLUDES: (5) IS310WH (IS310WK5)0-000-361-01/5)</t>
  </si>
  <si>
    <t>CK-IS310WK10</t>
  </si>
  <si>
    <t>KIT INCLUDES: (10) IS310WH…. 0-000-361-01/10</t>
  </si>
  <si>
    <t xml:space="preserve">MODULE V-PLEX,  ACCESS CONTROL EXPANSION FOR THE VISTA-32FB, 128B, 128BP, 128FB, 128FBP, 250BP OR 250FBP CONTROLS.  </t>
  </si>
  <si>
    <t>4191SN-WH</t>
  </si>
  <si>
    <t>V-PLEX, RECESSED CONTACT 1/2" DIAMETER CASE, 7/8" GAP (WHITE)</t>
  </si>
  <si>
    <t>4939SN-WH</t>
  </si>
  <si>
    <t xml:space="preserve">V-PLEX, SURFACE MOUNT CONTACT, ADDRESSABLE, 1.25" GAP, '39' STYLE WITH SNAP ON COVER TO CONCEAL MOUNTING SCREWS, IN WHITE </t>
  </si>
  <si>
    <t>4939SN-BR</t>
  </si>
  <si>
    <t>V-PLEX, SURFACE MOUNT CONTACT, ADDRESSABLE, 1.25" GAP, '39' STYLE WITH SNAP ON COVER TO CONCEAL MOUNTING SCREWS, IN BROWN (ALSO AVAILABLE IN GRAY)</t>
  </si>
  <si>
    <t>4959SN</t>
  </si>
  <si>
    <t>V-PLEX, OVERHEAD DOOR CONTACT, 2.0" GAP, RUGGED ALUMINUM HOUSING AND ADJUSTABLE L BRACKET TYPE MAGNET, TAMPER RESISTANT</t>
  </si>
  <si>
    <t>CONTACT OPEN CIRCUIT</t>
  </si>
  <si>
    <t>7945-2GY</t>
  </si>
  <si>
    <t>SURFACE MOUNT CONTACT, WITH XTP SURGE PROTECTION, 6 FEET OF CL2 CABLE, 2.5" GAP IN GRAY</t>
  </si>
  <si>
    <t>7945WH</t>
  </si>
  <si>
    <t>SURFACE MOUNT CONTACT WITH 2400VOLTS OF SURGE PROTECTION, 2.5" GAP, 6FOOT CLII CABLE IN WHITE (ALSO AVAILABLE IN BROWN AND GRAY)</t>
  </si>
  <si>
    <t>OVERHEAD DOOR CONTACT, 2 3/8" GAP, ADJUSTABLE MAGNET, 24" ARMORED CABLE</t>
  </si>
  <si>
    <t>958M</t>
  </si>
  <si>
    <t>MAGNET FOR 958 CONTACT</t>
  </si>
  <si>
    <t>958-2</t>
  </si>
  <si>
    <t>OVERHEAD DOOR CONTACT, SPDT, 2 3/8" GAP, ADJUSTABLE MAGNET, 24" ARMORED CABLE</t>
  </si>
  <si>
    <t>OVERHEAD DOOR CONTACT WITH 2400VOLTS OF SURGE PROTECTION, 2.0" GAP, ADJUSTABLE MAGNET, 24" ARMORED CABLE</t>
  </si>
  <si>
    <t>SURFACE MOUNT CONTACT IN ALUMINUM HOUSING WITH 2400VOLTS OF SURGE PROTECTION, 2.5" GAP, 3FOOT ARMORED CABLE</t>
  </si>
  <si>
    <t>968XTP</t>
  </si>
  <si>
    <t>HIGH SECURITY BALANCED MAGNETIC SWITCH WITH 2400VOLTS OF SURGE PROTECTION, INDOOR/OUTDOOR USE, 3FT ARMORED CABLE</t>
  </si>
  <si>
    <t>0-000-181-01</t>
  </si>
  <si>
    <t>INDUSTRIAL SURFACE MOUNT, 2" GAP, WIDE GAP (MPS80WGW)</t>
  </si>
  <si>
    <t>PIR, RECESSED (40' X 56')</t>
  </si>
  <si>
    <t>995LR</t>
  </si>
  <si>
    <t>LONG RANGE LENS - 995 PIR</t>
  </si>
  <si>
    <t>995PA</t>
  </si>
  <si>
    <t>PET ALLEY LENS - 995 PIR</t>
  </si>
  <si>
    <t>PIR CEILING MOUNT, 36' MAX</t>
  </si>
  <si>
    <t>CK-DT6360STC</t>
  </si>
  <si>
    <t xml:space="preserve"> DUAL-TEC, X-BAND, COMMERCIAL CEILING MOUNT, RANGE 50' DIAMETER 360 DEGREE COVERAGE, 8' TO 16' MOUNTING HEIGHT (0-005-363-01)</t>
  </si>
  <si>
    <t>0-000-059-03</t>
  </si>
  <si>
    <t>PET IMMUNE DUAL TEC K-BAND MOTION SENSOR WITH FORM "C" RELAY, RANGE 35' X 40' - DT7435C</t>
  </si>
  <si>
    <t>CK-DT7500SN</t>
  </si>
  <si>
    <t>DUAL TEC, V-PLEX</t>
  </si>
  <si>
    <t>CK-DT8035</t>
  </si>
  <si>
    <t>WIRED PIR, 35' DUAL TEC, TAMPER, 100 LB PET IMMUNITY</t>
  </si>
  <si>
    <t>CK-DT8050</t>
  </si>
  <si>
    <t>WIRED,50 DUAL TEC,TAMPER,FRESNEL</t>
  </si>
  <si>
    <t>CK-DT8050A</t>
  </si>
  <si>
    <t>WIRED,50 DUAL TEC,ANTIMASKING</t>
  </si>
  <si>
    <t>CK-DT8050M</t>
  </si>
  <si>
    <t>DUAL-TEC,50' WITH INTEGRATED EOLR</t>
  </si>
  <si>
    <t>CK-IS216TCUR</t>
  </si>
  <si>
    <t>CURTAIN PIR, RANGE 33' X 5.5' (IS216-CUR)</t>
  </si>
  <si>
    <t>IS2500LT</t>
  </si>
  <si>
    <t>PIR, WIDE AREA, LOW TEMP</t>
  </si>
  <si>
    <t>CK-IS2500SN</t>
  </si>
  <si>
    <t>PIR, V-PLEX</t>
  </si>
  <si>
    <t>CK-IS3050A-SN</t>
  </si>
  <si>
    <t>PIR,50' W/ANTI-MASK</t>
  </si>
  <si>
    <t>IS25100TC</t>
  </si>
  <si>
    <t>LONG RANGE PIR DETECTOR, RANGE 100' X 20' WITH FORM "C" RELAY</t>
  </si>
  <si>
    <t>CK-IS2560TC</t>
  </si>
  <si>
    <t>WIDE AREA PIR DETECTOR, RANGE 60' X 85' WITH FORM "C" RELAY AND TAMPER RESISTANCE</t>
  </si>
  <si>
    <t>CK-IS335</t>
  </si>
  <si>
    <t>FRESNEL PIR, 40 x 56', 80 LB PET IMMUNITY</t>
  </si>
  <si>
    <t>CK-DT6100STC</t>
  </si>
  <si>
    <t>LONG RANGE DUAL-TEC PIR, RANGE: 100' x 20' (DT6100STC)(0-000-610-01)</t>
  </si>
  <si>
    <t>CEILING MOUNT DUAL TEC, RANGE 50' DIAMETER 360 DEGREE COVERAGE, 8' TO 16' MOUNTING HEIGHT, (0-005-363-01)</t>
  </si>
  <si>
    <t>CK-DT7450C</t>
  </si>
  <si>
    <t>DUAL TEC 50' K-BAND WITH FORM "C" RELAY (0-000-058-02)</t>
  </si>
  <si>
    <t>11BR</t>
  </si>
  <si>
    <t>VIBRATION CONTACT IN BROWN</t>
  </si>
  <si>
    <t>11WH</t>
  </si>
  <si>
    <t>VIBRATION CONTACT IN WHITE (ALSO AVAILABLE IN BROWN)</t>
  </si>
  <si>
    <t>ASC-SS1</t>
  </si>
  <si>
    <t>SHOCK SENSOR, ADHESIVE MOUNT TO GLASS</t>
  </si>
  <si>
    <t>CK-FG1025Z</t>
  </si>
  <si>
    <t>GLASSBREAK DETECTOR WITH EXCLUSION ZONE (0-001-251-01)</t>
  </si>
  <si>
    <t>CK-FG1615</t>
  </si>
  <si>
    <t>GLASSBREAK DETECTOR, NON-ADJUSTABLE WITH 15' RANGE (0-001-028-01)</t>
  </si>
  <si>
    <t>CK-FG1625</t>
  </si>
  <si>
    <t>GLASSBREAK DETECTOR, 25' RANGE.(0-001-027-01)</t>
  </si>
  <si>
    <t>CK-FG1625F</t>
  </si>
  <si>
    <t>FLUSH MOUNT GLASSBREAK, 25' RANGE.(0-001-030-01)</t>
  </si>
  <si>
    <t>CK-FG1625R</t>
  </si>
  <si>
    <t>ROUND GLASSBREAK, 25'.(0-001-031-01)</t>
  </si>
  <si>
    <t>CK-FG1625RFM</t>
  </si>
  <si>
    <t>ROUND, FLUSH MOUNT  GLASSBREAK</t>
  </si>
  <si>
    <t>CK-FG1625RT</t>
  </si>
  <si>
    <t>ACOUSTIC GLASSBREAK, ROUND WITH TAMPER (0-001-031-02)</t>
  </si>
  <si>
    <t>CK-FG1625SN</t>
  </si>
  <si>
    <t>ACOUSTIC GLASSBREAK DETECTOR, V-PLEX</t>
  </si>
  <si>
    <t>CK-FG1625T</t>
  </si>
  <si>
    <t>ACOUSTIC GLASSBREAK, FORM C, TAMPER (0-001-027-02)</t>
  </si>
  <si>
    <t>CK-FG701</t>
  </si>
  <si>
    <t>GLASSBREAK SIMULATOR/TESTER.(0-000-701-01)</t>
  </si>
  <si>
    <t>CK-FG730</t>
  </si>
  <si>
    <t>DUAL FLEXGUARD AUDIO DETECTOR (0-010-731-01)</t>
  </si>
  <si>
    <t>MONEY CLIP, HOLD UP SWITCH</t>
  </si>
  <si>
    <t>HOLD UP SWITCH, FOOT RAIL, 18" LONG</t>
  </si>
  <si>
    <t>HOLD UP SWITCH WITH LOCK IN FLAG</t>
  </si>
  <si>
    <t>269R</t>
  </si>
  <si>
    <t>HOLD UP SWITCH, HARDWIRED WITH STAINLESS STEEL COVER</t>
  </si>
  <si>
    <t>269SN</t>
  </si>
  <si>
    <t>V-PLEX HOLD UP SWITCH</t>
  </si>
  <si>
    <t>270R</t>
  </si>
  <si>
    <t>HOLD UP SWITCH, HARDWIRED IN PLASTIC CASE</t>
  </si>
  <si>
    <t>INDICATOR SWITCH WITH DPDT CONTACTS</t>
  </si>
  <si>
    <t>SIREN, 30WATT, 6-12VOLT OPERATION</t>
  </si>
  <si>
    <t>705-820</t>
  </si>
  <si>
    <t>SPEAKER, 5" DIAMETER, 20 WATT, 8 OHM</t>
  </si>
  <si>
    <t>HIGH POWER SPEAKER, 40 WATT, 8 OHM</t>
  </si>
  <si>
    <t>SIREN, 6-12 VOLT OPERATION RANGE</t>
  </si>
  <si>
    <t>735BE</t>
  </si>
  <si>
    <t>SPEAKER IN TAMPERED CABINET, 20WATT, 8 OHM</t>
  </si>
  <si>
    <t>INDOOR SPEAKER, SURFACE MOUNT, 15 WATT</t>
  </si>
  <si>
    <t>746F</t>
  </si>
  <si>
    <t>INDOOR SPEAKER, FLUSH MOUNT, 15 WATT</t>
  </si>
  <si>
    <t>INDOOR SIREN, SURFACE MOUNT, 2 TONE</t>
  </si>
  <si>
    <t>747F</t>
  </si>
  <si>
    <t>INDOOR SIREN, FLUSH MOUNT, 2-TONE</t>
  </si>
  <si>
    <t>747PD</t>
  </si>
  <si>
    <t>INDOOR SIREN, 2 TONE, PIEZO DYNAMIC</t>
  </si>
  <si>
    <t>SIREN, SELF CONTAINED, 2 TONE, 119DB</t>
  </si>
  <si>
    <t>748LC</t>
  </si>
  <si>
    <t>SIREN, SELF CONTAINED, 2 TONE, LOW CURRENT, 112DB</t>
  </si>
  <si>
    <t>OUTDOOR SPEAKER WITH TAMPER, 8 OHM, 25 WATT</t>
  </si>
  <si>
    <t>AB12M</t>
  </si>
  <si>
    <t>MOTORIZED ALARM BELL IN CABINET , 10" DIAMETER, 12 VOLT OPERATION, UL GRADE A LISTED</t>
  </si>
  <si>
    <t>WAVE</t>
  </si>
  <si>
    <t>INDOOR SPEAKER, 8 OHM, 15 WATT</t>
  </si>
  <si>
    <t>WAVE2</t>
  </si>
  <si>
    <t>SIREN, INDOOR, SURFACE MOUNT, 2-TONE</t>
  </si>
  <si>
    <t>WAVE2EX</t>
  </si>
  <si>
    <t>INDOOR SOUNDER, PIEZO TYPE</t>
  </si>
  <si>
    <t>WAVE2F</t>
  </si>
  <si>
    <t>SIREN, FLUSH MOUNT, 2-TONE</t>
  </si>
  <si>
    <t>WAVE2PD</t>
  </si>
  <si>
    <t>INDOOR SIREN, 2-TONE, PIEZO DYNAMIC</t>
  </si>
  <si>
    <t>WAVE-F</t>
  </si>
  <si>
    <t>FLUSH MOUNT SPEAKER</t>
  </si>
  <si>
    <t>SWITCH C.C.</t>
  </si>
  <si>
    <t>BRACKET CLIP MOUNT FOR 112,113</t>
  </si>
  <si>
    <t>28-2</t>
  </si>
  <si>
    <t>BRACKET CLIP MOUNT FOR 955 PLUNGER SWITCH</t>
  </si>
  <si>
    <t>4191WA</t>
  </si>
  <si>
    <t>ADAPTER PLUG FOR 4191WH</t>
  </si>
  <si>
    <t>470-12</t>
  </si>
  <si>
    <t>WATER SENSOR 12V</t>
  </si>
  <si>
    <t>470PB</t>
  </si>
  <si>
    <t>PROBE FOR 470-12 WATER SENSOR</t>
  </si>
  <si>
    <t>52BR</t>
  </si>
  <si>
    <t>SPACER FOR 39/7939 SURFACE MOUNT CONTACT IN BROWN</t>
  </si>
  <si>
    <t>52WH</t>
  </si>
  <si>
    <t>SPACER FOR 39/7939 SURFACE MOUNT CONTACT IN WHITE</t>
  </si>
  <si>
    <t>64WH</t>
  </si>
  <si>
    <t xml:space="preserve">RETRACT SLIM DOOR CORD IN WHITE </t>
  </si>
  <si>
    <t>DOOR CORD WITH DISCONECTING PLUG</t>
  </si>
  <si>
    <t>710AM</t>
  </si>
  <si>
    <t>STROBE LIGHT WITH AMBER LENS</t>
  </si>
  <si>
    <t>710BL</t>
  </si>
  <si>
    <t>STROBE LIGHT WITH BLUE LENS</t>
  </si>
  <si>
    <t>710CL</t>
  </si>
  <si>
    <t>STROBE LIGHT WITH CLEAR LENS</t>
  </si>
  <si>
    <t>710RD</t>
  </si>
  <si>
    <t>STROBE LIGHT WITH RED LENS</t>
  </si>
  <si>
    <t>FLOOR TRAP</t>
  </si>
  <si>
    <t>913WH</t>
  </si>
  <si>
    <t xml:space="preserve">PRE-WIRE PLUG, 3/4" DIAMETER IN WHITE </t>
  </si>
  <si>
    <t>91F</t>
  </si>
  <si>
    <t>PLASTIC STRAP 1/8" 100/BAG</t>
  </si>
  <si>
    <t>944SP-WH</t>
  </si>
  <si>
    <t>RECESSED 3/8 "CONTACT W/ 3/4" ADAPTER,  (ALSO AVAILABLE IN BROWN)</t>
  </si>
  <si>
    <t>944TRE-WH</t>
  </si>
  <si>
    <t xml:space="preserve">RECESSED CONTACT IN WHITE, 3/8" DIAMETER WITH 3/8" DIAMETER RARE EARTH MAGNET, 0.5" GAP </t>
  </si>
  <si>
    <t>944TSP-WH</t>
  </si>
  <si>
    <t>RECESSED CONTACT, 3/4" DIAMETER SWITCH, 3/8" DIAMETER MAGNET, 3/4" GAP, WHITE. FOR AMMO BOX, ORDER QTY 50. (ALSO AVAILABLE IN BROWN)</t>
  </si>
  <si>
    <t>944T-WH</t>
  </si>
  <si>
    <t>RECESSED CONTACT, 3/8" DIAMETER, WITH STAGGERED T TERMINALS, 0.75" GAP, WHITE. FOR AMMO BOX, ORDER QTY 50. (ALSO AVAILABLE IN BROWN)</t>
  </si>
  <si>
    <t>947-75TWH</t>
  </si>
  <si>
    <t>RECESSED MOUNT CONTACT FOR STEEL DOOR W/TERMINALS, 3/4" DIAMETER, 1/2" GAP IN STEEL IN WHITE (ALSO AVAILABLE IN BROWN)</t>
  </si>
  <si>
    <t>947-75WH</t>
  </si>
  <si>
    <t xml:space="preserve">RECESSED MOUNT CONTACT FOR STEEL DOOR, 3/4" DIAMETER, 5 FOOT LEADS, 1/2" GAP IN STEEL IN WHITE. FOR AMMO BOX, ORDER QTY 50. </t>
  </si>
  <si>
    <t>951WG-WH</t>
  </si>
  <si>
    <t>RECESSED CONTACT, MINI, 3/8" DIAMETER, 5 FOOT LEADS, 7/16" GAP IN WHITE. FOR AMMO BOX, ORDER QTY 50. (ALSO AVAILABLE IN BROWN)</t>
  </si>
  <si>
    <t>955PST-WH</t>
  </si>
  <si>
    <t>PLUNGER SWITCH IN WHITE, WITH TERMINALS. FOR AMMO BOX, ORDER QTY 50. (ALSO AVAILABLE IN BROWN)</t>
  </si>
  <si>
    <t>955WH</t>
  </si>
  <si>
    <t>PLUNGER SWITCH, WITH 18" LEADS IN WHITE</t>
  </si>
  <si>
    <t>956RPT-WH</t>
  </si>
  <si>
    <t xml:space="preserve">ROLLER PLUNGER SWITCH IN WHITE, WITH TERMINALS. FOR AMMO BOX, ORDER QTY 50. </t>
  </si>
  <si>
    <t>7939-2WH</t>
  </si>
  <si>
    <t xml:space="preserve">SURFACE MOUNT CONTACT WITH TERMINALS, SPDT, 1.0" GAP IN WHITE </t>
  </si>
  <si>
    <t>7939WG-WH</t>
  </si>
  <si>
    <t>SURFACE MOUNT CONTACT, WHITE, HONEYWELL LOGO. (ALSO AVAILABLE IN BROWN )</t>
  </si>
  <si>
    <t>7939WG-GY</t>
  </si>
  <si>
    <t xml:space="preserve">SURFACE MOUNT CONTACT, GRAY, HONEYWELL LOGO. </t>
  </si>
  <si>
    <t>7940WH</t>
  </si>
  <si>
    <t>UNIVERSAL CONTACT, RECESS MOUNT W/1.0" GAP, SURFACE MOUNT W/2.0" GAP IN WHITE. FOR AMMO BOX ORDER QTY 50.</t>
  </si>
  <si>
    <t>7940WH-M</t>
  </si>
  <si>
    <t>MAGNET ONLY FOR 7940 UNIVERSAL CONTACT IN WHITE</t>
  </si>
  <si>
    <t>7945BR</t>
  </si>
  <si>
    <t>SURFACE MOUNT CONTACT WITH 2400VOLTS OF SURGE PROTECTION, 2.5" GAP, 6FOOT CLII CABLE IN BROWN (AVAILABLE IN  GRAY)</t>
  </si>
  <si>
    <t>940WH</t>
  </si>
  <si>
    <t xml:space="preserve">SURFACE MOUNT CONTACT,MINI WITH TERMINALS, 0.75" GAP IN WHITE </t>
  </si>
  <si>
    <t>943WG-WH</t>
  </si>
  <si>
    <t xml:space="preserve">MINI CONT W/LEADS ,WIDE GAP, WHITE </t>
  </si>
  <si>
    <t>943WG-WH-M</t>
  </si>
  <si>
    <t>MAGNET ONLY FOR 943WG CONTACT. (ALSO AVAILABLE IN BROWN)</t>
  </si>
  <si>
    <t>943WG-BR-M</t>
  </si>
  <si>
    <t>MAGNET ONLY FOR 943WG CONTACT. (BROWN)</t>
  </si>
  <si>
    <t>945T-WH</t>
  </si>
  <si>
    <t xml:space="preserve">SURFACE MOUNT CONTACT WITH TERMINALS, MINI, 1 1/4" GAP IN WHITE </t>
  </si>
  <si>
    <t>945WH-M</t>
  </si>
  <si>
    <t xml:space="preserve">MAGNET ONLY FOR 945 SURFACE MOUNT CONTACT IN WHITE </t>
  </si>
  <si>
    <t>949WH</t>
  </si>
  <si>
    <t xml:space="preserve">SURFACE MOUNT CONTACT, MINI, 15 FOOT LEADS, 1 1/4" GAP IN WHITE </t>
  </si>
  <si>
    <t>950BR</t>
  </si>
  <si>
    <t xml:space="preserve">SURFACE MOUNT CONTACT IN BROWN W/TERMINALS, HIDES EOLR, 1.0 " GAP IN BROWN </t>
  </si>
  <si>
    <t>950W-GY</t>
  </si>
  <si>
    <t>SURFACE MOUNT CONTACT  W/TERMINALS, HIDES EOLR, 1 3/4" GAP IN GRAY</t>
  </si>
  <si>
    <t>INDUSTRIAL SURFACE MOUNT, 2' GAP, WIDE GAP  (ALSO AVAILABLE IN BLACK) MPS80WGW</t>
  </si>
  <si>
    <t>PAL-T-WH</t>
  </si>
  <si>
    <t>SURFACE MOUNT CONTACT WITH HINGED COVER, WITH TERMINAL, 1 1/8" GAP IN WHITE (ALSO AVAILABLE IN BROWN AND GRAY)</t>
  </si>
  <si>
    <t>SC100</t>
  </si>
  <si>
    <t>SEISMIC VIBRATION DETECTOR, SAFE / VAULT</t>
  </si>
  <si>
    <t>SC105</t>
  </si>
  <si>
    <t>SEISMIC VIBRATION DETECTOR, ATM</t>
  </si>
  <si>
    <t>SC110</t>
  </si>
  <si>
    <t>MOUNTING PLATE FOR SC100</t>
  </si>
  <si>
    <t>SC111</t>
  </si>
  <si>
    <t xml:space="preserve">MOVEABLE MOUNTING PLATE KIT </t>
  </si>
  <si>
    <t>SC112</t>
  </si>
  <si>
    <t xml:space="preserve">KEYHOLE PROTECTION KIT </t>
  </si>
  <si>
    <t>SC113</t>
  </si>
  <si>
    <t>INTRENAL TEST TRANSMITTER</t>
  </si>
  <si>
    <t>SC114</t>
  </si>
  <si>
    <t xml:space="preserve">ARMOURED CABLE KIT, 5.9' </t>
  </si>
  <si>
    <t>SC115</t>
  </si>
  <si>
    <t>EXTERNAL TEST TRANSMITTER</t>
  </si>
  <si>
    <t>SC116</t>
  </si>
  <si>
    <t>WALL RECESS MOUNTING KIT</t>
  </si>
  <si>
    <t>SC117</t>
  </si>
  <si>
    <t>FLOOR RECESS MOUNTING KIT</t>
  </si>
  <si>
    <t>SC118</t>
  </si>
  <si>
    <t>SPACER FOR SC112</t>
  </si>
  <si>
    <t>PAL-T-GY</t>
  </si>
  <si>
    <t>SURFACE MOUNT CONTACT WITH HINGED COVER, WITH TERMINAL, 1 1/8" GAP IN GRAY</t>
  </si>
  <si>
    <t>5193SD</t>
  </si>
  <si>
    <t>V-PLEX, SMOKE DETECTOR, PHOTO, MAINT, LP</t>
  </si>
  <si>
    <t>5193SDT</t>
  </si>
  <si>
    <t>V-PLEX, SMOKE DETECTOR, PHOTO, MAINT, FEATURES HEAT SENSOR</t>
  </si>
  <si>
    <t>SMOKE SENSOR</t>
  </si>
  <si>
    <t xml:space="preserve">SMOKE DETECTOR, RESIDENTIAL/COMMERCIAL  </t>
  </si>
  <si>
    <t>CK-T1000</t>
  </si>
  <si>
    <t>T1000 INTELLITEMP TEMPERATURE SENSOR (0-002-007-01)</t>
  </si>
  <si>
    <t>TS300</t>
  </si>
  <si>
    <t>DUAL TEMPERATURE SENSOR</t>
  </si>
  <si>
    <t>TS300R</t>
  </si>
  <si>
    <t>TEMPERATURE PROBE ASSY FOR TS300</t>
  </si>
  <si>
    <t>4100SM</t>
  </si>
  <si>
    <t>SERIAL INTERFACE MODULE</t>
  </si>
  <si>
    <t>4142BLK</t>
  </si>
  <si>
    <t>REMOVEABLE BLOCKS, 3/PACK</t>
  </si>
  <si>
    <t>4 RELAY MODULE FOR FA148CP, FA168CPS, FA1220CV, FA1340C, FA1600C/CA/CB FA1660C AND FA1700C.</t>
  </si>
  <si>
    <t>8 ZONE HARDWIRED EXPANDER</t>
  </si>
  <si>
    <t>8 ZONE HARDWIRED EXPANDER WITH 2 RELAYS</t>
  </si>
  <si>
    <t>V-PLEX, HOLD-UP SWITCH IN STAINLESS STEEL</t>
  </si>
  <si>
    <t>4101SN</t>
  </si>
  <si>
    <t>SINGLE OUTPUT RELAY MODULE ACCESSORY FOR USE WITH CONTROL PANELS THAT SUPPORT SERIAL MODE POLLING LOOP PROGRAMMABLE OUTPUT DEVICES.</t>
  </si>
  <si>
    <t>4190SN</t>
  </si>
  <si>
    <t>V-PLEX, EXPANSION MODULE THAT ADDS UP TO 2 ZONES AND CAN BE USED WITH VISTA CONTROLS THAT SUPPORT UP TO 250 ZONES</t>
  </si>
  <si>
    <t>4193SN</t>
  </si>
  <si>
    <t>MICRO-MINIATURE TWO-ZONE V-PLEX ADAPTER, MAKES ANY HARDWIRED CONTACT DEVICE V-PLEX READY. BUILT-IN SERIAL NUMBER FOR ADDRESSING. ONE SUPERVISED ZONE AND ONE UNSUPERVISED ZONE FOR UL LISTED FIRE AND BURGLARY APPLICATIONS</t>
  </si>
  <si>
    <t>4208SN</t>
  </si>
  <si>
    <t>8 ZONE V-PLEX EXPANDER MODULE- ADD UP TO 8 ZONES AND CAN BE USED WITH CONTROLS THAT SUPPORT UP TO 250 SERIAL MODE ZONES</t>
  </si>
  <si>
    <t>4208SNF</t>
  </si>
  <si>
    <t>8 ZONE VPLEX EXPANDER- ADDS 2 CLASS A AND 6 CLASS B OR 8 CLASS B ZONES AND CAN BE USED WITH CONTROLS THAT SUPPORT UP TO 250 SERIAL MODE ZONES</t>
  </si>
  <si>
    <t>4208U</t>
  </si>
  <si>
    <t>V-PLEX, EXPANSION MODULE - ADDS UP TO 8 ZONES AND WORKS WITH CONTROL PANELS THAT SUPPORT UP TO 128 ZONES OR DIPSWITCH PROGRAMMING.</t>
  </si>
  <si>
    <t>4209U</t>
  </si>
  <si>
    <t>V-PLEX, EXPANSION MODULE - PROVIDES POWER AND SUPERVISION FOR TWO-WIRE INDUSTRY STANDARD SMOKE DETECTORS (REVIEW UL COMPATIBILITY LISTING)</t>
  </si>
  <si>
    <t>4193SNP</t>
  </si>
  <si>
    <t xml:space="preserve">2-ZONE V-PLEX CONTACT WITH SERIAL NUMBER </t>
  </si>
  <si>
    <t>V-PLEX, MULTIPLEX BOOSTER AND ISOLATER/EXTENDER FOR POLLING LOOP</t>
  </si>
  <si>
    <t>V-PLEX, SURFACE MOUNT CONTACT, ADDRESSABLE, 1.25" GAP, '39' STYLE WITH SNAP ON COVER TO CONCEAL MOUNTING SCREWS, IN WHITE (ALSO AVAILABLE IN BROWN AND GRAY)</t>
  </si>
  <si>
    <t>V-PLEX, FLEXGUARD SELECTABLE SENSITIVITY GLASSBREAK DETECTOR, EASY INSTALLATION WITH FG-701 TESTER, 25' MAX RANGE</t>
  </si>
  <si>
    <t>VPLEX-VSI</t>
  </si>
  <si>
    <t>V-PLEX SHORT TERM ISOLATOR</t>
  </si>
  <si>
    <t>VPLEX-VSI-5</t>
  </si>
  <si>
    <t>5 PC KIT OF VPLEX-VSI</t>
  </si>
  <si>
    <t>4204CF</t>
  </si>
  <si>
    <t>SUPERVISED NOTIFICATION APPLIANCE CIRCUIT MODULE</t>
  </si>
  <si>
    <t>THERM OC 135DEG UL</t>
  </si>
  <si>
    <t>THERMAL CC FIXED TEMP 135DEG</t>
  </si>
  <si>
    <t>THERM OC 190DEG UL</t>
  </si>
  <si>
    <t>5140DLM</t>
  </si>
  <si>
    <t>SUPERVISED DIALER. WORKS WITH VSTA FIRE/BURG COMBO CONTROL PANELS</t>
  </si>
  <si>
    <t>5140MPS-1</t>
  </si>
  <si>
    <t>ADA COMPLIANT MANUAL PULL STATION</t>
  </si>
  <si>
    <t>5140MPS-2</t>
  </si>
  <si>
    <t>ALLEN RESET PULL STATION</t>
  </si>
  <si>
    <t>5140MPS-BB</t>
  </si>
  <si>
    <t>FIRE PULL STATION BACK BOX. WORKS WITH 5140MPS-1 AND 5140MPS-2</t>
  </si>
  <si>
    <t>BSM</t>
  </si>
  <si>
    <t>BATTERY SENSE MODULE</t>
  </si>
  <si>
    <t>ECP-ISO</t>
  </si>
  <si>
    <t>ECP ISOLATOR FOR FIRE/BURG</t>
  </si>
  <si>
    <t>FSA-24</t>
  </si>
  <si>
    <t>FIRE SYSTEM ANNUNCIATOR. DISPLAYS UP TO 24 ZONES. ADD-ON ACCESSORY THAT PROVIDES THE ABILITY FOR A FIRE RESPONSE UNIT TO IDENTIFY QUICKLY AND EASILY THE POINT/ZONE OF A FIRE.</t>
  </si>
  <si>
    <t>FSAKSM</t>
  </si>
  <si>
    <t>FIRE SYSTEM ANNOUNCIATOR KEY SWITCH MDLE</t>
  </si>
  <si>
    <t>PS24</t>
  </si>
  <si>
    <t>24 VOLT POWER SUPPLY</t>
  </si>
  <si>
    <t>SG-GR</t>
  </si>
  <si>
    <t>PULL STATION BREAK GLASS REPLACEMENT RODS (12 PER PACKAGE)</t>
  </si>
  <si>
    <t>ULFIREKIT</t>
  </si>
  <si>
    <t>KIT CONTAINS: 6160CR-2, VPLEX-VSI &amp; ECP-ISO</t>
  </si>
  <si>
    <t>ULFIREKIT1</t>
  </si>
  <si>
    <t>KIT CONTAINS: VPLEX-VSI &amp; ECP-ISO</t>
  </si>
  <si>
    <t>AVS</t>
  </si>
  <si>
    <t>TWO WAY VOICE SYSTEM, ECP</t>
  </si>
  <si>
    <t>AVST</t>
  </si>
  <si>
    <t>TWO WAY VOICE STATION</t>
  </si>
  <si>
    <t>FB-XL4600SM</t>
  </si>
  <si>
    <t>KEYPAD, 6 ZONE LED</t>
  </si>
  <si>
    <t>FB-XL4612SM</t>
  </si>
  <si>
    <t>KEYPAD, 12 ZONE LED</t>
  </si>
  <si>
    <t>FB-F679S</t>
  </si>
  <si>
    <t>SIREN DRIVER</t>
  </si>
  <si>
    <t>FB-F330</t>
  </si>
  <si>
    <t>DUAL OUTPUT MODULE FOR XL1218</t>
  </si>
  <si>
    <t>1317-1</t>
  </si>
  <si>
    <t>TRANSFORMER, 16.5 V, 25VA</t>
  </si>
  <si>
    <t>1321-1</t>
  </si>
  <si>
    <t>TRANSFORMER, PLUG-IN, 16.5V, 25VA</t>
  </si>
  <si>
    <t>1361-GT</t>
  </si>
  <si>
    <t>TRANSFORMER,16.5VAC,40VA,2.4A</t>
  </si>
  <si>
    <t>1451-24</t>
  </si>
  <si>
    <t>24V WIRED IN TRANSFORMER IN RED CABINET FOR FIRE APPLICATIONS</t>
  </si>
  <si>
    <t>300-04065V1</t>
  </si>
  <si>
    <t>TRANSFORMER FOR L5200/L7000 WITH GROUND</t>
  </si>
  <si>
    <t>TRANSFORMER FOR L5000/ L5200LA</t>
  </si>
  <si>
    <t>300-07052</t>
  </si>
  <si>
    <t>POWER SUPPLY 15.5VDC FOR F5800C2W</t>
  </si>
  <si>
    <t>TERMINAL STRIP 12POS FLEXIBLE</t>
  </si>
  <si>
    <t>440-1</t>
  </si>
  <si>
    <t>DOUBLE STICK TAPE</t>
  </si>
  <si>
    <t>BATTERY 9V LITHIUM</t>
  </si>
  <si>
    <t xml:space="preserve">LITHIUM BATTERY </t>
  </si>
  <si>
    <t>466KT</t>
  </si>
  <si>
    <t>LITHIUM BATTERY 5-PACK</t>
  </si>
  <si>
    <t>BATTERY, GEL CELL 12V 4AH</t>
  </si>
  <si>
    <t>BATTERY,12V,7AH,SEALD LEAD ACID</t>
  </si>
  <si>
    <t>AD12612</t>
  </si>
  <si>
    <t>POWER SUPPLY, 1.2 AMP 6-12VDC</t>
  </si>
  <si>
    <t>AD25624</t>
  </si>
  <si>
    <t>POWER SUPPLY, 2.5 AMP 12-24VDC</t>
  </si>
  <si>
    <t>CR2032</t>
  </si>
  <si>
    <t>BATTERY, 3V LITHIUM,COIN CELL</t>
  </si>
  <si>
    <t>CR2430</t>
  </si>
  <si>
    <t>LT-CABLE</t>
  </si>
  <si>
    <t>LYNX5000 FAMILY POWER CORD</t>
  </si>
  <si>
    <t>LYNXRCHKIT-HC</t>
  </si>
  <si>
    <t xml:space="preserve">RECHARGEABLE,BATTERY,HIGH CAPACITY </t>
  </si>
  <si>
    <t>LYNXRCHKIT-SC</t>
  </si>
  <si>
    <t>RECHARGEABLE,BATTERY,STANDARD CAPACITY</t>
  </si>
  <si>
    <t>LYNXRCHKIT-SHA</t>
  </si>
  <si>
    <t xml:space="preserve">RECHARGEABLE,BATTERY, SUPER HIGH CAPACITY </t>
  </si>
  <si>
    <t>6220RPR</t>
  </si>
  <si>
    <t>CUSTOM PAPER 4 &amp; RIBBON 2 ROLLS PER PACK</t>
  </si>
  <si>
    <t>6220S</t>
  </si>
  <si>
    <t>SECURITY SYSTEM SERIAL PRINTER</t>
  </si>
  <si>
    <t>4120TR</t>
  </si>
  <si>
    <t>TRIGGER CABLE FOR 4120</t>
  </si>
  <si>
    <t>4142TR</t>
  </si>
  <si>
    <t>TRIGGER CABLE FOR 4140XMP</t>
  </si>
  <si>
    <t>ADEMCO TELCO CONNECTOR CORD</t>
  </si>
  <si>
    <t>RJ31X TELEPHONE JACK</t>
  </si>
  <si>
    <t>620-KT</t>
  </si>
  <si>
    <t>KIT WITH 620 &amp; 621</t>
  </si>
  <si>
    <t>659EN</t>
  </si>
  <si>
    <t>MONITOR LINE FAULT</t>
  </si>
  <si>
    <t>L3000DM</t>
  </si>
  <si>
    <t xml:space="preserve">DESK MOUNT FOR  LYNX 3000 PANEL </t>
  </si>
  <si>
    <t>L5000DM</t>
  </si>
  <si>
    <t xml:space="preserve">DESK MOUNT FOR  LYNX 5100 PANEL </t>
  </si>
  <si>
    <t>L7000DM</t>
  </si>
  <si>
    <t>DESK MOUNT FOR L7000 PANEL</t>
  </si>
  <si>
    <t>VA8200</t>
  </si>
  <si>
    <t>PANEL LINKING MODULE- WORKS WITH VISTA-128BP, VISTA-250BP, VISTA-128FBP, VISTA-250FBP</t>
  </si>
  <si>
    <t>CASE ONLY FOR 5816BR, 3/PACK</t>
  </si>
  <si>
    <t>CASE ONLY FOR 5816WH</t>
  </si>
  <si>
    <t>IRXP-2</t>
  </si>
  <si>
    <t>IROXPLUS DUAL FREQ MULTICLASS SE READER SINGLE GANG</t>
  </si>
  <si>
    <t>TIMER MODULE</t>
  </si>
  <si>
    <t>MULTI FUNCTION TIMER 12/24VDC</t>
  </si>
  <si>
    <t>ACM4</t>
  </si>
  <si>
    <t>ACC PWR CNTRLR BD, 4FUSED TRIG</t>
  </si>
  <si>
    <t>ACM4CB</t>
  </si>
  <si>
    <t>ACC PWR CNTRLR BD, 4PTC TRIGGE</t>
  </si>
  <si>
    <t>ACM4CBE</t>
  </si>
  <si>
    <t>ACC PWR CNTRLR W/ENCL, 4PTC TR</t>
  </si>
  <si>
    <t>ACM4E</t>
  </si>
  <si>
    <t>ACC PWR CNTRLR W/ENCL, 4FUSE T</t>
  </si>
  <si>
    <t>ACM8</t>
  </si>
  <si>
    <t>8 CHANNEL  POWER CONTROLLER</t>
  </si>
  <si>
    <t>ACM8CB</t>
  </si>
  <si>
    <t>8 CHANNEL CONTROLLER W/BKRS</t>
  </si>
  <si>
    <t>ACM8CBE</t>
  </si>
  <si>
    <t>8 CHAN CONTROL W/ENCL &amp; BKRS</t>
  </si>
  <si>
    <t>ACM8E</t>
  </si>
  <si>
    <t>8 CHANNEL CONTROLLER IN ENCL.</t>
  </si>
  <si>
    <t>ACMS8</t>
  </si>
  <si>
    <t>2 INPUT, 8 CH ACCES POWER CONT</t>
  </si>
  <si>
    <t>ACMS8CB</t>
  </si>
  <si>
    <t>ACMS8CBK1</t>
  </si>
  <si>
    <t>VR6/ACMS8CB KIT</t>
  </si>
  <si>
    <t>ACMS8K1</t>
  </si>
  <si>
    <t>VR6/ACMS8 KIT</t>
  </si>
  <si>
    <t>AL1002ULADA</t>
  </si>
  <si>
    <t>NAC PWR EXT 10A SYNC UL864,9th</t>
  </si>
  <si>
    <t>AL1002ULADAJ</t>
  </si>
  <si>
    <t>AL1002ULADA IN BC600 ENCL</t>
  </si>
  <si>
    <t>AL100UL</t>
  </si>
  <si>
    <t>UL LISTED 12V/750ma PS/CHGR</t>
  </si>
  <si>
    <t>AL1012ULACM</t>
  </si>
  <si>
    <t>10A 12VDC UL SPLY W/ACM8</t>
  </si>
  <si>
    <t>AL1012ULACMCB</t>
  </si>
  <si>
    <t>10A 12VDC UL SPLY W/ACM8CB</t>
  </si>
  <si>
    <t>AL1012ULACMCBJ</t>
  </si>
  <si>
    <t>12VDC @ 10A, W/ACM8CB IN J ENC</t>
  </si>
  <si>
    <t>AL1012ULACMJ</t>
  </si>
  <si>
    <t>10A 12VDC P/S W/ACM8 IN BC600</t>
  </si>
  <si>
    <t>AL1012ULM</t>
  </si>
  <si>
    <t>12 VDC 10 A UL SPLY W/MOM5</t>
  </si>
  <si>
    <t>AL1012ULX</t>
  </si>
  <si>
    <t>UL LSTD 10A 12VDC PWR SPLY</t>
  </si>
  <si>
    <t>AL1012ULXB</t>
  </si>
  <si>
    <t>12VDC@10AMP BOARD</t>
  </si>
  <si>
    <t>AL1012ULXPD16</t>
  </si>
  <si>
    <t>UL 10A 12VDC P/S W16 FUSED OUT</t>
  </si>
  <si>
    <t>AL1012ULXPD16CB</t>
  </si>
  <si>
    <t>UL 10A 12VDC P/S W16 PTC  OUT</t>
  </si>
  <si>
    <t>AL1012ULXPD4</t>
  </si>
  <si>
    <t>AL1012ULX WITH PD4UL INSTALLED</t>
  </si>
  <si>
    <t>AL1012ULXPD4CB</t>
  </si>
  <si>
    <t>AL1012ULX  W/PD4ULCB INSTALLED</t>
  </si>
  <si>
    <t>AL1012ULXPD8</t>
  </si>
  <si>
    <t>UL LSTD 10A 12VDC 8 FUSED OUT</t>
  </si>
  <si>
    <t>AL1012ULXPD8CB</t>
  </si>
  <si>
    <t>AL1012ULX W/PD8ULCB INSTALLED</t>
  </si>
  <si>
    <t>AL1024ULACM</t>
  </si>
  <si>
    <t>UL 10A 8 OUT ACCESS SUPPLY</t>
  </si>
  <si>
    <t>AL1024ULACMCB</t>
  </si>
  <si>
    <t>UL 10A 8 OUT ACCESS SPLY W/CB</t>
  </si>
  <si>
    <t>AL1024ULACMCBJ</t>
  </si>
  <si>
    <t>24VDC @ 10A, w/ACM8Cb J ENC</t>
  </si>
  <si>
    <t>AL1024ULACMJ</t>
  </si>
  <si>
    <t>24VDC @ 10A, 8 Out, Gray J Enc</t>
  </si>
  <si>
    <t>AL1024ULM</t>
  </si>
  <si>
    <t>24 VDC 10 A UL SPLY W/MOM5</t>
  </si>
  <si>
    <t>AL1024ULMR</t>
  </si>
  <si>
    <t>24VDC 10 AMP UL P/S RED ENCL</t>
  </si>
  <si>
    <t>AL1024ULX</t>
  </si>
  <si>
    <t>UL 8A  P/S CHGR ACCESS/ FIRE</t>
  </si>
  <si>
    <t>AL1024ULXB2</t>
  </si>
  <si>
    <t>10A ACCESS 8A FIRE P/S BOARD</t>
  </si>
  <si>
    <t>AL1024ULXPD16</t>
  </si>
  <si>
    <t>10A 24VDC 16 FUSED OUT P/S</t>
  </si>
  <si>
    <t>AL1024ULXPD16CB</t>
  </si>
  <si>
    <t>10A 24VDC 16 PTC OUT P/S</t>
  </si>
  <si>
    <t>AL1024ULXPD4</t>
  </si>
  <si>
    <t>10A 24VDC UL PS/CHGR W/ PD4UL</t>
  </si>
  <si>
    <t>AL1024ULXPD4CB</t>
  </si>
  <si>
    <t>AL1024ULX W/ PD4ULCB INSTALLED</t>
  </si>
  <si>
    <t>AL1024ULXPD8</t>
  </si>
  <si>
    <t>UL LSTD 10A 24VDC SPLY W/PD8UL</t>
  </si>
  <si>
    <t>AL1024ULXPD8CB</t>
  </si>
  <si>
    <t>UL LSTD 10A 24VDC 8 PTC OUT</t>
  </si>
  <si>
    <t>AL1024ULXR</t>
  </si>
  <si>
    <t>UL10A ACC 8AFIRE SPLY RED ENC</t>
  </si>
  <si>
    <t>AL1042ULADA</t>
  </si>
  <si>
    <t>10A NAC EXTENDER 4 CLASS A/B</t>
  </si>
  <si>
    <t>AL125UL</t>
  </si>
  <si>
    <t>12/24VDC 1A UL P/S W/FACP DISC</t>
  </si>
  <si>
    <t>AL125ULB</t>
  </si>
  <si>
    <t>12/24VDC 1A P/S BOARD W/FACP</t>
  </si>
  <si>
    <t>AL125ULE</t>
  </si>
  <si>
    <t>12/24VDC 1A UL P/S LESS XFMR</t>
  </si>
  <si>
    <t>AL125ULP</t>
  </si>
  <si>
    <t>12/24VDC 1A UL P/S W/TP2440</t>
  </si>
  <si>
    <t>AL125ULX</t>
  </si>
  <si>
    <t>12/24VDC 1A P/S W/FACP DISC LG</t>
  </si>
  <si>
    <t>AL168175CB</t>
  </si>
  <si>
    <t>16 VAC@10A 8 Out</t>
  </si>
  <si>
    <t>AL168300CB</t>
  </si>
  <si>
    <t>16 VAC@18A/18VAC@16A 8 Out</t>
  </si>
  <si>
    <t>AL168300CBM</t>
  </si>
  <si>
    <t>AL168600CB</t>
  </si>
  <si>
    <t>16 VAC@36A/18VAC@32A 8 Out</t>
  </si>
  <si>
    <t>AL168CB</t>
  </si>
  <si>
    <t>16 VAC@6A/18VAC@5A 8 Out</t>
  </si>
  <si>
    <t>AL175UL</t>
  </si>
  <si>
    <t>12/24VDC 1.75A UL PWR SPLY/CGR</t>
  </si>
  <si>
    <t>AL175ULB</t>
  </si>
  <si>
    <t>12/24VDC 1.75A UL PS/CGR Bd</t>
  </si>
  <si>
    <t>AL175ULX</t>
  </si>
  <si>
    <t>12/24VDC 1.75A.UL PS/CGR LG CB</t>
  </si>
  <si>
    <t>AL175ULX2</t>
  </si>
  <si>
    <t>UL LISTED 1.75 A SPLY W/LATCH</t>
  </si>
  <si>
    <t>AL176UL</t>
  </si>
  <si>
    <t>12/24VDC 1.75A UL PS/CGR SPV</t>
  </si>
  <si>
    <t>AL176ULB</t>
  </si>
  <si>
    <t>12/24VDC 1.75A UL PS/CG SPV Bd</t>
  </si>
  <si>
    <t>AL176ULX</t>
  </si>
  <si>
    <t>AL176UL 1.75A PS/CGR  LG CB</t>
  </si>
  <si>
    <t>AL201UL</t>
  </si>
  <si>
    <t>12VDC 1.75A UL BURG/ACCESS SPL</t>
  </si>
  <si>
    <t>AL201ULB</t>
  </si>
  <si>
    <t>12 VDC 1.75A SPVISED P/S BOARD</t>
  </si>
  <si>
    <t>AL300ULM</t>
  </si>
  <si>
    <t>UL 12/24VDC 2.5A P/S W/MOM5</t>
  </si>
  <si>
    <t>AL300ULMR</t>
  </si>
  <si>
    <t>12/24 VDC 2.5A UL LISTED P/S</t>
  </si>
  <si>
    <t>AL300ULPD4</t>
  </si>
  <si>
    <t>UL LSTD 2.5A  SPLY W/4 FUSE OU</t>
  </si>
  <si>
    <t>AL300ULPD4CB</t>
  </si>
  <si>
    <t>UL LSTD 2.5A  SPLY W/4 PTC OU</t>
  </si>
  <si>
    <t>AL300ULPD8</t>
  </si>
  <si>
    <t>12/24VDC 2.5A  W/PD8</t>
  </si>
  <si>
    <t>AL300ULPD8CB</t>
  </si>
  <si>
    <t>12/24VDC 2.5A  W/PD8ULCB</t>
  </si>
  <si>
    <t>AL300ULX</t>
  </si>
  <si>
    <t>AL300ULXB2</t>
  </si>
  <si>
    <t>12/24 2.5 A INTEGERAL P/S BRD</t>
  </si>
  <si>
    <t>AL300ULXD</t>
  </si>
  <si>
    <t>12/24VDC 2.5AMP P/S 115/230 IN</t>
  </si>
  <si>
    <t>AL300ULXPD16</t>
  </si>
  <si>
    <t>12/24VDC 2.5A 16 OUT UL P/S</t>
  </si>
  <si>
    <t>AL300ULXPD16CB</t>
  </si>
  <si>
    <t>12/24VDC 2.5A 16 PTC OUT UL P/</t>
  </si>
  <si>
    <t>AL300ULXR</t>
  </si>
  <si>
    <t>12/24 VDC UL LSTD P/S RED CABT</t>
  </si>
  <si>
    <t>AL400UL</t>
  </si>
  <si>
    <t>UL LISTED 12-24V 4A PS/CHGR</t>
  </si>
  <si>
    <t>AL400UL3</t>
  </si>
  <si>
    <t>UL TRI OUT 5, 12 &amp; 24 VDC SPLY</t>
  </si>
  <si>
    <t>AL400UL3X</t>
  </si>
  <si>
    <t>AL400ULACM</t>
  </si>
  <si>
    <t>12/24 VDC UL SPLY W/ ACM8</t>
  </si>
  <si>
    <t>AL400ULACMCB</t>
  </si>
  <si>
    <t>UL LST 12/24 VDC SPLY W/ACM8CB</t>
  </si>
  <si>
    <t>AL400ULACMCBJ</t>
  </si>
  <si>
    <t>12/24 VDC SPLY W/ACM8CB J ENCL</t>
  </si>
  <si>
    <t>AL400ULACMJ</t>
  </si>
  <si>
    <t>12/24DC 4/3A, 8 Out Gray J Enc</t>
  </si>
  <si>
    <t>AL400ULB</t>
  </si>
  <si>
    <t>12/24VDC4AMP UL PWR SPLY BOARD</t>
  </si>
  <si>
    <t>AL400ULM</t>
  </si>
  <si>
    <t>12vdc 4A/24vdc 3A UL p/s w/mom</t>
  </si>
  <si>
    <t>AL400ULMR</t>
  </si>
  <si>
    <t>4A UL ACCESS P/S W/MOM5 RED CA</t>
  </si>
  <si>
    <t>AL400ULPD4</t>
  </si>
  <si>
    <t>AL400 ULX  W/PD4 INSTALL</t>
  </si>
  <si>
    <t>AL400ULPD4CB</t>
  </si>
  <si>
    <t>AL400 ULX  W/PD4CB4UL  INSTALL</t>
  </si>
  <si>
    <t>AL400ULPD8</t>
  </si>
  <si>
    <t>12/24VDC 4A P/S W/PD8 INSTALL</t>
  </si>
  <si>
    <t>AL400ULPD8CB</t>
  </si>
  <si>
    <t>AL400 ULX  W/PD8CBUL  INSTALL</t>
  </si>
  <si>
    <t>AL400ULX</t>
  </si>
  <si>
    <t>AL400UL UL PS W/LARGE GRY CABT</t>
  </si>
  <si>
    <t>AL400ULXB2</t>
  </si>
  <si>
    <t>12VDC @ 4A, 24VDC @ 3A BOARD</t>
  </si>
  <si>
    <t>AL400ULXPD16</t>
  </si>
  <si>
    <t>AL400ULX W/2 PD8 INSTALLED</t>
  </si>
  <si>
    <t>AL400ULXPD16CB</t>
  </si>
  <si>
    <t>AL400ULX W/2 PD8CB INSTALLED</t>
  </si>
  <si>
    <t>AL400ULXPD16R</t>
  </si>
  <si>
    <t>AL400ULXR W/TWO PD8 INSTALLED</t>
  </si>
  <si>
    <t>AL400ULXR</t>
  </si>
  <si>
    <t>AL400ULX  PS IN RED ENCLOSURE</t>
  </si>
  <si>
    <t>AL600UL3</t>
  </si>
  <si>
    <t>UL LSTD TRI OUT 5,12,24VDC P/S</t>
  </si>
  <si>
    <t>AL600UL3X</t>
  </si>
  <si>
    <t>AL600ULACM</t>
  </si>
  <si>
    <t>6A 12/24 VDC UL SPLY W/ACM8</t>
  </si>
  <si>
    <t>AL600ULACMCB</t>
  </si>
  <si>
    <t>6 A 12/24VDC UL SPLY W/ACM8CB</t>
  </si>
  <si>
    <t>AL600ULACMCBJ</t>
  </si>
  <si>
    <t>6A 12/24VDC P/S W ACM8CB J CAB</t>
  </si>
  <si>
    <t>AL600ULACMJ</t>
  </si>
  <si>
    <t>6A 12/24VDC P/S W ACM8  Gray J</t>
  </si>
  <si>
    <t>AL600ULB</t>
  </si>
  <si>
    <t>12VDC/24VDC 6A PS/CHGR</t>
  </si>
  <si>
    <t>AL600ULM</t>
  </si>
  <si>
    <t>12/24VDC 6A UL LSTD P/S W/MOM5</t>
  </si>
  <si>
    <t>AL600ULMR</t>
  </si>
  <si>
    <t>6A UL ACCESS P/S W/MOM5 RED CA</t>
  </si>
  <si>
    <t>AL600ULPD4</t>
  </si>
  <si>
    <t>UL 12/24VDC 6A P/S W/PD4 INST.</t>
  </si>
  <si>
    <t>AL600ULPD4CB</t>
  </si>
  <si>
    <t>UL 12/24VDC 6A P/S W/PD4ULCB</t>
  </si>
  <si>
    <t>AL600ULPD8</t>
  </si>
  <si>
    <t>UL 12/24VDC 6A P/S W/PD8UL IN</t>
  </si>
  <si>
    <t>AL600ULPD8CB</t>
  </si>
  <si>
    <t>UL 12/24VDC 6A P/S W/PD8ULCB</t>
  </si>
  <si>
    <t>AL600ULX</t>
  </si>
  <si>
    <t>UL PWRSPPY 12/24V,6A GRY CABNT</t>
  </si>
  <si>
    <t>AL600ULXB</t>
  </si>
  <si>
    <t>12/24 @ 6A INTEGERAL P/S BRD</t>
  </si>
  <si>
    <t>AL600ULXD</t>
  </si>
  <si>
    <t>6A 12/24 VDC UL SPLY 115/230</t>
  </si>
  <si>
    <t>AL600ULXPD16</t>
  </si>
  <si>
    <t>UL 12/24VDC 6A P/S W/2 PD8 INS</t>
  </si>
  <si>
    <t>AL600ULXPD16CB</t>
  </si>
  <si>
    <t>UL 12/24VDC 6A P/S W/2 PD8ULCB</t>
  </si>
  <si>
    <t>AL600ULXR</t>
  </si>
  <si>
    <t>UL PWRSPPY 12/24V,6A RED CABNT</t>
  </si>
  <si>
    <t>AL602ULADA</t>
  </si>
  <si>
    <t>6A 4 ZONE NAC EXTENDER W/SYNC</t>
  </si>
  <si>
    <t>AL602ULADAJ</t>
  </si>
  <si>
    <t>6. 5 A 24VDC EXPANDER IN J E</t>
  </si>
  <si>
    <t>AL624</t>
  </si>
  <si>
    <t>6/12/24 VDC POWER SUPPLY/CHGR</t>
  </si>
  <si>
    <t>AL62412C</t>
  </si>
  <si>
    <t>12VDC 1.2A P/S KIT W/4AH BAT</t>
  </si>
  <si>
    <t>AL62412CX</t>
  </si>
  <si>
    <t>12VDC 1.2A P/S CHGR KIT 7AH BT</t>
  </si>
  <si>
    <t>AL62424C</t>
  </si>
  <si>
    <t>24VDC 750ma P/S CHGR KIT 4AH</t>
  </si>
  <si>
    <t>AL624E</t>
  </si>
  <si>
    <t>AL624 +BC100</t>
  </si>
  <si>
    <t>AL624ET</t>
  </si>
  <si>
    <t>AL624 +BC100+TP1620</t>
  </si>
  <si>
    <t>AL642ULADA</t>
  </si>
  <si>
    <t>6.5A NAC EXTENDER 4 CLASS A/B</t>
  </si>
  <si>
    <t>AL802ULADA</t>
  </si>
  <si>
    <t>8 A 24VDC ADA EXPANDER</t>
  </si>
  <si>
    <t>AL802ULADAJ</t>
  </si>
  <si>
    <t>8 A 24VDC EXPANDER IN J EN</t>
  </si>
  <si>
    <t>AL842ULADA</t>
  </si>
  <si>
    <t>8 A NAC EXTENDER 4 CLASS A/B</t>
  </si>
  <si>
    <t>ALSD1</t>
  </si>
  <si>
    <t>ALSD2</t>
  </si>
  <si>
    <t>LOW CURRENT SIREN DRIVER</t>
  </si>
  <si>
    <t>ALTV1224C</t>
  </si>
  <si>
    <t>8- 12VDC 8- 24VAC 7A 16 OUT P/</t>
  </si>
  <si>
    <t>ALTV1224C4</t>
  </si>
  <si>
    <t>12VDC 2.5A/24VAC 4A 4 FUSE P/S</t>
  </si>
  <si>
    <t>ALTV1224DC</t>
  </si>
  <si>
    <t>12/24VDC 4A 8 FUSE CCTV P/S</t>
  </si>
  <si>
    <t>ALTV1224DC1</t>
  </si>
  <si>
    <t>12/24 VDC 4A 16 FUSE CCTV P/S</t>
  </si>
  <si>
    <t>ALTV1224DC1CB</t>
  </si>
  <si>
    <t>ALTV1224DC2</t>
  </si>
  <si>
    <t>12/24 VDC 6A 16 FUSE CCTV P/S</t>
  </si>
  <si>
    <t>ALTV2416</t>
  </si>
  <si>
    <t>24VAC/8A/16OUT CCTV P/S</t>
  </si>
  <si>
    <t>ALTV2416300UCBM</t>
  </si>
  <si>
    <t>ALTV2416300ULCBM- 24AC@12.5A/2</t>
  </si>
  <si>
    <t>ALTV2416300UL</t>
  </si>
  <si>
    <t>24AC12.5A/28AC10A,16Fuse,UL,PS</t>
  </si>
  <si>
    <t>ALTV2416300ULCB</t>
  </si>
  <si>
    <t>24AC12.5A/28AC10A,16PTC,UL,PS</t>
  </si>
  <si>
    <t>ALTV2416300ULM</t>
  </si>
  <si>
    <t>ALTV2416350</t>
  </si>
  <si>
    <t>24VAC/14.A 28VAC/12A 16fuse PS</t>
  </si>
  <si>
    <t>ALTV2416350CB</t>
  </si>
  <si>
    <t>24VAC/14A 28VAC/12A 16 PTC PS</t>
  </si>
  <si>
    <t>ALTV2416600</t>
  </si>
  <si>
    <t>24VAC/28A 28VAC/24A 16 fuse PS</t>
  </si>
  <si>
    <t>ALTV2416600CB</t>
  </si>
  <si>
    <t>24VAC/28A 28VAC/24A 16 PTC PS</t>
  </si>
  <si>
    <t>ALTV2416600UL</t>
  </si>
  <si>
    <t>24AC25A/28AC20A,16Fuse,UL,PS</t>
  </si>
  <si>
    <t>ALTV2416600ULCB</t>
  </si>
  <si>
    <t>24AC25A/28AC20A,16PTC,UL,PS</t>
  </si>
  <si>
    <t>ALTV2416CB</t>
  </si>
  <si>
    <t>24VAC/8A/16 PTC CCTV P/S</t>
  </si>
  <si>
    <t>ALTV2416ULCBI</t>
  </si>
  <si>
    <t>24VAC @ 25A, 16 PTC ISD UL</t>
  </si>
  <si>
    <t>ALTV2416ULCBX</t>
  </si>
  <si>
    <t>24VAC/7A/16 PTC UL CCTV P/S</t>
  </si>
  <si>
    <t>ALTV2416ULI</t>
  </si>
  <si>
    <t>24VAC @ 25A, 16 Fuse ISD UL</t>
  </si>
  <si>
    <t>ALTV2416ULX</t>
  </si>
  <si>
    <t>24VAC 7A 16 FUSE UL CCTV P/S</t>
  </si>
  <si>
    <t>ALTV2432300UL</t>
  </si>
  <si>
    <t>24AC12.5A/28AC10A,32Fuse,UL,PS</t>
  </si>
  <si>
    <t>ALTV2432300ULCB</t>
  </si>
  <si>
    <t>24AC12.5A/28AC10A,32PTC,UL,PS</t>
  </si>
  <si>
    <t>ALTV2432350</t>
  </si>
  <si>
    <t>24VAC/14A 28VAC/12A 32 fuse PS</t>
  </si>
  <si>
    <t>ALTV2432350CB</t>
  </si>
  <si>
    <t>24VAC/14A 28VAC/12A 32 PTC PS</t>
  </si>
  <si>
    <t>ALTV2432600</t>
  </si>
  <si>
    <t>24VAC/28A 28VAC/24A 32 fuse PS</t>
  </si>
  <si>
    <t>ALTV2432600CB</t>
  </si>
  <si>
    <t>24VAC/28A 28VAC/24A 32 PTC PS</t>
  </si>
  <si>
    <t>ALTV2432600UL</t>
  </si>
  <si>
    <t>24AC25A/28AC20A,32Fuse,UL,PS</t>
  </si>
  <si>
    <t>ALTV2432600ULCB</t>
  </si>
  <si>
    <t>24AC25A/28AC20A,32PTC,UL,PS</t>
  </si>
  <si>
    <t>ALTV244</t>
  </si>
  <si>
    <t>24 VAC/4A/4 OUT CCTV P/S</t>
  </si>
  <si>
    <t>ALTV244175</t>
  </si>
  <si>
    <t>24 VAC /7.25A/4 OUT CCTV P/S</t>
  </si>
  <si>
    <t>ALTV244175CB</t>
  </si>
  <si>
    <t>24 VAC /7.25A/4 PTC CCTC P/S</t>
  </si>
  <si>
    <t>ALTV244175UL</t>
  </si>
  <si>
    <t>24VAC/7.25A/4 OUT UL CCTV P/S</t>
  </si>
  <si>
    <t>ALTV244175ULCB</t>
  </si>
  <si>
    <t>24VAC 4PTC OUTPUT UL CCTV P/S</t>
  </si>
  <si>
    <t>ALTV244300</t>
  </si>
  <si>
    <t>24VAC/12A/4 OUT CCTV P/S</t>
  </si>
  <si>
    <t>ALTV244300CB</t>
  </si>
  <si>
    <t>24VAC/12A/4 PTC CCTV P/S</t>
  </si>
  <si>
    <t>ALTV244CB</t>
  </si>
  <si>
    <t>24VAC/4A/4 PTC CCTV P/S</t>
  </si>
  <si>
    <t>ALTV244UL</t>
  </si>
  <si>
    <t>24VAC/3.5A/4 OUT UL CCTV P/S</t>
  </si>
  <si>
    <t>ALTV244ULCB</t>
  </si>
  <si>
    <t>24VAC/3.5A/4 PTC UL CCTV P/S</t>
  </si>
  <si>
    <t>ALTV248</t>
  </si>
  <si>
    <t>24VAC/4A/8 OUT CCTV P/S</t>
  </si>
  <si>
    <t>ALTV248175UL</t>
  </si>
  <si>
    <t>24AC@7A/28AC@6.25A, 8 Fus, UL</t>
  </si>
  <si>
    <t>ALTV248175ULCB</t>
  </si>
  <si>
    <t>24AC@7A/28AC@6.25A, 8 PTC, UL</t>
  </si>
  <si>
    <t>ALTV248300</t>
  </si>
  <si>
    <t>24VAC/14A 28VAC/12A 8 OUT  P/S</t>
  </si>
  <si>
    <t>ALTV248300CB</t>
  </si>
  <si>
    <t>24VAC/12/8 PTC CCTV P/S</t>
  </si>
  <si>
    <t>ALTV248300UL</t>
  </si>
  <si>
    <t>24AC12.5A/28AC10A,8Fuse,UL,PS</t>
  </si>
  <si>
    <t>ALTV248300ULCB</t>
  </si>
  <si>
    <t>24AC12.5A/28AC10A,8PTC,UL,PS</t>
  </si>
  <si>
    <t>ALTV248300ULM</t>
  </si>
  <si>
    <t>24AC12.5A/28AC10A,8Fuse,UL,PS,</t>
  </si>
  <si>
    <t>ALTV248600</t>
  </si>
  <si>
    <t>24VAC/28A 28VAC/24A 8 fuse P/S</t>
  </si>
  <si>
    <t>ALTV248600CB</t>
  </si>
  <si>
    <t>24VAC/28A 28VAC/24A 8 PTC P/S</t>
  </si>
  <si>
    <t>ALTV248600UL</t>
  </si>
  <si>
    <t>24AC25A/28AC20A,8Fuse,UL,PS</t>
  </si>
  <si>
    <t>ALTV248600ULCB</t>
  </si>
  <si>
    <t>24AC25A/28AC20A,8PTC,UL,PS</t>
  </si>
  <si>
    <t>ALTV248CB</t>
  </si>
  <si>
    <t>24VAC/4A/8 PTC CCTV P/S</t>
  </si>
  <si>
    <t>ALTV248UL</t>
  </si>
  <si>
    <t>24 VAC/3.5A/8 OUT UL CCTV P/S</t>
  </si>
  <si>
    <t>ALTV248ULCB</t>
  </si>
  <si>
    <t>24VAC @ 3.5A, 8 PTC, UL P/S</t>
  </si>
  <si>
    <t>ALTV248ULCBMI</t>
  </si>
  <si>
    <t>24VAC @ 14A, 8 PTC ISD CCTV UL</t>
  </si>
  <si>
    <t>ALTV248ULHI</t>
  </si>
  <si>
    <t>24VAC @ 12.5A, 8 Fuse ISD CCTV</t>
  </si>
  <si>
    <t>ALTV248ULMI</t>
  </si>
  <si>
    <t>24VAC @ 12.5, 8 Fuse ISD UL Sm</t>
  </si>
  <si>
    <t>ALTV615DC1016</t>
  </si>
  <si>
    <t>6-15VDC 10A 16 FUSE CCTV P/S</t>
  </si>
  <si>
    <t>ALTV615DC1016CB</t>
  </si>
  <si>
    <t>6-15VDC 10A 16 PTC CCTV P/S</t>
  </si>
  <si>
    <t>ALTV615DC416UCB</t>
  </si>
  <si>
    <t>ALTV615DC416ULCB, 6-15VDC, 4A,</t>
  </si>
  <si>
    <t>ALTV615DC416UL</t>
  </si>
  <si>
    <t>6-15VDC 16 FUSE 4A CCTV UL</t>
  </si>
  <si>
    <t>ALTV615DC4UL</t>
  </si>
  <si>
    <t>6-15 VDC 4OUT  2.5AMP CCTV P/S</t>
  </si>
  <si>
    <t>ALTV615DC616UCB</t>
  </si>
  <si>
    <t>ALTV615DC616ULCB, 6-15VDC, 6A,</t>
  </si>
  <si>
    <t>ALTV615DC616UL</t>
  </si>
  <si>
    <t>6-15VDC 6A 16 FUSE CCTV UL</t>
  </si>
  <si>
    <t>ALTV615DC8UL</t>
  </si>
  <si>
    <t>6-15VDC @ 4A, 8 FUSE OUT UL</t>
  </si>
  <si>
    <t>ALTV615DC8ULCB</t>
  </si>
  <si>
    <t>6-15VDC @ 4A 8 PTC OUT UL</t>
  </si>
  <si>
    <t>AT4</t>
  </si>
  <si>
    <t>4 ZONE ANNUAL EVENT TIMER</t>
  </si>
  <si>
    <t>AT4B</t>
  </si>
  <si>
    <t>365 DAY 4 OUT.TIMER BOARD ONLY</t>
  </si>
  <si>
    <t>BC100</t>
  </si>
  <si>
    <t>SMALL BATTERY ENCLOSURE</t>
  </si>
  <si>
    <t>BC1240</t>
  </si>
  <si>
    <t>ENCL FITS ONE 12V 40AH BATTERY</t>
  </si>
  <si>
    <t>BC200</t>
  </si>
  <si>
    <t>BATTERY CABINET W/SHELF</t>
  </si>
  <si>
    <t>BC300</t>
  </si>
  <si>
    <t>LARGE BATTERY CABINET</t>
  </si>
  <si>
    <t>BC300R</t>
  </si>
  <si>
    <t>LARGE RED BATTERY CABINET</t>
  </si>
  <si>
    <t>BC400</t>
  </si>
  <si>
    <t>X-LARGE GRAY BATTERY CABINET</t>
  </si>
  <si>
    <t>BC400R</t>
  </si>
  <si>
    <t>X-LARGE RED BATTERY CABINET</t>
  </si>
  <si>
    <t>BC400SG</t>
  </si>
  <si>
    <t>BC400G W/BCS4G BATT.SHELF</t>
  </si>
  <si>
    <t>BC400SR</t>
  </si>
  <si>
    <t>BC400R W/BCS4R BATT.SHELF</t>
  </si>
  <si>
    <t>BC600</t>
  </si>
  <si>
    <t>JUMBO RED  BATTERY ENCLOSURE</t>
  </si>
  <si>
    <t>BC600G</t>
  </si>
  <si>
    <t>JUMBO GREY BATTERY ENCLOSURE</t>
  </si>
  <si>
    <t>BC800</t>
  </si>
  <si>
    <t>MAXIM ENCLOSURE grey finish 19</t>
  </si>
  <si>
    <t>BC901MY</t>
  </si>
  <si>
    <t>FITS MERCURY BOARDS &amp; ALTX PS</t>
  </si>
  <si>
    <t>BCS4G</t>
  </si>
  <si>
    <t>BATTERY SHELF FOR BC 400G</t>
  </si>
  <si>
    <t>BCS4R</t>
  </si>
  <si>
    <t>BATTERY SHELF FOR BC 400rR</t>
  </si>
  <si>
    <t>BF10</t>
  </si>
  <si>
    <t>10A BLADE FUSE (RED) PK 25</t>
  </si>
  <si>
    <t>BF15</t>
  </si>
  <si>
    <t>15A BLADE FUSE (BLUE) PK 25</t>
  </si>
  <si>
    <t>BF3</t>
  </si>
  <si>
    <t>3A BLADE FUSE (VIOLET) PK25</t>
  </si>
  <si>
    <t>BF5</t>
  </si>
  <si>
    <t>5A BLADE FUSE (BROWN) PKG 25</t>
  </si>
  <si>
    <t>BL2</t>
  </si>
  <si>
    <t>PAIR RED&amp;BLACK 8"BAT LEADS</t>
  </si>
  <si>
    <t>BL3</t>
  </si>
  <si>
    <t>RED&amp;BLACK 18"BAT LEADS</t>
  </si>
  <si>
    <t>BL3KSP</t>
  </si>
  <si>
    <t>18" RD/BK BATTERY &amp; 4 YL LEADS</t>
  </si>
  <si>
    <t>BL4</t>
  </si>
  <si>
    <t>8" YELLOW BATTERY JUMPER</t>
  </si>
  <si>
    <t>BL6</t>
  </si>
  <si>
    <t>68" RED &amp; BLACK BATTERY LEADS</t>
  </si>
  <si>
    <t>BNC24J</t>
  </si>
  <si>
    <t>24"BNC MALE/MALE COAX JMPR CBL</t>
  </si>
  <si>
    <t>BT1212</t>
  </si>
  <si>
    <t>12V/12AH BATTERY</t>
  </si>
  <si>
    <t>BT124</t>
  </si>
  <si>
    <t>12V/4AH BATTERY</t>
  </si>
  <si>
    <t>BT1240</t>
  </si>
  <si>
    <t>12VDC/40AH BATTERY</t>
  </si>
  <si>
    <t>BT126</t>
  </si>
  <si>
    <t>12V/7.0AH BATTERY</t>
  </si>
  <si>
    <t>CAB4</t>
  </si>
  <si>
    <t>TRANSFORMER CABINET (GREY)</t>
  </si>
  <si>
    <t>CAM1</t>
  </si>
  <si>
    <t>CABINET LOCK</t>
  </si>
  <si>
    <t>CLIP1</t>
  </si>
  <si>
    <t>2 PK ST3 DIN RAIL MOUNT CLIPS</t>
  </si>
  <si>
    <t>CP1</t>
  </si>
  <si>
    <t>CONVERSION PLATE</t>
  </si>
  <si>
    <t>CP2</t>
  </si>
  <si>
    <t>CONVERSION PLATE FOR BC400</t>
  </si>
  <si>
    <t>D10</t>
  </si>
  <si>
    <t>10" DIN RAIL BRACKET</t>
  </si>
  <si>
    <t>DCL1</t>
  </si>
  <si>
    <t>DIN RAIL MOUNTING CLIP, 35MM</t>
  </si>
  <si>
    <t>DK1</t>
  </si>
  <si>
    <t>ST3 W / 2 DIN RAIL MOUNT CLIPS</t>
  </si>
  <si>
    <t>DL 3</t>
  </si>
  <si>
    <t>DOOR TIMER W/SOUNDER</t>
  </si>
  <si>
    <t>DL1</t>
  </si>
  <si>
    <t>DOOR TIMER</t>
  </si>
  <si>
    <t>DP4</t>
  </si>
  <si>
    <t>4 OUTPUT DIN DISTRIBUTION BD.</t>
  </si>
  <si>
    <t>DPS1</t>
  </si>
  <si>
    <t>6/12/24 VDC 1.2A P/S CHGR</t>
  </si>
  <si>
    <t>DPS3</t>
  </si>
  <si>
    <t>6/12/24 VDC 2.5A P/S CHGR DIN</t>
  </si>
  <si>
    <t>DPS5</t>
  </si>
  <si>
    <t>6,9,12,24 VDC 4A DIN P/S CHGR</t>
  </si>
  <si>
    <t>DPT724A</t>
  </si>
  <si>
    <t>DIN RAIL MOUNT ANNUAL TIMER</t>
  </si>
  <si>
    <t>DTMR1</t>
  </si>
  <si>
    <t>12/24VDC DIN MOUNT TIMER</t>
  </si>
  <si>
    <t>EBRIDGE100RM</t>
  </si>
  <si>
    <t>1CH EOC RCVR PASS POE+ 100MBPS</t>
  </si>
  <si>
    <t>EBRIDGE100RMT</t>
  </si>
  <si>
    <t>EOC KIT PASSES POE+ 100MBPS</t>
  </si>
  <si>
    <t>EBRIDGE100SPR</t>
  </si>
  <si>
    <t>EoC PoE+ RCV For EBRIDGE200WPM</t>
  </si>
  <si>
    <t>EBRIDGE100ST</t>
  </si>
  <si>
    <t>1CH EOC MIN TR PAS POE 100MBPS</t>
  </si>
  <si>
    <t>EBRIDGE100STR</t>
  </si>
  <si>
    <t>EOC MIN KIT PAS POE+ 100MBPS</t>
  </si>
  <si>
    <t>EBRIDGE100TM</t>
  </si>
  <si>
    <t>1CH EOC TRNS PASS POE+ 100MBPS</t>
  </si>
  <si>
    <t>EBRIDGE1600PCRM</t>
  </si>
  <si>
    <t>16CH EOC RCV PASS POE+ 100MBPS</t>
  </si>
  <si>
    <t>EBRIDGE16CR</t>
  </si>
  <si>
    <t>16 OUTPUT ETHERNET/COAX RCVR</t>
  </si>
  <si>
    <t>EBRIDGE16PCRM</t>
  </si>
  <si>
    <t>16OUT IP/COAX PASS POE/POE+ RC</t>
  </si>
  <si>
    <t>EBRIDGE16PCRX</t>
  </si>
  <si>
    <t>16 OUTPUT IP/COAX POE/POE+ RCV</t>
  </si>
  <si>
    <t>EBRIDGE1CR</t>
  </si>
  <si>
    <t>ETHERNET/COAX RECVR</t>
  </si>
  <si>
    <t>EBRIDGE1CRT</t>
  </si>
  <si>
    <t>ETHERNET/COAX RCVR + TRNSCVR</t>
  </si>
  <si>
    <t>EBRIDGE1CT</t>
  </si>
  <si>
    <t>ETHERNET/COAX TRNCVR</t>
  </si>
  <si>
    <t>EBRIDGE1PCR</t>
  </si>
  <si>
    <t>IP/COAX RCVR W/POE</t>
  </si>
  <si>
    <t>EBRIDGE1PCRM</t>
  </si>
  <si>
    <t>IP/COAX PASS POE/POE+ RCVR</t>
  </si>
  <si>
    <t>EBRIDGE1PCRMT</t>
  </si>
  <si>
    <t>IP/COAX PASS POE/POE+ RCVR/TRS</t>
  </si>
  <si>
    <t>EBRIDGE1PCRT</t>
  </si>
  <si>
    <t>IP/COAX RCVR/TRNSCVR W/POE</t>
  </si>
  <si>
    <t>EBRIDGE1PCRTX</t>
  </si>
  <si>
    <t>IP/COAX w/POE/POE+ RCVR/TRSCR</t>
  </si>
  <si>
    <t>EBRIDGE1PCRX</t>
  </si>
  <si>
    <t>IP/COAX w/POE/POE+ RCVR</t>
  </si>
  <si>
    <t>EBRIDGE1PCT</t>
  </si>
  <si>
    <t>IP/COAX TRNCVR W/POE</t>
  </si>
  <si>
    <t>EBRIDGE1PCTX</t>
  </si>
  <si>
    <t>IP/COAX w/POE/POE+ TRSCR</t>
  </si>
  <si>
    <t>EBRIDGE1ST</t>
  </si>
  <si>
    <t>IP&amp;POE+/COAX/MINI TRANS</t>
  </si>
  <si>
    <t>EBRIDGE1STR</t>
  </si>
  <si>
    <t>IP&amp;POE+/COAX, REC/MIN TRNS KIT</t>
  </si>
  <si>
    <t>EBRIDGE200WPM</t>
  </si>
  <si>
    <t>EBRIDGE200WP w/MANAGEMENT</t>
  </si>
  <si>
    <t>EBRIDGE200WPMH</t>
  </si>
  <si>
    <t>EBRIDGE200WPM W/GLANDS</t>
  </si>
  <si>
    <t>EBRIDGE400PCRM</t>
  </si>
  <si>
    <t>4CH EOC RCVR PASS POE+ 100MBPS</t>
  </si>
  <si>
    <t>EBRIDGE400PCRMB</t>
  </si>
  <si>
    <t>4OUT IP/COAX PASS THRU POE+ BD</t>
  </si>
  <si>
    <t>EBRIDGE4CR</t>
  </si>
  <si>
    <t>4 OUTPUT ETHERNET/COAX RCVR</t>
  </si>
  <si>
    <t>EBRIDGE4PCRM</t>
  </si>
  <si>
    <t>4OUT IP/COAX PASS POE/POE+ RCV</t>
  </si>
  <si>
    <t>EBRIDGE4PCRX</t>
  </si>
  <si>
    <t>4 OUTPUT IP/COAX POE/POE+ RCVR</t>
  </si>
  <si>
    <t>EBRIDGE4SK</t>
  </si>
  <si>
    <t>EBRIDGE100SPR/4SPT KIT</t>
  </si>
  <si>
    <t>EBRIDGE4SPT</t>
  </si>
  <si>
    <t>EoC PoE+ 4 PORT TRANSCEIVER</t>
  </si>
  <si>
    <t>EBRIDGE800E</t>
  </si>
  <si>
    <t>8PORT EOC RCVR POE+ SW 100MBPS</t>
  </si>
  <si>
    <t>EBRIDGE800PCRM</t>
  </si>
  <si>
    <t>8CH EOC RCVR PASS POE+ 100MBPS</t>
  </si>
  <si>
    <t>EBRIDGE8E</t>
  </si>
  <si>
    <t>8PORT EOC RCVR POE+ SW 25MBPS</t>
  </si>
  <si>
    <t>EBRIDGE8PCRM</t>
  </si>
  <si>
    <t>8OUT IP/COAX PASS POE/POE+ RCV</t>
  </si>
  <si>
    <t>EBRIDGE8PCRX</t>
  </si>
  <si>
    <t>8 OUTPUT IP/COAX POE/POE+ RCV</t>
  </si>
  <si>
    <t>EFLOW102N</t>
  </si>
  <si>
    <t>12VDC @ 10A, 2 OUT, FAI</t>
  </si>
  <si>
    <t>EFLOW102N16</t>
  </si>
  <si>
    <t>12VDC @ 10A, 16 FUSE, FAI</t>
  </si>
  <si>
    <t>EFLOW102N16D</t>
  </si>
  <si>
    <t>12VDC @ 10A, 16 PTC, FAI</t>
  </si>
  <si>
    <t>EFLOW102N8</t>
  </si>
  <si>
    <t>12VDC @ 10A, 8 FUSE, FAI</t>
  </si>
  <si>
    <t>EFLOW102N8D</t>
  </si>
  <si>
    <t>12VDC @ 10A, 8 PTC, FAI</t>
  </si>
  <si>
    <t>EFLOW102NA8</t>
  </si>
  <si>
    <t>EFLOW102NX PWR SPLY W/ACM8</t>
  </si>
  <si>
    <t>EFLOW102NA8D</t>
  </si>
  <si>
    <t>EFLOW102NX PWR SPLY W/ACM8CB</t>
  </si>
  <si>
    <t>EFLOW102NB</t>
  </si>
  <si>
    <t>12VDC @ 10 amp BOARD</t>
  </si>
  <si>
    <t>EFLOW102NX</t>
  </si>
  <si>
    <t>12VDC @ 10A, 2 OUT, FAI XL ENC</t>
  </si>
  <si>
    <t>EFLOW102NX16</t>
  </si>
  <si>
    <t>12VDC @ 10A, 16 FUSE, FAI XL E</t>
  </si>
  <si>
    <t>EFLOW102NX16D</t>
  </si>
  <si>
    <t>EFLOW102NX8</t>
  </si>
  <si>
    <t>12VDC @ 10A, 8 FUSE, FAI XL EN</t>
  </si>
  <si>
    <t>EFLOW102NX8D</t>
  </si>
  <si>
    <t>12VDC @ 10A, 8 PTC, FAI XL</t>
  </si>
  <si>
    <t>EFLOW104N</t>
  </si>
  <si>
    <t>24VDC @ 10A, 2 OUT, FAI</t>
  </si>
  <si>
    <t>EFLOW104N16</t>
  </si>
  <si>
    <t>24VDC @ 10A, 16 FUSE, FAI</t>
  </si>
  <si>
    <t>EFLOW104N16D</t>
  </si>
  <si>
    <t>24VDC @ 10A, 16 PTC, FAI</t>
  </si>
  <si>
    <t>EFLOW104N8</t>
  </si>
  <si>
    <t>24VDC @ 10A, 8 FUSE, FAI</t>
  </si>
  <si>
    <t>EFLOW104N8D</t>
  </si>
  <si>
    <t>24VDC @ 10A, 8 PTC, FAI</t>
  </si>
  <si>
    <t>EFLOW104NA8</t>
  </si>
  <si>
    <t>EFLOW104NX PWR SPLY W/ACM8</t>
  </si>
  <si>
    <t>EFLOW104NA8D</t>
  </si>
  <si>
    <t>EFLOW104NX PWR SPLY W/ACM8CB</t>
  </si>
  <si>
    <t>EFLOW104NB</t>
  </si>
  <si>
    <t>24VDC @ 10 amp BOARD</t>
  </si>
  <si>
    <t>EFLOW104NX</t>
  </si>
  <si>
    <t>24VDC @ 10A, 2 OUT, FAI XL ENC</t>
  </si>
  <si>
    <t>EFLOW104NX16</t>
  </si>
  <si>
    <t>24VDC @ 10A, 16 FUSE, FAI XL E</t>
  </si>
  <si>
    <t>EFLOW104NX16D</t>
  </si>
  <si>
    <t>EFLOW104NX8</t>
  </si>
  <si>
    <t>24VDC @ 10A, 8 FUSE, FAI XL EN</t>
  </si>
  <si>
    <t>EFLOW104NX8D</t>
  </si>
  <si>
    <t>24VDC @ 10A, 8 PTC, FAI XL ENC</t>
  </si>
  <si>
    <t>EFLOW3N</t>
  </si>
  <si>
    <t>12/24VDC @ 2A, 2 OUT, FAI</t>
  </si>
  <si>
    <t>EFLOW3N4</t>
  </si>
  <si>
    <t>12/24VDC @ 2A, 4 FUSE, FAI</t>
  </si>
  <si>
    <t>EFLOW3N4D</t>
  </si>
  <si>
    <t>12/24VDC @ 2A, 4 PTC, FAI</t>
  </si>
  <si>
    <t>EFLOW3NB</t>
  </si>
  <si>
    <t>12VDC or 24VDC @ 2 amp BOARD</t>
  </si>
  <si>
    <t>EFLOW3NX</t>
  </si>
  <si>
    <t>12/24VDC @ 2A, 2 OUT, FAI XL E</t>
  </si>
  <si>
    <t>EFLOW3NX4</t>
  </si>
  <si>
    <t>12/24VDC @ 2A, 4 FUSE, FAI XL</t>
  </si>
  <si>
    <t>EFLOW3NX4D</t>
  </si>
  <si>
    <t>EFLOW4N</t>
  </si>
  <si>
    <t>12/24VDC @ 4A, 2 OUT, FAI</t>
  </si>
  <si>
    <t>EFLOW4N8</t>
  </si>
  <si>
    <t>12/24VDC @ 4A, 8 FUSE, FAI</t>
  </si>
  <si>
    <t>EFLOW4N8D</t>
  </si>
  <si>
    <t>12/24VDC @ 4A, 8 PTC, FAI</t>
  </si>
  <si>
    <t>EFLOW4NA8</t>
  </si>
  <si>
    <t>EFLOW4NX PWR SPLY W/ACM8</t>
  </si>
  <si>
    <t>EFLOW4NA8D</t>
  </si>
  <si>
    <t>EFLOW4NX PWR SPLY W/ACM8CB</t>
  </si>
  <si>
    <t>EFLOW4NB</t>
  </si>
  <si>
    <t>12VDC or 24VDC @ 4 amp BOARD</t>
  </si>
  <si>
    <t>EFLOW4NX</t>
  </si>
  <si>
    <t>12/24VDC @ 4A, 2 OUT, FAI XL E</t>
  </si>
  <si>
    <t>EFLOW4NX8</t>
  </si>
  <si>
    <t>12/24VDC @ 4A, 8 FUSE, FAI XL</t>
  </si>
  <si>
    <t>EFLOW4NX8D</t>
  </si>
  <si>
    <t>12/24VDC @ 4A, 8 PTC, FAI XL E</t>
  </si>
  <si>
    <t>EFLOW6N</t>
  </si>
  <si>
    <t>12/24VDC @ 6A, 2 OUT, FAI</t>
  </si>
  <si>
    <t>EFLOW6N16</t>
  </si>
  <si>
    <t>12/24VDC @ 6A, 16 FUSE, FAI</t>
  </si>
  <si>
    <t>EFLOW6N16D</t>
  </si>
  <si>
    <t>12/24VDC @ 6A, 16 PTC, FAI</t>
  </si>
  <si>
    <t>EFLOW6N8</t>
  </si>
  <si>
    <t>12/24VDC @ 6A, 8 FUSE, FAI</t>
  </si>
  <si>
    <t>EFLOW6N8D</t>
  </si>
  <si>
    <t>12/24VDC @ 6A, 8 PTC, FAI</t>
  </si>
  <si>
    <t>EFLOW6NA8</t>
  </si>
  <si>
    <t>EFLOW6NX PWR SPLY W/ACM8</t>
  </si>
  <si>
    <t>EFLOW6NA8D</t>
  </si>
  <si>
    <t>EFLOW6NX PWR SPLY W/ACM8CB</t>
  </si>
  <si>
    <t>EFLOW6NA8DR</t>
  </si>
  <si>
    <t>EFLOW6NX P/S W/ACM8CB, RED ENC</t>
  </si>
  <si>
    <t>EFLOW6NB</t>
  </si>
  <si>
    <t>12VDC or 24VDC @ 6 amp BOARD</t>
  </si>
  <si>
    <t>EFLOW6NX</t>
  </si>
  <si>
    <t>12/24VDC @ 6A, 2 OUT, FAI XL E</t>
  </si>
  <si>
    <t>EFLOW6NX16</t>
  </si>
  <si>
    <t>12/24VDC @ 6A, 16 FUSE, FAI XL</t>
  </si>
  <si>
    <t>EFLOW6NX16D</t>
  </si>
  <si>
    <t>12/24VDC @ 6A, 16 PTC, FAI XL</t>
  </si>
  <si>
    <t>EFLOW6NX8</t>
  </si>
  <si>
    <t>12/24VDC @ 6A, 8 FUSE, FAI XL</t>
  </si>
  <si>
    <t>EFLOW6NX8D</t>
  </si>
  <si>
    <t>ENTRADA2DMK</t>
  </si>
  <si>
    <t>IP ACCESS FACP REC/TRANS KIT</t>
  </si>
  <si>
    <t>FIRESWITCH108</t>
  </si>
  <si>
    <t>10A MANAGED NAC EXTENDER</t>
  </si>
  <si>
    <t>FUSE1</t>
  </si>
  <si>
    <t>3.5 AMP REPL. FUSES PK 100</t>
  </si>
  <si>
    <t>FUSE2</t>
  </si>
  <si>
    <t>5.0 AMP REPL FUSES PK100</t>
  </si>
  <si>
    <t>FUSE3</t>
  </si>
  <si>
    <t>10 AMP REPLACEMENT FUSES PK100</t>
  </si>
  <si>
    <t>FUSE4</t>
  </si>
  <si>
    <t>1 AMP REPL. FUSES PK 100</t>
  </si>
  <si>
    <t>FUSE5</t>
  </si>
  <si>
    <t>5AMP SLO BLOW FUSE PK 100</t>
  </si>
  <si>
    <t>GL1</t>
  </si>
  <si>
    <t>GREEN GROUNDING LEAD</t>
  </si>
  <si>
    <t>HUBSAT42D</t>
  </si>
  <si>
    <t>HubSat4D 4 AC Balun/Combiner</t>
  </si>
  <si>
    <t>HUBSAT42DI</t>
  </si>
  <si>
    <t>HubSat4DI 4 AC Balun/Comb, ISO</t>
  </si>
  <si>
    <t>HUBSAT43D</t>
  </si>
  <si>
    <t>HubSat4D 4 DC Balun/Combiner</t>
  </si>
  <si>
    <t>HUBSAT43DI</t>
  </si>
  <si>
    <t>HubSat4DI 4 DC Balun/Comb, ISO</t>
  </si>
  <si>
    <t>HUBSAT4D</t>
  </si>
  <si>
    <t>4CH UTP Wall 750 Vid PTC,Pwr</t>
  </si>
  <si>
    <t>HUBSAT4DI</t>
  </si>
  <si>
    <t>4CH UTP Wall 750 Vid Pwr, ISO</t>
  </si>
  <si>
    <t>HUBSAT82D</t>
  </si>
  <si>
    <t>HubSat8D 8 AC Balun/Combiner</t>
  </si>
  <si>
    <t>HUBSAT82DI</t>
  </si>
  <si>
    <t>HubSat8D 8 AC Balun/Comb, ISO</t>
  </si>
  <si>
    <t>HUBSAT83D</t>
  </si>
  <si>
    <t>HubSat8D 8 DC Balun/Combiner</t>
  </si>
  <si>
    <t>HUBSAT83DI</t>
  </si>
  <si>
    <t>HubSat8Di 8 DC Balun/Comb, ISO</t>
  </si>
  <si>
    <t>HUBSAT8D</t>
  </si>
  <si>
    <t>8CH UTP Wall 750 Vid PTC,Pwr</t>
  </si>
  <si>
    <t>HUBSAT8DI</t>
  </si>
  <si>
    <t>8CH UTP Wall 750 Vid Pwr, ISO</t>
  </si>
  <si>
    <t>HUBWAY162CD</t>
  </si>
  <si>
    <t>HubWay16CD w/16 AC Balun/Combi</t>
  </si>
  <si>
    <t>HUBWAY162D</t>
  </si>
  <si>
    <t>HubWay16D w/16 AC Balun/Combin</t>
  </si>
  <si>
    <t>HUBWAY162DI</t>
  </si>
  <si>
    <t>HubWay16Di w/16 AC Balun/Combi</t>
  </si>
  <si>
    <t>HUBWAY163CD</t>
  </si>
  <si>
    <t>HubWay16CD w/16 DC Balun/Combi</t>
  </si>
  <si>
    <t>HUBWAY163D</t>
  </si>
  <si>
    <t>HubWay16D w/16 DC Balun/Combin</t>
  </si>
  <si>
    <t>HUBWAY163DI</t>
  </si>
  <si>
    <t>HubWay16Di w/16 DC Balun/Combi</t>
  </si>
  <si>
    <t>HUBWAY16CD</t>
  </si>
  <si>
    <t>16CH UTP Hub 750 Vid PTC w/Pwr</t>
  </si>
  <si>
    <t>HUBWAY16D</t>
  </si>
  <si>
    <t>HUBWAY16DI</t>
  </si>
  <si>
    <t>16CH UTP Hub 750' PTC,w/Isl Pw</t>
  </si>
  <si>
    <t>HUBWAY82CD</t>
  </si>
  <si>
    <t>Hubway8CD w/8 AC HubWay Av Com</t>
  </si>
  <si>
    <t>HUBWAY82CDS</t>
  </si>
  <si>
    <t>Hubway8CDS w/8 AC HubWay Av Co</t>
  </si>
  <si>
    <t>HUBWAY82D</t>
  </si>
  <si>
    <t>Hubway8D w/8 AC HubWay Av Comb</t>
  </si>
  <si>
    <t>HUBWAY82DI</t>
  </si>
  <si>
    <t>HubWay8Di w/8 AC Balun/Combine</t>
  </si>
  <si>
    <t>HUBWAY82DS</t>
  </si>
  <si>
    <t>Hubway8DS w/8 AC HubWay Av Com</t>
  </si>
  <si>
    <t>HUBWAY83CD</t>
  </si>
  <si>
    <t>HubWay8CD w/8 DC Video Balun C</t>
  </si>
  <si>
    <t>HUBWAY83CDS</t>
  </si>
  <si>
    <t>HubWay8CDS w/8 DC Video Balun</t>
  </si>
  <si>
    <t>HUBWAY83D</t>
  </si>
  <si>
    <t>HubWay8D w/8 DC Balun/Combiner</t>
  </si>
  <si>
    <t>HUBWAY83DI</t>
  </si>
  <si>
    <t>HubWay8Di w/8 DC Balun/Combine</t>
  </si>
  <si>
    <t>HUBWAY83DS</t>
  </si>
  <si>
    <t>HubWay8DS w/8 DC Video Balun C</t>
  </si>
  <si>
    <t>HUBWAY8CD</t>
  </si>
  <si>
    <t>8CH UTP Hub 750 Vid PTC,w/Pwr</t>
  </si>
  <si>
    <t>HUBWAY8CDS</t>
  </si>
  <si>
    <t>8 Ch UTP PTC Pas Hub Vid-Data-</t>
  </si>
  <si>
    <t>HUBWAY8D</t>
  </si>
  <si>
    <t>HUBWAY8DI</t>
  </si>
  <si>
    <t>8CH UTP Hub 750 Vid PTC,w/Isl</t>
  </si>
  <si>
    <t>HUBWAY8DS</t>
  </si>
  <si>
    <t>HUBWAYAV</t>
  </si>
  <si>
    <t>AC VID BALUN VID/DATA/POWER</t>
  </si>
  <si>
    <t>HUBWAYAV2</t>
  </si>
  <si>
    <t>SLIM VID BALUN VID/DATA/POWER</t>
  </si>
  <si>
    <t>HUBWAYAV2PK</t>
  </si>
  <si>
    <t>8-PK BALUN 24VAC CAMERAS</t>
  </si>
  <si>
    <t>HUBWAYAVP</t>
  </si>
  <si>
    <t>SLIM VID BALUN VID/POWER</t>
  </si>
  <si>
    <t>HUBWAYAVPK</t>
  </si>
  <si>
    <t>8-PK  BALUN 24VAC CAMERAS</t>
  </si>
  <si>
    <t>HUBWAYAVPPK</t>
  </si>
  <si>
    <t>8-PK BALUN HUBWAYAVP</t>
  </si>
  <si>
    <t>HUBWAYDV</t>
  </si>
  <si>
    <t>DC VID BALUN VID/DATA/POWER</t>
  </si>
  <si>
    <t>HUBWAYDVI</t>
  </si>
  <si>
    <t>DC BALUN ISOLATED</t>
  </si>
  <si>
    <t>HUBWAYDVIPK</t>
  </si>
  <si>
    <t>8-PK BALUN ISO 12VDC CAMERAS</t>
  </si>
  <si>
    <t>HUBWAYDVPK</t>
  </si>
  <si>
    <t>8-PK BALUN 12VDC CAMERAS</t>
  </si>
  <si>
    <t>HUBWAYEX1</t>
  </si>
  <si>
    <t>ACTIVE UTP MODULE 1 CAMERA</t>
  </si>
  <si>
    <t>HUBWAYEX16</t>
  </si>
  <si>
    <t>ACTIVE UTP HUB 16 CAMERAS</t>
  </si>
  <si>
    <t>HUBWAYEX16S</t>
  </si>
  <si>
    <t>ACTIVE UTP HUB 16 CAM IND PORT</t>
  </si>
  <si>
    <t>HUBWAYEX16SP</t>
  </si>
  <si>
    <t>ACTIVE UTP HUB 16 CAM W/INTGRL</t>
  </si>
  <si>
    <t>HUBWAYEX32</t>
  </si>
  <si>
    <t>ACTIVE UTP HUB 32 CAMERAS</t>
  </si>
  <si>
    <t>HUBWAYEXP</t>
  </si>
  <si>
    <t>POWER INJECTOR USE W/HUBWAY</t>
  </si>
  <si>
    <t>HUBWAYLD162CD</t>
  </si>
  <si>
    <t>HubWayLD16CD 16 AC Balun/Combi</t>
  </si>
  <si>
    <t>HUBWAYLD162D</t>
  </si>
  <si>
    <t>HubWayLD16D 16 AC Balun/Combin</t>
  </si>
  <si>
    <t>HUBWAYLD162DI</t>
  </si>
  <si>
    <t>HubWayLD16Di 16 AC Balun/Combi</t>
  </si>
  <si>
    <t>HUBWAYLD163CD</t>
  </si>
  <si>
    <t>HubWayLD16CD 16 DC Balun/Combi</t>
  </si>
  <si>
    <t>HUBWAYLD163D</t>
  </si>
  <si>
    <t>HubWayLD16D 16 DC Balun/Combin</t>
  </si>
  <si>
    <t>HUBWAYLD163DI</t>
  </si>
  <si>
    <t>HubWayLD16Di 16 DC Balun/Combi</t>
  </si>
  <si>
    <t>HUBWAYLD16CD</t>
  </si>
  <si>
    <t>16CH UTP Hub 3000 Vid PTC</t>
  </si>
  <si>
    <t>HUBWAYLD16D</t>
  </si>
  <si>
    <t>HUBWAYLD16DI</t>
  </si>
  <si>
    <t>16CH UTP Hub 3000 Isol PTC</t>
  </si>
  <si>
    <t>HUBWAYLD82CD</t>
  </si>
  <si>
    <t>HubwayLD8CD w/8 AC HubWayAv Co</t>
  </si>
  <si>
    <t>HUBWAYLD82CDS</t>
  </si>
  <si>
    <t>HubwayLD8CDS w/8 AC HubWayAv C</t>
  </si>
  <si>
    <t>HUBWAYLD82D</t>
  </si>
  <si>
    <t>HubWayLD8D 8 AC Balun/Combiner</t>
  </si>
  <si>
    <t>HUBWAYLD82DI</t>
  </si>
  <si>
    <t>HubWayLD8Di 8 AC Balun/Combine</t>
  </si>
  <si>
    <t>HUBWAYLD82DS</t>
  </si>
  <si>
    <t>HubwayLD8DS w/8 AC HubWayAv Co</t>
  </si>
  <si>
    <t>HUBWAYLD83CD</t>
  </si>
  <si>
    <t>HubwayLD8CD w/8 DC HubWayDv Co</t>
  </si>
  <si>
    <t>HUBWAYLD83CDS</t>
  </si>
  <si>
    <t>HubwayLD8CDS w/8 DC HubWayDv C</t>
  </si>
  <si>
    <t>HUBWAYLD83D</t>
  </si>
  <si>
    <t>HubWayLD8D 8 DC Balun/Combiner</t>
  </si>
  <si>
    <t>HUBWAYLD83DI</t>
  </si>
  <si>
    <t>HubWayLD8Di 8 DC Balun/Combine</t>
  </si>
  <si>
    <t>HUBWAYLD83DS</t>
  </si>
  <si>
    <t>HubwayLD8DS w/8 DC HubWayDv Co</t>
  </si>
  <si>
    <t>HUBWAYLD8CD</t>
  </si>
  <si>
    <t>8CH UTP Hub 3000 Vid PTC, Pwr</t>
  </si>
  <si>
    <t>HUBWAYLD8CDS</t>
  </si>
  <si>
    <t>8 Ch UTP Act Hub PTC Vid-Data-</t>
  </si>
  <si>
    <t>HUBWAYLD8D</t>
  </si>
  <si>
    <t>HUBWAYLD8DI</t>
  </si>
  <si>
    <t>8CH UTP 3000 Vid PTC, Isl Pwr</t>
  </si>
  <si>
    <t>HUBWAYLD8DS</t>
  </si>
  <si>
    <t>HUBWAYLDH16</t>
  </si>
  <si>
    <t>16Ch UTP Active Hub Vid-Data</t>
  </si>
  <si>
    <t>HUBWAYLDH8</t>
  </si>
  <si>
    <t>8 Ch UTP Active Hub Vid-Data</t>
  </si>
  <si>
    <t>LB2032</t>
  </si>
  <si>
    <t>3 V LITHIUM BATT  AT4/PT724A</t>
  </si>
  <si>
    <t>LC1</t>
  </si>
  <si>
    <t>2 CONDUCTOR LINE CORD</t>
  </si>
  <si>
    <t>LC2</t>
  </si>
  <si>
    <t>3 CONDUCTOR LINE CORD</t>
  </si>
  <si>
    <t>LC4</t>
  </si>
  <si>
    <t>3WIRE LINECORD W/STRAIN RELIEF</t>
  </si>
  <si>
    <t>LINQ2</t>
  </si>
  <si>
    <t>EFLOW P/S NETWORK ADAPTER</t>
  </si>
  <si>
    <t>LINQ8PD</t>
  </si>
  <si>
    <t>8 FUSE NETWORKED PWR DIST MOD</t>
  </si>
  <si>
    <t>LINQ8PDCB</t>
  </si>
  <si>
    <t>8 PTC NETWORKED PWR DIST MOD</t>
  </si>
  <si>
    <t>LINQJ12</t>
  </si>
  <si>
    <t>12" JUMPER CABLE FOR LINQ2</t>
  </si>
  <si>
    <t>LINQJ24</t>
  </si>
  <si>
    <t>24" JUMPER CABLE FOR LINQ2</t>
  </si>
  <si>
    <t>LPD</t>
  </si>
  <si>
    <t>LOW POWER DISCONNECT MODULE</t>
  </si>
  <si>
    <t>LPDHT</t>
  </si>
  <si>
    <t>HI-TEMP LOW PWR DISCONNECT MOD</t>
  </si>
  <si>
    <t>LPS3</t>
  </si>
  <si>
    <t>LPS3 12/24V 2.5A PWR SPLY</t>
  </si>
  <si>
    <t>LPS3AC</t>
  </si>
  <si>
    <t>12/24 2.5A W/PWR FAIL</t>
  </si>
  <si>
    <t>LPS3C12X</t>
  </si>
  <si>
    <t>12V,2.5A, PWR SPPY, LG CAB</t>
  </si>
  <si>
    <t>LPS3C24X</t>
  </si>
  <si>
    <t>24V,2.5A,PwrSppy,LGCAB,</t>
  </si>
  <si>
    <t>LPS3WP12</t>
  </si>
  <si>
    <t>12 VDC 2.5A WEATHERPROOF P/S</t>
  </si>
  <si>
    <t>LPS3WP24</t>
  </si>
  <si>
    <t>24 VDC 2.5A WEATHERPROOF P/S</t>
  </si>
  <si>
    <t>LPS5C12X</t>
  </si>
  <si>
    <t>3.5A 12VDC LINEAR P/S IN ENCL</t>
  </si>
  <si>
    <t>LPS5C24X</t>
  </si>
  <si>
    <t>3.5 A 24 VDC LINEAR P/S IN ENC</t>
  </si>
  <si>
    <t>MAXIMAL11</t>
  </si>
  <si>
    <t>12VDC@8A/24VDC@6A 16 FUSED OUT</t>
  </si>
  <si>
    <t>MAXIMAL11D</t>
  </si>
  <si>
    <t>12VDC@8A/24VDC@6A, 16 PTC OUT</t>
  </si>
  <si>
    <t>MAXIMAL11E</t>
  </si>
  <si>
    <t>12VDC@8A/24VDC@6A, 2 OUT</t>
  </si>
  <si>
    <t>MAXIMAL11F</t>
  </si>
  <si>
    <t>2-EFLOW4NB PWR SPLY &amp; 2-ACM8</t>
  </si>
  <si>
    <t>MAXIMAL11FD</t>
  </si>
  <si>
    <t>2-EFLOW4NB PWR SPLY &amp; 2-ACM8CB</t>
  </si>
  <si>
    <t>MAXIMAL11FE</t>
  </si>
  <si>
    <t>2-EFLOW4NB PWR SPLY</t>
  </si>
  <si>
    <t>MAXIMAL13E</t>
  </si>
  <si>
    <t>12VDC@7A/24VDC@6A, 2 OUT</t>
  </si>
  <si>
    <t>MAXIMAL13FE</t>
  </si>
  <si>
    <t>EFLOW4NB &amp; EFLOW6NB PWR SPLY</t>
  </si>
  <si>
    <t>MAXIMAL1R</t>
  </si>
  <si>
    <t>12VDC@4A/24VDC@3A, 16 FUSED OU</t>
  </si>
  <si>
    <t>MAXIMAL1RD</t>
  </si>
  <si>
    <t>12VDC@4A/24VDC@3A, 16 PTC OUT</t>
  </si>
  <si>
    <t>MAXIMAL1RH</t>
  </si>
  <si>
    <t>12VDC@4A/24VDC@3A, 8 FUSED OUT</t>
  </si>
  <si>
    <t>MAXIMAL1RHD</t>
  </si>
  <si>
    <t>12VDC@4A/24VDC@3A, 8 PTC OUT R</t>
  </si>
  <si>
    <t>MAXIMAL3</t>
  </si>
  <si>
    <t>12VDC/24VDC@6A, 16 FUSED OUT</t>
  </si>
  <si>
    <t>MAXIMAL33</t>
  </si>
  <si>
    <t>12VDC@6A/24VDC@6A 16 FUSED OUT</t>
  </si>
  <si>
    <t>MAXIMAL33D</t>
  </si>
  <si>
    <t>12VDC@6A/24VDC@6A, 16 PTC OUT</t>
  </si>
  <si>
    <t>MAXIMAL33E</t>
  </si>
  <si>
    <t>12VDC@6A/24VDC@6A, 2 OUT</t>
  </si>
  <si>
    <t>MAXIMAL33F</t>
  </si>
  <si>
    <t>2-EFLOW6NB PWR SPLY &amp; 2-ACM8</t>
  </si>
  <si>
    <t>MAXIMAL33FD</t>
  </si>
  <si>
    <t>2-EFLOW6NB PWR SPLY &amp; 2-ACM8CB</t>
  </si>
  <si>
    <t>MAXIMAL33FE</t>
  </si>
  <si>
    <t>2-EFLOW6NB PWR SPLY</t>
  </si>
  <si>
    <t>MAXIMAL33R</t>
  </si>
  <si>
    <t>12VDC/24VDC@12A, 16 FUSED OUT</t>
  </si>
  <si>
    <t>MAXIMAL33RD</t>
  </si>
  <si>
    <t>12VDC/24VDC@12A, 16 PTC OUT, R</t>
  </si>
  <si>
    <t>MAXIMAL35E</t>
  </si>
  <si>
    <t>12VDC@16A/24VDC@6A, 2 OUT</t>
  </si>
  <si>
    <t>MAXIMAL35FE</t>
  </si>
  <si>
    <t>EFLOW6NB &amp; EFLOW102NB PWR SPLY</t>
  </si>
  <si>
    <t>MAXIMAL37E</t>
  </si>
  <si>
    <t>12VDC@6A/24VDC@16A, 2 OUT</t>
  </si>
  <si>
    <t>MAXIMAL37FE</t>
  </si>
  <si>
    <t>EFLOW6NB &amp; EFLOW104NB PWR SPLY</t>
  </si>
  <si>
    <t>MAXIMAL3D</t>
  </si>
  <si>
    <t>12VDC/24VDC@6A, 16 PTC OUT</t>
  </si>
  <si>
    <t>MAXIMAL3F</t>
  </si>
  <si>
    <t>EFLOW6NB PWR SPLY W/2-ACM8</t>
  </si>
  <si>
    <t>MAXIMAL3FD</t>
  </si>
  <si>
    <t>EFLOW6NB PWR SPLY W/2-ACM8CB</t>
  </si>
  <si>
    <t>MAXIMAL3R</t>
  </si>
  <si>
    <t>12VDC/24VDC@6A, 16 FUSED OUT,</t>
  </si>
  <si>
    <t>MAXIMAL3RD</t>
  </si>
  <si>
    <t>12VDC/24VDC@6A, 16 PTC OUT, RA</t>
  </si>
  <si>
    <t>MAXIMAL3RH</t>
  </si>
  <si>
    <t>12VDC/24VDC@6A, 8 FUSED OUT, R</t>
  </si>
  <si>
    <t>MAXIMAL3RHD</t>
  </si>
  <si>
    <t>12VDC/24VDC@6A, 8 PTC OUT, RAC</t>
  </si>
  <si>
    <t>MAXIMAL5</t>
  </si>
  <si>
    <t>12VDC@10A, 16 FUSED OUT</t>
  </si>
  <si>
    <t>MAXIMAL55</t>
  </si>
  <si>
    <t>12VDC@20A, 16 FUSED OUT</t>
  </si>
  <si>
    <t>MAXIMAL55D</t>
  </si>
  <si>
    <t>12VDC@20A, 16 PTC OUT</t>
  </si>
  <si>
    <t>MAXIMAL55E</t>
  </si>
  <si>
    <t>12VDC@20A, 2 OUT</t>
  </si>
  <si>
    <t>MAXIMAL55F</t>
  </si>
  <si>
    <t>2-EFLOW102NB PWR SPLY &amp; 2-ACM8</t>
  </si>
  <si>
    <t>MAXIMAL55FD</t>
  </si>
  <si>
    <t>2-EFLOW102NB P/S &amp; 2-ACM8CB</t>
  </si>
  <si>
    <t>MAXIMAL55FE</t>
  </si>
  <si>
    <t>2-EFLOW102NB PWR SPLY</t>
  </si>
  <si>
    <t>MAXIMAL5D</t>
  </si>
  <si>
    <t>12VDC@10A, 16 PTC OUT</t>
  </si>
  <si>
    <t>MAXIMAL5F</t>
  </si>
  <si>
    <t>EFLOW102NB PWR SPLY W/2-ACM8</t>
  </si>
  <si>
    <t>MAXIMAL5FD</t>
  </si>
  <si>
    <t>EFLOW102NB PWR SPLY W/2-ACM8CB</t>
  </si>
  <si>
    <t>MAXIMAL7</t>
  </si>
  <si>
    <t>24VDC@10A, 16 FUSED OUT</t>
  </si>
  <si>
    <t>MAXIMAL75</t>
  </si>
  <si>
    <t>12VDC@10A/24VDC@10A 16 FUSED O</t>
  </si>
  <si>
    <t>MAXIMAL75D</t>
  </si>
  <si>
    <t>12VDC@6A/24VDC@6A 16 PTC OUT</t>
  </si>
  <si>
    <t>MAXIMAL75E</t>
  </si>
  <si>
    <t>12VDC@10A/24VDC@10A 2 OUT</t>
  </si>
  <si>
    <t>MAXIMAL75F</t>
  </si>
  <si>
    <t>EFLOW102&amp;104NB PW SPY &amp; 2-ACM8</t>
  </si>
  <si>
    <t>MAXIMAL75FD</t>
  </si>
  <si>
    <t>EFLOW102&amp;104NB &amp; 2-ACM8CB</t>
  </si>
  <si>
    <t>MAXIMAL75FE</t>
  </si>
  <si>
    <t>EFLOW102&amp;104NB PWR SPLY</t>
  </si>
  <si>
    <t>MAXIMAL77</t>
  </si>
  <si>
    <t>24VDC@20A 16 FUSED OUT</t>
  </si>
  <si>
    <t>MAXIMAL77D</t>
  </si>
  <si>
    <t>24VDC@20A 16 PTC OUT</t>
  </si>
  <si>
    <t>MAXIMAL77E</t>
  </si>
  <si>
    <t>24VDC@20A 2 OUT</t>
  </si>
  <si>
    <t>MAXIMAL77F</t>
  </si>
  <si>
    <t>2-EFLOW104NB PWR SPLY &amp; 2-ACM8</t>
  </si>
  <si>
    <t>MAXIMAL77FD</t>
  </si>
  <si>
    <t>2-EFLOW104NB P/S &amp; 2-ACM8CB</t>
  </si>
  <si>
    <t>MAXIMAL77FE</t>
  </si>
  <si>
    <t>2-EFLOW104NB PWR SPLY</t>
  </si>
  <si>
    <t>MAXIMAL7D</t>
  </si>
  <si>
    <t>24VDC@10A 16 PTC OUT</t>
  </si>
  <si>
    <t>MAXIMAL7F</t>
  </si>
  <si>
    <t>EFLOW104NB PWR SPLY W/2-ACM8</t>
  </si>
  <si>
    <t>MAXIMAL7FD</t>
  </si>
  <si>
    <t>EFLOW104NB PWR SPLY W/2-ACM8CB</t>
  </si>
  <si>
    <t>MOM5</t>
  </si>
  <si>
    <t>MULTI-OUTPUT P/S INTERFACE</t>
  </si>
  <si>
    <t>MOM5C</t>
  </si>
  <si>
    <t>MULTI-OUT P/S INTERFACE W/CAB</t>
  </si>
  <si>
    <t>NETWAY1</t>
  </si>
  <si>
    <t>1 PORT MIDSPAN POE</t>
  </si>
  <si>
    <t>NETWAY112</t>
  </si>
  <si>
    <t>1 PORT MIDSPAN POE 12VDC</t>
  </si>
  <si>
    <t>NETWAY1512</t>
  </si>
  <si>
    <t>POE SPLITTER 12V/15W</t>
  </si>
  <si>
    <t>NETWAY16</t>
  </si>
  <si>
    <t>16 PORT MIDSPAN POE</t>
  </si>
  <si>
    <t>NETWAY16G</t>
  </si>
  <si>
    <t>16PORT MANAGE POE+ MIDSPN 480W</t>
  </si>
  <si>
    <t>NETWAY16M</t>
  </si>
  <si>
    <t>16 PORT MANAGED MIDSPAN POE</t>
  </si>
  <si>
    <t>NETWAY1D</t>
  </si>
  <si>
    <t>MIDSPAN POE/POE+/HI POE/56VDC</t>
  </si>
  <si>
    <t>NETWAY1DWP</t>
  </si>
  <si>
    <t xml:space="preserve"> OUTDOOR HI-POE MIDSPAN</t>
  </si>
  <si>
    <t>NETWAY1DWPH</t>
  </si>
  <si>
    <t>OUT HI-POE MIDSPAN W/GLANDS</t>
  </si>
  <si>
    <t>NETWAY1E</t>
  </si>
  <si>
    <t>1 PORT MIDSPAN POE &amp; POE +</t>
  </si>
  <si>
    <t>NETWAY1EV</t>
  </si>
  <si>
    <t>NETWAY1P</t>
  </si>
  <si>
    <t>1 PORT MIDSPAN POE W/TP2440</t>
  </si>
  <si>
    <t>NETWAY1X</t>
  </si>
  <si>
    <t>1 PORT MIDSPAN POE/POE+</t>
  </si>
  <si>
    <t>NETWAY1XP</t>
  </si>
  <si>
    <t>1 PORT MIDSPAN POE/POE+ &amp; XFMR</t>
  </si>
  <si>
    <t>NETWAY3012</t>
  </si>
  <si>
    <t>POE SPLITTER 12V/30W</t>
  </si>
  <si>
    <t>NETWAY4EB</t>
  </si>
  <si>
    <t>4PORT POE+ SW 1G SFP BOARD</t>
  </si>
  <si>
    <t>NETWAY4EPL</t>
  </si>
  <si>
    <t>4PORT POE+ SW 1G SFP BACKPLANE</t>
  </si>
  <si>
    <t>NETWAY4ES</t>
  </si>
  <si>
    <t>4-PORT MANAGED POE/POE+ SWITCH</t>
  </si>
  <si>
    <t>NETWAY4ESK</t>
  </si>
  <si>
    <t>4-PORT MNGED POE/POE+ SWITCH K</t>
  </si>
  <si>
    <t>NETWAY4EWP</t>
  </si>
  <si>
    <t>4PORT POE+ SW 1G SFP NEMA4</t>
  </si>
  <si>
    <t>NETWAY4EWPN</t>
  </si>
  <si>
    <t>4PT POE+ SW/NOPS 1G SFP NEMA4</t>
  </si>
  <si>
    <t>NETWAY4EWPX</t>
  </si>
  <si>
    <t>4PORT POE+ SW 1G SFP NEMA4 LG</t>
  </si>
  <si>
    <t>NETWAY4EWPXC</t>
  </si>
  <si>
    <t>4PT FIMDCON/SFP/PS/LGNEMA4 CAM</t>
  </si>
  <si>
    <t>NETWAY4EX</t>
  </si>
  <si>
    <t>4PORT POE+ SW 1G SFP NEMA1</t>
  </si>
  <si>
    <t>NETWAY8</t>
  </si>
  <si>
    <t>8 PORT MIDSPAN POE</t>
  </si>
  <si>
    <t>NETWAY8E</t>
  </si>
  <si>
    <t>8PORT MANAGED POE+ SWITCH 240W</t>
  </si>
  <si>
    <t>NETWAY8G</t>
  </si>
  <si>
    <t>8PORT MANAGED POE+ MIDSPN 240W</t>
  </si>
  <si>
    <t>NETWAY8M</t>
  </si>
  <si>
    <t>8 PORT MANAGED MIDSPAN POE</t>
  </si>
  <si>
    <t>NETWAYSP16A</t>
  </si>
  <si>
    <t>16PORT FIBER MEDIA CONV, 1U</t>
  </si>
  <si>
    <t>NETWAYSP1A</t>
  </si>
  <si>
    <t>MEDIA CONVERTER/REPEATER</t>
  </si>
  <si>
    <t>NETWAYSP1P</t>
  </si>
  <si>
    <t>ETHER OVER FIBER MED CONV/INJ</t>
  </si>
  <si>
    <t>NETWAYSP2P</t>
  </si>
  <si>
    <t>2PT ETHER OVER FIB MED CON/INJ</t>
  </si>
  <si>
    <t>NETWAYSP3B</t>
  </si>
  <si>
    <t>3-PORT FIBER MEDIA CONVERTER</t>
  </si>
  <si>
    <t>NETWAYSP3PL</t>
  </si>
  <si>
    <t>3PORT FIBER MEDIA CONV/PS/BP</t>
  </si>
  <si>
    <t>NETWAYSP3WP</t>
  </si>
  <si>
    <t>3PORT POE+ SW 1G SFP NEMA4</t>
  </si>
  <si>
    <t>NETWAYSP3WPN</t>
  </si>
  <si>
    <t>3-PORT FIBER MEDIA CONV/NEMA4</t>
  </si>
  <si>
    <t>NETWAYSP3WPX</t>
  </si>
  <si>
    <t>3PT FIBER MED CONV/PS/NEMA4 LG</t>
  </si>
  <si>
    <t>NETWAYSP3X</t>
  </si>
  <si>
    <t>3PT FIBER MEDIA CONV/PS/NEMA1</t>
  </si>
  <si>
    <t>NETWAYSP4</t>
  </si>
  <si>
    <t>4-PORT FIBER TRANSCEIVER, 1U</t>
  </si>
  <si>
    <t>NETWAYSP4B</t>
  </si>
  <si>
    <t>4-PORT FIBER MEDIA CONV, 2SFP</t>
  </si>
  <si>
    <t>NETWAYSP4P</t>
  </si>
  <si>
    <t>4-PORT FIBER TRANS/MIDSPAN, 1U</t>
  </si>
  <si>
    <t>NETWAYSP4P2</t>
  </si>
  <si>
    <t>4PT FIB MED CONV, CL 2, PS, 1U</t>
  </si>
  <si>
    <t>NETWAYSP4PL</t>
  </si>
  <si>
    <t>4PT FIBER MED CONV/2SFP/PS/BP</t>
  </si>
  <si>
    <t>NETWAYSP4WP</t>
  </si>
  <si>
    <t>4PT FIB MED CONV/2SFP/PS/NEMA4</t>
  </si>
  <si>
    <t>NETWAYSP4WPN</t>
  </si>
  <si>
    <t>4PT FIBER MED CONV/2SFP/NEMA4</t>
  </si>
  <si>
    <t>NETWAYSP4WPX</t>
  </si>
  <si>
    <t>4PT FI MED CON/2SFP/PS/LGNEMA4</t>
  </si>
  <si>
    <t>NETWAYSP4X</t>
  </si>
  <si>
    <t>4PT FIB MED CONV/2SFP/PS/NEMA1</t>
  </si>
  <si>
    <t>NETWAYSP8A</t>
  </si>
  <si>
    <t>8PORT FIBER MEDIA CONV, 1U</t>
  </si>
  <si>
    <t>NETWAYSP8B</t>
  </si>
  <si>
    <t>8-PORT FIBER MEDIA CONV, 2SFP</t>
  </si>
  <si>
    <t>NETWAYSP8PL</t>
  </si>
  <si>
    <t>8PT FIBER MED CONV/2SFP/PS/BP</t>
  </si>
  <si>
    <t>NETWAYSP8WP</t>
  </si>
  <si>
    <t>8PT FIB MED CONV/2SFP/PS/NEMA4</t>
  </si>
  <si>
    <t>NETWAYSP8WPN</t>
  </si>
  <si>
    <t>8PT FIBER MED CONV/2SFP/NEMA4</t>
  </si>
  <si>
    <t>NETWAYSP8WPX</t>
  </si>
  <si>
    <t>8PT FI MED CON/2SFP/PS/LGNEMA4</t>
  </si>
  <si>
    <t>NETWAYSP8WPXBR</t>
  </si>
  <si>
    <t>8PT FIMEDCON/2SFP/PS/LGBRNEMA4</t>
  </si>
  <si>
    <t>NETWAYSP8X</t>
  </si>
  <si>
    <t>8PT FIB MED CONV/2SFP/PS/NEMA1</t>
  </si>
  <si>
    <t>NETWAYXT</t>
  </si>
  <si>
    <t>ETHERNET REPEATER POE</t>
  </si>
  <si>
    <t>NETWAYXTX</t>
  </si>
  <si>
    <t>OLS120</t>
  </si>
  <si>
    <t>12/24VDC 4 AMP  OLS PS/CHGR BD</t>
  </si>
  <si>
    <t>OLS120D2</t>
  </si>
  <si>
    <t>1A@12V &amp; 2A@24V 115/230VAC</t>
  </si>
  <si>
    <t>OLS120D2X</t>
  </si>
  <si>
    <t>1A@12V &amp; 2A@24V 115/230VAC, EN</t>
  </si>
  <si>
    <t>OLS180</t>
  </si>
  <si>
    <t>12/24 VDC 6 A OLS SUPPLY</t>
  </si>
  <si>
    <t>OLS20</t>
  </si>
  <si>
    <t>12 VDC 1A ,24 VDC 500mA P/S CH</t>
  </si>
  <si>
    <t>OLS200</t>
  </si>
  <si>
    <t>12 VDC 10 A OLS SUPPLY</t>
  </si>
  <si>
    <t>OLS20E</t>
  </si>
  <si>
    <t>12VDC@1A OR 24VDC@.5A IN BC100</t>
  </si>
  <si>
    <t>OLS250</t>
  </si>
  <si>
    <t>24VDC 10A PWR SPLY BOARD</t>
  </si>
  <si>
    <t>OLS75</t>
  </si>
  <si>
    <t>12/24VDC 2.5AMP OLS BOARD</t>
  </si>
  <si>
    <t>P1A2K</t>
  </si>
  <si>
    <t>SINGLE STR SFP, WORKS W/P1B2K</t>
  </si>
  <si>
    <t>P1AB2K</t>
  </si>
  <si>
    <t>P1A2K AND P1B2K BIDI SFP MOD</t>
  </si>
  <si>
    <t>P1B2K</t>
  </si>
  <si>
    <t>SINGLE STR SFP, WORKS W/P1A2K</t>
  </si>
  <si>
    <t>P1MM</t>
  </si>
  <si>
    <t>MULTIMODE SFP 1.25GBPS</t>
  </si>
  <si>
    <t>P1SM10</t>
  </si>
  <si>
    <t>SINGLEMODE SFP 10KM 1.25GBPS</t>
  </si>
  <si>
    <t>PACE16PRM</t>
  </si>
  <si>
    <t>16CH IP EXTENDER RCVR 100MBPS</t>
  </si>
  <si>
    <t>PACE1PRD</t>
  </si>
  <si>
    <t>IP EXT RCVR For EBRIDGE200WPM</t>
  </si>
  <si>
    <t>PACE1PRM</t>
  </si>
  <si>
    <t>1CH IP EXTENDER RCVR 100MBPS</t>
  </si>
  <si>
    <t>PACE1PRMT</t>
  </si>
  <si>
    <t>IP&amp;POE+/EXTENDERS/UTP&amp;CAT5E</t>
  </si>
  <si>
    <t>PACE1PTM</t>
  </si>
  <si>
    <t>1CH IP EXTENDER TRANS 100MBPS</t>
  </si>
  <si>
    <t>PACE1ST</t>
  </si>
  <si>
    <t>IP&amp;POE+/CAT5E/MINI TRANS</t>
  </si>
  <si>
    <t>PACE1STR</t>
  </si>
  <si>
    <t>IP&amp;POE+/CAT5E/REC&amp;MINI TRANS</t>
  </si>
  <si>
    <t>PACE4PRM</t>
  </si>
  <si>
    <t>4CH IP EXTENDER RCVR 100MBPS</t>
  </si>
  <si>
    <t>PACE8PRM</t>
  </si>
  <si>
    <t>8CH IP EXTENDER RCVR 100MBPS</t>
  </si>
  <si>
    <t>PD16W</t>
  </si>
  <si>
    <t>16 Fused Output Power Distribu</t>
  </si>
  <si>
    <t>PD16WCB</t>
  </si>
  <si>
    <t>16 PTC Output Power Distributi</t>
  </si>
  <si>
    <t>PD4</t>
  </si>
  <si>
    <t>POWER DISTRIBUTION UNIT</t>
  </si>
  <si>
    <t>PD4CB</t>
  </si>
  <si>
    <t>POWER DIST.BOARD W/CKT BKRS</t>
  </si>
  <si>
    <t>PD4UL</t>
  </si>
  <si>
    <t>UL POWER DISTRIBUTION UNIT</t>
  </si>
  <si>
    <t>PD4ULCB</t>
  </si>
  <si>
    <t>UL POWER DISTRIB UNIT W/CB</t>
  </si>
  <si>
    <t>PD8</t>
  </si>
  <si>
    <t>PD8CB</t>
  </si>
  <si>
    <t>POWR DISTRBUTN UNIT W/CKT BRKR</t>
  </si>
  <si>
    <t>PD8UL</t>
  </si>
  <si>
    <t>UL 8 OUT POWER DISTRIB UNIT</t>
  </si>
  <si>
    <t>PD8ULCB</t>
  </si>
  <si>
    <t>UL 8 OUT POWER DIST UNIT W/CB</t>
  </si>
  <si>
    <t>PDS8</t>
  </si>
  <si>
    <t>8 FUSED, 2 INPUT PWR DIST MOD</t>
  </si>
  <si>
    <t>PDS8CB</t>
  </si>
  <si>
    <t>8 PTC, 2 INPUT PWR DIST MOD</t>
  </si>
  <si>
    <t>PDS8CBK1</t>
  </si>
  <si>
    <t>VR6/PDS8CB KIT</t>
  </si>
  <si>
    <t>PDS8K1</t>
  </si>
  <si>
    <t>VR6/PDS8 KIT</t>
  </si>
  <si>
    <t>PM212</t>
  </si>
  <si>
    <t>12VDC/1A SUPERVISED PS/CHGR</t>
  </si>
  <si>
    <t>PM224</t>
  </si>
  <si>
    <t>24V 750ma SPRVISED PS/CHGR</t>
  </si>
  <si>
    <t>PMK1</t>
  </si>
  <si>
    <t>POLE MOUNT KIT OUTDOOR</t>
  </si>
  <si>
    <t>PMK2</t>
  </si>
  <si>
    <t>WP2 POLE MOUNT KIT OUTDOOR</t>
  </si>
  <si>
    <t>PMK2BR</t>
  </si>
  <si>
    <t>WP2 BRONZE POLE MT KIT OUTDOOR</t>
  </si>
  <si>
    <t>POE201</t>
  </si>
  <si>
    <t>P/S FOR NETWAY4E SERIES</t>
  </si>
  <si>
    <t>PT2724</t>
  </si>
  <si>
    <t>365DAY 2 CHANNEL TMR</t>
  </si>
  <si>
    <t>PT724A</t>
  </si>
  <si>
    <t>365DAY 24HR TMR REPLACES PT724</t>
  </si>
  <si>
    <t>PT724AE</t>
  </si>
  <si>
    <t>365DAY 24HR TMR  IN ENCL.</t>
  </si>
  <si>
    <t>R1224DC16CB</t>
  </si>
  <si>
    <t>12/24VDC 18A 16 PTC RACK</t>
  </si>
  <si>
    <t>R2416300UL</t>
  </si>
  <si>
    <t>R2416300ULCB</t>
  </si>
  <si>
    <t>R2416600UL</t>
  </si>
  <si>
    <t>R2416600ULCB</t>
  </si>
  <si>
    <t>R2416UL</t>
  </si>
  <si>
    <t>24VAC @ 7A, 16 Outputs, UL</t>
  </si>
  <si>
    <t>R2416ULCB</t>
  </si>
  <si>
    <t>24VAC @ 7A, 16 Out, PTC, UL</t>
  </si>
  <si>
    <t>R2416ULCBI</t>
  </si>
  <si>
    <t>RACK 24VAC @25A, 16 PTC ISOLAT</t>
  </si>
  <si>
    <t>R2416ULI</t>
  </si>
  <si>
    <t>RACK 24VAC @28A, 16 FUSE ISOLA</t>
  </si>
  <si>
    <t>R2432300UL</t>
  </si>
  <si>
    <t>R2432300ULCB</t>
  </si>
  <si>
    <t>R2432600UL</t>
  </si>
  <si>
    <t>R2432600ULCB</t>
  </si>
  <si>
    <t>R248UL</t>
  </si>
  <si>
    <t>24 VAC @ 3.5 Amp, 8 Out, UL</t>
  </si>
  <si>
    <t>R248ULCB</t>
  </si>
  <si>
    <t>R248ULCBI</t>
  </si>
  <si>
    <t>RACK 24VAC @ 14A, 8 PTC ISOLAT</t>
  </si>
  <si>
    <t>R248ULI</t>
  </si>
  <si>
    <t>RACK 24VAC @ 14A, 8 FUSE ISOLA</t>
  </si>
  <si>
    <t>R615DC1016</t>
  </si>
  <si>
    <t>6-15VDC 10A 16 FUSE RACK P/S</t>
  </si>
  <si>
    <t>R615DC1016CB</t>
  </si>
  <si>
    <t>6-15VDC 10A 16 PTC RACK P/S</t>
  </si>
  <si>
    <t>R615DC416UL</t>
  </si>
  <si>
    <t>6-15 VDC 4A 16 FUSE RACK UL</t>
  </si>
  <si>
    <t>R615DC416ULCB</t>
  </si>
  <si>
    <t>6-15VDC 4A 16 PTC RACK UL</t>
  </si>
  <si>
    <t>R615DC616UL</t>
  </si>
  <si>
    <t>6-15VDC 6A 16 FUSE RACK P/S UL</t>
  </si>
  <si>
    <t>R615DC616ULCB</t>
  </si>
  <si>
    <t>6-15VDC 6A 16 PTC RACK UL</t>
  </si>
  <si>
    <t>R615DC8UL</t>
  </si>
  <si>
    <t>6-15VDC @ 4 A, 8 FUSE Out, UL</t>
  </si>
  <si>
    <t>R615DC8ULCB</t>
  </si>
  <si>
    <t>6-15VDC @ 4 Amp, 8 PTC Out, UL</t>
  </si>
  <si>
    <t>RAC120</t>
  </si>
  <si>
    <t>RELAY120VAC COIL 16A CNTC/BASE</t>
  </si>
  <si>
    <t>RAC24</t>
  </si>
  <si>
    <t>24VAC DPDT RELAY AND BASE</t>
  </si>
  <si>
    <t>RB1224</t>
  </si>
  <si>
    <t>RELAY MODULE 12V/24 DPDT 5 AMP</t>
  </si>
  <si>
    <t>RB30</t>
  </si>
  <si>
    <t>RELAY MODULE 12/24V SPDT 30AMP</t>
  </si>
  <si>
    <t>RB5</t>
  </si>
  <si>
    <t>RELAY MODULE 6/12V, DPDT 5 AMP</t>
  </si>
  <si>
    <t>RB524</t>
  </si>
  <si>
    <t>RELAY MODULE 24V, DPDT 5 AMP</t>
  </si>
  <si>
    <t>RB610</t>
  </si>
  <si>
    <t>BREAK AWAY RELAY 6PACK</t>
  </si>
  <si>
    <t>RB7</t>
  </si>
  <si>
    <t>SEVEN OUTPUT RELAY MODULE</t>
  </si>
  <si>
    <t>RBOC7</t>
  </si>
  <si>
    <t>SEVEN OUTPUT INTERFACE MODULE</t>
  </si>
  <si>
    <t>RBR1224</t>
  </si>
  <si>
    <t>RATCHET RELAY 12/24VDC</t>
  </si>
  <si>
    <t>RBSN</t>
  </si>
  <si>
    <t>SENSITIVE RELAY MOD 12V/24VDC</t>
  </si>
  <si>
    <t>RBSNTTL</t>
  </si>
  <si>
    <t>ULTRA SENSITIVE RLY 1ma Trgr</t>
  </si>
  <si>
    <t>RBST</t>
  </si>
  <si>
    <t>6/12/24V 2AMP RELAY MODULE</t>
  </si>
  <si>
    <t>RBTUL</t>
  </si>
  <si>
    <t>12/24VDC UL LISTED SENS. RELAY</t>
  </si>
  <si>
    <t>RBUL</t>
  </si>
  <si>
    <t>12/24VDC UL LISTED RELAY</t>
  </si>
  <si>
    <t>RDC12</t>
  </si>
  <si>
    <t>12VDC 10 A DPDT RELAY W/BASE</t>
  </si>
  <si>
    <t>RDC24</t>
  </si>
  <si>
    <t>24VDC 10A DPDT RELAY W/BASE</t>
  </si>
  <si>
    <t>RDC48</t>
  </si>
  <si>
    <t>48VDC 10A DPDT RELAY W/BASE</t>
  </si>
  <si>
    <t>RE2</t>
  </si>
  <si>
    <t>RACK BATTERY ENCLOSURE</t>
  </si>
  <si>
    <t>RES22</t>
  </si>
  <si>
    <t>2.2K RESISTOR, 30 PCS/PACK</t>
  </si>
  <si>
    <t>RESERV1</t>
  </si>
  <si>
    <t>CCTV UPS- 12-24AC@4A &amp; 4-12DC@</t>
  </si>
  <si>
    <t>RESERV1WP</t>
  </si>
  <si>
    <t>UPS- 24AC@4A &amp; 12DC@2A WP2 ENC</t>
  </si>
  <si>
    <t>RESERV2</t>
  </si>
  <si>
    <t>CCTV UPS- 16 Out, 24VAC @ 4A</t>
  </si>
  <si>
    <t>RESERV2WP</t>
  </si>
  <si>
    <t>UPS- 16 Out, 24VAC @ 4A WP2</t>
  </si>
  <si>
    <t>RESERV3</t>
  </si>
  <si>
    <t>CCTV UPS- 16 Out, 12DC @ 8A</t>
  </si>
  <si>
    <t>RESERV3WP</t>
  </si>
  <si>
    <t>UPS- 16 Out, 12DC @ 8A WP2</t>
  </si>
  <si>
    <t>RESERV3WPV</t>
  </si>
  <si>
    <t>16OUT, 12VDC@8A, 220VAC UPS</t>
  </si>
  <si>
    <t>RESERV4WP</t>
  </si>
  <si>
    <t>UPS- 24AC@4A &amp; 12DC@1A WP2 ENC</t>
  </si>
  <si>
    <t>RSB2</t>
  </si>
  <si>
    <t>BRACKET W/2 ROCKER SWITCHES</t>
  </si>
  <si>
    <t>SAV182D</t>
  </si>
  <si>
    <t>18OUT 12VDC @ 11A PTC CCTV P/S</t>
  </si>
  <si>
    <t>SAV18D</t>
  </si>
  <si>
    <t>18OUT 12VDC @ 5A PTC CCTV P/S</t>
  </si>
  <si>
    <t>SAV36D</t>
  </si>
  <si>
    <t>36OUT 12VDC @ 11A PTC CCTV P/S</t>
  </si>
  <si>
    <t>SAV4D</t>
  </si>
  <si>
    <t>4OUT 12VDC @ 5A PTC CCTV P/S</t>
  </si>
  <si>
    <t>SAV9D</t>
  </si>
  <si>
    <t>9OUT 12VDC @ 5A PTC CCTV P/S</t>
  </si>
  <si>
    <t>SMP10</t>
  </si>
  <si>
    <t>12/24VDC,10A PS Board</t>
  </si>
  <si>
    <t>SMP10C12X</t>
  </si>
  <si>
    <t>12VDC,10A Cab PS</t>
  </si>
  <si>
    <t>SMP10C24X</t>
  </si>
  <si>
    <t>24VDC,10A Cab PS</t>
  </si>
  <si>
    <t>SMP10PM</t>
  </si>
  <si>
    <t>12/24VDC,10A Spvised PS Board</t>
  </si>
  <si>
    <t>SMP10PM12P16</t>
  </si>
  <si>
    <t>12VDC,10A 16 Fuse Out Cab PS</t>
  </si>
  <si>
    <t>SMP10PM12P16CB</t>
  </si>
  <si>
    <t>12VDC,10A 16 PTC Out Cab PS</t>
  </si>
  <si>
    <t>SMP10PM12P4</t>
  </si>
  <si>
    <t>12VDC,10A 4 Fuse Out Cab PS</t>
  </si>
  <si>
    <t>SMP10PM12P4CB</t>
  </si>
  <si>
    <t>12VDC,10A 4 PTC Out Cab PS</t>
  </si>
  <si>
    <t>SMP10PM12P8</t>
  </si>
  <si>
    <t>12VDC 10A,8 Fuse Out Cab PS</t>
  </si>
  <si>
    <t>SMP10PM12P8CB</t>
  </si>
  <si>
    <t>12VDC,10A 8 PTC Out Cab PS</t>
  </si>
  <si>
    <t>SMP10PM24P16</t>
  </si>
  <si>
    <t>24VDC,10A 16 Fuse Out Cab PS</t>
  </si>
  <si>
    <t>SMP10PM24P16CB</t>
  </si>
  <si>
    <t>24VDC,10A 16 PTC Out Cab P</t>
  </si>
  <si>
    <t>SMP10PM24P4</t>
  </si>
  <si>
    <t>24VDC,10A 4 Fuse Out Cab PS</t>
  </si>
  <si>
    <t>SMP10PM24P4CB</t>
  </si>
  <si>
    <t>24VDC 10A SPVD 4 PTC CAB PS</t>
  </si>
  <si>
    <t>SMP10PM24P8</t>
  </si>
  <si>
    <t>24VDC 10A,8 Fuse Out Cab PS</t>
  </si>
  <si>
    <t>SMP10PM24P8CB</t>
  </si>
  <si>
    <t>24VDC 10A,8 PTC Out Cab PS</t>
  </si>
  <si>
    <t>SMP10PMC12X</t>
  </si>
  <si>
    <t>12VDC,10A Spvised Cab PS</t>
  </si>
  <si>
    <t>SMP10PMC24X</t>
  </si>
  <si>
    <t>24VDC 10A P/S IN CAB W/SUPVIS</t>
  </si>
  <si>
    <t>SMP3</t>
  </si>
  <si>
    <t>6/12/24V 2.5A PS/CHGR</t>
  </si>
  <si>
    <t>SMP312C</t>
  </si>
  <si>
    <t>SMP3 /TP1640/ 4 AH BATT</t>
  </si>
  <si>
    <t>SMP312CX</t>
  </si>
  <si>
    <t>SMP3 /TP1640/ 7 AH BATT</t>
  </si>
  <si>
    <t>SMP3CTX</t>
  </si>
  <si>
    <t>12/24VDC 2.5A P/S IN BC300 CAB</t>
  </si>
  <si>
    <t>SMP3E</t>
  </si>
  <si>
    <t>SMP3 W/ BC 100 CABINET</t>
  </si>
  <si>
    <t>SMP3ET</t>
  </si>
  <si>
    <t>SMP3 W/ BC100 &amp;TP1640</t>
  </si>
  <si>
    <t>SMP3PM</t>
  </si>
  <si>
    <t>12/24VDC, 2.5A SPRVSD PS/CHGR</t>
  </si>
  <si>
    <t>SMP3PMCTX</t>
  </si>
  <si>
    <t>12/24V,2.5A,SUPV PS,LGCAB</t>
  </si>
  <si>
    <t>SMP5</t>
  </si>
  <si>
    <t>6/12/24V 4.0A PS/CHGR</t>
  </si>
  <si>
    <t>SMP5CTX</t>
  </si>
  <si>
    <t>12/24VDC 4A P/S IN BC300 CABT</t>
  </si>
  <si>
    <t>SMP5PM</t>
  </si>
  <si>
    <t>12/24VDC, 4A SPRVSD PS/CHGR</t>
  </si>
  <si>
    <t>SMP5PMCTX</t>
  </si>
  <si>
    <t>12/24V,4.0A SUPVS PS LG CAB</t>
  </si>
  <si>
    <t>SMP7</t>
  </si>
  <si>
    <t>12/24V, 6 AMP PS/CHGR</t>
  </si>
  <si>
    <t>SMP7CTX</t>
  </si>
  <si>
    <t>SMP7 PS/CHGR W/LRG CBNT XFMR</t>
  </si>
  <si>
    <t>SMP7PM</t>
  </si>
  <si>
    <t>12/24VDC, 6A SPRVSD PS/CHGR</t>
  </si>
  <si>
    <t>SMP7PMCTX</t>
  </si>
  <si>
    <t>12/24V,6.0A SUPVS PS LG CAB</t>
  </si>
  <si>
    <t>SPACER1</t>
  </si>
  <si>
    <t>5/8"NYLON SPACER&amp;SCREWS  PK 25</t>
  </si>
  <si>
    <t>SPACER4</t>
  </si>
  <si>
    <t>25 PK 5/8" MALE/FEMALE SPACER</t>
  </si>
  <si>
    <t>ST1</t>
  </si>
  <si>
    <t>SNAPTRACK RB-5/SN/UL/30/ST/TTL</t>
  </si>
  <si>
    <t>ST2</t>
  </si>
  <si>
    <t>SNAP-TRAC FOR RB7/RBOC7</t>
  </si>
  <si>
    <t>ST3</t>
  </si>
  <si>
    <t>SNAPTRACK SMP3/5/624/6062/724A</t>
  </si>
  <si>
    <t>STRIKEIT1</t>
  </si>
  <si>
    <t>DUAL PANIC DEVICE P/S 16 A INR</t>
  </si>
  <si>
    <t>STRIKEIT2</t>
  </si>
  <si>
    <t>ONE OUTPUT PANIC DEVICE P/S UL</t>
  </si>
  <si>
    <t>STRIKEIT4</t>
  </si>
  <si>
    <t>DUAL LOW CURR LOCK HARD DEVICE</t>
  </si>
  <si>
    <t>T16100</t>
  </si>
  <si>
    <t>16 VAC 100VA OPEN FRAME XFMRat</t>
  </si>
  <si>
    <t>T1618100</t>
  </si>
  <si>
    <t>16/18VAC@100VA, 115V IN, TRANS</t>
  </si>
  <si>
    <t>T1618300K</t>
  </si>
  <si>
    <t>16/18VAC@300VA, 115V IN, TRANS</t>
  </si>
  <si>
    <t>T1656</t>
  </si>
  <si>
    <t>16VAC/56VA OPEN FRAME XFMR</t>
  </si>
  <si>
    <t>T1MK1F4</t>
  </si>
  <si>
    <t>TROVE1M1, 12/24VDC@4A, FUSED</t>
  </si>
  <si>
    <t>T1MK1F4D</t>
  </si>
  <si>
    <t>TROVE1M1, 12/24VDC@4A, PTC</t>
  </si>
  <si>
    <t>T1MK1F4DCT</t>
  </si>
  <si>
    <t>T1MK1F4D FOR CONVERGINT</t>
  </si>
  <si>
    <t>T24130D</t>
  </si>
  <si>
    <t>24VAC/100VA 110/220V IN   XFM</t>
  </si>
  <si>
    <t>T2428100</t>
  </si>
  <si>
    <t>24VAC or 28VAC 100Va Xfmr</t>
  </si>
  <si>
    <t>T2428100C</t>
  </si>
  <si>
    <t>24/28VAC 100/85VA XFMR IN ENC</t>
  </si>
  <si>
    <t>T2428175</t>
  </si>
  <si>
    <t>24VAC/7.25A, 28VAC/6.25A  XFMR</t>
  </si>
  <si>
    <t>T2428175C</t>
  </si>
  <si>
    <t>24/28VAC/175VA,  XFMR IN CABT</t>
  </si>
  <si>
    <t>T2428300</t>
  </si>
  <si>
    <t>24 / 28 VAC 300W /  280W XFMR</t>
  </si>
  <si>
    <t>T2428300E</t>
  </si>
  <si>
    <t>24/28 VAC 12. A  XFMR IN ENCL</t>
  </si>
  <si>
    <t>T28140D</t>
  </si>
  <si>
    <t>110/220 VAC TRANSFORMER</t>
  </si>
  <si>
    <t>T2856</t>
  </si>
  <si>
    <t>28VAC/56VA, 120VAC input</t>
  </si>
  <si>
    <t>T2856C</t>
  </si>
  <si>
    <t>28 VAC 56VA XFMR IN ENCL.</t>
  </si>
  <si>
    <t>T2885D</t>
  </si>
  <si>
    <t>28VAC/100VA OPEN FRAME XFMR</t>
  </si>
  <si>
    <t>T2CVK33F10</t>
  </si>
  <si>
    <t>TROVE2CV2, 10-DR, 12A, PTC</t>
  </si>
  <si>
    <t>T2CVK33F10Q</t>
  </si>
  <si>
    <t>TROVE2CV2, 10-DR, 12A,PTC,LQ2</t>
  </si>
  <si>
    <t>T2KK3F8</t>
  </si>
  <si>
    <t>TROVE2KA2, 8-DR, 6A, FUSE</t>
  </si>
  <si>
    <t>T2KK3F8D</t>
  </si>
  <si>
    <t>TROVE2KA2, 8-DR, 6A, PTC</t>
  </si>
  <si>
    <t>T2KK3F8DQ</t>
  </si>
  <si>
    <t>TROVE2KA2, 8-DR, 6A, PTC, LQ2</t>
  </si>
  <si>
    <t>T2KK3F8Q</t>
  </si>
  <si>
    <t>TROVE2KA2, 8-DR, 6A, FUSE, LQ2</t>
  </si>
  <si>
    <t>T2MK3F4</t>
  </si>
  <si>
    <t>TROVE2M2, 4-DR, 6A, FUSED</t>
  </si>
  <si>
    <t>T2MK3F4D</t>
  </si>
  <si>
    <t>TROVE2M2, 4-DR, 6A, PTC</t>
  </si>
  <si>
    <t>T2MK3F4DQ</t>
  </si>
  <si>
    <t>TROVE2M2, 4-DR, 6A, PTC, LQ2</t>
  </si>
  <si>
    <t>T2MK3F4Q</t>
  </si>
  <si>
    <t>TROVE2M2, 4-DR, 6A, FUSE, LQ2</t>
  </si>
  <si>
    <t>T2MK3F8</t>
  </si>
  <si>
    <t>TROVE2M2, 8-DR, 6A, FUSED</t>
  </si>
  <si>
    <t>T2MK3F8D</t>
  </si>
  <si>
    <t>TROVE2M2, 8-DR, 6A, PTC</t>
  </si>
  <si>
    <t>T2MK3F8DCT</t>
  </si>
  <si>
    <t>T2MK3F8D FOR CONVERGINT</t>
  </si>
  <si>
    <t>T2MK3F8DQ</t>
  </si>
  <si>
    <t>TROVE2M2, 8-DR, 6A, PTC, LQ2</t>
  </si>
  <si>
    <t>T2MK3F8Q</t>
  </si>
  <si>
    <t>TROVE2M2, 8-DR, 6A, FUSE, LQ2</t>
  </si>
  <si>
    <t>T2MK3F8Q2</t>
  </si>
  <si>
    <t>T2M2, 8DR, 6A, FUSE, LQ2</t>
  </si>
  <si>
    <t>T2MK75F16</t>
  </si>
  <si>
    <t>TROVE2M2, 12/24VDC, 20A, FUSED</t>
  </si>
  <si>
    <t>T2MK75F16D</t>
  </si>
  <si>
    <t>TROVE2M2, 12/24VDC, 20A, PTC</t>
  </si>
  <si>
    <t>T2MK75F16DQ</t>
  </si>
  <si>
    <t>TROVE2M2, 12/24, 20A, PTC, LQ</t>
  </si>
  <si>
    <t>T2MK75F16Q</t>
  </si>
  <si>
    <t>TROVE2M2, 12/24, 20A, FUSE, LQ</t>
  </si>
  <si>
    <t>T2MK77F16</t>
  </si>
  <si>
    <t>TROVE2M2, 16-DR, 20A, FUSED</t>
  </si>
  <si>
    <t>T2MK77F16D</t>
  </si>
  <si>
    <t>TROVE2M2, 16-DR, 20A, PTC</t>
  </si>
  <si>
    <t>T2MK77F16DQ</t>
  </si>
  <si>
    <t>TROVE2M2, 16-DR, 20A, PTC, LQ2</t>
  </si>
  <si>
    <t>T2MK77F16Q</t>
  </si>
  <si>
    <t>TROVE2M2, 16-DR/20A, FUSE, LQ2</t>
  </si>
  <si>
    <t>T2MK7F4D</t>
  </si>
  <si>
    <t>TROVE2M2, MERC 4-DR, 10A PTC</t>
  </si>
  <si>
    <t>T2MK7F8</t>
  </si>
  <si>
    <t>TROVE2M2, 8-DR, 10A, FUSED</t>
  </si>
  <si>
    <t>T2MK7F8D</t>
  </si>
  <si>
    <t>TROVE2M2, 8-DR, 10A, PTC</t>
  </si>
  <si>
    <t>T2MK7F8DQ</t>
  </si>
  <si>
    <t>TROVE2M2, 8-DR, 10A, PTC, LQ2</t>
  </si>
  <si>
    <t>T2MK7F8PQ</t>
  </si>
  <si>
    <t>TROVE2M2, 24, 10A, FUSE, LQ8PD</t>
  </si>
  <si>
    <t>T2MK7F8Q</t>
  </si>
  <si>
    <t>TROVE2M2, 8-DR, 10A, FUSE, LQ2</t>
  </si>
  <si>
    <t>T2SK7F8</t>
  </si>
  <si>
    <t>TROVE2SH2, FUSED 8-DR</t>
  </si>
  <si>
    <t>T2SK7F8D</t>
  </si>
  <si>
    <t>TROVE2SH2, PTC 8-DR</t>
  </si>
  <si>
    <t>T2VK1</t>
  </si>
  <si>
    <t>TROVE2V2, 4-DR, 10A, FUSED</t>
  </si>
  <si>
    <t>T3MK75F16</t>
  </si>
  <si>
    <t>TROVE3M3, MERCURY 16-DR, FUSED</t>
  </si>
  <si>
    <t>T3MK75F16D</t>
  </si>
  <si>
    <t>TROVE3M3, MERCURY 16-DR, PTC</t>
  </si>
  <si>
    <t>T3MK75F16DCT</t>
  </si>
  <si>
    <t>T3MK75F16DCT FOR CONVERGINT</t>
  </si>
  <si>
    <t>T3MK77F16D</t>
  </si>
  <si>
    <t>TROVE3M3, TMV2, MERC 16-DR PTC</t>
  </si>
  <si>
    <t>T3SK75F16</t>
  </si>
  <si>
    <t>TROVE3SH3, SOFTWAREHOUSE 16-DR</t>
  </si>
  <si>
    <t>T3SK75F16D</t>
  </si>
  <si>
    <t>T3SK75F8</t>
  </si>
  <si>
    <t>TROVE3SH3, SOFTWAREHOUSE 8-DR</t>
  </si>
  <si>
    <t>T3SK75F8D</t>
  </si>
  <si>
    <t>TAM2</t>
  </si>
  <si>
    <t>AMAG BACKPLANE FITS TROVE2</t>
  </si>
  <si>
    <t>TAPE1</t>
  </si>
  <si>
    <t>ADHESIVE PADS PK25</t>
  </si>
  <si>
    <t>TBH2</t>
  </si>
  <si>
    <t>TROVE2 ALTRONIX/BOSCH BKPLANE</t>
  </si>
  <si>
    <t>TBL2</t>
  </si>
  <si>
    <t>TROVE2 BLANK BACKPLANE</t>
  </si>
  <si>
    <t>TBL3</t>
  </si>
  <si>
    <t>TROVE3 BLANK BACKPLANE</t>
  </si>
  <si>
    <t>TC1</t>
  </si>
  <si>
    <t>CDVI BACKPLANE FITS TROVE1</t>
  </si>
  <si>
    <t>TCV2</t>
  </si>
  <si>
    <t>CDVI BACKPLANE FITS TROVE2</t>
  </si>
  <si>
    <t>TCV3</t>
  </si>
  <si>
    <t>TROVE3 ALTRONIX/CDVI BACKPLANE</t>
  </si>
  <si>
    <t>TDM1</t>
  </si>
  <si>
    <t>TROVE1 ALTRONIX/DMP BACKPLANE</t>
  </si>
  <si>
    <t>TDM2</t>
  </si>
  <si>
    <t>TROVE2 ALTRONIX/DMP BACKPLANE</t>
  </si>
  <si>
    <t>TEMPO2</t>
  </si>
  <si>
    <t>DIGITAL TEST/TRIGGER TIMER</t>
  </si>
  <si>
    <t>THN2</t>
  </si>
  <si>
    <t>TROVE2 ALTRONIX/HN BACKPLANE</t>
  </si>
  <si>
    <t>THW2</t>
  </si>
  <si>
    <t>TROVE2 ALTRONIX/HW BACKPLANE</t>
  </si>
  <si>
    <t>THW3</t>
  </si>
  <si>
    <t>TROVE3 ALTRONIX/HW BACKPLANE</t>
  </si>
  <si>
    <t>TKA2</t>
  </si>
  <si>
    <t>KEYSCAN BACKPLANE FITS TROVE2</t>
  </si>
  <si>
    <t>TKH2</t>
  </si>
  <si>
    <t>TROVE2 ALTRONIX/KANTECH BPLANE</t>
  </si>
  <si>
    <t>TM1</t>
  </si>
  <si>
    <t>MERCURY BACKPLANE FITS TROVE1</t>
  </si>
  <si>
    <t>TM2</t>
  </si>
  <si>
    <t>MERCURY BACKPLANE FITS TROVE2</t>
  </si>
  <si>
    <t>TM3</t>
  </si>
  <si>
    <t>TROVE3 ALTRONIX/MERC BACKPLANE</t>
  </si>
  <si>
    <t>TM400</t>
  </si>
  <si>
    <t>MERCURY BOARD ENCLOSURE</t>
  </si>
  <si>
    <t>TMV2</t>
  </si>
  <si>
    <t>MERCURY/VERTX DOOR BACKPLANE F</t>
  </si>
  <si>
    <t>TP1220</t>
  </si>
  <si>
    <t>12VAC/20VA PLUGABLE XFMR</t>
  </si>
  <si>
    <t>TP1620</t>
  </si>
  <si>
    <t>16VAC/20VA PLUGABLE XFMR</t>
  </si>
  <si>
    <t>TP1640</t>
  </si>
  <si>
    <t>16VAC/40VA PLUG IN XFMR</t>
  </si>
  <si>
    <t>TP1650</t>
  </si>
  <si>
    <t>16VAC 50VA PLUG IN XFMR</t>
  </si>
  <si>
    <t>TP2420</t>
  </si>
  <si>
    <t>24VAC/20VA PLUGABLE XFMR</t>
  </si>
  <si>
    <t>TP2440</t>
  </si>
  <si>
    <t>24VAC 40VA PLUG-IN XFMR</t>
  </si>
  <si>
    <t>TP2450</t>
  </si>
  <si>
    <t>24VAC 50 VA PLUG IN XFMR</t>
  </si>
  <si>
    <t>TPD1</t>
  </si>
  <si>
    <t>TROVE1 ALTRONIX/PDK BACKPLANE</t>
  </si>
  <si>
    <t>TPX2</t>
  </si>
  <si>
    <t>TROVE2 ALTRONIX/PAXT BACKPLANE</t>
  </si>
  <si>
    <t>TR1VK4F8Q</t>
  </si>
  <si>
    <t>TROVE1VR, 12/24VDC@4A, LINQ</t>
  </si>
  <si>
    <t>TROVE1</t>
  </si>
  <si>
    <t>TROVE1 ACCESS ENCLOSURE ONLY</t>
  </si>
  <si>
    <t>TROVE1C1</t>
  </si>
  <si>
    <t>TROVE1 &amp; CDVI BACKPLANE</t>
  </si>
  <si>
    <t>TROVE1DM1</t>
  </si>
  <si>
    <t>TROVE1 W/DMP BACKPLANE</t>
  </si>
  <si>
    <t>TROVE1M1</t>
  </si>
  <si>
    <t>TROVE1 &amp; MERCURY BACKPLANE</t>
  </si>
  <si>
    <t>TROVE1M1WP</t>
  </si>
  <si>
    <t>WP2 WITH MERCURY BACKPLANE</t>
  </si>
  <si>
    <t>TROVE1PD1</t>
  </si>
  <si>
    <t>TROVE1 W/PDK BACKPLANE</t>
  </si>
  <si>
    <t>TROVE1SA1</t>
  </si>
  <si>
    <t>TROVE1 W/SALTO BACKPLANE</t>
  </si>
  <si>
    <t>TROVE1V1</t>
  </si>
  <si>
    <t>TROVE1 &amp; VERTX BACKPLANE</t>
  </si>
  <si>
    <t>TROVE2</t>
  </si>
  <si>
    <t>TROVE2 ACCESS ENCLOSURE ONLY</t>
  </si>
  <si>
    <t>TROVE2AM2</t>
  </si>
  <si>
    <t>TROVE2 &amp; AMAG BACKPLANE</t>
  </si>
  <si>
    <t>TROVE2BH2</t>
  </si>
  <si>
    <t>TROVE2 W/BOSCH BACKPLANE</t>
  </si>
  <si>
    <t>TROVE2BL2</t>
  </si>
  <si>
    <t>TROVE2 W/TBL2 BACKPLANE</t>
  </si>
  <si>
    <t>TROVE2CV2</t>
  </si>
  <si>
    <t>TROVE2 &amp; CDVI BACKPLANE</t>
  </si>
  <si>
    <t>TROVE2DM2</t>
  </si>
  <si>
    <t>TROVE2 W/DMP BACKPLANE</t>
  </si>
  <si>
    <t>TROVE2HN2</t>
  </si>
  <si>
    <t>TROVE2 W/HW NETAXS BACKPLANE</t>
  </si>
  <si>
    <t>TROVE2HW2</t>
  </si>
  <si>
    <t>TROVE2 W/HONEYWELL BACKPLANE</t>
  </si>
  <si>
    <t>TROVE2KA2</t>
  </si>
  <si>
    <t>TROVE2 &amp; KEYSPAN BACKPLANE</t>
  </si>
  <si>
    <t>TROVE2KH2</t>
  </si>
  <si>
    <t>TROVE2 W/KANTECH BACKPLANE</t>
  </si>
  <si>
    <t>TROVE2LX</t>
  </si>
  <si>
    <t>LINX TROVE2 ENCLOSURE</t>
  </si>
  <si>
    <t>TROVE2M2</t>
  </si>
  <si>
    <t>TROVE2 &amp; MERCURY BACKPLANE</t>
  </si>
  <si>
    <t>TROVE2M2LX</t>
  </si>
  <si>
    <t>LINX TROVE2 W/MERC BACKPLANE</t>
  </si>
  <si>
    <t>TROVE2PX2</t>
  </si>
  <si>
    <t>TROVE2 W/PAXTON BACKPLANE</t>
  </si>
  <si>
    <t>TROVE2SH2</t>
  </si>
  <si>
    <t>TROVE2 &amp; SOFTWRE HSE BACKPLANE</t>
  </si>
  <si>
    <t>TROVE2V2</t>
  </si>
  <si>
    <t>TROVE2 &amp; VERTX BACKPLANE</t>
  </si>
  <si>
    <t>TROVE2Z2</t>
  </si>
  <si>
    <t>TROVE2 W/ZKTECO BACKPLANE</t>
  </si>
  <si>
    <t>TROVE3</t>
  </si>
  <si>
    <t>LG ENCL FOR VARIOUS BACKPLANES</t>
  </si>
  <si>
    <t>TROVE3BL3</t>
  </si>
  <si>
    <t>TROVE3 W/ TBL3 BACKPLANE</t>
  </si>
  <si>
    <t>TROVE3CV3</t>
  </si>
  <si>
    <t>TROVE3 W/ TCV3 BACKPLANE</t>
  </si>
  <si>
    <t>TROVE3HW3</t>
  </si>
  <si>
    <t>TROVE3 W/ THW3 BACKPLANE</t>
  </si>
  <si>
    <t>TROVE3M3</t>
  </si>
  <si>
    <t>TROVE3 W/ TM3 BACKPLANE</t>
  </si>
  <si>
    <t>TROVE3SH3</t>
  </si>
  <si>
    <t>TROVE3 W/ TSH3 BACKPLANE</t>
  </si>
  <si>
    <t>TROVE3V3</t>
  </si>
  <si>
    <t>TROVE3 W/ TV3 BACKPLANE</t>
  </si>
  <si>
    <t>TSA1</t>
  </si>
  <si>
    <t>TROVE1 ALTRONIX/SALTO BACKPLNE</t>
  </si>
  <si>
    <t>TSH2</t>
  </si>
  <si>
    <t>SOFT HSE  BACKPLANE FITS TROVE</t>
  </si>
  <si>
    <t>TSH3</t>
  </si>
  <si>
    <t>TROVE3 ALTRONIX/SWH BACKPLANE</t>
  </si>
  <si>
    <t>TV1</t>
  </si>
  <si>
    <t>VERTX BACKPLANE FITS TROVE1</t>
  </si>
  <si>
    <t>TV2</t>
  </si>
  <si>
    <t>VERTX BACKPLANE FITS TROVE2</t>
  </si>
  <si>
    <t>TV3</t>
  </si>
  <si>
    <t>TROVE3 ALTRNIX/VERTX BACKPLANE</t>
  </si>
  <si>
    <t>TZ2</t>
  </si>
  <si>
    <t>TROVE2 ALTRONIX/ZKT BACKPLANE</t>
  </si>
  <si>
    <t>VB1</t>
  </si>
  <si>
    <t>12-24VDC to 24VDC .75A</t>
  </si>
  <si>
    <t>VB1T</t>
  </si>
  <si>
    <t>12-24VDC to 24VDC .75A, Term B</t>
  </si>
  <si>
    <t>VB6</t>
  </si>
  <si>
    <t>24VAC/VDC to 2- 56VDC OUT</t>
  </si>
  <si>
    <t>VERTILINE12DCBV</t>
  </si>
  <si>
    <t>REPLACE BD VERTILINE 12VDC 230</t>
  </si>
  <si>
    <t>VERTILINE16</t>
  </si>
  <si>
    <t>16Out @ 10A, 24/28VAC, 1U Fuse</t>
  </si>
  <si>
    <t>VERTILINE166</t>
  </si>
  <si>
    <t>16Out @ 14A, 24/28VAC, 1U Fuse</t>
  </si>
  <si>
    <t>VERTILINE166C</t>
  </si>
  <si>
    <t>VERTILINE166CD</t>
  </si>
  <si>
    <t>16Out @ 14A, 24/28VAC, 1U PTC</t>
  </si>
  <si>
    <t>VERTILINE166D</t>
  </si>
  <si>
    <t>VERTILINE16C</t>
  </si>
  <si>
    <t>VERTILINE16CD</t>
  </si>
  <si>
    <t>16Out @ 10A, 24/28VAC, 1U PTC</t>
  </si>
  <si>
    <t>VERTILINE16D</t>
  </si>
  <si>
    <t>VERTILINE16DI</t>
  </si>
  <si>
    <t>16 Out 16A, 24/28V,1U PTC Iso</t>
  </si>
  <si>
    <t>VERTILINE16I</t>
  </si>
  <si>
    <t>16 Out 16A, 24/28V,1U Fuse Iso</t>
  </si>
  <si>
    <t>VERTILINE24</t>
  </si>
  <si>
    <t>24Out @ 10A, 24/28VAC, 1U Fuse</t>
  </si>
  <si>
    <t>VERTILINE246</t>
  </si>
  <si>
    <t>24Out @ 17A, 24/28VAC, 1U Fuse</t>
  </si>
  <si>
    <t>VERTILINE246C</t>
  </si>
  <si>
    <t>VERTILINE246CD</t>
  </si>
  <si>
    <t>24Out @ 14A, 24/28VAC, 1U PTC</t>
  </si>
  <si>
    <t>VERTILINE246D</t>
  </si>
  <si>
    <t>24Out @ 17A, 24/28VAC, 1U PTC</t>
  </si>
  <si>
    <t>VERTILINE24C</t>
  </si>
  <si>
    <t>VERTILINE24CD</t>
  </si>
  <si>
    <t>24Out @ 10A, 24/28VAC, 1U PTC</t>
  </si>
  <si>
    <t>VERTILINE24D</t>
  </si>
  <si>
    <t>VERTILINE33D</t>
  </si>
  <si>
    <t>16 Out @ 8A, 12VDC, 1U PTC</t>
  </si>
  <si>
    <t>VERTILINE33TD</t>
  </si>
  <si>
    <t>16 Out @ 16A, 12VDC, 1U PTC</t>
  </si>
  <si>
    <t>VERTILINE3D</t>
  </si>
  <si>
    <t>8 Out @ 8A, 12VDC, 1U PTC</t>
  </si>
  <si>
    <t>VERTILINE563</t>
  </si>
  <si>
    <t>56VDC RACK P/S BATTERY/CHARGER</t>
  </si>
  <si>
    <t>VERTILINE63D</t>
  </si>
  <si>
    <t>16 Out @ 8A, 24VDC, 1U PTC</t>
  </si>
  <si>
    <t>VERTILINE63TD</t>
  </si>
  <si>
    <t>16 Out @ 16A, 24VDC, 1U PTC</t>
  </si>
  <si>
    <t>VERTILINE6D</t>
  </si>
  <si>
    <t>8 Out @ 8A, 24VDC, 1U PTC</t>
  </si>
  <si>
    <t>VERTILINE8</t>
  </si>
  <si>
    <t>8 Out @ 5A, 24/28VAC, 1U Fuse</t>
  </si>
  <si>
    <t>VERTILINE83</t>
  </si>
  <si>
    <t>8 Out @ 10A, 24/28VAC, 1U Fuse</t>
  </si>
  <si>
    <t>VERTILINE83C</t>
  </si>
  <si>
    <t>VERTILINE83CD</t>
  </si>
  <si>
    <t>8 Out @ 10A, 24/28VAC, 1U PTC</t>
  </si>
  <si>
    <t>VERTILINE83D</t>
  </si>
  <si>
    <t>VERTILINE8C</t>
  </si>
  <si>
    <t>VERTILINE8CD</t>
  </si>
  <si>
    <t>8 Out @ 5A, 24/28VAC, 1U PTC</t>
  </si>
  <si>
    <t>VERTILINE8D</t>
  </si>
  <si>
    <t>VERTILINE8DI</t>
  </si>
  <si>
    <t>8 Out 5A, 24/28V, 1U PTC Iso</t>
  </si>
  <si>
    <t>VERTILINE8I</t>
  </si>
  <si>
    <t>8 Out 5A, 24/28V, 1U Fuse Iso</t>
  </si>
  <si>
    <t>VR1</t>
  </si>
  <si>
    <t>24VAC/VDC - 12VDC@1A CABLE</t>
  </si>
  <si>
    <t>VR1T</t>
  </si>
  <si>
    <t>24VAC/VDC - 12VDC@1A TERMINL</t>
  </si>
  <si>
    <t>VR1TM5</t>
  </si>
  <si>
    <t>24VAC/VDC - 5VDC@1A TERMINL</t>
  </si>
  <si>
    <t>VR2T</t>
  </si>
  <si>
    <t>24VAC/VDC - 12VDC@0.5A TERMINL</t>
  </si>
  <si>
    <t>VR3T</t>
  </si>
  <si>
    <t>24VDC - 12VDC@2A TERMINL</t>
  </si>
  <si>
    <t>VR4T</t>
  </si>
  <si>
    <t>24VDC - 12VDC@3A TERMINL</t>
  </si>
  <si>
    <t>VR5BT</t>
  </si>
  <si>
    <t>24VAC/VDC-12VDC@3A CHG TERMINL</t>
  </si>
  <si>
    <t>VR5T</t>
  </si>
  <si>
    <t>24VAC/VDC - 12VDC@3A TERMINL</t>
  </si>
  <si>
    <t>VR6</t>
  </si>
  <si>
    <t>24VDC IN - 5VDC / 12VDC@6A OUT</t>
  </si>
  <si>
    <t>WAYPOINT102</t>
  </si>
  <si>
    <t>PWR SPLY 12VDC @ 10A,OUT ENCL</t>
  </si>
  <si>
    <t>WAYPOINT10A</t>
  </si>
  <si>
    <t>24/28AC @ 4/3.5A, NEMA 4/4X, 1</t>
  </si>
  <si>
    <t>WAYPOINT10A4DU</t>
  </si>
  <si>
    <t>24/28AC@4/3.5A, 4 PTC, NEMA4X</t>
  </si>
  <si>
    <t>WAYPOINT10A4U</t>
  </si>
  <si>
    <t>24/28AC@4/3.5A, 4 FUSE, NEMA4X</t>
  </si>
  <si>
    <t>WAYPOINT10A8DU</t>
  </si>
  <si>
    <t>24/28AC@4/3.5A, 8 PTC, NEMA4X</t>
  </si>
  <si>
    <t>WAYPOINT10A8U</t>
  </si>
  <si>
    <t>24/28AC@4/3.5A, 8 FUSE, NEMA4X</t>
  </si>
  <si>
    <t>WAYPOINT10AU</t>
  </si>
  <si>
    <t>24/28AC@4/3.5A, PTC, NEMA4/4X</t>
  </si>
  <si>
    <t>WAYPOINT17A4DU</t>
  </si>
  <si>
    <t>24/28AC@7.25/6.25A,4PTC,UL,OUT</t>
  </si>
  <si>
    <t>WAYPOINT17A4U</t>
  </si>
  <si>
    <t>24/28AC@7.25/6.25A,4Fuse,UL,OU</t>
  </si>
  <si>
    <t>WAYPOINT17A8DU</t>
  </si>
  <si>
    <t>8OUT/24/28AC@7.25/6.25A,NEMA4X</t>
  </si>
  <si>
    <t>WAYPOINT17A8U</t>
  </si>
  <si>
    <t>WAYPOINT17ADU</t>
  </si>
  <si>
    <t>24/28AC@7.25/6.25A, NEMA 4/4X</t>
  </si>
  <si>
    <t>WAYPOINT17AU</t>
  </si>
  <si>
    <t>WAYPOINT3</t>
  </si>
  <si>
    <t>12/24VDC @ 2.5A, NEMA 4/4X, 11</t>
  </si>
  <si>
    <t>WAYPOINT307A</t>
  </si>
  <si>
    <t>2 OUT 24/28AC @ 12.5/10A, NEMA</t>
  </si>
  <si>
    <t>WAYPOINT30A</t>
  </si>
  <si>
    <t>24/28AC @ 12.5/10A, NEMA 4/4X,</t>
  </si>
  <si>
    <t>WAYPOINT30A4DU</t>
  </si>
  <si>
    <t>24/28AC@12.5/10A,4PTC,UL,OUTDO</t>
  </si>
  <si>
    <t>WAYPOINT30A4U</t>
  </si>
  <si>
    <t>24/28AC@12.5/10A,4FUSE,UL,OUTD</t>
  </si>
  <si>
    <t>WAYPOINT30A8DU</t>
  </si>
  <si>
    <t>24/28AC@12.5/10A,8PTC,UL,OUTDO</t>
  </si>
  <si>
    <t>WAYPOINT30A8U</t>
  </si>
  <si>
    <t>24/28AC@12.5/10A,8FUSE,UL,OUTD</t>
  </si>
  <si>
    <t>WAYPOINT30ADU</t>
  </si>
  <si>
    <t>24/28AC@12.5/10A, NEMA 4/4X</t>
  </si>
  <si>
    <t>WAYPOINT30AU</t>
  </si>
  <si>
    <t>WAYPOINT5</t>
  </si>
  <si>
    <t>12/24VDC @ 4A, NEMA 4/4X, 115/</t>
  </si>
  <si>
    <t>WAYPOINT562</t>
  </si>
  <si>
    <t>48VDC@2A, BAT CHARGE, NEMA4/4X</t>
  </si>
  <si>
    <t>WAYPOINT7</t>
  </si>
  <si>
    <t>12/24VDC @ 6A, NEMA 4/4X, 115V</t>
  </si>
  <si>
    <t>WM25</t>
  </si>
  <si>
    <t>MAGNETIC CABLE MOUNT, 25PK</t>
  </si>
  <si>
    <t>WM5</t>
  </si>
  <si>
    <t>MAGNETIC CABLE MOUNT, 5PK</t>
  </si>
  <si>
    <t>WP1</t>
  </si>
  <si>
    <t>WEATHERPROOF NEMA 4 CABINET</t>
  </si>
  <si>
    <t>WP2</t>
  </si>
  <si>
    <t>OUTDOOR ENCL- NEMA 4 &amp; 12/IP66</t>
  </si>
  <si>
    <t>WP3</t>
  </si>
  <si>
    <t>OUTDOOR ENCLOSURE NEMA 4-4X/IP</t>
  </si>
  <si>
    <t>WP4</t>
  </si>
  <si>
    <t>WPL1</t>
  </si>
  <si>
    <t>LOCK FOR WP1 ENCLOSURE</t>
  </si>
  <si>
    <t>WPL2</t>
  </si>
  <si>
    <t>LOCK FOR WP2 ENCLOSURE</t>
  </si>
  <si>
    <t>WPTV244175UL</t>
  </si>
  <si>
    <t>24AC@7A/28AC@6.25A,4Fuse,UL,OU</t>
  </si>
  <si>
    <t>WPTV244300UL</t>
  </si>
  <si>
    <t>24AC@12.5A/28AC@10A,4Fuse,UL,O</t>
  </si>
  <si>
    <t>WPTV248175UL</t>
  </si>
  <si>
    <t>24AC@7A/28AC@6.25A,8Fuse,UL,OU</t>
  </si>
  <si>
    <t>WPTV248175ULCB</t>
  </si>
  <si>
    <t>24AC@7A,28AC@6.25A,8PTC,UL,OUT</t>
  </si>
  <si>
    <t>WPTV248300UL</t>
  </si>
  <si>
    <t>24AC@12.5A/28AC@10A,8Fuse,UL,O</t>
  </si>
  <si>
    <t>WPTV248300ULCB</t>
  </si>
  <si>
    <t>24AC@12.5A/28AC@10A,8PTC,UL,OU</t>
  </si>
  <si>
    <t>WPTV248UL</t>
  </si>
  <si>
    <t>24VAC,3.5A,8 FSE UL OUTDOOR PS</t>
  </si>
  <si>
    <t>WPTV248ULCB</t>
  </si>
  <si>
    <t>24VAC,3.5A,8 PTC UL OUTDOOR PS</t>
  </si>
  <si>
    <t>1006-605</t>
  </si>
  <si>
    <t>1006 Series Electric Strike, Body Only, Bright Brass, No Monitoring</t>
  </si>
  <si>
    <t>1006-605-LBM</t>
  </si>
  <si>
    <t>1006 Series Electric Strike, Body Only, Bright Brass, Latchbolt Monitor</t>
  </si>
  <si>
    <t>1006-605-LBSM</t>
  </si>
  <si>
    <t>1006 Series Electric Strike, Body Only, Bright Brass, Latchbolt Strike Monitor</t>
  </si>
  <si>
    <t>1006-606</t>
  </si>
  <si>
    <t>1006 Series Electric Strike, Body Only, Satin Brass, No Monitoring</t>
  </si>
  <si>
    <t>1006-606-LBM</t>
  </si>
  <si>
    <t>1006 Series Electric Strike, Body Only, Satin Brass, Latchbolt Monitor</t>
  </si>
  <si>
    <t>1006-606-LBSM</t>
  </si>
  <si>
    <t>1006 Series Electric Strike, Body Only, Satin Brass, Latchbolt Strike Monitor</t>
  </si>
  <si>
    <t>1006-612</t>
  </si>
  <si>
    <t>1006 Series Electric Strike, Body Only, Satin Bronze, No Monitoring</t>
  </si>
  <si>
    <t>1006-612-LBM</t>
  </si>
  <si>
    <t>1006 Series Electric Strike, Body Only, Satin Bronze, Latchbolt Monitor</t>
  </si>
  <si>
    <t>1006-612-LBSM</t>
  </si>
  <si>
    <t>1006 Series Electric Strike, Body Only, Satin Bronze, Latchbolt Strike Monitor</t>
  </si>
  <si>
    <t>1006-613</t>
  </si>
  <si>
    <t>1006 Series Electric Strike, Body Only, Bronze Toned, No Monitoring</t>
  </si>
  <si>
    <t>1006-613-LBM</t>
  </si>
  <si>
    <t>1006 Series Electric Strike, Body Only, Bronze Toned, Latchbolt Monitor</t>
  </si>
  <si>
    <t>1006-613-LBSM</t>
  </si>
  <si>
    <t>1006 Series Electric Strike, Body Only, Bronze Toned, Latchbolt Strike Monitor</t>
  </si>
  <si>
    <t>1006-629</t>
  </si>
  <si>
    <t>1006 Series Electric Strike, Body Only, Bright Stainless Steel, No Monitoring</t>
  </si>
  <si>
    <t>1006-629-LBM</t>
  </si>
  <si>
    <t>1006 Series Electric Strike, Body Only, Bright Stainless Steel, Latchbolt Monitor</t>
  </si>
  <si>
    <t>1006-629-LBSM</t>
  </si>
  <si>
    <t>1006 Series Electric Strike, Body Only, Bright Stainless Steel, Latchbolt Strike Monitor</t>
  </si>
  <si>
    <t>1006-630</t>
  </si>
  <si>
    <t>1006 Series Electric Strike, Body Only, Satin Stainless Steel, No Monitoring</t>
  </si>
  <si>
    <t>1006-630-LBM</t>
  </si>
  <si>
    <t>1006 Series Electric Strike, Body Only, Satin Stainless Steel, Latchbolt Monitor</t>
  </si>
  <si>
    <t>1006-630-LBSM</t>
  </si>
  <si>
    <t>1006 Series Electric Strike, Body Only, Satin Stainless Steel, Latchbolt Strike Monitor</t>
  </si>
  <si>
    <t>1006-BLK</t>
  </si>
  <si>
    <t>1006 Series Electric Strike, Body Only, Black, No Monitoring</t>
  </si>
  <si>
    <t>1006-BLK-LBM</t>
  </si>
  <si>
    <t>1006 Series Electric Strike, Body Only, Black, Latchbolt Monitor</t>
  </si>
  <si>
    <t>1006-BLK-LBSM</t>
  </si>
  <si>
    <t>1006 Series Electric Strike, Body Only, Black, Latchbolt Strike Monitor</t>
  </si>
  <si>
    <t>1006CDB-BLK KEEPER-630</t>
  </si>
  <si>
    <t>1006 Series Electric Strike, Complete Pac for Deadbolts, Satin Stainless Steel - Black Keeper, No Monitoring</t>
  </si>
  <si>
    <t>1006CDB-630</t>
  </si>
  <si>
    <t>1006 Series Electric Strike, Complete Pac for Deadbolts, Satin Stainless Steel, No Monitoring</t>
  </si>
  <si>
    <t>1006CDB-F-630</t>
  </si>
  <si>
    <t>1006 Series Electric Strike, Complete Pac for Deadbolts, Fail Safe, Satin Stainless Steel, No Monitoring</t>
  </si>
  <si>
    <t>1006CLB-630</t>
  </si>
  <si>
    <t>1006 Series Electric Strike, Complete Pac for Latchbolts, Satin Stainless Steel, No Monitoring</t>
  </si>
  <si>
    <t>1006CLB-630-LBM</t>
  </si>
  <si>
    <t>1006 Series Electric Strike, Complete Pac for Latchbolts, Satin Stainless Steel, Latchbolt Monitor</t>
  </si>
  <si>
    <t>1006CLB-630-LBSM</t>
  </si>
  <si>
    <t>1006 Series Electric Strike, Complete Pac for Latchbolts, Satin Stainless Steel, Latchbolt Strike Monitor</t>
  </si>
  <si>
    <t>1006CLB-BLK KEEPER-630</t>
  </si>
  <si>
    <t>1006 Series Electric Strike, Complete Pac for Latchbolts, Satin Stainless Steel - Black Keeper, No Monitoring</t>
  </si>
  <si>
    <t>1006CLB-F-630</t>
  </si>
  <si>
    <t>1006 Series Electric Strike, Complete Pac for Latchbolts, Fail Safe, Satin Stainless Steel, No Monitoring</t>
  </si>
  <si>
    <t>1006CLB-F-630-LBM</t>
  </si>
  <si>
    <t>1006 Series Electric Strike, Complete Pac for Latchbolts, Fail Safe, Satin Stainless Steel, Latchbolt Monitor</t>
  </si>
  <si>
    <t>1006CLB-F-630-LBSM</t>
  </si>
  <si>
    <t>1006 Series Electric Strike, Complete Pac for Latchbolts, Fail Safe, Satin Stainless Steel, Latchbolt Strike Monitor</t>
  </si>
  <si>
    <t>1006CS-630</t>
  </si>
  <si>
    <t>1006 Series Electric Strike, Complete Pac for Latchbolts &amp; Deadbolts, Satin Stainless Steel, No Monitoring</t>
  </si>
  <si>
    <t>1006CS-F-630</t>
  </si>
  <si>
    <t>1006 Series Electric Strike, Complete Pac for Latchbolts &amp; Deadbolts, Fail Safe, Satin Stainless Steel, No Monitoring</t>
  </si>
  <si>
    <t>1006-F-605</t>
  </si>
  <si>
    <t>1006 Series Electric Strike, Body Only, Fail Safe, Bright Brass, No Monitoring</t>
  </si>
  <si>
    <t>1006-F-605-LBM</t>
  </si>
  <si>
    <t>1006 Series Electric Strike, Body Only, Fail Safe, Bright Brass, Latchbolt Monitor</t>
  </si>
  <si>
    <t>1006-F-605-LBSM</t>
  </si>
  <si>
    <t>1006 Series Electric Strike, Body Only, Fail Safe, Bright Brass, Latchbolt Strike Monitor</t>
  </si>
  <si>
    <t>1006-F-606</t>
  </si>
  <si>
    <t>1006 Series Electric Strike, Body Only, Fail Safe, Satin Brass, No Monitoring</t>
  </si>
  <si>
    <t>1006-F-612</t>
  </si>
  <si>
    <t>1006 Series Electric Strike, Body Only, Fail Safe, Satin Bronze, No Monitoring</t>
  </si>
  <si>
    <t>1006-F-612-LBM</t>
  </si>
  <si>
    <t>1006 Series Electric Strike, Body Only, Fail Safe, Satin Bronze, Latchbolt Monitor</t>
  </si>
  <si>
    <t>1006-F-612-LBSM</t>
  </si>
  <si>
    <t>1006 Series Electric Strike, Body Only, Fail Safe, Satin Bronze, Latchbolt Strike Monitor</t>
  </si>
  <si>
    <t>1006-F-613</t>
  </si>
  <si>
    <t>1006 Series Electric Strike, Body Only, Fail Safe, Bronze Toned, No Monitoring</t>
  </si>
  <si>
    <t>1006-F-613-LBM</t>
  </si>
  <si>
    <t>1006 Series Electric Strike, Body Only, Fail Safe, Bronze Toned, Latchbolt Monitor</t>
  </si>
  <si>
    <t>1006-F-613-LBSM</t>
  </si>
  <si>
    <t>1006 Series Electric Strike, Body Only, Fail Safe, Bronze Toned, Latchbolt Strike Monitor</t>
  </si>
  <si>
    <t>1006-F-629</t>
  </si>
  <si>
    <t>1006 Series Electric Strike, Body Only, Fail Safe, Bright Stainless Steel, No Monitoring</t>
  </si>
  <si>
    <t>1006-F-629-LBSM</t>
  </si>
  <si>
    <t>1006 Series Electric Strike, Body Only, Fail Safe, Bright Stainless Steel, Latchbolt Strike Monitor</t>
  </si>
  <si>
    <t>1006-F-630</t>
  </si>
  <si>
    <t>1006 Series Electric Strike, Body Only, Fail Safe, Satin Stainless Steel, No Monitoring</t>
  </si>
  <si>
    <t>1006-F-630-LBM</t>
  </si>
  <si>
    <t>1006 Series Electric Strike, Body Only, Fail Safe, Satin Stainless Steel, Latchbolt Monitor</t>
  </si>
  <si>
    <t>1006-F-630-LBSM</t>
  </si>
  <si>
    <t>1006 Series Electric Strike, Body Only, Fail Safe, Satin Stainless Steel, Latchbolt Strike Monitor</t>
  </si>
  <si>
    <t>1006-F-BLK</t>
  </si>
  <si>
    <t>1006 Series Electric Strike, Body Only, Fail Safe, Black, No Monitoring</t>
  </si>
  <si>
    <t>1006-F-BLK-LBM</t>
  </si>
  <si>
    <t>1006 Series Electric Strike, Body Only, Fail Safe, Black, Latchbolt Monitor</t>
  </si>
  <si>
    <t>1006-F-BLK-LBSM</t>
  </si>
  <si>
    <t>1006 Series Electric Strike, Body Only, Fail Safe, Black, Latchbolt Strike Monitor</t>
  </si>
  <si>
    <t>1500-605</t>
  </si>
  <si>
    <t>1500 Series Electric Strike, Body Only, Bright Brass, No Monitoring</t>
  </si>
  <si>
    <t>1500-605-DLM</t>
  </si>
  <si>
    <t>1500 Series Electric Strike, Body Only, Bright Brass, Dual Lock Monitors</t>
  </si>
  <si>
    <t>1500-605-DLMS</t>
  </si>
  <si>
    <t>1500 Series Electric Strike, Body Only, Bright Brass, Dual Lock Monitors &amp; Strike Monitor</t>
  </si>
  <si>
    <t>1500-605-LM</t>
  </si>
  <si>
    <t>1500 Series Electric Strike, Body Only, Bright Brass, Lock Monitor</t>
  </si>
  <si>
    <t>1500-605-LMS</t>
  </si>
  <si>
    <t>1500 Series Electric Strike, Body Only, Bright Brass, Lock Monitor &amp; Strike Monitor</t>
  </si>
  <si>
    <t>1500C-605</t>
  </si>
  <si>
    <t>1500 Series Electric Strike, Complete Pac for Latchbolts, Bright Brass</t>
  </si>
  <si>
    <t>1500C-605-DLM</t>
  </si>
  <si>
    <t>1500 Series Electric Strike, Complete Pac for Latchbolts, Bright Brass, Dual Lock Monitors</t>
  </si>
  <si>
    <t>1500C-605-DLMS</t>
  </si>
  <si>
    <t>1500 Series Electric Strike, Complete Pac For Latchbolts, Bright Brass, Dual Lock Monitors &amp; Strike Monitor</t>
  </si>
  <si>
    <t>1500C-605-LM</t>
  </si>
  <si>
    <t>1500 Series Electric Strike, Complete Pac For Latchbolts, Bright Brass, Lock Monitor</t>
  </si>
  <si>
    <t>1500C-605-LMS</t>
  </si>
  <si>
    <t>1500 Series Electric Strike, Complete Pac For Latchbolts, Bright Brass, Lock Monitor &amp; Strike Monitor</t>
  </si>
  <si>
    <t>1500-606</t>
  </si>
  <si>
    <t>1500 Series Electric Strike, Body Only, Satin Brass, No Monitoring</t>
  </si>
  <si>
    <t>1500-606-DLM</t>
  </si>
  <si>
    <t>1500 Series Electric Strike, Body Only, Satin Brass, Dual Lock Monitors</t>
  </si>
  <si>
    <t>1500-606-DLMS</t>
  </si>
  <si>
    <t>1500 Series Electric Strike, Body Only, Satin Brass, Dual Lock Monitors &amp; Strike Monitor</t>
  </si>
  <si>
    <t>1500-606-LM</t>
  </si>
  <si>
    <t>1500 Series Electric Strike, Body Only, Satin Brass, Lock Monitor</t>
  </si>
  <si>
    <t>1500-606-LMS</t>
  </si>
  <si>
    <t>1500 Series Electric Strike, Body Only, Satin Brass, Lock Monitor &amp; Strike Monitor</t>
  </si>
  <si>
    <t>1500C-606</t>
  </si>
  <si>
    <t>1500 Series Electric Strike, Complete Pac for Latchbolts, Satin Brass</t>
  </si>
  <si>
    <t>1500C-606-DLM</t>
  </si>
  <si>
    <t>1500 Series Electric Strike, Complete Pac for Latchbolts, Satin Brass, Dual Lock Monitors</t>
  </si>
  <si>
    <t>1500C-606-DLMS</t>
  </si>
  <si>
    <t>1500 Series Electric Strike, Complete Pac For Latchbolts, Satin Brass, Dual Lock Monitors &amp; Strike Monitor</t>
  </si>
  <si>
    <t>1500C-606-LM</t>
  </si>
  <si>
    <t>1500 Series Electric Strike, Complete Pac For Latchbolts, Satin Brass, Lock Monitor</t>
  </si>
  <si>
    <t>1500C-606-LMS</t>
  </si>
  <si>
    <t>1500 Series Electric Strike, Complete Pac For Latchbolts, Satin Brass, Lock Monitor &amp; Strike Monitor</t>
  </si>
  <si>
    <t>1500-612</t>
  </si>
  <si>
    <t>1500 Series Electric Strike, Body Only, Satin Bronze, No Monitoring</t>
  </si>
  <si>
    <t>1500-612-DLM</t>
  </si>
  <si>
    <t>1500 Series Electric Strike, Body Only, Satin Bronze, Dual Lock Monitors</t>
  </si>
  <si>
    <t>1500-612-DLMS</t>
  </si>
  <si>
    <t>1500 Series Electric Strike, Body Only, Satin Bronze, Dual Lock Monitors &amp; Strike Monitor</t>
  </si>
  <si>
    <t>1500-612-LM</t>
  </si>
  <si>
    <t>1500 Series Electric Strike, Body Only, Satin Bronze, Lock Monitor</t>
  </si>
  <si>
    <t>1500-612-LMS</t>
  </si>
  <si>
    <t>1500 Series Electric Strike, Body Only, Satin Bronze, Lock Monitor &amp; Strike Monitor</t>
  </si>
  <si>
    <t>1500C-612</t>
  </si>
  <si>
    <t>1500 Series Electric Strike, Complete Pac for Latchbolts, Satin Bronze</t>
  </si>
  <si>
    <t>1500C-612-DLM</t>
  </si>
  <si>
    <t>1500 Series Electric Strike, Complete Pac for Latchbolts, Satin Bronze, Dual Lock Monitors</t>
  </si>
  <si>
    <t>1500C-612-DLMS</t>
  </si>
  <si>
    <t>1500 Series Electric Strike, Complete Pac For Latchbolts, Satin Bronze, Dual Lock Monitors &amp; Strike Monitor</t>
  </si>
  <si>
    <t>1500C-612-LM</t>
  </si>
  <si>
    <t>1500 Series Electric Strike, Complete Pac For Latchbolts, Satin Bronze, Lock Monitor</t>
  </si>
  <si>
    <t>1500C-612-LMS</t>
  </si>
  <si>
    <t>1500 Series Electric Strike, Complete Pac For Latchbolts, Satin Bronze, Lock Monitor &amp; Strike Monitor</t>
  </si>
  <si>
    <t>1500-613E</t>
  </si>
  <si>
    <t>1500 Series Electric Strike, Body Only, Dark Oxidized Satin Bronze, No Monitoring</t>
  </si>
  <si>
    <t>1500-613E-DLM</t>
  </si>
  <si>
    <t>1500 Series Electric Strike, Body Only, Dark Oxidized Satin Bronze, Dual Lock Monitors</t>
  </si>
  <si>
    <t>1500-613E-DLMS</t>
  </si>
  <si>
    <t>1500 Series Electric Strike, Body Only, Dark Oxidized Satin Bronze, Dual Lock Monitors &amp; Strike Monitor</t>
  </si>
  <si>
    <t>1500-613E-LM</t>
  </si>
  <si>
    <t>1500 Series Electric Strike, Body Only, Dark Oxidized Satin Bronze, Lock Monitor</t>
  </si>
  <si>
    <t>1500-613E-LMS</t>
  </si>
  <si>
    <t>1500 Series Electric Strike, Body Only, Dark Oxidized Satin Bronze, Lock Monitor &amp; Strike Monitor</t>
  </si>
  <si>
    <t>1500C-613E</t>
  </si>
  <si>
    <t>1500 Series Electric Strike, Complete Pac for Latchbolts, Dark Oxidized Satin Bronze</t>
  </si>
  <si>
    <t>1500C-613E-DLM</t>
  </si>
  <si>
    <t>1500 Series Electric Strike, Complete Pac for Latchbolts, Dark Oxidized Satin Bronze, Dual Lock Monitors</t>
  </si>
  <si>
    <t>1500C-613E-DLMS</t>
  </si>
  <si>
    <t>1500 Series Electric Strike, Complete Pac For Latchbolts, Dark Oxidized Satin Bronze, Dual Lock Monitors &amp; Strike Monitor</t>
  </si>
  <si>
    <t>1500C-613E-LM</t>
  </si>
  <si>
    <t>1500 Series Electric Strike, Complete Pac For Latchbolts, Dark Oxidized Satin Bronze, Lock Monitor</t>
  </si>
  <si>
    <t>1500C-613E-LMS</t>
  </si>
  <si>
    <t>1500 Series Electric Strike, Complete Pac For Latchbolts, Dark Oxidized Satin Bronze, Lock Monitor &amp; Strike Monitor</t>
  </si>
  <si>
    <t>1500-629</t>
  </si>
  <si>
    <t>1500 Series Electric Strike, Body Only, Bright Stainless Steel, No Monitoring</t>
  </si>
  <si>
    <t>1500-629-DLM</t>
  </si>
  <si>
    <t>1500 Series Electric Strike, Body Only, Bright Stainless Steel, Dual Lock Monitors</t>
  </si>
  <si>
    <t>1500-629-DLMS</t>
  </si>
  <si>
    <t>1500 Series Electric Strike, Body Only, Bright Stainless Steel, Dual Lock Monitors &amp; Strike Monitor</t>
  </si>
  <si>
    <t>1500-629-LM</t>
  </si>
  <si>
    <t>1500 Series Electric Strike, Body Only, Bright Stainless Steel, Lock Monitor</t>
  </si>
  <si>
    <t>1500-629-LMS</t>
  </si>
  <si>
    <t>1500 Series Electric Strike, Body Only, Bright Stainless Steel, Lock Monitor &amp; Strike Monitor</t>
  </si>
  <si>
    <t>1500C-629</t>
  </si>
  <si>
    <t>1500 Series Electric Strike, Complete Pac for Latchbolts, Bright Stainless Steel</t>
  </si>
  <si>
    <t>1500C-629-DLM</t>
  </si>
  <si>
    <t>1500 Series Electric Strike, Complete Pac for Latchbolts, Bright Stainless Steel, Dual Lock Monitors</t>
  </si>
  <si>
    <t>1500C-629-DLMS</t>
  </si>
  <si>
    <t>1500 Series Electric Strike, Complete Pac For Latchbolts, Bright Stainless Steel, Dual Lock Monitors &amp; Strike Monitor</t>
  </si>
  <si>
    <t>1500C-629-LM</t>
  </si>
  <si>
    <t>1500 Series Electric Strike, Complete Pac For Latchbolts, Bright Stainless Steel, Lock Monitor</t>
  </si>
  <si>
    <t>1500C-629-LMS</t>
  </si>
  <si>
    <t>1500 Series Electric Strike, Complete Pac For Latchbolts, Bright Stainless Steel, Lock Monitor &amp; Strike Monitor</t>
  </si>
  <si>
    <t>1500-630</t>
  </si>
  <si>
    <t>1500 Series Electric Strike, Body Only, Satin Stainless Steel, No Monitoring</t>
  </si>
  <si>
    <t>1500-630-DLM</t>
  </si>
  <si>
    <t>1500 Series Electric Strike, Body Only, Satin Stainless Steel, Dual Lock Monitors</t>
  </si>
  <si>
    <t>1500-630-DLMS</t>
  </si>
  <si>
    <t>1500 Series Electric Strike, Body Only, Satin Stainless Steel, Dual Lock Monitors &amp; Strike Monitor</t>
  </si>
  <si>
    <t>1500-630-LM</t>
  </si>
  <si>
    <t>1500 Series Electric Strike, Body Only, Satin Stainless Steel, Lock Monitor</t>
  </si>
  <si>
    <t>1500-630-LMS</t>
  </si>
  <si>
    <t>1500 Series Electric Strike, Body Only, Satin Stainless Steel, Lock Monitor &amp; Strike Monitor</t>
  </si>
  <si>
    <t>1500C-630</t>
  </si>
  <si>
    <t>1500 Series Electric Strike, Complete Pac for Latchbolts, Satin Stainless Steel</t>
  </si>
  <si>
    <t>1500C-630-DLM</t>
  </si>
  <si>
    <t>1500 Series Electric Strike, Complete Pac for Latchbolts, Satin Stainless Steel, Dual Lock Monitors</t>
  </si>
  <si>
    <t>1500C-630-DLMS</t>
  </si>
  <si>
    <t>1500 Series Electric Strike, Complete Pac For Latchbolts, Satin Stainless Steel, Dual Lock Monitors &amp; Strike Monitor</t>
  </si>
  <si>
    <t>1500C-630-LM</t>
  </si>
  <si>
    <t>1500 Series Electric Strike, Complete Pac For Latchbolts, Satin Stainless Steel, Lock Monitor</t>
  </si>
  <si>
    <t>1500C-630-LMS</t>
  </si>
  <si>
    <t>1500 Series Electric Strike, Complete Pac For Latchbolts, Satin Stainless Steel, Lock Monitor &amp; Strike Monitor</t>
  </si>
  <si>
    <t>1500-BLK</t>
  </si>
  <si>
    <t>1500 Series Electric Strike, Body Only, Black, No Monitoring</t>
  </si>
  <si>
    <t>1500-BLK-DLM</t>
  </si>
  <si>
    <t>1500 Series Electric Strike, Body Only, Black, Dual Lock Monitors</t>
  </si>
  <si>
    <t>1500-BLK-DLMS</t>
  </si>
  <si>
    <t>1500 Series Electric Strike, Body Only, Black, Dual Lock Monitors &amp; Strike Monitor</t>
  </si>
  <si>
    <t>1500-BLK-LM</t>
  </si>
  <si>
    <t>1500 Series Electric Strike, Body Only, Black, Lock Monitor</t>
  </si>
  <si>
    <t>1500-BLK-LMS</t>
  </si>
  <si>
    <t>1500 Series Electric Strike, Body Only, Black, Lock Monitor &amp; Strike Monitor</t>
  </si>
  <si>
    <t>1500C-BLK</t>
  </si>
  <si>
    <t>1500 Series Electric Strike, Complete Pac for Latchbolts, Black</t>
  </si>
  <si>
    <t>1500C-BLK-DLM</t>
  </si>
  <si>
    <t>1500 Series Electric Strike, Complete Pac for Latchbolts, Black, Dual Lock Monitors</t>
  </si>
  <si>
    <t>1500C-BLK-DLMS</t>
  </si>
  <si>
    <t>1500 Series Electric Strike, Complete Pac For Latchbolts, Black, Dual Lock Monitors &amp; Strike Monitor</t>
  </si>
  <si>
    <t>1500C-BLK-LM</t>
  </si>
  <si>
    <t>1500 Series Electric Strike, Complete Pac For Latchbolts, Black, Lock Monitor</t>
  </si>
  <si>
    <t>1500C-BLK-LMS</t>
  </si>
  <si>
    <t>1500 Series Electric Strike, Complete Pac For Latchbolts, Black, Lock Monitor &amp; Strike Monitor</t>
  </si>
  <si>
    <t>1600-605</t>
  </si>
  <si>
    <t>1600 Series Electric Strike, Body Only, Bright Brass, No Monitoring</t>
  </si>
  <si>
    <t>1600-605-DLM</t>
  </si>
  <si>
    <t>1600 Series Electric Strike, Body Only, Bright Brass, Dual Lock Monitors</t>
  </si>
  <si>
    <t>1600-605-DLMS</t>
  </si>
  <si>
    <t>1600 Series Electric Strike, Body Only, Bright Brass, Dual Lock Monitors &amp; Strike Monitor</t>
  </si>
  <si>
    <t>1600-605-LM</t>
  </si>
  <si>
    <t>1600 Series Electric Strike, Body Only, Bright Brass, Lock Monitor</t>
  </si>
  <si>
    <t>1600-605-LMS</t>
  </si>
  <si>
    <t>1600 Series Electric Strike, Body Only, Bright Brass, Lock Monitor &amp; Strike Monitor</t>
  </si>
  <si>
    <t>1600-606</t>
  </si>
  <si>
    <t>1600 Series Electric Strike, Body Only, Satin Brass, No Monitoring</t>
  </si>
  <si>
    <t>1600-606-DLM</t>
  </si>
  <si>
    <t>1600 Series Electric Strike, Body Only, Satin Brass, Dual Lock Monitors</t>
  </si>
  <si>
    <t>1600-606-DLMS</t>
  </si>
  <si>
    <t>1600 Series Electric Strike, Body Only, Satin Brass, Dual Lock Monitors &amp; Strike Monitor</t>
  </si>
  <si>
    <t>1600-606-LM</t>
  </si>
  <si>
    <t>1600 Series Electric Strike, Body Only, Satin Brass, Lock Monitor</t>
  </si>
  <si>
    <t>1600-606-LMS</t>
  </si>
  <si>
    <t>1600 Series Electric Strike, Body Only, Satin Brass, Lock Monitor &amp; Strike Monitor</t>
  </si>
  <si>
    <t>1600-612</t>
  </si>
  <si>
    <t>1600 Series Electric Strike, Body Only, Satin Bronze, No Monitoring</t>
  </si>
  <si>
    <t>1600-612-DLM</t>
  </si>
  <si>
    <t>1600 Series Electric Strike, Body Only, Satin Bronze, Dual Lock Monitors</t>
  </si>
  <si>
    <t>1600-612-DLMS</t>
  </si>
  <si>
    <t>1600 Series Electric Strike, Body Only, Satin Bronze, Dual Lock Monitors &amp; Strike Monitor</t>
  </si>
  <si>
    <t>1600-612-LM</t>
  </si>
  <si>
    <t>1600 Series Electric Strike, Body Only, Satin Bronze, Lock Monitor</t>
  </si>
  <si>
    <t>1600-612-LMS</t>
  </si>
  <si>
    <t>1600 Series Electric Strike, Body Only, Satin Bronze, Lock Monitor &amp; Strike Monitor</t>
  </si>
  <si>
    <t>1600-613E</t>
  </si>
  <si>
    <t>1600 Series Electric Strike, Body Only, Dark Oxidized Satin Bronze, No Monitoring</t>
  </si>
  <si>
    <t>1600-613E-DLM</t>
  </si>
  <si>
    <t>1600 Series Electric Strike, Body Only, Dark Oxidized Satin Bronze, Dual Lock Monitors</t>
  </si>
  <si>
    <t>1600-613E-DLMS</t>
  </si>
  <si>
    <t>1600 Series Electric Strike, Body Only, Dark Oxidized Satin Bronze, Dual Lock Monitors &amp; Strike Monitor</t>
  </si>
  <si>
    <t>1600-613E-LM</t>
  </si>
  <si>
    <t>1600 Series Electric Strike, Body Only, Dark Oxidized Satin Bronze, Lock Monitor</t>
  </si>
  <si>
    <t>1600-613E-LMS</t>
  </si>
  <si>
    <t>1600 Series Electric Strike, Body Only, Dark Oxidized Satin Bronze, Lock Monitor &amp; Strike Monitor</t>
  </si>
  <si>
    <t>1600-629</t>
  </si>
  <si>
    <t>1600 Series Electric Strike, Body Only, Bright Stainless Steel, No Monitoring</t>
  </si>
  <si>
    <t>1600-629-DLM</t>
  </si>
  <si>
    <t>1600 Series Electric Strike, Body Only, Bright Stainless Steel, Dual Lock Monitors</t>
  </si>
  <si>
    <t>1600-629-DLMS</t>
  </si>
  <si>
    <t>1600 Series Electric Strike, Body Only, Bright Stainless Steel, Dual Lock Monitors &amp; Strike Monitor</t>
  </si>
  <si>
    <t>1600-629-LM</t>
  </si>
  <si>
    <t>1600 Series Electric Strike, Body Only, Bright Stainless Steel, Lock Monitor</t>
  </si>
  <si>
    <t>1600-629-LMS</t>
  </si>
  <si>
    <t>1600 Series Electric Strike, Body Only, Bright Stainless Steel, Lock Monitor &amp; Strike Monitor</t>
  </si>
  <si>
    <t>1600-630</t>
  </si>
  <si>
    <t>1600 Series Electric Strike, Body Only, Satin Stainless Steel, No Monitoring</t>
  </si>
  <si>
    <t>1600-630-DLM</t>
  </si>
  <si>
    <t>1600 Series Electric Strike, Body Only, Satin Stainless Steel, Dual Lock Monitors</t>
  </si>
  <si>
    <t>1600-630-DLMS</t>
  </si>
  <si>
    <t>1600 Series Electric Strike, Body Only, Satin Stainless Steel, Dual Lock Monitors &amp; Strike Monitor</t>
  </si>
  <si>
    <t>1600-630-LM</t>
  </si>
  <si>
    <t>1600 Series Electric Strike, Body Only, Satin Stainless Steel, Lock Monitor</t>
  </si>
  <si>
    <t>1600-630-LMS</t>
  </si>
  <si>
    <t>1600 Series Electric Strike, Body Only, Satin Stainless Steel, Lock Monitor &amp; Strike Monitor</t>
  </si>
  <si>
    <t>1600-BLK</t>
  </si>
  <si>
    <t>1600 Series Electric Strike, Body Only, Black, No Monitoring</t>
  </si>
  <si>
    <t>1600-BLK-DLM</t>
  </si>
  <si>
    <t>1600 Series Electric Strike, Body Only, Black, Dual Lock Monitors</t>
  </si>
  <si>
    <t>1600-BLK-DLMS</t>
  </si>
  <si>
    <t>1600 Series Electric Strike, Body Only, Black, Dual Lock Monitors &amp; Strike Monitor</t>
  </si>
  <si>
    <t>1600-BLK-LM</t>
  </si>
  <si>
    <t>1600 Series Electric Strike, Body Only, Black, Lock Monitor</t>
  </si>
  <si>
    <t>1600-BLK-LMS</t>
  </si>
  <si>
    <t>1600 Series Electric Strike, Body Only, Black, Lock Monitor &amp; Strike Monitor</t>
  </si>
  <si>
    <t>1600-CDB-605</t>
  </si>
  <si>
    <t>1600 Series Electric Strike, Complete Pac for Deadbolts, Bright Brass</t>
  </si>
  <si>
    <t>1600-CDB-605-DLM</t>
  </si>
  <si>
    <t>1600 Series Electric Strike, Complete Pac for Deadbolts, Bright Brass, Dual Lock Monitors</t>
  </si>
  <si>
    <t>1600-CDB-605-DLMS</t>
  </si>
  <si>
    <t>1600 Series Electric Strike, Complete Pac For Deadbolts, Bright Brass, Dual Lock Monitors &amp; Strike Monitor</t>
  </si>
  <si>
    <t>1600-CDB-605-LM</t>
  </si>
  <si>
    <t>1600 Series Electric Strike, Complete Pac For Deadbolts, Bright Brass, Lock Monitor</t>
  </si>
  <si>
    <t>1600-CDB-605-LMS</t>
  </si>
  <si>
    <t>1600 Series Electric Strike, Complete Pac For Deadbolts, Bright Brass, Lock Monitor &amp; Strike Monitor</t>
  </si>
  <si>
    <t>1600-CDB-606</t>
  </si>
  <si>
    <t>1600 Series Electric Strike, Complete Pac for Deadbolts, Satin Brass</t>
  </si>
  <si>
    <t>1600-CDB-606-DLM</t>
  </si>
  <si>
    <t>1600 Series Electric Strike, Complete Pac for Deadbolts, Satin Brass, Dual Lock Monitors</t>
  </si>
  <si>
    <t>1600-CDB-606-DLMS</t>
  </si>
  <si>
    <t>1600 Series Electric Strike, Complete Pac For Deadbolts, Satin Brass, Dual Lock Monitors &amp; Strike Monitor</t>
  </si>
  <si>
    <t>1600-CDB-606-LM</t>
  </si>
  <si>
    <t>1600 Series Electric Strike, Complete Pac For Deadbolts, Satin Brass, Lock Monitor</t>
  </si>
  <si>
    <t>1600-CDB-606-LMS</t>
  </si>
  <si>
    <t>1600 Series Electric Strike, Complete Pac For Deadbolts, Satin Brass, Lock Monitor &amp; Strike Monitor</t>
  </si>
  <si>
    <t>1600-CDB-612</t>
  </si>
  <si>
    <t>1600 Series Electric Strike, Complete Pac for Deadbolts, Satin Bronze</t>
  </si>
  <si>
    <t>1600-CDB-612-DLM</t>
  </si>
  <si>
    <t>1600 Series Electric Strike, Complete Pac for Deadbolts, Satin Bronze, Dual Lock Monitors</t>
  </si>
  <si>
    <t>1600-CDB-612-DLMS</t>
  </si>
  <si>
    <t>1600 Series Electric Strike, Complete Pac For Deadbolts, Satin Bronze, Dual Lock Monitors &amp; Strike Monitor</t>
  </si>
  <si>
    <t>1600-CDB-612-LM</t>
  </si>
  <si>
    <t>1600 Series Electric Strike, Complete Pac For Deadbolts, Satin Bronze, Lock Monitor</t>
  </si>
  <si>
    <t>1600-CDB-612-LMS</t>
  </si>
  <si>
    <t>1600 Series Electric Strike, Complete Pac For Deadbolts, Satin Bronze, Lock Monitor &amp; Strike Monitor</t>
  </si>
  <si>
    <t>1600-CDB-613E</t>
  </si>
  <si>
    <t>1600 Series Electric Strike, Complete Pac for Deadbolts, Dark Oxidized Satin Bronze</t>
  </si>
  <si>
    <t>1600-CDB-613E-DLM</t>
  </si>
  <si>
    <t>1600 Series Electric Strike, Complete Pac for Deadbolts, Dark Oxidized Satin Bronze, Dual Lock Monitors</t>
  </si>
  <si>
    <t>1600-CDB-613E-DLMS</t>
  </si>
  <si>
    <t>1600 Series Electric Strike, Complete Pac For Deadbolts, Dark Oxidized Satin Bronze, Dual Lock Monitors &amp; Strike Monitor</t>
  </si>
  <si>
    <t>1600-CDB-613E-LM</t>
  </si>
  <si>
    <t>1600 Series Electric Strike, Complete Pac For Deadbolts, Dark Oxidized Satin Bronze, Lock Monitor</t>
  </si>
  <si>
    <t>1600-CDB-613E-LMS</t>
  </si>
  <si>
    <t>1600 Series Electric Strike, Complete Pac For Deadbolts, Dark Oxidized Satin Bronze, Lock Monitor &amp; Strike Monitor</t>
  </si>
  <si>
    <t>1600-CDB-629</t>
  </si>
  <si>
    <t>1600 Series Electric Strike, Complete Pac for Deadbolts, Bright Stainless Steel</t>
  </si>
  <si>
    <t>1600-CDB-629-DLM</t>
  </si>
  <si>
    <t>1600 Series Electric Strike, Complete Pac for Deadbolts, Bright Stainless Steel, Dual Lock Monitors</t>
  </si>
  <si>
    <t>1600-CDB-629-DLMS</t>
  </si>
  <si>
    <t>1600 Series Electric Strike, Complete Pac For Deadbolts, Bright Stainless Steel, Dual Lock Monitors &amp; Strike Monitor</t>
  </si>
  <si>
    <t>1600-CDB-629-LM</t>
  </si>
  <si>
    <t>1600 Series Electric Strike, Complete Pac For Deadbolts, Bright Stainless Steel, Lock Monitor</t>
  </si>
  <si>
    <t>1600-CDB-629-LMS</t>
  </si>
  <si>
    <t>1600 Series Electric Strike, Complete Pac For Deadbolts, Bright Stainless Steel, Lock Monitor &amp; Strike Monitor</t>
  </si>
  <si>
    <t>1600-CDB-630</t>
  </si>
  <si>
    <t>1600 Series Electric Strike, Complete Pac for Deadbolts, Satin Stainless Steel</t>
  </si>
  <si>
    <t>1600-CDB-630-DLM</t>
  </si>
  <si>
    <t>1600 Series Electric Strike, Complete Pac for Deadbolts, Satin Stainless Steel, Dual Lock Monitors</t>
  </si>
  <si>
    <t>1600-CDB-630-DLMS</t>
  </si>
  <si>
    <t>1600 Series Electric Strike, Complete Pac For Deadbolts, Satin Stainless Steel, Dual Lock Monitors &amp; Strike Monitor</t>
  </si>
  <si>
    <t>1600-CDB-630-LM</t>
  </si>
  <si>
    <t>1600 Series Electric Strike, Complete Pac For Deadbolts, Satin Stainless Steel, Lock Monitor</t>
  </si>
  <si>
    <t>1600-CDB-630-LMS</t>
  </si>
  <si>
    <t>1600 Series Electric Strike, Complete Pac For Deadbolts, Satin Stainless Steel, Lock Monitor &amp; Strike Monitor</t>
  </si>
  <si>
    <t>1600-CDB-BLK</t>
  </si>
  <si>
    <t>1600 Series Electric Strike, Complete Pac for Deadbolts, Black</t>
  </si>
  <si>
    <t>1600-CDB-BLK-DLM</t>
  </si>
  <si>
    <t>1600 Series Electric Strike, Complete Pac for Deadbolts, Black, Dual Lock Monitors</t>
  </si>
  <si>
    <t>1600-CDB-BLK-DLMS</t>
  </si>
  <si>
    <t>1600 Series Electric Strike, Complete Pac For Deadbolts, Black, Dual Lock Monitors &amp; Strike Monitor</t>
  </si>
  <si>
    <t>1600-CDB-BLK-LM</t>
  </si>
  <si>
    <t>1600 Series Electric Strike, Complete Pac For Deadbolts, Black, Lock Monitor</t>
  </si>
  <si>
    <t>1600-CDB-BLK-LMS</t>
  </si>
  <si>
    <t>1600 Series Electric Strike, Complete Pac For Deadbolts, Black, Lock Monitor &amp; Strike Monitor</t>
  </si>
  <si>
    <t>1600-CLB-605</t>
  </si>
  <si>
    <t>1600 Series Electric Strike, Complete Pac for Latchbolts, Bright Brass</t>
  </si>
  <si>
    <t>1600-CLB-605-DLM</t>
  </si>
  <si>
    <t>1600 Series Electric Strike, Complete Pac for Latchbolts, Bright Brass, Dual Lock Monitors</t>
  </si>
  <si>
    <t>1600-CLB-605-DLMS</t>
  </si>
  <si>
    <t>1600 Series Electric Strike, Complete Pac For Latchbolts, Bright Brass, Dual Lock Monitors &amp; Strike Monitor</t>
  </si>
  <si>
    <t>1600-CLB-605-LM</t>
  </si>
  <si>
    <t>1600 Series Electric Strike, Complete Pac For Latchbolts, Bright Brass, Lock Monitor</t>
  </si>
  <si>
    <t>1600-CLB-605-LMS</t>
  </si>
  <si>
    <t>1600 Series Electric Strike, Complete Pac For Latchbolts, Bright Brass, Lock Monitor &amp; Strike Monitor</t>
  </si>
  <si>
    <t>1600-CLB-606</t>
  </si>
  <si>
    <t>1600 Series Electric Strike, Complete Pac for Latchbolts, Satin Brass</t>
  </si>
  <si>
    <t>1600-CLB-606-DLM</t>
  </si>
  <si>
    <t>1600 Series Electric Strike, Complete Pac for Latchbolts, Satin Brass, Dual Lock Monitors</t>
  </si>
  <si>
    <t>1600-CLB-606-DLMS</t>
  </si>
  <si>
    <t>1600 Series Electric Strike, Complete Pac For Latchbolts, Satin Brass, Dual Lock Monitors &amp; Strike Monitor</t>
  </si>
  <si>
    <t>1600-CLB-606-LM</t>
  </si>
  <si>
    <t>1600 Series Electric Strike, Complete Pac For Latchbolts, Satin Brass, Lock Monitor</t>
  </si>
  <si>
    <t>1600-CLB-606-LMS</t>
  </si>
  <si>
    <t>1600 Series Electric Strike, Complete Pac For Latchbolts, Satin Brass, Lock Monitor &amp; Strike Monitor</t>
  </si>
  <si>
    <t>1600-CLB-612</t>
  </si>
  <si>
    <t>1600 Series Electric Strike, Complete Pac for Latchbolts, Satin Bronze</t>
  </si>
  <si>
    <t>1600-CLB-612-DLM</t>
  </si>
  <si>
    <t>1600 Series Electric Strike, Complete Pac for Latchbolts, Satin Bronze, Dual Lock Monitors</t>
  </si>
  <si>
    <t>1600-CLB-612-DLMS</t>
  </si>
  <si>
    <t>1600 Series Electric Strike, Complete Pac For Latchbolts, Satin Bronze, Dual Lock Monitors &amp; Strike Monitor</t>
  </si>
  <si>
    <t>1600-CLB-612-LM</t>
  </si>
  <si>
    <t>1600 Series Electric Strike, Complete Pac For Latchbolts, Satin Bronze, Lock Monitor</t>
  </si>
  <si>
    <t>1600-CLB-612-LMS</t>
  </si>
  <si>
    <t>1600 Series Electric Strike, Complete Pac For Latchbolts, Satin Bronze, Lock Monitor &amp; Strike Monitor</t>
  </si>
  <si>
    <t>1600-CLB-613E</t>
  </si>
  <si>
    <t>1600 Series Electric Strike, Complete Pac for Latchbolts, Dark Oxidized Satin Bronze</t>
  </si>
  <si>
    <t>1600-CLB-613E-DLM</t>
  </si>
  <si>
    <t>1600 Series Electric Strike, Complete Pac for Latchbolts, Dark Oxidized Satin Bronze, Dual Lock Monitors</t>
  </si>
  <si>
    <t>1600-CLB-613E-DLMS</t>
  </si>
  <si>
    <t>1600 Series Electric Strike, Complete Pac For Latchbolts, Dark Oxidized Satin Bronze, Dual Lock Monitors &amp; Strike Monitor</t>
  </si>
  <si>
    <t>1600-CLB-613E-LM</t>
  </si>
  <si>
    <t>1600 Series Electric Strike, Complete Pac For Latchbolts, Dark Oxidized Satin Bronze, Lock Monitor</t>
  </si>
  <si>
    <t>1600-CLB-613E-LMS</t>
  </si>
  <si>
    <t>1600 Series Electric Strike, Complete Pac For Latchbolts, Dark Oxidized Satin Bronze, Lock Monitor &amp; Strike Monitor</t>
  </si>
  <si>
    <t>1600-CLB-629</t>
  </si>
  <si>
    <t>1600 Series Electric Strike, Complete Pac for Latchbolts, Bright Stainless Steel</t>
  </si>
  <si>
    <t>1600-CLB-629-DLM</t>
  </si>
  <si>
    <t>1600 Series Electric Strike, Complete Pac for Latchbolts, Bright Stainless Steel, Dual Lock Monitors</t>
  </si>
  <si>
    <t>1600-CLB-629-DLMS</t>
  </si>
  <si>
    <t>1600 Series Electric Strike, Complete Pac For Latchbolts, Bright Stainless Steel, Dual Lock Monitors &amp; Strike Monitor</t>
  </si>
  <si>
    <t>1600-CLB-629-LM</t>
  </si>
  <si>
    <t>1600 Series Electric Strike, Complete Pac For Latchbolts, Bright Stainless Steel, Lock Monitor</t>
  </si>
  <si>
    <t>1600-CLB-629-LMS</t>
  </si>
  <si>
    <t>1600 Series Electric Strike, Complete Pac For Latchbolts, Bright Stainless Steel, Lock Monitor &amp; Strike Monitor</t>
  </si>
  <si>
    <t>1600-CLB-630</t>
  </si>
  <si>
    <t>1600 Series Electric Strike, Complete Pac for Latchbolts, Satin Stainless Steel</t>
  </si>
  <si>
    <t>1600-CLB-630-DLM</t>
  </si>
  <si>
    <t>1600 Series Electric Strike, Complete Pac for Latchbolts, Satin Stainless Steel, Dual Lock Monitors</t>
  </si>
  <si>
    <t>1600-CLB-630-DLMS</t>
  </si>
  <si>
    <t>1600 Series Electric Strike, Complete Pac For Latchbolts, Satin Stainless Steel, Dual Lock Monitors &amp; Strike Monitor</t>
  </si>
  <si>
    <t>1600-CLB-630-LM</t>
  </si>
  <si>
    <t>1600 Series Electric Strike, Complete Pac For Latchbolts, Satin Stainless Steel, Lock Monitor</t>
  </si>
  <si>
    <t>1600-CLB-630-LMS</t>
  </si>
  <si>
    <t>1600 Series Electric Strike, Complete Pac For Latchbolts, Satin Stainless Steel, Lock Monitor &amp; Strike Monitor</t>
  </si>
  <si>
    <t>1600-CLB-BLK</t>
  </si>
  <si>
    <t>1600 Series Electric Strike, Complete Pac for Latchbolts, Black</t>
  </si>
  <si>
    <t>1600-CLB-BLK-DLM</t>
  </si>
  <si>
    <t>1600 Series Electric Strike, Complete Pac for Latchbolts, Black, Dual Lock Monitors</t>
  </si>
  <si>
    <t>1600-CLB-BLK-DLMS</t>
  </si>
  <si>
    <t>1600 Series Electric Strike, Complete Pac For Latchbolts, Black, Dual Lock Monitors &amp; Strike Monitor</t>
  </si>
  <si>
    <t>1600-CLB-BLK-LM</t>
  </si>
  <si>
    <t>1600 Series Electric Strike, Complete Pac For Latchbolts, Black, Lock Monitor</t>
  </si>
  <si>
    <t>1600-CLB-BLK-LMS</t>
  </si>
  <si>
    <t>1600 Series Electric Strike, Complete Pac For Latchbolts, Black, Lock Monitor &amp; Strike Monitor</t>
  </si>
  <si>
    <t>1600-CS-605</t>
  </si>
  <si>
    <t>1600 Series Electric Strike, Complete Pac for Latchbolts &amp; Deadbolts, Bright Brass</t>
  </si>
  <si>
    <t>1600-CS-605-DLM</t>
  </si>
  <si>
    <t>1600 Series Electric Strike, Complete Pac for Latchbolts &amp; Deadbolts, Bright Brass, Dual Lock Monitors</t>
  </si>
  <si>
    <t>1600-CS-605-DLMS</t>
  </si>
  <si>
    <t>1600 Series Electric Strike, Complete Pac For Latchbolts &amp; Deadbolts, Bright Brass, Dual Lock Monitors &amp; Strike Monitor</t>
  </si>
  <si>
    <t>1600-CS-605-LM</t>
  </si>
  <si>
    <t>1600 Series Electric Strike, Complete Pac For Latchbolts &amp; Deadbolts, Bright Brass, Lock Monitor</t>
  </si>
  <si>
    <t>1600-CS-605-LMS</t>
  </si>
  <si>
    <t>1600 Series Electric Strike, Complete Pac For Latchbolts &amp; Deadbolts, Bright Brass, Lock Monitor &amp; Strike Monitor</t>
  </si>
  <si>
    <t>1600-CS-606</t>
  </si>
  <si>
    <t>1600 Series Electric Strike, Complete Pac for Latchbolts &amp; Deadbolts, Satin Brass</t>
  </si>
  <si>
    <t>1600-CS-606-DLM</t>
  </si>
  <si>
    <t>1600 Series Electric Strike, Complete Pac for Latchbolts &amp; Deadbolts, Satin Brass, Dual Lock Monitors</t>
  </si>
  <si>
    <t>1600-CS-606-DLMS</t>
  </si>
  <si>
    <t>1600 Series Electric Strike, Complete Pac For Latchbolts &amp; Deadbolts, Satin Brass, Dual Lock Monitors &amp; Strike Monitor</t>
  </si>
  <si>
    <t>1600-CS-606-LM</t>
  </si>
  <si>
    <t>1600 Series Electric Strike, Complete Pac For Latchbolts &amp; Deadbolts, Satin Brass, Lock Monitor</t>
  </si>
  <si>
    <t>1600-CS-606-LMS</t>
  </si>
  <si>
    <t>1600 Series Electric Strike, Complete Pac For Latchbolts &amp; Deadbolts, Satin Brass, Lock Monitor &amp; Strike Monitor</t>
  </si>
  <si>
    <t>1600-CS-612</t>
  </si>
  <si>
    <t>1600 Series Electric Strike, Complete Pac for Latchbolts &amp; Deadbolts, Satin Bronze</t>
  </si>
  <si>
    <t>1600-CS-612-DLM</t>
  </si>
  <si>
    <t>1600 Series Electric Strike, Complete Pac for Latchbolts &amp; Deadbolts, Satin Bronze, Dual Lock Monitors</t>
  </si>
  <si>
    <t>1600-CS-612-DLMS</t>
  </si>
  <si>
    <t>1600 Series Electric Strike, Complete Pac For Latchbolts &amp; Deadbolts, Satin Bronze, Dual Lock Monitors &amp; Strike Monitor</t>
  </si>
  <si>
    <t>1600-CS-612-LM</t>
  </si>
  <si>
    <t>1600 Series Electric Strike, Complete Pac For Latchbolts &amp; Deadbolts, Satin Bronze, Lock Monitor</t>
  </si>
  <si>
    <t>1600-CS-612-LMS</t>
  </si>
  <si>
    <t>1600 Series Electric Strike, Complete Pac For Latchbolts &amp; Deadbolts, Satin Bronze, Lock Monitor &amp; Strike Monitor</t>
  </si>
  <si>
    <t>1600-CS-613E</t>
  </si>
  <si>
    <t>1600 Series Electric Strike, Complete Pac for Latchbolts &amp; Deadbolts, Dark Oxidized Satin Bronze</t>
  </si>
  <si>
    <t>1600-CS-613E-DLM</t>
  </si>
  <si>
    <t>1600 Series Electric Strike, Complete Pac for Latchbolts &amp; Deadbolts, Dark Oxidized Satin Bronze, Dual Lock Monitors</t>
  </si>
  <si>
    <t>1600-CS-613E-DLMS</t>
  </si>
  <si>
    <t>1600 Series Electric Strike, Complete Pac For Latchbolts &amp; Deadbolts, Dark Oxidized Satin Bronze, Dual Lock Monitors &amp; Strike Monitor</t>
  </si>
  <si>
    <t>1600-CS-613E-LM</t>
  </si>
  <si>
    <t>1600 Series Electric Strike, Complete Pac For Latchbolts &amp; Deadbolts, Dark Oxidized Satin Bronze, Lock Monitor</t>
  </si>
  <si>
    <t>1600-CS-613E-LMS</t>
  </si>
  <si>
    <t>1600 Series Electric Strike, Complete Pac For Latchbolts &amp; Deadbolts, Dark Oxidized Satin Bronze, Lock Monitor &amp; Strike Monitor</t>
  </si>
  <si>
    <t>1600-CS-629</t>
  </si>
  <si>
    <t>1600 Series Electric Strike, Complete Pac for Latchbolts &amp; Deadbolts, Bright Stainless Steel</t>
  </si>
  <si>
    <t>1600-CS-629-DLM</t>
  </si>
  <si>
    <t>1600 Series Electric Strike, Complete Pac for Latchbolts &amp; Deadbolts, Bright Stainless Steel, Dual Lock Monitors</t>
  </si>
  <si>
    <t>1600-CS-629-DLMS</t>
  </si>
  <si>
    <t>1600 Series Electric Strike, Complete Pac For Latchbolts &amp; Deadbolts, Bright Stainless Steel, Dual Lock Monitors &amp; Strike Monitor</t>
  </si>
  <si>
    <t>1600-CS-629-LM</t>
  </si>
  <si>
    <t>1600 Series Electric Strike, Complete Pac For Latchbolts &amp; Deadbolts, Bright Stainless Steel, Lock Monitor</t>
  </si>
  <si>
    <t>1600-CS-629-LMS</t>
  </si>
  <si>
    <t>1600 Series Electric Strike, Complete Pac For Latchbolts &amp; Deadbolts, Bright Stainless Steel, Lock Monitor &amp; Strike Monitor</t>
  </si>
  <si>
    <t>1600-CS-630</t>
  </si>
  <si>
    <t>1600 Series Electric Strike, Complete Pac for Latchbolts &amp; Deadbolts, Satin Stainless Steel</t>
  </si>
  <si>
    <t>1600-CS-630-DLM</t>
  </si>
  <si>
    <t>1600 Series Electric Strike, Complete Pac for Latchbolts &amp; Deadbolts, Satin Stainless Steel, Dual Lock Monitors</t>
  </si>
  <si>
    <t>1600-CS-630-DLMS</t>
  </si>
  <si>
    <t>1600 Series Electric Strike, Complete Pac For Latchbolts &amp; Deadbolts, Satin Stainless Steel, Dual Lock Monitors &amp; Strike Monitor</t>
  </si>
  <si>
    <t>1600-CS-630-LM</t>
  </si>
  <si>
    <t>1600 Series Electric Strike, Complete Pac For Latchbolts &amp; Deadbolts, Satin Stainless Steel, Lock Monitor</t>
  </si>
  <si>
    <t>1600-CS-630-LMS</t>
  </si>
  <si>
    <t>1600 Series Electric Strike, Complete Pac For Latchbolts &amp; Deadbolts, Satin Stainless Steel, Lock Monitor &amp; Strike Monitor</t>
  </si>
  <si>
    <t>1600-CS-BLK</t>
  </si>
  <si>
    <t>1600 Series Electric Strike, Complete Pac for Latchbolts &amp; Deadbolts, Black</t>
  </si>
  <si>
    <t>1600-CS-BLK-DLM</t>
  </si>
  <si>
    <t>1600 Series Electric Strike, Complete Pac for Latchbolts &amp; Deadbolts, Black, Dual Lock Monitors</t>
  </si>
  <si>
    <t>1600-CS-BLK-DLMS</t>
  </si>
  <si>
    <t>1600 Series Electric Strike, Complete Pac For Latchbolts &amp; Deadbolts, Black, Dual Lock Monitors &amp; Strike Monitor</t>
  </si>
  <si>
    <t>1600-CS-BLK-LM</t>
  </si>
  <si>
    <t>1600 Series Electric Strike, Complete Pac For Latchbolts &amp; Deadbolts, Black, Lock Monitor</t>
  </si>
  <si>
    <t>1600-CS-BLK-LMS</t>
  </si>
  <si>
    <t>1600 Series Electric Strike, Complete Pac For Latchbolts &amp; Deadbolts, Black, Lock Monitor &amp; Strike Monitor</t>
  </si>
  <si>
    <t>4500C-605</t>
  </si>
  <si>
    <t>4500 Series Electric Strike, Complete Pac for Latchbolts, Bright Brass, No Monitoring</t>
  </si>
  <si>
    <t>4500C-605-LBM</t>
  </si>
  <si>
    <t>4500 Series Electric Strike, Complete Pac for Latchbolts, Bright Brass, Latchbolt Monitor</t>
  </si>
  <si>
    <t>4500C-605-LBSM</t>
  </si>
  <si>
    <t>4500 Series Electric Strike, Complete Pac for Latchbolts, Bright Brass, Latchbolt Strike Monitor</t>
  </si>
  <si>
    <t>4500C-606</t>
  </si>
  <si>
    <t>4500 Series Electric Strike, Complete Pac for Latchbolts, Satin Brass, No Monitoring</t>
  </si>
  <si>
    <t>4500C-606-LBM</t>
  </si>
  <si>
    <t>4500 Series Electric Strike, Complete Pac for Latchbolts, Satin Brass, Latchbolt Monitor</t>
  </si>
  <si>
    <t>4500C-606-LBSM</t>
  </si>
  <si>
    <t>4500 Series Electric Strike, Complete Pac for Latchbolts, Satin Brass, Latchbolt Strike Monitor</t>
  </si>
  <si>
    <t>4500C-612</t>
  </si>
  <si>
    <t>4500 Series Electric Strike, Complete Pac for Latchbolts, Satin Bronze, No Monitoring</t>
  </si>
  <si>
    <t>4500C-612-LBM</t>
  </si>
  <si>
    <t>4500 Series Electric Strike, Complete Pac for Latchbolts, Satin Bronze, Latchbolt Monitor</t>
  </si>
  <si>
    <t>4500C-612-LBSM</t>
  </si>
  <si>
    <t>4500 Series Electric Strike, Complete Pac for Latchbolts, Satin Bronze, Latchbolt Strike Monitor</t>
  </si>
  <si>
    <t>4500C-613</t>
  </si>
  <si>
    <t>4500 Series Electric Strike, Complete Pac for Latchbolts, Bronze Toned, No Monitoring</t>
  </si>
  <si>
    <t>4500C-613-LBM</t>
  </si>
  <si>
    <t>4500 Series Electric Strike, Complete Pac for Latchbolts, Bronze Toned, Latchbolt Monitor</t>
  </si>
  <si>
    <t>4500C-613-LBSM</t>
  </si>
  <si>
    <t>4500 Series Electric Strike, Complete Pac for Latchbolts, Bronze Toned, Latchbolt Strike Monitor</t>
  </si>
  <si>
    <t>4500C-629</t>
  </si>
  <si>
    <t>4500 Series Electric Strike, Complete Pac for Latchbolts, Bright Stainless Steel, No Monitoring</t>
  </si>
  <si>
    <t>4500C-629-LBM</t>
  </si>
  <si>
    <t>4500 Series Electric Strike, Complete Pac for Latchbolts, Bright Stainless Steel, Latchbolt Monitor</t>
  </si>
  <si>
    <t>4500C-629-LBSM</t>
  </si>
  <si>
    <t>4500 Series Electric Strike, Complete Pac for Latchbolts, Bright Stainless Steeel, Latchbolt Strike Monitor</t>
  </si>
  <si>
    <t>4500C-630</t>
  </si>
  <si>
    <t>4500 Series Electric Strike, Complete Pac for Latchbolts, Satin Stainless Steel, No Monitoring</t>
  </si>
  <si>
    <t>4500C-630-LBM</t>
  </si>
  <si>
    <t>4500 Series Electric Strike, Complete Pac for Latchbolts, Satin Stainless Steel, Latchbolt Monitor</t>
  </si>
  <si>
    <t>4500C-630-LBSM</t>
  </si>
  <si>
    <t>4500 Series Electric Strike, Complete Pac for Latchbolts, Satin Stainless Steeel, Latchbolt Strike Monitor</t>
  </si>
  <si>
    <t>5000C</t>
  </si>
  <si>
    <t>5000 Series Electric Strike, Complete Pac, Satin Stainless Steel, No Monitoring</t>
  </si>
  <si>
    <t>5000C-LBM</t>
  </si>
  <si>
    <t>5000 Series Electric Strike, Complete Pac, Satin Stainless Steel, Latchbolt Monitor</t>
  </si>
  <si>
    <t>5000-LBM</t>
  </si>
  <si>
    <t>5000 Series Electric Strike, Body Only, Satin Stainless Steel, Latchbolt Monitor</t>
  </si>
  <si>
    <t>5200-630</t>
  </si>
  <si>
    <t>5200 Series Electric Strike, Body Only, Satin Stainless Steel, No Monitoring</t>
  </si>
  <si>
    <t>5200C-630</t>
  </si>
  <si>
    <t>5200 Series Electric Strike, Complete Pac, Satin Stainless Steel, No Monitoring</t>
  </si>
  <si>
    <t>5200C-LBM</t>
  </si>
  <si>
    <t>5200 Series Electric Strike, Complete Pac, Satin Stainless Steel, Latchbolt Monitor</t>
  </si>
  <si>
    <t>5200C-LBSM</t>
  </si>
  <si>
    <t>5200 Series Electric Strike, Complete Pac, Satin Stainless Steel, Latchbolt Strike Monitor</t>
  </si>
  <si>
    <t>5200-LBM</t>
  </si>
  <si>
    <t>5200 Series Electric Strike, Body Only, Satin Stainless Steel, Latchbolt Monitor</t>
  </si>
  <si>
    <t>5200-LBSM</t>
  </si>
  <si>
    <t>5200 Series Electric Strike, Body Only, Satin Stainless Steel, Latchbolt Strike Monitor</t>
  </si>
  <si>
    <t>7000-12D</t>
  </si>
  <si>
    <t>7000 Series Electric Strike, Body Only, 12V, Satin Stainless Steel, No Monitoring</t>
  </si>
  <si>
    <t>7000-12-LBM</t>
  </si>
  <si>
    <t>7000 Series Electric Strike, Body Only, 12V, Satin Stainless Steel, Latchbolt Monitor</t>
  </si>
  <si>
    <t>7000-24</t>
  </si>
  <si>
    <t>7000 Series Electric Strike, Body Only, 24V, Satin Stainless Steel, No Monitoring</t>
  </si>
  <si>
    <t>7000-24-LBM</t>
  </si>
  <si>
    <t>7000 Series Electric Strike, Body Only, 24V, Satin Stainless Steel, Latchbolt Monitor</t>
  </si>
  <si>
    <t>7000C-12-630</t>
  </si>
  <si>
    <t>7000 Series Electric Strike, Complete Pac, 12V, Satin Stainless Steel, No Monitoring</t>
  </si>
  <si>
    <t>7000C-12-LBM</t>
  </si>
  <si>
    <t>7000 Series Electric Strike, Complete Pac, 12V, Satin Stainless Steel, Latchbolt Monitor</t>
  </si>
  <si>
    <t>7000C-24-630</t>
  </si>
  <si>
    <t>7000 Series Electric Strike, Complete Pac, 24V, Satin Stainless Steel, No Monitoring</t>
  </si>
  <si>
    <t>7000C-24-LBM</t>
  </si>
  <si>
    <t>7000 Series Electric Strike, Complete Pac, 24V, Satin Stainless Steel, Latchbolt Monitor</t>
  </si>
  <si>
    <t>7501-12-605</t>
  </si>
  <si>
    <t>7501 Series Electric Strike, Body Only, 12V, Bright Brass, No Monitoring</t>
  </si>
  <si>
    <t>7501-12-606</t>
  </si>
  <si>
    <t>7501 Series Electric Strike, Body Only, 12V, Satin Brass, No Monitoring</t>
  </si>
  <si>
    <t>7501-12-612</t>
  </si>
  <si>
    <t>7501 Series Electric Strike, Body Only, 12V, Satin Bronze, No Monitoring</t>
  </si>
  <si>
    <t>7501-12-613</t>
  </si>
  <si>
    <t>7501 Series Electric Strike, Body Only, 12V, Bronze Toned, No Monitoring</t>
  </si>
  <si>
    <t>7501-12-613-LBM</t>
  </si>
  <si>
    <t>7501 Series Electric Strike, Body Only, 12V, Bronze Toned, Latchbolt Monitor</t>
  </si>
  <si>
    <t>7501-12-629</t>
  </si>
  <si>
    <t>7501 Series Electric Strike, Body Only, 12V, Bright Stainless Steel, No Monitoring</t>
  </si>
  <si>
    <t>7501-12-630</t>
  </si>
  <si>
    <t>7501 Series Electric Strike, Body Only, 12V, Satin Stainless Steel, No Monitoring</t>
  </si>
  <si>
    <t>7501-12-630-LBM</t>
  </si>
  <si>
    <t>7501 Series Electric Strike, Body Only, 12V, Satin Stainless Steel, Latchbolt Monitor</t>
  </si>
  <si>
    <t>7501-24-605</t>
  </si>
  <si>
    <t>7501 Series Electric Strike, Body Only, 24V, Bright Brass, No Monitoring</t>
  </si>
  <si>
    <t>7501-24-606</t>
  </si>
  <si>
    <t>7501 Series Electric Strike, Body Only, 24V, Satin Brass, No Monitoring</t>
  </si>
  <si>
    <t>7501-24-606-LBM</t>
  </si>
  <si>
    <t>7501 Series Electric Strike, Body Only, 24V, Satin Brass, Latchbolt Monitor</t>
  </si>
  <si>
    <t>7501-24-612</t>
  </si>
  <si>
    <t>7501 Series Electric Strike, Body Only, 24V, Satin Bronze, No Monitoring</t>
  </si>
  <si>
    <t>7501-24-612-LBM</t>
  </si>
  <si>
    <t>7501 Series Electric Strike, Body Only, 24V, Satin Bronze, Latchbolt Monitor</t>
  </si>
  <si>
    <t>7501-24-613</t>
  </si>
  <si>
    <t>7501 Series Electric Strike, Body Only, 24V, Bronze Toned, No Monitoring</t>
  </si>
  <si>
    <t>7501-24-613-LBM</t>
  </si>
  <si>
    <t>7501 Series Electric Strike, Body Only, 24V, Bronze Toned, Latchbolt Monitor</t>
  </si>
  <si>
    <t>7501-24-629</t>
  </si>
  <si>
    <t>7501 Series Electric Strike, Body Only, 24V, Bright Stainless Steel, No Monitoring</t>
  </si>
  <si>
    <t>7501-24-630</t>
  </si>
  <si>
    <t>7501 Series Electric Strike, Body Only, 24V, Satin Stainless Steel, No Monitoring</t>
  </si>
  <si>
    <t>7501-24-630-LBM</t>
  </si>
  <si>
    <t>7501 Series Electric Strike, Body Only, 24V, Satin Stainless Steel, Latchbolt Monitor</t>
  </si>
  <si>
    <t>8000C-630</t>
  </si>
  <si>
    <t>8000 Series Electric Strike, Complete Pac, Satin Stainless Steel, No Monitoring</t>
  </si>
  <si>
    <t>8000C-LBM</t>
  </si>
  <si>
    <t>8000 Series Electric Strike, Complete Pac, Satin Stainless Steel, Latchbolt Monitor</t>
  </si>
  <si>
    <t>8000-LBM</t>
  </si>
  <si>
    <t>8000 Series Electric Strike, Body Only, Satin Stainless Steel, Latchbolt Monitor</t>
  </si>
  <si>
    <t>8300C-630</t>
  </si>
  <si>
    <t>8300 Series Electric Strike, Complete Pac, Satin Stainless Steel, No Monitoring</t>
  </si>
  <si>
    <t>8300C-LBM-630</t>
  </si>
  <si>
    <t>8300 Series Electric Strike, Complete Pac, Satin Stainless Steel, Latchbolt Monitor</t>
  </si>
  <si>
    <t>8300-LBM</t>
  </si>
  <si>
    <t>8300 Series Electric Strike, Body Only, Satin Stainless Steel, Latchbolt Monitor</t>
  </si>
  <si>
    <t>8500-605</t>
  </si>
  <si>
    <t>8500 Series Electric Strike, Body Only, Bright Brass, No Monitoring</t>
  </si>
  <si>
    <t>8500-605-LBM</t>
  </si>
  <si>
    <t>8500 Series Electric Strike, Body Only, Bright Brass, Latchbolt Monitor</t>
  </si>
  <si>
    <t>8500-605-LBSM</t>
  </si>
  <si>
    <t>8500 Series Electric Strike, Body Only, Bright Brass, Latchbolt Strike Monitor</t>
  </si>
  <si>
    <t>8500-606</t>
  </si>
  <si>
    <t>8500 Series Electric Strike, Body Only, Satin Brass, No Monitoring</t>
  </si>
  <si>
    <t>8500-606-LBSM</t>
  </si>
  <si>
    <t>8500 Series Electric Strike, Body Only, Satin Brass, Latchbolt Strike Monitor</t>
  </si>
  <si>
    <t>8500-612</t>
  </si>
  <si>
    <t>8500 Series Electric Strike, Body Only, Satin Bronze, No Monitoring</t>
  </si>
  <si>
    <t>8500-612-LBSM</t>
  </si>
  <si>
    <t>8500 Series Electric Strike, Body Only, Satin Bronze, Latchbolt Strike Monitoring</t>
  </si>
  <si>
    <t>8500-613</t>
  </si>
  <si>
    <t>8500 Series Electric Strike, Body Only, Bronze Toned, No Monitoring</t>
  </si>
  <si>
    <t>8500-613-LBM</t>
  </si>
  <si>
    <t>8500 Series Electric Strike, Body Only, Bronze Toned, Latchbolt Monitor</t>
  </si>
  <si>
    <t>8500-613-LBSM</t>
  </si>
  <si>
    <t>8500 Series Electric Strike, Body Only, Bronze Toned, Latchbolt Strike Monitor</t>
  </si>
  <si>
    <t>8500-629</t>
  </si>
  <si>
    <t>8500 Series Electric Strike, Body Only, Bright Stainless Steel, No Monitoring</t>
  </si>
  <si>
    <t>8500-629-LBM</t>
  </si>
  <si>
    <t>8500 Series Electric Strike, Body Only, Bright Stainless Steel, Latchbolt Monitor</t>
  </si>
  <si>
    <t>8500-629-LBSM</t>
  </si>
  <si>
    <t>8500 Series Electric Strike, Body Only, Bright Stainless Steel, Latchbolt Strike Monitor</t>
  </si>
  <si>
    <t>8500-630</t>
  </si>
  <si>
    <t>8500 Series Electric Strike, Body Only, Satin Stainless Steel, No Monitoring</t>
  </si>
  <si>
    <t>8500-LBM</t>
  </si>
  <si>
    <t>8500 Series Electric Strike, Body Only, Satin Stainless Steel, Latchbolt Monitor</t>
  </si>
  <si>
    <t>8500-LBSM</t>
  </si>
  <si>
    <t>8500 Series Electric Strike, Body Only, Satin Stainless Steel, Latchbolt Strike Monitor</t>
  </si>
  <si>
    <t>9400-605</t>
  </si>
  <si>
    <t>9400 Series Electric Strike, Bright Brass, No Monitoring</t>
  </si>
  <si>
    <t>9400-605-LBM</t>
  </si>
  <si>
    <t>9400 Series Electric Strike, Bright Brass, Latchbolt Monitor</t>
  </si>
  <si>
    <t>9400-605-LBSM</t>
  </si>
  <si>
    <t>9400 Series Electric Strike, Bright Brass, Latchbolt Strike Monitor</t>
  </si>
  <si>
    <t>9400-606</t>
  </si>
  <si>
    <t>9400 Series Electric Strike, Satin Brass, No Monitoring</t>
  </si>
  <si>
    <t>9400-606-LBM</t>
  </si>
  <si>
    <t>9400 Series Electric Strike, Satin Brass, Latchbolt Monitor</t>
  </si>
  <si>
    <t>9400-606-LBSM</t>
  </si>
  <si>
    <t>9400 Series Electric Strike, Satin Brass, Latchbolt Strike Monitor</t>
  </si>
  <si>
    <t>9400-612</t>
  </si>
  <si>
    <t>9400 Series Electric Strike, Satin Bronze, No Monitoring</t>
  </si>
  <si>
    <t>9400-612-LBM</t>
  </si>
  <si>
    <t>9400 Series Electric Strike, Satin Bronze, Latchbolt Monitoring</t>
  </si>
  <si>
    <t>9400-613E</t>
  </si>
  <si>
    <t>9400 Series Electric Strike, Dark Oxidized Satin Bronze, No Monitoring</t>
  </si>
  <si>
    <t>9400-613E-LBM</t>
  </si>
  <si>
    <t>9400 Series Electric Strike, Dark Oxidized Satin Bronze, Latchbolt Monitor</t>
  </si>
  <si>
    <t>9400-613E-LBSM</t>
  </si>
  <si>
    <t>9400 Series Electric Strike, Dark Oxidized Satin Bronze, Latchbolt Strike Monitor</t>
  </si>
  <si>
    <t>9400-613</t>
  </si>
  <si>
    <t>9400 Series Electric Strike, Bronze Toned, No Monitoring</t>
  </si>
  <si>
    <t>9400-613-LBM</t>
  </si>
  <si>
    <t>9400 Series Electric Strike, Bronze Toned, Latchbolt Monitor</t>
  </si>
  <si>
    <t>9400-613-LBSM</t>
  </si>
  <si>
    <t>9400 Series Electric Strike, Bronze Toned, Latchbolt Strike Monitor</t>
  </si>
  <si>
    <t>9400-629</t>
  </si>
  <si>
    <t>9400 Series Electric Strike, Bright Stainless Steel, No Monitoring</t>
  </si>
  <si>
    <t>9400-629-LBM</t>
  </si>
  <si>
    <t>9400 Series Electric Strike, Bright Stainless Steel, Latchbolt Monitor</t>
  </si>
  <si>
    <t>9400-630</t>
  </si>
  <si>
    <t>9400 Series Electric Strike, Satin Stainless Steel, No Monitoring</t>
  </si>
  <si>
    <t>9400-630-LBM</t>
  </si>
  <si>
    <t>9400 Series Electric Strike, Satin Stainless Steel, Latchbolt Monitor</t>
  </si>
  <si>
    <t>9400-630-LBSM</t>
  </si>
  <si>
    <t>9400 Series Electric Strike, Satin Stainless Steel, Latchbolt Strike Monitor</t>
  </si>
  <si>
    <t>9500-605</t>
  </si>
  <si>
    <t>9500 Series Electric Strike, Bright Brass, No Monitoring</t>
  </si>
  <si>
    <t>9500-605-LBSM</t>
  </si>
  <si>
    <t>9500 Series Electric Strike, Bright Brass, Latchbolt Strike Monitor</t>
  </si>
  <si>
    <t>9500-606</t>
  </si>
  <si>
    <t>9500 Series Electric Strike, Satin Brass, No Monitoring</t>
  </si>
  <si>
    <t>9500-606-LBM</t>
  </si>
  <si>
    <t>9500 Series Electric Strike, Satin Brass, Latchbolt Monitor</t>
  </si>
  <si>
    <t>9500-606-LBSM</t>
  </si>
  <si>
    <t>9500 Series Electric Strike, Satin Brass, Latchbolt Strike Monitor</t>
  </si>
  <si>
    <t>9500-612</t>
  </si>
  <si>
    <t>9500 Series Electric Strike, Satin Bronze, No Monitoring</t>
  </si>
  <si>
    <t>9500-612-LBM</t>
  </si>
  <si>
    <t>9500 Series Electric Strike, Satin Bronze, Latchbolt Monitor</t>
  </si>
  <si>
    <t>9500-612-LBSM</t>
  </si>
  <si>
    <t>9500 Series Electric Strike, Satin Bronze, Latchbolt Strike Monitor</t>
  </si>
  <si>
    <t>9500-613E</t>
  </si>
  <si>
    <t>9500 Series Electric Strike, Dark Oxidized Satin Bronze, No Monitoring</t>
  </si>
  <si>
    <t>9500-613E-LBM</t>
  </si>
  <si>
    <t>9500 Series Electric Strike, Dark Oxidized Satin Bronze, Latchbolt Monitor</t>
  </si>
  <si>
    <t>9500-613E-LBSM</t>
  </si>
  <si>
    <t>9500 Series Electric Strike, Dark Oxidized Satin Bronze, Latchbolt Strike Monitor</t>
  </si>
  <si>
    <t>9500-613</t>
  </si>
  <si>
    <t>9500 Series Electric Strike, Bronze Toned, No Monitoring</t>
  </si>
  <si>
    <t>9500-613-LBM</t>
  </si>
  <si>
    <t>9500 Series Electric Strike, Bronze Toned, Latchbolt Monitor</t>
  </si>
  <si>
    <t>9500-613-LBSM</t>
  </si>
  <si>
    <t>9500 Series Electric Strike, Bronze Toned, Latchbolt Strike Monitor</t>
  </si>
  <si>
    <t>9500-629</t>
  </si>
  <si>
    <t>9500 Series Electric Strike, Bright Stainless Steel, No Monitoring</t>
  </si>
  <si>
    <t>9500-629-LBM</t>
  </si>
  <si>
    <t>9500 Series Electric Strike, Bright Stainless Steel, Latchbolt Monitor</t>
  </si>
  <si>
    <t>9500-629-LBSM</t>
  </si>
  <si>
    <t>9500 Series Electric Strike, Bright Stainless Steel, Latchbolt Strike Monitor</t>
  </si>
  <si>
    <t>9500-630</t>
  </si>
  <si>
    <t>9500 Series Electric Strike, Satin Stainless Steel, No Monitoring</t>
  </si>
  <si>
    <t>9500-630-LBM</t>
  </si>
  <si>
    <t>9500 Series Electric Strike, Satin Stainless Steel, Latchbolt Monitor</t>
  </si>
  <si>
    <t>9500-630-LBSM</t>
  </si>
  <si>
    <t>9500 Series Electric Strike, Satin Stainless Steel, Latchbolt Strike Monitor</t>
  </si>
  <si>
    <t>9600-605</t>
  </si>
  <si>
    <t>9600 Series Electric Strike, Bright Brass, No Monitoring</t>
  </si>
  <si>
    <t>9600-605-LBM</t>
  </si>
  <si>
    <t>9600 Series Electric Strike, Bright Brass, Latchbolt Monitor</t>
  </si>
  <si>
    <t>9600-605-LBSM</t>
  </si>
  <si>
    <t>9600 Series Electric Strike, Bright Brass, Latchbolt Strike Monitor</t>
  </si>
  <si>
    <t>9600-606</t>
  </si>
  <si>
    <t>9600 Series Electric Strike, Satin Brass, No Monitoring</t>
  </si>
  <si>
    <t>9600-606-LBM</t>
  </si>
  <si>
    <t>9600 Series Electric Strike, Satin Brass, Latchbolt Monitor</t>
  </si>
  <si>
    <t>9600-606-LBSM</t>
  </si>
  <si>
    <t>9600 Series Electric Strike, Satin Brass, Latchbolt Strike Monitor</t>
  </si>
  <si>
    <t>9600-612</t>
  </si>
  <si>
    <t>9600 Series Electric Strike, Satin Bronze, No Monitoring</t>
  </si>
  <si>
    <t>9600-612-LBM</t>
  </si>
  <si>
    <t>9600 Series Electric Strike, Satin Bronze, Latchbolt Monitor</t>
  </si>
  <si>
    <t>9600-612-LBSM</t>
  </si>
  <si>
    <t>9600 Series Electric Strike, Satin Bronze, Latchbolt Strike Monitor</t>
  </si>
  <si>
    <t>9600-613E</t>
  </si>
  <si>
    <t>9600 Series Electric Strike, Dark Oxidized Satin Bronze, No Monitoring</t>
  </si>
  <si>
    <t>9600-613E-LBM</t>
  </si>
  <si>
    <t>9600 Series Electric Strike, Dark Oxidized Satin Bronze, Latchbolt Monitor</t>
  </si>
  <si>
    <t>9600-613E-LBSM</t>
  </si>
  <si>
    <t>9600 Series Electric Strike, Dark Oxidized Satin Bronze, Latchbolt Strike Monitor</t>
  </si>
  <si>
    <t>9600-613</t>
  </si>
  <si>
    <t>9600 Series Electric Strike, Bronze Toned, No Monitoring</t>
  </si>
  <si>
    <t>9600-613-LBM</t>
  </si>
  <si>
    <t>9600 Series Electric Strike, Bronze Toned, Latchbolt Monitor</t>
  </si>
  <si>
    <t>9600-613-LBSM</t>
  </si>
  <si>
    <t>9600 Series Electric Strike, Bronze Toned, Latchbolt Strike Monitor</t>
  </si>
  <si>
    <t>9600-629</t>
  </si>
  <si>
    <t>9600 Series Electric Strike, Bright Stainless Steel, No Monitoring</t>
  </si>
  <si>
    <t>9600-629-LBM</t>
  </si>
  <si>
    <t>9600 Series Electric Strike, Bright Stainless Steel, Latchbolt Monitor</t>
  </si>
  <si>
    <t>9600-629-LBSM</t>
  </si>
  <si>
    <t>9600 Series Electric Strike, Bright Stainless Steel, Latchbolt Strike Monitor</t>
  </si>
  <si>
    <t>9600-630</t>
  </si>
  <si>
    <t>9600 Series Electric Strike, Satin Stainless Steel, No Monitoring</t>
  </si>
  <si>
    <t>9600-630-LBM</t>
  </si>
  <si>
    <t>9600 Series Electric Strike, Satin Stainless Steel, Latchbolt Monitor</t>
  </si>
  <si>
    <t>9600-630-LBSM</t>
  </si>
  <si>
    <t>9600 Series Electric Strike, Satin Stainless Steel, Latchbolt Strike Monitor</t>
  </si>
  <si>
    <t>9700-605</t>
  </si>
  <si>
    <t>9700 Series Electric Strike, Bright Brass, No Monitoring</t>
  </si>
  <si>
    <t>9700-605-LBM</t>
  </si>
  <si>
    <t>9700 Series Electric Strike, Bright Brass, Latchbolt Monitor</t>
  </si>
  <si>
    <t>9700-605-LBSM</t>
  </si>
  <si>
    <t>9700 Series Electric Strike, Bright Brass, Latchbolt Strike Monitor</t>
  </si>
  <si>
    <t>9700-606</t>
  </si>
  <si>
    <t>9700 Series Electric Strike, Satin Brass, No Monitoring</t>
  </si>
  <si>
    <t>9700-606-LBM</t>
  </si>
  <si>
    <t>9700 Series Electric Strike, Satin Brass, Latchbolt Monitor</t>
  </si>
  <si>
    <t>9700-606-LBSM</t>
  </si>
  <si>
    <t>9700 Series Electric Strike, Satin Brass, Latchbolt Strike Monitor</t>
  </si>
  <si>
    <t>9700-612</t>
  </si>
  <si>
    <t>9700 Series Electric Strike, Satin Bronze, No Monitoring</t>
  </si>
  <si>
    <t>9700-612-LBM</t>
  </si>
  <si>
    <t>9700 Series Electric Strike, Satin Bronze, Latchbolt Monitor</t>
  </si>
  <si>
    <t>9700-612-LBSM</t>
  </si>
  <si>
    <t>9700 Series Electric Strike, Satin Bronze, Latchbolt Strike Monitor</t>
  </si>
  <si>
    <t>9700-613</t>
  </si>
  <si>
    <t>9700 Series Electric Strike, Bronze Toned, No Monitoring</t>
  </si>
  <si>
    <t>9700-613-LBM</t>
  </si>
  <si>
    <t>9700 Series Electric Strike, Bronze Toned, Latchbolt Monitor</t>
  </si>
  <si>
    <t>9700-613E</t>
  </si>
  <si>
    <t>9700 Series Electric Strike, Dark Oxidized Satin Bronze, No Monitoring</t>
  </si>
  <si>
    <t>9700-613E-LBM</t>
  </si>
  <si>
    <t>9700 Series Electric Strike, Dark Oxidized Satin Bronze, Latchbolt Monitor</t>
  </si>
  <si>
    <t>9700-613E-LBSM</t>
  </si>
  <si>
    <t>9700 Series Electric Strike, Dark Oxidized Satin Bronze, Latchbolt Strike Monitor</t>
  </si>
  <si>
    <t>9700-629</t>
  </si>
  <si>
    <t>9700 Series Electric Strike, Bright Stainless Steel, No Monitoring</t>
  </si>
  <si>
    <t>9700-629-LBM</t>
  </si>
  <si>
    <t>9700 Series Electric Strike, Bright Stainless Steel, Latchbolt Monitor</t>
  </si>
  <si>
    <t>9700-629-LBSM</t>
  </si>
  <si>
    <t>9700 Series Electric Strike, Bright Stainless Steel, Latchbolt Strike Monitor</t>
  </si>
  <si>
    <t>9700-630</t>
  </si>
  <si>
    <t>9700 Series Electric Strike, Satin Stainless Steel, No Monitoring</t>
  </si>
  <si>
    <t>9700-630-LBM</t>
  </si>
  <si>
    <t>9700 Series Electric Strike, Satin Stainless Steel, Latchbolt Monitor</t>
  </si>
  <si>
    <t>9700-630-LBSM</t>
  </si>
  <si>
    <t>9700 Series Electric Strike, Satin Stainless Steel, Latchbolt Strike Monitor</t>
  </si>
  <si>
    <t>610 CABINET LOCK</t>
  </si>
  <si>
    <t>610 Series Cabinet Lock</t>
  </si>
  <si>
    <t>610LM</t>
  </si>
  <si>
    <t>610 Series Cabinet Lock, Locked State Monitoring</t>
  </si>
  <si>
    <t>660-12-LBSM</t>
  </si>
  <si>
    <t>660 Series Cabinet Lock, 12VDC, Locked State Monitoring</t>
  </si>
  <si>
    <t>660-12-LBSM-20PK</t>
  </si>
  <si>
    <t>20 Pack - 660 Series Cabinet Lock, 12VDC, Locked State Monitoring</t>
  </si>
  <si>
    <t>660-12-PRELOAD-LBSM</t>
  </si>
  <si>
    <t>660 Sereis Cabinet Lock, 12VDC, Pre-load, Locked State Monitoring</t>
  </si>
  <si>
    <t>660-12-STD</t>
  </si>
  <si>
    <t>660 Series Cabinet Lock, 12VDC, No Monitoring</t>
  </si>
  <si>
    <t>660-24-LBSM</t>
  </si>
  <si>
    <t>660 Series Cabinet Lock, 24VDC, Locked State Monitoring</t>
  </si>
  <si>
    <t>660-24-PRELOAD</t>
  </si>
  <si>
    <t>660 Series Cabinet Lock, 24VDC, Pre-load</t>
  </si>
  <si>
    <t>660-24-PRELOAD-LBSM</t>
  </si>
  <si>
    <t>660 Series Cabinet Lock, 24VDC, Pre-load, Locked State Monitoring</t>
  </si>
  <si>
    <t>660-24-STD</t>
  </si>
  <si>
    <t>660 Series Cabinet Lock, 24VDC, No Monitoring</t>
  </si>
  <si>
    <t>660-RJ-12-LBSM</t>
  </si>
  <si>
    <t>660 Series Cabinet Lock, 12VDC, Locked State Monitoring, RJ45 Connector</t>
  </si>
  <si>
    <t>660-12D-PRELOAD</t>
  </si>
  <si>
    <t>660 Series Cabinet Lock, 12VDC, Pre-load</t>
  </si>
  <si>
    <t>660-RJ-12D-LBSM-20 PK</t>
  </si>
  <si>
    <t>20 Pack - 660 Series Cabinet Lock, 12VDC, Locked State Monitoring, RJ45 Connector</t>
  </si>
  <si>
    <t>K100-622H-PA-B2</t>
  </si>
  <si>
    <t>K100 APERIO® Wireless Cabinet Lock, HID 125 kHz Prox, Black, Pinch Knob, Factory Pre-Paired with Wiegand Hub</t>
  </si>
  <si>
    <t>K100-622H-SE-B2</t>
  </si>
  <si>
    <t>K100 APERIO® Wireless Cabinet Lock, HID 13.56 MHz iCLASS SE, Black, Pinch Knob, Factory Pre-Paired with Wiegand Hub</t>
  </si>
  <si>
    <t>K200-622-B2</t>
  </si>
  <si>
    <t>K200 Integrated Wiegand Cabinet Lock, multiCLASS, Black, Pinch Knob</t>
  </si>
  <si>
    <t>KS100-640H-PA</t>
  </si>
  <si>
    <r>
      <t>KS100 APERIO</t>
    </r>
    <r>
      <rPr>
        <sz val="11"/>
        <color theme="1"/>
        <rFont val="Times New Roman"/>
        <family val="1"/>
      </rPr>
      <t>®</t>
    </r>
    <r>
      <rPr>
        <sz val="11"/>
        <rFont val="Times New Roman"/>
        <family val="1"/>
      </rPr>
      <t xml:space="preserve"> Wireless Server Cabinet Lock, HID 125 kHz Prox, Black, Factory Pre-Paired with Wiegand Hub</t>
    </r>
  </si>
  <si>
    <t>KS100-640H-SE</t>
  </si>
  <si>
    <t>KS100 APERIO® Wireless Server Cabinet Lock, HID 13.56 MHz iCLASS SE, Black, Factory Pre-Paired with Wiegand Hub</t>
  </si>
  <si>
    <t>KS200-640</t>
  </si>
  <si>
    <t>KS200 Integrated Wiegand Server Cabinet Lock, multiCLASS, Black</t>
  </si>
  <si>
    <t>SFIC</t>
  </si>
  <si>
    <t>MEDECO X4 SFIC Cyliner &amp; 2 Keys (1 User, 1 Control)</t>
  </si>
  <si>
    <t>5000-12/24D</t>
  </si>
  <si>
    <t>5000 Series Electric Strike, Body Only, No Monitoring</t>
  </si>
  <si>
    <t>8000-12/24D</t>
  </si>
  <si>
    <t>8000 Series Electric Strike, Body Only, No Monitoring</t>
  </si>
  <si>
    <t>8300-12/24D</t>
  </si>
  <si>
    <t>8300 Series Electric Strike, Body Only, No Monitoring</t>
  </si>
  <si>
    <t>Securitron</t>
  </si>
  <si>
    <t>CEPT-10</t>
  </si>
  <si>
    <t>Electrical Power Transfer - US32D, Concealed, 10 Wire</t>
  </si>
  <si>
    <t>CEPT-10-04</t>
  </si>
  <si>
    <t>Electrical Power Transfer - US04/606, Concealed, 10 Wire</t>
  </si>
  <si>
    <t>CEPT-10-10</t>
  </si>
  <si>
    <t>Electrical Power Transfer - US10/612, Concealed, 10 Wire</t>
  </si>
  <si>
    <t>CEPT-10-10B</t>
  </si>
  <si>
    <t>Electrical Power Transfer - US10B/613, Concealed, 10 Wire</t>
  </si>
  <si>
    <t>CEPT-C5E</t>
  </si>
  <si>
    <t>Electrical Power Transfer - US32D, Concealed, CAT-5E</t>
  </si>
  <si>
    <t>CEPT-C5E-10</t>
  </si>
  <si>
    <t>Electrical Power Transfer - US10/612, Concealed, CAT-5E</t>
  </si>
  <si>
    <t>CEPT-C5E-10B</t>
  </si>
  <si>
    <t>Electrical Power Transfer - US10B/613, Concealed, CAT-5E</t>
  </si>
  <si>
    <t>CEPT-NW</t>
  </si>
  <si>
    <t>CEPT- without wires</t>
  </si>
  <si>
    <t>DK-12</t>
  </si>
  <si>
    <t>Digital Keypad System w/ Illuminated Keys - Single Gang</t>
  </si>
  <si>
    <t>DK-16</t>
  </si>
  <si>
    <t>Digital Keypad System - Indoor, Single Gang</t>
  </si>
  <si>
    <t>DK-16P</t>
  </si>
  <si>
    <t>Digital Keypad Pad - Indoor, Single Gang</t>
  </si>
  <si>
    <t>DK-26BK</t>
  </si>
  <si>
    <t>Digital Keypad System - Narrow Stile, Black Anodized</t>
  </si>
  <si>
    <t>DK-26PBK</t>
  </si>
  <si>
    <t>Digital Keypad Pad - Narrow Stile, Black Anodized</t>
  </si>
  <si>
    <t>DK-26PSS</t>
  </si>
  <si>
    <t>Digital Keypad Pad - Narrow Stile, Stainless Steel</t>
  </si>
  <si>
    <t>DK-26SS</t>
  </si>
  <si>
    <t>Digital Keypad System - Narrow Stile, Satin Stainless</t>
  </si>
  <si>
    <t>DK-37WBK</t>
  </si>
  <si>
    <t>Keypad only - Wiegand Mode, Narrow Stile, Black</t>
  </si>
  <si>
    <t>DK-37WSS</t>
  </si>
  <si>
    <t>Keypad only - Wiegand Mode, Narrow Stile, Stainless Steel</t>
  </si>
  <si>
    <t>DK-38W</t>
  </si>
  <si>
    <t>Keypad only - Wiegand Mode, Single Gang, Stainless Steel</t>
  </si>
  <si>
    <t>DK-CPSS</t>
  </si>
  <si>
    <t>Digital Keypad Cover Plate - [3 x 8] Satin Stainless</t>
  </si>
  <si>
    <t>DM62</t>
  </si>
  <si>
    <t>Magnalock 62 [Double] - 12/24 VDC</t>
  </si>
  <si>
    <t>DM62B</t>
  </si>
  <si>
    <t>Magnalock 62 [Double] - 12/24 VDC, MBS</t>
  </si>
  <si>
    <t>DM62BD</t>
  </si>
  <si>
    <t>Magnalock 62 [Double] - 12/24 VDC, MBS, DPS</t>
  </si>
  <si>
    <t>DM62B-OS</t>
  </si>
  <si>
    <t>Magnalock 62 [Double] - 12/24 VDC, MBS w/ Offset Strike</t>
  </si>
  <si>
    <t>DM62D</t>
  </si>
  <si>
    <t>Magnalock 62 [Double] - 12/24 VDC, DPS</t>
  </si>
  <si>
    <t>DM62-OS</t>
  </si>
  <si>
    <t>Magnalock 62 [Double] - 12/24 VDC w/ Offset Strike</t>
  </si>
  <si>
    <t>DSB-BK</t>
  </si>
  <si>
    <t>Dual Sense Bar - 36", Black Anodized</t>
  </si>
  <si>
    <t>DSB-BK42</t>
  </si>
  <si>
    <t>Dual Sense Bar - 42", Black Anodized</t>
  </si>
  <si>
    <t>DSB-BK48</t>
  </si>
  <si>
    <t>Dual Sense Bar - 48", Black Anodized</t>
  </si>
  <si>
    <t>DSB-BKI</t>
  </si>
  <si>
    <t>Dual Sense Bar - 36", Illuminated, Black Anodized</t>
  </si>
  <si>
    <t>DSB-BKI42</t>
  </si>
  <si>
    <t>Dual Sense Bar - 42", Illuminated, Black Anodized</t>
  </si>
  <si>
    <t>DSB-CL</t>
  </si>
  <si>
    <t>Dual Sense Bar - 36", Clear Anodized</t>
  </si>
  <si>
    <t>DSB-CL42</t>
  </si>
  <si>
    <t>Dual Sense Bar - 42", Clear Anodized</t>
  </si>
  <si>
    <t>DSB-CL48</t>
  </si>
  <si>
    <t>Dual Sense Bar - 48", Clear Anodized</t>
  </si>
  <si>
    <t>DSB-CLI</t>
  </si>
  <si>
    <t>Dual Sense Bar - 36", Illuminated, Clear Anodized</t>
  </si>
  <si>
    <t>DT-7</t>
  </si>
  <si>
    <t>Prime Time Digital Timer</t>
  </si>
  <si>
    <t>DTSB-BK</t>
  </si>
  <si>
    <t>Dummy TSB Bar - 36" w/ End Caps &amp; Fasteners, Black Anodized</t>
  </si>
  <si>
    <t>DTSB-BK-42</t>
  </si>
  <si>
    <t>Dummy TSB Bar - 42" w/ End Caps &amp; Fasteners, Black Anodized</t>
  </si>
  <si>
    <t>DTSB-BK-48</t>
  </si>
  <si>
    <t>Dummy TSB Bar - 48" w/ End Caps &amp; Fasteners, Black Anodized</t>
  </si>
  <si>
    <t>DTSB-CL</t>
  </si>
  <si>
    <t>Dummy TSB Bar - 36" w/ End Caps &amp; Fasteners, Clear Anodized</t>
  </si>
  <si>
    <t>DTSB-CL-42</t>
  </si>
  <si>
    <t>Dummy TSB Bar - 42" w/ End Caps &amp; Fasteners, Clear Anodized</t>
  </si>
  <si>
    <t>DTSB-CL-48</t>
  </si>
  <si>
    <t>Dummy TSB Bar - 48" w/ End Caps &amp; Fasteners, Clear Anodized</t>
  </si>
  <si>
    <t>EEB2</t>
  </si>
  <si>
    <t>Emergency Exit Button w/ 30 Sec. Timer - SG, Grn/Red/Handicap</t>
  </si>
  <si>
    <t>EEB3N</t>
  </si>
  <si>
    <t>Emergency Exit Button w/ 30 Sec. Timer - Narrow Stile, Grn/Red</t>
  </si>
  <si>
    <t>EH-40</t>
  </si>
  <si>
    <t>Electric Hinge Concealed - 6 Wire [4.5" x 4.0"]</t>
  </si>
  <si>
    <t>EH-45</t>
  </si>
  <si>
    <t>Electric Hinge Concealed - 6 Wire [4.5" x 4.5"]</t>
  </si>
  <si>
    <t>EL-CEPT</t>
  </si>
  <si>
    <t>Electrical Power Transfer - Concealed, US32D, ElectroLynx</t>
  </si>
  <si>
    <t>EL-CEPT-04</t>
  </si>
  <si>
    <t>Electrical Power Transfer - Concealed, US04/606, ElectroLynx</t>
  </si>
  <si>
    <t>EL-CEPT-10</t>
  </si>
  <si>
    <t>Electrical Power Transfer - Concealed, US10/612, ElectroLynx</t>
  </si>
  <si>
    <t>EL-CEPT-10B</t>
  </si>
  <si>
    <t>Electrical Power Transfer - Concealed, US10B/613, ElectroLynx</t>
  </si>
  <si>
    <t>EL-DSB-CL</t>
  </si>
  <si>
    <t>Dual Sense Bar - 36", Clear Anodized, ElectroLynx</t>
  </si>
  <si>
    <t>EL-EMH-CL</t>
  </si>
  <si>
    <t>Electromechanical Handle - Clear, ElectroLynx</t>
  </si>
  <si>
    <t>EL-EPT</t>
  </si>
  <si>
    <t>Electrical Power Transfer - Standard Version, ElectroLynx</t>
  </si>
  <si>
    <t>EL-EPTL</t>
  </si>
  <si>
    <t>Electrical Power Transfer - Long Version, ElectroLynx</t>
  </si>
  <si>
    <t>EL-EPT-SC</t>
  </si>
  <si>
    <t>Electrical Power Transfer - Swing Clear, Standard Version, ElectroLynx</t>
  </si>
  <si>
    <t>EL-SEPT</t>
  </si>
  <si>
    <t>Electrical Power Transfer - Square Cut,  ElectroLynx</t>
  </si>
  <si>
    <t>EL-TSB-BK</t>
  </si>
  <si>
    <t>Touch Sense Bar - 36", Black Anodized, ElectroLynx</t>
  </si>
  <si>
    <t>EL-TSB-BK-42</t>
  </si>
  <si>
    <t>Touch Sense Bar - 42", Black Anodized, ElectroLynx</t>
  </si>
  <si>
    <t>EL-TSB-CL</t>
  </si>
  <si>
    <t>Touch Sense Bar - 36", Clear Anodized, ElectroLynx</t>
  </si>
  <si>
    <t>EL-TSB-CL-42</t>
  </si>
  <si>
    <t>Touch Sense Bar - 42", Clear Anodized, ElectroLynx</t>
  </si>
  <si>
    <t>EL-TSB-CL-48</t>
  </si>
  <si>
    <t>Touch Sense Bar - 48", Clear Anodized, ElectroLynx</t>
  </si>
  <si>
    <t>EL-TSH-BK</t>
  </si>
  <si>
    <t>Touch Sense Handle - Push/Pull,  Black Anodized, ElectroLynx</t>
  </si>
  <si>
    <t>EL-TSH-CL</t>
  </si>
  <si>
    <t>Touch Sense Handle - Push/Pull,  Clear Anodized, ElectroLynx</t>
  </si>
  <si>
    <t>EMB-BK</t>
  </si>
  <si>
    <t>Electromechanical Bar - 36", Black Anodized</t>
  </si>
  <si>
    <t>EMB-BK-42</t>
  </si>
  <si>
    <t>Electromechanical Bar - 42", Black Anodized</t>
  </si>
  <si>
    <t>EMB-BK-48</t>
  </si>
  <si>
    <t>Electromechanical Bar - 48", Black Anodized</t>
  </si>
  <si>
    <t>EMB-CL</t>
  </si>
  <si>
    <t>Electromechanical Bar - 36", Clear Anodized</t>
  </si>
  <si>
    <t>EMB-CL-42</t>
  </si>
  <si>
    <t>Electromechanical Bar - 42", Clear Anodized</t>
  </si>
  <si>
    <t>EMB-CL-48</t>
  </si>
  <si>
    <t>Electromechanical Bar - 48", Clear Anodized</t>
  </si>
  <si>
    <t>EMH-BK</t>
  </si>
  <si>
    <t>Touch Handle - Electromechanical,  Black Anodized</t>
  </si>
  <si>
    <t>EMH-CL</t>
  </si>
  <si>
    <t>Touch Handle - Electromechanical, Clear Anodized</t>
  </si>
  <si>
    <t>EPT</t>
  </si>
  <si>
    <t>Electrical Power Transfer - Standard Version</t>
  </si>
  <si>
    <t>EPTL</t>
  </si>
  <si>
    <t>Electrical Power Transfer - Long Version</t>
  </si>
  <si>
    <t>EPT-SC</t>
  </si>
  <si>
    <t>Electrical Power Transfer - Swing Clear, Standard Version</t>
  </si>
  <si>
    <t>EXD-1L</t>
  </si>
  <si>
    <t>Exit Delay System [EXD-1] - Label &amp; Documentation</t>
  </si>
  <si>
    <t>FAR-12</t>
  </si>
  <si>
    <t xml:space="preserve">Fire Alert Reset Control - 12 VDC </t>
  </si>
  <si>
    <t>FAR-24</t>
  </si>
  <si>
    <t>Fire Alert Reset Control - 24 VDC</t>
  </si>
  <si>
    <t>FA-XDT-12</t>
  </si>
  <si>
    <t>Exit Delay Timer - 12 VDC, Flush Mount w/Alarm &amp; Door</t>
  </si>
  <si>
    <t>FA-XDT-24</t>
  </si>
  <si>
    <t>Exit Delay Timer - 24 VDC, Flush Mount w/Alarm &amp; Door</t>
  </si>
  <si>
    <t>FSUNL-12</t>
  </si>
  <si>
    <t>Unlatch Module - Fail Safe/Fail Secure, 12 VDC</t>
  </si>
  <si>
    <t>FSUNL-24</t>
  </si>
  <si>
    <t>Unlatch Module - Fail Safe/Fail Secure, 24 VDC</t>
  </si>
  <si>
    <t>GL1-FL</t>
  </si>
  <si>
    <t>Gate Lock, 12/24 VDC, Standard Fail Locked</t>
  </si>
  <si>
    <t>GL1-FLM</t>
  </si>
  <si>
    <t>Gate Lock, 12/24 VDC, Monitored Fail Locked</t>
  </si>
  <si>
    <t>GL1-FS</t>
  </si>
  <si>
    <t>Gate Lock, 12/24 VDC, Standard Fail Safe</t>
  </si>
  <si>
    <t>GL1-FSM</t>
  </si>
  <si>
    <t>Gate Lock, 12/24 VDC, Monitored Fail Safe</t>
  </si>
  <si>
    <t>ICPT</t>
  </si>
  <si>
    <t>PowerJump Inductive Coupling Power Transfer</t>
  </si>
  <si>
    <t>IEXDA</t>
  </si>
  <si>
    <t>Integrated Delay Egress External Initiate - Dual Voltage</t>
  </si>
  <si>
    <t>IMXDA</t>
  </si>
  <si>
    <t>Integrated Motion Exit Delay System - Dual Voltage</t>
  </si>
  <si>
    <t>IMXDA-CA15S</t>
  </si>
  <si>
    <t>Integrated Motion Exit Delay System Dual Voltage- CALIF 15sec</t>
  </si>
  <si>
    <t>IMXDA-CA30S</t>
  </si>
  <si>
    <t>Integrated Motion Exit Delay System Dual Voltage- CALIF 30sec</t>
  </si>
  <si>
    <t>IMXDACH</t>
  </si>
  <si>
    <t>Integrated Motion Exit Delay System - Dual Voltage Chicago</t>
  </si>
  <si>
    <t>KP1</t>
  </si>
  <si>
    <t>Tubular Key Switch Momentary - Single Gang</t>
  </si>
  <si>
    <t>KP1A</t>
  </si>
  <si>
    <t>Tubular Key Switch Alternate - Single Gang</t>
  </si>
  <si>
    <t>LMS-1</t>
  </si>
  <si>
    <t>Latch Monitor for ANSI, 2-3/4, Strike, SPDT, 3Amp</t>
  </si>
  <si>
    <t>M32</t>
  </si>
  <si>
    <t>M32 Magnalock- 12/24 VDC</t>
  </si>
  <si>
    <t>M32B</t>
  </si>
  <si>
    <t>M32 Magnalock- 12/24 VDC, MBS</t>
  </si>
  <si>
    <t>M32BD</t>
  </si>
  <si>
    <t>M32 Magnalock- 12/24 VDC, MBS, DPS</t>
  </si>
  <si>
    <t>M32B-SS</t>
  </si>
  <si>
    <t>M32 Magnalock- 12/24 VDC, MBS w/Split Strike</t>
  </si>
  <si>
    <t>M32D</t>
  </si>
  <si>
    <t>M32 Magnalock- 12/24 VDC, DPS</t>
  </si>
  <si>
    <t>M32F</t>
  </si>
  <si>
    <t>M32 Magnalock- 12/24 VDC, Face Drilled</t>
  </si>
  <si>
    <t>M32FB</t>
  </si>
  <si>
    <t>M32 Magnalock- 12/24 VDC, Face Drilled, MBS</t>
  </si>
  <si>
    <t>M32FBD</t>
  </si>
  <si>
    <t>M32 Magnalock- 12/24 VDC, Face Drilled, MBS, DPS</t>
  </si>
  <si>
    <t>M32FD</t>
  </si>
  <si>
    <t>M32 Magnalock- 12/24 VDC, Face Drilled, DPS</t>
  </si>
  <si>
    <t>M32-SS</t>
  </si>
  <si>
    <t>M32 Magnalock- 12/24 VDC w/Split Strike</t>
  </si>
  <si>
    <t>M34R</t>
  </si>
  <si>
    <t>M34 Magnalock- 12/24 VDC, Recessed</t>
  </si>
  <si>
    <t>M34RB</t>
  </si>
  <si>
    <t>M34 Magnalock- 12/24 VDC, Recessed, MBS</t>
  </si>
  <si>
    <t>M34RBD</t>
  </si>
  <si>
    <t>M34 Magnalock- 12/24 VDC, Recessed, MBS, DPS</t>
  </si>
  <si>
    <t>M34RD</t>
  </si>
  <si>
    <t>M34 Magnalock- 12/24 VDC, Recessed, DPS</t>
  </si>
  <si>
    <t>M370</t>
  </si>
  <si>
    <t>M370 Magnalock, Satin Aluminum</t>
  </si>
  <si>
    <t>M370-313</t>
  </si>
  <si>
    <t>M370 Magnalock, Satin Brown</t>
  </si>
  <si>
    <t>M370-335</t>
  </si>
  <si>
    <t>M370 Magnalock, Satin Black</t>
  </si>
  <si>
    <t>M370-600</t>
  </si>
  <si>
    <t>M370 Magnalock, Paintable Primer Gray Finish</t>
  </si>
  <si>
    <t>M38</t>
  </si>
  <si>
    <t>M38 Magnalock- 12/24 VDC</t>
  </si>
  <si>
    <t>M380BD</t>
  </si>
  <si>
    <t>M380 Standard Magnalock (w/BondSTAT, DPS), Satin Aluminum</t>
  </si>
  <si>
    <t>M380BD-313</t>
  </si>
  <si>
    <t>M380 Standard Magnalock, Satin Brown</t>
  </si>
  <si>
    <t>M380BD-335</t>
  </si>
  <si>
    <t>M380 Standard Magnalock, Satin Black</t>
  </si>
  <si>
    <t>M380BD-605</t>
  </si>
  <si>
    <t>M380 Standard Magnalock, Polished Brass</t>
  </si>
  <si>
    <t>M380BD-606</t>
  </si>
  <si>
    <t>M380 Standard Magnalock, Satin Brass</t>
  </si>
  <si>
    <t>M380BD-612</t>
  </si>
  <si>
    <t>M380 Standard Magnalock, Satin Bronze</t>
  </si>
  <si>
    <t>M380BDC2X</t>
  </si>
  <si>
    <t>M380 w/ REX and Color Camera, Satin Aluminum</t>
  </si>
  <si>
    <t>M380BDC2X-313</t>
  </si>
  <si>
    <t>M380 w/ REX and Color Camera, Satin Brown</t>
  </si>
  <si>
    <t>M380BDC2X-335</t>
  </si>
  <si>
    <t>M380 w/ REX and Color Camera, Satin Black</t>
  </si>
  <si>
    <t>M380BDC2X-606</t>
  </si>
  <si>
    <t>M380 w/ REX and Color Camera, Satin Brass</t>
  </si>
  <si>
    <t>M380BDC2X-612</t>
  </si>
  <si>
    <t>M380 w/ REX and Color Camera, Satin Bronze</t>
  </si>
  <si>
    <t>M380BDCX</t>
  </si>
  <si>
    <t>M380 w/ REX and BW Camera, Satin Aluminum</t>
  </si>
  <si>
    <t>M380BDX</t>
  </si>
  <si>
    <t>M380 w/ REX, Satin Aluminum</t>
  </si>
  <si>
    <t>M380BDX-313</t>
  </si>
  <si>
    <t>M380 w/ REX, Satin Brown</t>
  </si>
  <si>
    <t>M380BDX-335</t>
  </si>
  <si>
    <t>M380 w/ REX, Satin Black</t>
  </si>
  <si>
    <t>M380BDX-605</t>
  </si>
  <si>
    <t>M380 w/ REX, Polished Brass</t>
  </si>
  <si>
    <t>M380BDX-606</t>
  </si>
  <si>
    <t>M380 w/ REX, Satin Brass</t>
  </si>
  <si>
    <t>M380BDX-612</t>
  </si>
  <si>
    <t>M380 w/ REX, Satin Bronze</t>
  </si>
  <si>
    <t>M38D</t>
  </si>
  <si>
    <t>M38 Magnalock- 12/24 VDC, DPS</t>
  </si>
  <si>
    <t>M38DL</t>
  </si>
  <si>
    <t>M38 Magnalock- 12/24 VDC, DPS, LED</t>
  </si>
  <si>
    <t>M38DLS</t>
  </si>
  <si>
    <t>M38 Magnalock- 12/24 VDC, DPS, LED, Senstat</t>
  </si>
  <si>
    <t>M38DLST</t>
  </si>
  <si>
    <t>M38 Magnalock- 12/24 VDC, DPS, LED, Senstat, Tamper</t>
  </si>
  <si>
    <t>M38DS</t>
  </si>
  <si>
    <t>M38 Magnalock- 12/24 VDC, DPS, Senstat</t>
  </si>
  <si>
    <t>M38LS</t>
  </si>
  <si>
    <t>M38 Magnalock- 12/24 VDC, LED, Senstat</t>
  </si>
  <si>
    <t>M62</t>
  </si>
  <si>
    <t>M62 Magnalock- 12/24 VDC</t>
  </si>
  <si>
    <t>M62B</t>
  </si>
  <si>
    <t>M62 Magnalock- 12/24 VDC, MBS</t>
  </si>
  <si>
    <t>M62BD</t>
  </si>
  <si>
    <t>M62 Magnalock- 12/24 VDC, MBS, DPS</t>
  </si>
  <si>
    <t>M62BD-OS</t>
  </si>
  <si>
    <t>M62 Magnalock- 12/24 VDC, MBS, DPS, w/Offset Strike</t>
  </si>
  <si>
    <t>M62B-OS</t>
  </si>
  <si>
    <t>M62 Magnalock- 12/24 VDC, MBS, w/ Offset Strike</t>
  </si>
  <si>
    <t>M62B-SS</t>
  </si>
  <si>
    <t>M62 Magnalock- 12/24 VDC, MBS, w/ Split Strike</t>
  </si>
  <si>
    <t>M62D</t>
  </si>
  <si>
    <t>M62 Magnalock- 12/24 VDC, DPS</t>
  </si>
  <si>
    <t>M62F</t>
  </si>
  <si>
    <t>M62 Magnalock- 12/24 VDC, Face Drilled</t>
  </si>
  <si>
    <t>M62FB</t>
  </si>
  <si>
    <t>M62 Magnalock- 12/24 VDC, Face Drilled, MBS</t>
  </si>
  <si>
    <t>M62FBD</t>
  </si>
  <si>
    <t>M62 Magnalock- 12/24 VDC  Face Drilled, MBS, DPS</t>
  </si>
  <si>
    <t>M62FD</t>
  </si>
  <si>
    <t>M62 Magnalock- 12/24 VDC, Face Drilled, DPS</t>
  </si>
  <si>
    <t>M62FG</t>
  </si>
  <si>
    <t>M62 Magnalock- 12/24 VDC,  Face Drilled, Gate Conduit</t>
  </si>
  <si>
    <t>M62FGB</t>
  </si>
  <si>
    <t>M62 Magnalock- 12/24 VDC, Face Drilled, Gate Conduit, MBS</t>
  </si>
  <si>
    <t>M62FGBD</t>
  </si>
  <si>
    <t>M62 Magnalock- 12/24 VDC, Face Drilled, Gate Conduit, MBS, DPS</t>
  </si>
  <si>
    <t>M62FGD</t>
  </si>
  <si>
    <t>M62 Magnalock- 12/24 VDC, Face Drilled, DPS, Gate Conduit</t>
  </si>
  <si>
    <t>M62G</t>
  </si>
  <si>
    <t>M62 Magnalock- 12/24 VDC, Gate Conduit</t>
  </si>
  <si>
    <t>M62GB</t>
  </si>
  <si>
    <t>M62 Magnalock- 12/24 VDC, Gate Conduit, MBS</t>
  </si>
  <si>
    <t>M62GBD</t>
  </si>
  <si>
    <t>M62 Magnalock- 12/24 VDC, Gate Conduit, MBS, DPS</t>
  </si>
  <si>
    <t>M62GD</t>
  </si>
  <si>
    <t>M62 Magnalock- 12/24 VDC, Gate Conduit, DPS</t>
  </si>
  <si>
    <t>M62-OS</t>
  </si>
  <si>
    <t>M62 Magnalock- 12/24 VDC w/ Offset Strike</t>
  </si>
  <si>
    <t>M62-SS</t>
  </si>
  <si>
    <t>M62 Magnalock- 12/24 VDC w/ Split Strike</t>
  </si>
  <si>
    <t>M670</t>
  </si>
  <si>
    <t>M670 Magnalock, Satin Aluminum</t>
  </si>
  <si>
    <t>M670-313</t>
  </si>
  <si>
    <t>M670 Magnalock, Satin Brown</t>
  </si>
  <si>
    <t>M670-335</t>
  </si>
  <si>
    <t>M670 Magnalock, Satin Black</t>
  </si>
  <si>
    <t>M670-600</t>
  </si>
  <si>
    <t>M670 Magnalock, Paintable Primer Gray Finish</t>
  </si>
  <si>
    <t>M68</t>
  </si>
  <si>
    <t>M68 Magnalock- 12/24 VDC</t>
  </si>
  <si>
    <t>M680BD</t>
  </si>
  <si>
    <t>M680 Standard Magnalock (w/BondSTAT, DPS) in Satin Aluminum</t>
  </si>
  <si>
    <t>M680BD-313</t>
  </si>
  <si>
    <t>M680 Standard Magnalock, Satin Brown</t>
  </si>
  <si>
    <t>M680BD-335</t>
  </si>
  <si>
    <t>M680 Standard Magnalock, Satin Black</t>
  </si>
  <si>
    <t>M680BD-605</t>
  </si>
  <si>
    <t>M680 Standard Magnalock, Polished Brass</t>
  </si>
  <si>
    <t>M680BD-606</t>
  </si>
  <si>
    <t>M680 Standard Magnalock, Satin Brass</t>
  </si>
  <si>
    <t>M680BD-612</t>
  </si>
  <si>
    <t>M680 Standard Magnalock, Satin Bronze</t>
  </si>
  <si>
    <t>M680BDC</t>
  </si>
  <si>
    <t>M680 w/ BW Camera Plus Standard Features, Satin Aluminum</t>
  </si>
  <si>
    <t>M680BDC2</t>
  </si>
  <si>
    <t>M680 w/ Color Camera Plus Standard Features, Satin Aluminum</t>
  </si>
  <si>
    <t>M680BDC2-313</t>
  </si>
  <si>
    <t>M680 w/ Color Camera, Satin Brown</t>
  </si>
  <si>
    <t>M680BDC2-335</t>
  </si>
  <si>
    <t>M680 w/ Color Camera, Satin Black</t>
  </si>
  <si>
    <t>M680BDC2-605</t>
  </si>
  <si>
    <t>M680 w/ Color Camera, Polished Brass</t>
  </si>
  <si>
    <t>M680BDC2-606</t>
  </si>
  <si>
    <t>M680 w/ Color Camera, Satin Brass</t>
  </si>
  <si>
    <t>M680BDC2X</t>
  </si>
  <si>
    <t>M680 w/ REX and Color Camera, Satin Aluminum</t>
  </si>
  <si>
    <t>M680BDC2X-335</t>
  </si>
  <si>
    <t>M680 w/ REX and Color Camera, Satin Black</t>
  </si>
  <si>
    <t>M680BDC2X-605</t>
  </si>
  <si>
    <t>M680 w/ REX and Color Camera, Polished Brass</t>
  </si>
  <si>
    <t>M680BDC-313</t>
  </si>
  <si>
    <t>M680 w/ BW Camera, Satin Brown</t>
  </si>
  <si>
    <t>M680BDC-605</t>
  </si>
  <si>
    <t>M680 w/ BW Camera, Polished Brass</t>
  </si>
  <si>
    <t>M680BDC-612</t>
  </si>
  <si>
    <t>M680 w/ BW Camera, Satin Bronze</t>
  </si>
  <si>
    <t>M680BDCX</t>
  </si>
  <si>
    <t>M680 w/ REX and BW Camera, Satin Aluminum</t>
  </si>
  <si>
    <t>M680BDCX-313</t>
  </si>
  <si>
    <t>M680 w/ REX and BW Camera, Satin Brown</t>
  </si>
  <si>
    <t>M680BDCX-335</t>
  </si>
  <si>
    <t>M680 w/ REX and BW Camera, Satin Black</t>
  </si>
  <si>
    <t>M680BDCX-605</t>
  </si>
  <si>
    <t>M680 w/ REX and BW Camera, Polished Brass</t>
  </si>
  <si>
    <t>M680BDX</t>
  </si>
  <si>
    <t>M680 w/ REX in Satin Aluminum</t>
  </si>
  <si>
    <t>M680BDX-313</t>
  </si>
  <si>
    <t>M680 w/ REX, Satin Brown</t>
  </si>
  <si>
    <t>M680BDX-335</t>
  </si>
  <si>
    <t>M680 w/ REX, Satin Black</t>
  </si>
  <si>
    <t>M680BDX-605</t>
  </si>
  <si>
    <t>M680 w/ REX, Polished Brass</t>
  </si>
  <si>
    <t>M680BDX-606</t>
  </si>
  <si>
    <t>M680 w/ REX, Satin Brass</t>
  </si>
  <si>
    <t>M680BDX-612</t>
  </si>
  <si>
    <t>M680 w/ REX, Satin Bronze</t>
  </si>
  <si>
    <t>M68D</t>
  </si>
  <si>
    <t>M68 Magnalock- 12/24 VDC, DPS</t>
  </si>
  <si>
    <t>M68DL</t>
  </si>
  <si>
    <t>M68 Magnalock- 12/24 VDC,  DPS, LED</t>
  </si>
  <si>
    <t>M68DLS</t>
  </si>
  <si>
    <t>M68 Magnalock- 12/24 VDC, DPS, LED, Senstat</t>
  </si>
  <si>
    <t>M68DLST</t>
  </si>
  <si>
    <t>M68 Magnalock- 12/24 VDC, DPS, LED, Senstat, Tamper</t>
  </si>
  <si>
    <t>M68DS</t>
  </si>
  <si>
    <t>M68 Magnalock- 12/24 VDC, DPS, Senstat</t>
  </si>
  <si>
    <t>M68LS</t>
  </si>
  <si>
    <t>M68 Magnalock- 12/24 VDC, LED, Senstat</t>
  </si>
  <si>
    <t>M68S</t>
  </si>
  <si>
    <t>M68 Magnalock- 12/24 VDC, Senstat</t>
  </si>
  <si>
    <t>M82B</t>
  </si>
  <si>
    <t>M82 Magnalock- 12/24 VDC, MBS</t>
  </si>
  <si>
    <t>M82BD</t>
  </si>
  <si>
    <t>M82 Magnalock- 12/24 VDC, MBS, DPS</t>
  </si>
  <si>
    <t>M82B-SS</t>
  </si>
  <si>
    <t>M82 Magnalock- 12/24 VDC, MBS  w/ Split Strike</t>
  </si>
  <si>
    <t>M82FB</t>
  </si>
  <si>
    <t>M82 Magnalock- 12/24 VDC, Face Drilled, MBS</t>
  </si>
  <si>
    <t>M82FBD</t>
  </si>
  <si>
    <t>M82 Magnalock- 12/24 VDC, Face Drilled, MBS, DPS</t>
  </si>
  <si>
    <t>M82FGB</t>
  </si>
  <si>
    <t>M82 Magnalock- 12/24 VDC, Face Drilled, Gate Conduit, MBS</t>
  </si>
  <si>
    <t>M82FGBD</t>
  </si>
  <si>
    <t>M82 Magnalock- 12/24 VDC, Face Drilled, Gate Conduit, MBS, DPS</t>
  </si>
  <si>
    <t>M82GB</t>
  </si>
  <si>
    <t>M82 Magnalock- 12/24 VDC, Gate Conduit, MBS</t>
  </si>
  <si>
    <t>M82GBD</t>
  </si>
  <si>
    <t>M82 Magnalock- 12/24 VDC, Gate Conduit, MBS, DPS</t>
  </si>
  <si>
    <t>MCL-24</t>
  </si>
  <si>
    <t>Magnetic Cabinet Lock - 24 Volts</t>
  </si>
  <si>
    <t>MK</t>
  </si>
  <si>
    <t>Mortise Key Switch Momentary - Single Gang</t>
  </si>
  <si>
    <t>MK2</t>
  </si>
  <si>
    <t>Mortise Key Switch - DPDT Momentary, Single Gang</t>
  </si>
  <si>
    <t>MKA</t>
  </si>
  <si>
    <t>Mortise Key Switch - Alternate, Single Gang</t>
  </si>
  <si>
    <t>MKA2</t>
  </si>
  <si>
    <t>Mortise Key Switch - DPDT Alternate, Single Gang</t>
  </si>
  <si>
    <t>MKAN</t>
  </si>
  <si>
    <t>Mortise Key Switch - Alternate - Narrow</t>
  </si>
  <si>
    <t>MKAN2</t>
  </si>
  <si>
    <t>Mortise Key Switch - DPDT Alternate, Narrow</t>
  </si>
  <si>
    <t>MKAPZ</t>
  </si>
  <si>
    <t>Mortise Key Switch w/ Audible - Alternate, Double Gang</t>
  </si>
  <si>
    <t>MKC-KA</t>
  </si>
  <si>
    <t>Mortise Cylinder for MK Series - Keyed Alike</t>
  </si>
  <si>
    <t>MKC-KD</t>
  </si>
  <si>
    <t>Mortise Cylinder for MK Series</t>
  </si>
  <si>
    <t>MKN</t>
  </si>
  <si>
    <t>Mortise Key Switch - Momentary, Narrow</t>
  </si>
  <si>
    <t>MKN2</t>
  </si>
  <si>
    <t>Mortise Key Switch - DPDT Momentary, Narrow</t>
  </si>
  <si>
    <t>MKPZ</t>
  </si>
  <si>
    <t>Mortise Key Switch w/ Audible Momentary - Double Gang</t>
  </si>
  <si>
    <t>MKS</t>
  </si>
  <si>
    <t>Mortise Key Switch Momentary - Switch Only</t>
  </si>
  <si>
    <t>MKS2</t>
  </si>
  <si>
    <t>Mortise Key Switch - DPDT Momentary, Switch Only</t>
  </si>
  <si>
    <t>MKSA</t>
  </si>
  <si>
    <t>Mortise Key Switch - Alternate, Switch Only</t>
  </si>
  <si>
    <t>MKSA2</t>
  </si>
  <si>
    <t>Mortise Key Switch - DPDT Alternate, Switch Only</t>
  </si>
  <si>
    <t>MSS-1</t>
  </si>
  <si>
    <t>Magnetic Switch - High Security</t>
  </si>
  <si>
    <t>MSS-1C</t>
  </si>
  <si>
    <t>Magnetic Switch - High Security, Concealed</t>
  </si>
  <si>
    <t>MSS-1C-RT</t>
  </si>
  <si>
    <t>Magnetic Switch - High Security, Surface Mnt, Concealed w/ Remote Test</t>
  </si>
  <si>
    <t>MSS-1G</t>
  </si>
  <si>
    <t>Magnetic Switch - High Security, Surface Mount</t>
  </si>
  <si>
    <t>MSS-1-RT</t>
  </si>
  <si>
    <t>Magnetic Switch - High Security w/ Remote Test</t>
  </si>
  <si>
    <t>MUNL-12</t>
  </si>
  <si>
    <t>Mortise Unlatch - 12 VDC, Satin Stainless Steel</t>
  </si>
  <si>
    <t>MUNL-12-10B</t>
  </si>
  <si>
    <t>Mortise Unlatch - 12 VDC, Oil Rubbed Bronze</t>
  </si>
  <si>
    <t>MUNL-24</t>
  </si>
  <si>
    <t>Mortise Unlatch - 24 VDC, Satin Stainless Steel</t>
  </si>
  <si>
    <t>MUNL-24-10B</t>
  </si>
  <si>
    <t>Mortise Unlatch - 24 VDC, Oil Rubbed Bronze</t>
  </si>
  <si>
    <t>MXD-32</t>
  </si>
  <si>
    <t>Door Movement Exit Delay Initiate for M32</t>
  </si>
  <si>
    <t>MXD-62</t>
  </si>
  <si>
    <t>Door Movement Exit Delay Initiate for M62</t>
  </si>
  <si>
    <t>PB</t>
  </si>
  <si>
    <t>Push Button - Momentary, SG, DPST, Illuminated w/ Red/Grn Lens</t>
  </si>
  <si>
    <t>PB2</t>
  </si>
  <si>
    <t>Push Button - Momentary, Single Gang, Illuminated, Grn/Red/Handicap</t>
  </si>
  <si>
    <t>PB22</t>
  </si>
  <si>
    <t>Push Button - 2",  Sq Grn Mom, DP w/Light - SG, Green/Red/Handicap</t>
  </si>
  <si>
    <t>PB2E</t>
  </si>
  <si>
    <t>Push Button - Momentary, Single Gang,  Green/Red/Handicap</t>
  </si>
  <si>
    <t>PB2-LK</t>
  </si>
  <si>
    <t>Illumination Kit for PB2E, PB5E, EEB2 Series Push Buttons</t>
  </si>
  <si>
    <t>PB3</t>
  </si>
  <si>
    <t>Push Button Momentary, Single Gang, Illuminated, Green/Red Lens</t>
  </si>
  <si>
    <t>PB3A</t>
  </si>
  <si>
    <t>Push Button Alternate, Single Gang, Grn/Red Lens</t>
  </si>
  <si>
    <t>PB3AN</t>
  </si>
  <si>
    <t>Push Button Alternate, Narrow, Grn/Red Lens</t>
  </si>
  <si>
    <t>PB3E</t>
  </si>
  <si>
    <t>Push Button Momentary, Single Gang,  Grn/Red Lens</t>
  </si>
  <si>
    <t>PB3EA</t>
  </si>
  <si>
    <t>Push Button, Alternate, Single Gang,  Grn/Red Lens</t>
  </si>
  <si>
    <t>PB3EAN</t>
  </si>
  <si>
    <t>Push Button, Alternate Narrow, Grn/Red Lens</t>
  </si>
  <si>
    <t>PB3EAR</t>
  </si>
  <si>
    <t>Push Button, Remote Alternate, Surface Mount Green/Red Lens</t>
  </si>
  <si>
    <t>PB3EN</t>
  </si>
  <si>
    <t>Push Button, Momentary, Narrow Grn/Red Lens</t>
  </si>
  <si>
    <t>PB3ER</t>
  </si>
  <si>
    <t>Push Button, Remote Momentary, Surface Mount Grn/Red Lens</t>
  </si>
  <si>
    <t>PB3-LK</t>
  </si>
  <si>
    <t>Illumination Kit, Grn/Red for PB3E/EEB3N Series</t>
  </si>
  <si>
    <t>PB3N</t>
  </si>
  <si>
    <t>Push Button, Momentary Narrow, Green/Red Lens</t>
  </si>
  <si>
    <t>PB4L-2</t>
  </si>
  <si>
    <t>Push Button [DP], Momentary, Single Gang,  Green Illuminated Halo</t>
  </si>
  <si>
    <t>PB4LA-2</t>
  </si>
  <si>
    <t>Push Button [DP], Alternate, Single Gang,  Green Illuminated Halo</t>
  </si>
  <si>
    <t>PB4LAN-2</t>
  </si>
  <si>
    <t>Push Button [DP], Alternate, Narrow Stile, Green Illuminated Halo</t>
  </si>
  <si>
    <t>PB4LN-2</t>
  </si>
  <si>
    <t>Push Button [DP], Momentary, Narrow Stile, Green Illuminated Halo</t>
  </si>
  <si>
    <t>PB5</t>
  </si>
  <si>
    <t>Push Button - 2" Round, Momentary, DPST, w/Light, SG, Red/Grn/Handicap</t>
  </si>
  <si>
    <t>PB5E</t>
  </si>
  <si>
    <t>Push Button - 2" Round, Momentary, DPST, w/o Light, SG, Red/Grn/Handicap</t>
  </si>
  <si>
    <t>PBA</t>
  </si>
  <si>
    <t>Pushbutton, Alternate, SG,  DPST, Illuminated  w/ Red/Grn Lens</t>
  </si>
  <si>
    <t>R100-1H-PA</t>
  </si>
  <si>
    <t>R100, Prox, Wireless Reader with 1:1 Hub</t>
  </si>
  <si>
    <t>R100-1H-SE</t>
  </si>
  <si>
    <t>R100, iCLASS SE, Wireless Reader with 1:1 Hub</t>
  </si>
  <si>
    <t>RB-4-12</t>
  </si>
  <si>
    <t>Relay Board - 12 VDC</t>
  </si>
  <si>
    <t>RB-4-24</t>
  </si>
  <si>
    <t>Relay Board - 24 VDC</t>
  </si>
  <si>
    <t>RLP-12</t>
  </si>
  <si>
    <t>Relay Logic Pack - 12 VDC</t>
  </si>
  <si>
    <t>RLP-24</t>
  </si>
  <si>
    <t>Relay Logic Pack - 24 VDC</t>
  </si>
  <si>
    <t>SAM</t>
  </si>
  <si>
    <t>Shear Magnalock - 12/24 VDC, Self Aligning</t>
  </si>
  <si>
    <t>SAM2-24</t>
  </si>
  <si>
    <t>Shear Magnalock - 24 VDC, Mini Version</t>
  </si>
  <si>
    <t>SAMB</t>
  </si>
  <si>
    <t>Shear Magnalock - 12/24 VDC, Self Aligning, MBS</t>
  </si>
  <si>
    <t>SAMBD</t>
  </si>
  <si>
    <t>Shear Magnalock - 12/24 VDC, Self Aligning, MBS, DPS</t>
  </si>
  <si>
    <t>SAMD</t>
  </si>
  <si>
    <t>Shear Magnalock - 12/24 VDC, Self Aligning, DPS</t>
  </si>
  <si>
    <t>SB-MXD</t>
  </si>
  <si>
    <t>Sex Bolt Kit - Door Movement</t>
  </si>
  <si>
    <t>SEPT</t>
  </si>
  <si>
    <t>Electrical Power Transfer Square - Cut Standard Version</t>
  </si>
  <si>
    <t>SEPT-10</t>
  </si>
  <si>
    <t>Electrical Power Transfer Square - 10 Wire</t>
  </si>
  <si>
    <t>SEPT-C5E</t>
  </si>
  <si>
    <t>Electrical Power Transfer Square - Cut, Cat5E Compatible</t>
  </si>
  <si>
    <t>SP-1</t>
  </si>
  <si>
    <t>Touch Sensor Plate</t>
  </si>
  <si>
    <t>SPK</t>
  </si>
  <si>
    <t>Solar Panel Kit - 20 Watt</t>
  </si>
  <si>
    <t>SWK</t>
  </si>
  <si>
    <t>High Wind Kit for 20W Solar Panel</t>
  </si>
  <si>
    <t>TCP-BK</t>
  </si>
  <si>
    <t>Touch Bar Cover Plates - Set of 2, Black Anodized</t>
  </si>
  <si>
    <t>TCP-CL</t>
  </si>
  <si>
    <t>Touch Bar Cover Plates - Set of 2, Clear Anodized</t>
  </si>
  <si>
    <t>TM-2</t>
  </si>
  <si>
    <t>Time Master II</t>
  </si>
  <si>
    <t>TM-9</t>
  </si>
  <si>
    <t>Time Mate</t>
  </si>
  <si>
    <t>TSB-BK</t>
  </si>
  <si>
    <t>Touch Sense Bar - 36", Black Anodized</t>
  </si>
  <si>
    <t>TSB-BK-42</t>
  </si>
  <si>
    <t>Touch Sense Bar - 42", Black Anodized</t>
  </si>
  <si>
    <t>TSB-BK-48</t>
  </si>
  <si>
    <t>Touch Sense Bar - 48", Black Anodized</t>
  </si>
  <si>
    <t>TSB-BKT</t>
  </si>
  <si>
    <t>Touch Sense Bar - 36" w/ Trailing Edge Timer [3 sec], Black Anodized</t>
  </si>
  <si>
    <t>TSB-C</t>
  </si>
  <si>
    <t>TSB - Door Cord w/ Caps, Gray/Black</t>
  </si>
  <si>
    <t>TSB-CL</t>
  </si>
  <si>
    <t>Touch Sense Bar - 36", Clear Anodized</t>
  </si>
  <si>
    <t>TSB-CL-42</t>
  </si>
  <si>
    <t>Touch Sense Bar - 42", Clear Anodized</t>
  </si>
  <si>
    <t>TSB-CL-48</t>
  </si>
  <si>
    <t>Touch Sense Bar - 48", Clear Anodized</t>
  </si>
  <si>
    <t>TSB-CLT</t>
  </si>
  <si>
    <t>Touch Sense Bar - 36" w/ Trailing Edge Timer [3 sec], Clear Anodized</t>
  </si>
  <si>
    <t>TSB-CLT-42</t>
  </si>
  <si>
    <t>Touch Sense Bar - 42" w/ Trailing Edge Timer [3 sec], - Clear Anodized</t>
  </si>
  <si>
    <t>TSB-CXL</t>
  </si>
  <si>
    <t>TSB - Door Cord w/ Caps, Gray/Black w/ 36" cord</t>
  </si>
  <si>
    <t>TSH-BK</t>
  </si>
  <si>
    <t>Touch Sense Handle - Push/Pull, Black Anodized</t>
  </si>
  <si>
    <t>TSH-CL</t>
  </si>
  <si>
    <t>Touch Sense Handle - Push/Pull, Clear Anodized</t>
  </si>
  <si>
    <t>UNL-12</t>
  </si>
  <si>
    <t>Unlatch Motorized Strike - 12 VDC, Six Wires</t>
  </si>
  <si>
    <t>UNL-12-10B</t>
  </si>
  <si>
    <t>Unlatch Motorized Strike - 12 VDC, Six Wires, Oil Rubbed Bronze</t>
  </si>
  <si>
    <t>UNL-24</t>
  </si>
  <si>
    <t>Unlatch Motorized Strike - 24 VDC, Six Wires</t>
  </si>
  <si>
    <t>UNL-24-10B</t>
  </si>
  <si>
    <t>Unlatch Motorized Strike - 24 VDC, Six Wires,  Oil Rubbed Bronze</t>
  </si>
  <si>
    <t>WEMB-BK</t>
  </si>
  <si>
    <t>Electromechanical Bar - 36", Black Anodized, Weatherproof</t>
  </si>
  <si>
    <t>WEMB-BK-42</t>
  </si>
  <si>
    <t>Electromechanical Bar - 42",  Black Anodized, Weatherproof</t>
  </si>
  <si>
    <t>WEMB-BK-48</t>
  </si>
  <si>
    <t>Electromechanical Bar - 48", Black Anodized, Weatherproof</t>
  </si>
  <si>
    <t>WEMB-CL</t>
  </si>
  <si>
    <t>Electromechanical Bar - 36", Clear Anodized, Weatherproof</t>
  </si>
  <si>
    <t>WEMB-CL-42</t>
  </si>
  <si>
    <t>Electromechanical Bar - 42", Clear Anodized, Weatherproof</t>
  </si>
  <si>
    <t>WEMB-CL-48</t>
  </si>
  <si>
    <t>Electromechanical Bar - 48", Clear Anodized, Weatherproof</t>
  </si>
  <si>
    <t>XDT-12</t>
  </si>
  <si>
    <t>Exit Delay Timer - 12 VDC</t>
  </si>
  <si>
    <t>XDT-24</t>
  </si>
  <si>
    <t>Exit Delay Timer - 24 VDC</t>
  </si>
  <si>
    <t>XMS</t>
  </si>
  <si>
    <t>Exit Motion Sensor</t>
  </si>
  <si>
    <t>70-279</t>
  </si>
  <si>
    <t>Impulse Valve Operator (IVO) Kit</t>
  </si>
  <si>
    <t>02-12728</t>
  </si>
  <si>
    <t>Impulse Valve Operator (IVO)</t>
  </si>
  <si>
    <t>02-14263</t>
  </si>
  <si>
    <t>Impulse Valve Operator Supervisor (IVOS)</t>
  </si>
  <si>
    <t xml:space="preserve">10-2748 </t>
  </si>
  <si>
    <t>Impulse Releasing Module  Assembly (IRM)</t>
  </si>
  <si>
    <t>02-11986</t>
  </si>
  <si>
    <t>Retaining Clip</t>
  </si>
  <si>
    <t>02-12755</t>
  </si>
  <si>
    <t>Wire Lead (3' lg.) w/ Connector</t>
  </si>
  <si>
    <t>70-280</t>
  </si>
  <si>
    <t>Impulse Valve Pneumatic Operator (IVPO) Kit</t>
  </si>
  <si>
    <t>02-12729</t>
  </si>
  <si>
    <t>Impulse Valve Pneumatic Operator (IVPO)</t>
  </si>
  <si>
    <t>02-12533</t>
  </si>
  <si>
    <t>Low Pressure Switch</t>
  </si>
  <si>
    <t>02-12534</t>
  </si>
  <si>
    <t>Discharge Pressure Switch</t>
  </si>
  <si>
    <t>70-1651</t>
  </si>
  <si>
    <t>Gas Cartridge Actuator (G.C.A.)</t>
  </si>
  <si>
    <t>02-1248</t>
  </si>
  <si>
    <t>Junction Box for A.R.M.</t>
  </si>
  <si>
    <t>02-2068</t>
  </si>
  <si>
    <t>Cover for Junction Box P/N 02-1248</t>
  </si>
  <si>
    <t>70-335</t>
  </si>
  <si>
    <t>Primary Actuator Completer Kit (Clean Agent)</t>
  </si>
  <si>
    <t>70-336</t>
  </si>
  <si>
    <t>Secondary Actuator Completer Kit (Clean Agent)</t>
  </si>
  <si>
    <t>02-9830</t>
  </si>
  <si>
    <t>Low Pressure Switch for GCA &amp; SAV</t>
  </si>
  <si>
    <t>02-1395</t>
  </si>
  <si>
    <t>Street Tee for Low Pressure Switch</t>
  </si>
  <si>
    <t>06-638</t>
  </si>
  <si>
    <t>1150 lb.(521 kg) Cylinder Deposit</t>
  </si>
  <si>
    <t>02-14020</t>
  </si>
  <si>
    <t>3/8"(10 mm) Nozzle Blank</t>
  </si>
  <si>
    <t>02-14021</t>
  </si>
  <si>
    <t>1/2"(15 mm) Nozzle Blank</t>
  </si>
  <si>
    <t>02-14022</t>
  </si>
  <si>
    <t>3/4"(20 mm) Nozzle Blank</t>
  </si>
  <si>
    <t>02-14023</t>
  </si>
  <si>
    <t>1"(25 mm) Nozzle Blank</t>
  </si>
  <si>
    <t>02-14024</t>
  </si>
  <si>
    <t>1 1/4"(32 mm) Nozzle Blank</t>
  </si>
  <si>
    <t>02-14025</t>
  </si>
  <si>
    <t>1 1/2"(40 mm) Nozzle Blank</t>
  </si>
  <si>
    <t>02-14026</t>
  </si>
  <si>
    <t>2"(50 mm)  Nozzle Blank</t>
  </si>
  <si>
    <t>80-091-XXXX</t>
  </si>
  <si>
    <t>3/8"(10 mm) x 360 Degree Nozzle</t>
  </si>
  <si>
    <t>80-092-XXXX</t>
  </si>
  <si>
    <t>1/2"(15 mm) x 360 Degree Nozzle</t>
  </si>
  <si>
    <t>80-093-XXXX</t>
  </si>
  <si>
    <t>3/4"(20 mm) x 360 Degree Nozzle</t>
  </si>
  <si>
    <t>80-094-XXXX</t>
  </si>
  <si>
    <t>1"(25 mm) x 360 Degree Nozzle</t>
  </si>
  <si>
    <t>80-095-XXXX</t>
  </si>
  <si>
    <t>1 1/4"(32 mm) x 360 Degree Nozzle</t>
  </si>
  <si>
    <t>80-096-XXXX</t>
  </si>
  <si>
    <t>1 1/2"(40 mm) x 360 Degree Nozzle</t>
  </si>
  <si>
    <t>80-097-XXXX</t>
  </si>
  <si>
    <t>2"(50 mm) x 360 Degree Nozzle</t>
  </si>
  <si>
    <t>80-098-XXXX</t>
  </si>
  <si>
    <t>3/8"(10 mm) x 180 Degree Nozzle</t>
  </si>
  <si>
    <t>80-099-XXXX</t>
  </si>
  <si>
    <t>1/2"(15 mm) x 180 Degree Nozzle</t>
  </si>
  <si>
    <t>80-100-XXXX</t>
  </si>
  <si>
    <t>3/4"(20 mm) x 180 Degree Nozzle</t>
  </si>
  <si>
    <t>80-101-XXXX</t>
  </si>
  <si>
    <t>1"(25 mm) x 180 Degree Nozzle</t>
  </si>
  <si>
    <t>80-102-XXXX</t>
  </si>
  <si>
    <t>1 1/4"(32 mm) x 180 Degree Nozzle</t>
  </si>
  <si>
    <t>80-103-XXXX</t>
  </si>
  <si>
    <t>1 1/2"(40 mm) x 180 Degree Nozzle</t>
  </si>
  <si>
    <t>80-104-XXXX</t>
  </si>
  <si>
    <t>2"(50 mm) x 180 Degree Nozzle</t>
  </si>
  <si>
    <t>80-077-XXXX</t>
  </si>
  <si>
    <t>80-078-XXXX</t>
  </si>
  <si>
    <t>80-079-XXXX</t>
  </si>
  <si>
    <t>80-080-XXXX</t>
  </si>
  <si>
    <t>80-081-XXXX</t>
  </si>
  <si>
    <t>80-082-XXXX</t>
  </si>
  <si>
    <t>80-083-XXXX</t>
  </si>
  <si>
    <t>80-084-XXXX</t>
  </si>
  <si>
    <t>80-085-XXXX</t>
  </si>
  <si>
    <t>80-086-XXXX</t>
  </si>
  <si>
    <t>80-087-XXXX</t>
  </si>
  <si>
    <t>80-088-XXXX</t>
  </si>
  <si>
    <t>80-089-XXXX</t>
  </si>
  <si>
    <t>80-090-XXXX</t>
  </si>
  <si>
    <t>80-105</t>
  </si>
  <si>
    <t>Deflector Plate &amp; Retainer Ring Kit for 1/2" Nozzles</t>
  </si>
  <si>
    <t>02-14027</t>
  </si>
  <si>
    <t>Retainer Ring</t>
  </si>
  <si>
    <t>80-106</t>
  </si>
  <si>
    <t>Deflector Plate &amp; Retainer Ring Kit for 3/4" &amp; 1" Nozzles</t>
  </si>
  <si>
    <t>02-14028</t>
  </si>
  <si>
    <t>80-107</t>
  </si>
  <si>
    <t>Deflector Plate &amp; Retainer Ring Kit for 1 1/4",1 1/2" &amp; 2" Nozzles</t>
  </si>
  <si>
    <t>02-14029</t>
  </si>
  <si>
    <t>80-1093</t>
  </si>
  <si>
    <t>1/2"(15 mm) Nozzle Screen required on GCA Systems</t>
  </si>
  <si>
    <t>80-1094</t>
  </si>
  <si>
    <t>1 1/2"(40 mm) Nozzle Screen required on GCA Systems</t>
  </si>
  <si>
    <t>02-10139</t>
  </si>
  <si>
    <t>Caution "Do Not Enter" Sign</t>
  </si>
  <si>
    <t>02-10138</t>
  </si>
  <si>
    <t>Upon Device Activation "Do Not Enter" Sign</t>
  </si>
  <si>
    <t>02-10137</t>
  </si>
  <si>
    <t>System "Release" Sign / Manual Release Station</t>
  </si>
  <si>
    <t>02-10105</t>
  </si>
  <si>
    <t>Upon Device Activation "Exit" Sign</t>
  </si>
  <si>
    <t>02-10106</t>
  </si>
  <si>
    <t>System Abort "Push and Hold" Sign</t>
  </si>
  <si>
    <t>02-10107</t>
  </si>
  <si>
    <t>System "Main/Reserve" Sign</t>
  </si>
  <si>
    <t>02-10268</t>
  </si>
  <si>
    <t>Release Pending Sign</t>
  </si>
  <si>
    <t>02-10267</t>
  </si>
  <si>
    <t>Strobe Label, 3" x 3/4"</t>
  </si>
  <si>
    <t>02-10309</t>
  </si>
  <si>
    <t>"If Active Exit Immediately" Sign</t>
  </si>
  <si>
    <t>02-10310</t>
  </si>
  <si>
    <t>Agent Abort "Push and Hold" Sign</t>
  </si>
  <si>
    <t>02-10311</t>
  </si>
  <si>
    <t>Agent "Main/Reserve" Sign</t>
  </si>
  <si>
    <t>02-10312</t>
  </si>
  <si>
    <t>Agent "Release" Sign / Manual Release Station</t>
  </si>
  <si>
    <t>02-10313</t>
  </si>
  <si>
    <t>"Notice: If Alarm Active, Do Not Enter" Sign</t>
  </si>
  <si>
    <t>02-10314</t>
  </si>
  <si>
    <t>"Do Not Enter During or After Discharge" Sign</t>
  </si>
  <si>
    <t>02-2980-1</t>
  </si>
  <si>
    <t>Check Valve / 1"(25 mm)(made in USA)</t>
  </si>
  <si>
    <t>02-4158-1</t>
  </si>
  <si>
    <t>Check Valve / 2"(50 mm)(made in USA)</t>
  </si>
  <si>
    <t>70-317</t>
  </si>
  <si>
    <t>Check Valve / 3"(80 mm)</t>
  </si>
  <si>
    <t>70-356</t>
  </si>
  <si>
    <t>Ball Check Valve / 3" (80 mm)</t>
  </si>
  <si>
    <t>70-322</t>
  </si>
  <si>
    <t>Damper (Replacement)</t>
  </si>
  <si>
    <t>70-325-1</t>
  </si>
  <si>
    <t>Nitrogen Actuator w/ DOT Cylinder (Full)</t>
  </si>
  <si>
    <t>70-325-3</t>
  </si>
  <si>
    <t>Nitrogen Actuator w/ DOT Cylinder (Empty)</t>
  </si>
  <si>
    <t>70-396-10-CD</t>
  </si>
  <si>
    <t>1" Selector Valve &amp; UVO/N2 Actuator</t>
  </si>
  <si>
    <t>70-396-15-CD</t>
  </si>
  <si>
    <t>1.5" Selector Valve &amp; UVO/N2 Actuator</t>
  </si>
  <si>
    <t>70-396-20-CD</t>
  </si>
  <si>
    <t>2" Selector Valve &amp; UVO/N2 Actuator</t>
  </si>
  <si>
    <t>70-396-30-CD</t>
  </si>
  <si>
    <t>3" Selector Valve &amp; UVO/N2 Actuator</t>
  </si>
  <si>
    <t>70-396-40-CD</t>
  </si>
  <si>
    <t>4" Selector Valve &amp; UVO/N2 Actuator</t>
  </si>
  <si>
    <t>02-4977</t>
  </si>
  <si>
    <t>Actuation Hose (1/4" JIC x 3' lg.)</t>
  </si>
  <si>
    <t>02-4543</t>
  </si>
  <si>
    <t>Adaptor (1/8" NPT x 1/4" JIC)</t>
  </si>
  <si>
    <t>02-13640</t>
  </si>
  <si>
    <t>Adaptor (1/8” NPT x 1/4” NPT)</t>
  </si>
  <si>
    <t>02-4530</t>
  </si>
  <si>
    <t>Adaptor (1/4” NPT x  1/4” JIC)</t>
  </si>
  <si>
    <t>02-12926</t>
  </si>
  <si>
    <t>Adaptor (Male - 1/4" JIC)</t>
  </si>
  <si>
    <t>02-11766</t>
  </si>
  <si>
    <t>Adaptor (1/4" NPT x G 1/4)</t>
  </si>
  <si>
    <t>C02-1356</t>
  </si>
  <si>
    <t>Adaptor (1/4" Male JIC x 1/4" Tube)</t>
  </si>
  <si>
    <t>02-12695</t>
  </si>
  <si>
    <t>Adaptor (1/4" Tube x 1/4" JIC)</t>
  </si>
  <si>
    <t>02-11260</t>
  </si>
  <si>
    <t>Tee (1/4" JIC)</t>
  </si>
  <si>
    <t>02-12696</t>
  </si>
  <si>
    <t>Tube Elbow (1/4"- 90 degree)</t>
  </si>
  <si>
    <t>02-12697</t>
  </si>
  <si>
    <t>Tube Coupler (1/4")</t>
  </si>
  <si>
    <t>C02-1359</t>
  </si>
  <si>
    <t>Tube Tee (1/4")</t>
  </si>
  <si>
    <t>C02-1335</t>
  </si>
  <si>
    <t>Street Tee (1/4" Male NPT x 1/4" Female NPT)</t>
  </si>
  <si>
    <t>70-2135-X</t>
  </si>
  <si>
    <t>Container Bracket / 5 lb. (2 L)</t>
  </si>
  <si>
    <t>Container Bracket / 10 lb. (4 L)</t>
  </si>
  <si>
    <t>70-1372-X</t>
  </si>
  <si>
    <t>Container Bracket / 20 lb.(8 L)</t>
  </si>
  <si>
    <t>Container Bracket / 35 lb.(15 L)</t>
  </si>
  <si>
    <t>70-1070-X</t>
  </si>
  <si>
    <t>Container Bracket / 60 lb.(27 L)</t>
  </si>
  <si>
    <t>70-1345-X</t>
  </si>
  <si>
    <t>Mounting Strap / 100 lb.(44 L) (1 Req'd)</t>
  </si>
  <si>
    <t>70-2146-X</t>
  </si>
  <si>
    <t>Mounting Bracket / 150 lb.(61 L) Upright</t>
  </si>
  <si>
    <t>70-2147-X</t>
  </si>
  <si>
    <t>Wall Mounting bracket / 150i lb.(61 L) Inverted</t>
  </si>
  <si>
    <t>70-1310-X</t>
  </si>
  <si>
    <t>Mounting Strap / 215, 375 lb.(87, 153 L)  (1 Req'd)</t>
  </si>
  <si>
    <t>70-1384-X</t>
  </si>
  <si>
    <t>Mounting Strap  / 650 lb.(267 L)(1) / 1000 lb.(423L)(1)</t>
  </si>
  <si>
    <t>70-1177</t>
  </si>
  <si>
    <t>Container Bracket / 125i lb.(51 L)</t>
  </si>
  <si>
    <t>70-1178</t>
  </si>
  <si>
    <t>Container Bracket / 215i lb.(90 L)</t>
  </si>
  <si>
    <t>70-1197</t>
  </si>
  <si>
    <t>Floor Mounting Kit for 125i(51 L) Container</t>
  </si>
  <si>
    <t>70-1198</t>
  </si>
  <si>
    <t>Floor Mounting Kit for 215i(90 L) Container</t>
  </si>
  <si>
    <t>70-1705</t>
  </si>
  <si>
    <t>Backing Plates (Set of 2) for 125i &amp; 215i</t>
  </si>
  <si>
    <t>02-14782</t>
  </si>
  <si>
    <t>Reset Multi-Tool</t>
  </si>
  <si>
    <t>70-1353-27</t>
  </si>
  <si>
    <t>Liquid Level Indicator / 100, 375 lb. (44, 153 L)</t>
  </si>
  <si>
    <t>70-1353-11</t>
  </si>
  <si>
    <t>Liquid Level Indicator / 125i lb. (51L)</t>
  </si>
  <si>
    <t>70-1353-14</t>
  </si>
  <si>
    <t>Liquid Level Indicator / 150 lb. (61 L)</t>
  </si>
  <si>
    <t>70-1353-15</t>
  </si>
  <si>
    <t>Liquid Level Indicator / 215i lb. (90 L)</t>
  </si>
  <si>
    <t>70-1353-18</t>
  </si>
  <si>
    <t>Liquid Level Indicator / 215 lb. (87 L)</t>
  </si>
  <si>
    <t>70-1353-38</t>
  </si>
  <si>
    <t>Liquid Level Indicator / 650 lb. (267 L)</t>
  </si>
  <si>
    <t>70-1353-49</t>
  </si>
  <si>
    <t>Liquid Level Indicator / 1000 lb. (423 L)</t>
  </si>
  <si>
    <t>02-2395</t>
  </si>
  <si>
    <t>Liquid Level Indicator Tag</t>
  </si>
  <si>
    <t>70-1351</t>
  </si>
  <si>
    <t>Plug for Liquid Level Indicator</t>
  </si>
  <si>
    <t>02-2392</t>
  </si>
  <si>
    <t>O-Ring for Liquid Level Indicator</t>
  </si>
  <si>
    <t>02-9964</t>
  </si>
  <si>
    <t>1" (25 mm) Victaulic Coupling</t>
  </si>
  <si>
    <t>02-1376</t>
  </si>
  <si>
    <t>2 1/2"(65 mm) Victaulic Coupling</t>
  </si>
  <si>
    <t>02-1987</t>
  </si>
  <si>
    <t>3"(80 mm) Victaulic Coupling</t>
  </si>
  <si>
    <t>02-8162</t>
  </si>
  <si>
    <t>1/4" NPT plug for IV adapter nipples</t>
  </si>
  <si>
    <t>70-2164</t>
  </si>
  <si>
    <t>1" (25 mm) Adapter Nipple for IV</t>
  </si>
  <si>
    <t>02-10042</t>
  </si>
  <si>
    <t>1" (25 mm) Adapter Nipple for SAV</t>
  </si>
  <si>
    <t>70-2163</t>
  </si>
  <si>
    <t>3"(80 mm) Adaptor Nipple Grooved/Threaded</t>
  </si>
  <si>
    <t>70-2175</t>
  </si>
  <si>
    <t>3" (80 mm) Adapter Nipple Victaulic/Victaulic</t>
  </si>
  <si>
    <t>02-2106</t>
  </si>
  <si>
    <t>3"(80 mm) Adaptor Nipple Grooved/Threaded for SAV</t>
  </si>
  <si>
    <t>70-1844</t>
  </si>
  <si>
    <t>Baffle Plate / 1"(25 mm) for IV &amp; SAV</t>
  </si>
  <si>
    <t>80-1046</t>
  </si>
  <si>
    <t>Baffle Plate / 1"(25 mm) for GCA</t>
  </si>
  <si>
    <t>70-1123</t>
  </si>
  <si>
    <t>Baffle Plate / 2 1/2"(65 mm) for GCA</t>
  </si>
  <si>
    <t>70-1294</t>
  </si>
  <si>
    <t>Baffle Plate / 3"(80 mm)</t>
  </si>
  <si>
    <t>02-3594</t>
  </si>
  <si>
    <t>FM-200 Pressure Gauge</t>
  </si>
  <si>
    <t>02-10279</t>
  </si>
  <si>
    <t>ECARO-25 Pressure Gauge</t>
  </si>
  <si>
    <t>02-4161</t>
  </si>
  <si>
    <t>Valve Core-Fill Port</t>
  </si>
  <si>
    <t>70-1574</t>
  </si>
  <si>
    <t>Gauge Adapter for SAV</t>
  </si>
  <si>
    <t>02-2332</t>
  </si>
  <si>
    <t>Touchup Spray Paint for Containers</t>
  </si>
  <si>
    <t>70-2298</t>
  </si>
  <si>
    <t>Cylinder Discharge Demo FM-200 (1.5 lb.)</t>
  </si>
  <si>
    <t>70-2280</t>
  </si>
  <si>
    <t>Cylinder Discharge Demo ECARO-25 (1.5 lb)</t>
  </si>
  <si>
    <t>85-047</t>
  </si>
  <si>
    <t>Reload Kit / 1" for 5, 10, 20, 35, 60 &amp; 100 lb.</t>
  </si>
  <si>
    <t>85-048</t>
  </si>
  <si>
    <t xml:space="preserve">Reload Kit / 3" for 150, 215, 375, 650 &amp; 1000 lb. </t>
  </si>
  <si>
    <t>70-281</t>
  </si>
  <si>
    <t>Core Depressor Tool, Super Pressurization Adaptor</t>
  </si>
  <si>
    <t>70-282</t>
  </si>
  <si>
    <t>Core Removal Tool</t>
  </si>
  <si>
    <t>70-2153-100</t>
  </si>
  <si>
    <t>Spanner Wrench - 1" &amp; 3"</t>
  </si>
  <si>
    <t>02-12682</t>
  </si>
  <si>
    <t>Body Wrench - 1" &amp; 3"</t>
  </si>
  <si>
    <t>70-285</t>
  </si>
  <si>
    <t xml:space="preserve">Fill Port Plug Replacement </t>
  </si>
  <si>
    <t>85-023-2</t>
  </si>
  <si>
    <t>FM-200 Reload Kit / 1" for 10, 20, 35, 60 &amp; 100 lb. (No GCA)</t>
  </si>
  <si>
    <t>85-044-2</t>
  </si>
  <si>
    <t>ECARO-25 Reload Kit / 1" for 10, 20, 35, 60 &amp; 100 lb. (No GCA)</t>
  </si>
  <si>
    <t>85-024-2</t>
  </si>
  <si>
    <t>FM-200 Reload Kit / 2 1/2" for 125i &amp; 215i lb. (No GCA)</t>
  </si>
  <si>
    <t>85-045-2</t>
  </si>
  <si>
    <t>ECARO-25 Reload Kit / 2 1/2" for 125i &amp; 215i lb. (No GCA)</t>
  </si>
  <si>
    <t>85-025-2</t>
  </si>
  <si>
    <t>FM-200 Reload Kit / 3" for 215, 375, 650 &amp; 1000 lb.  (No GCA)</t>
  </si>
  <si>
    <t>85-046-2</t>
  </si>
  <si>
    <t>ECARO-25 Reload Kit / 3" for 215, 375, 650 &amp; 1000 lb. (No GCA)</t>
  </si>
  <si>
    <t>85-041-3</t>
  </si>
  <si>
    <t xml:space="preserve">1" (25 mm) Reload Kit </t>
  </si>
  <si>
    <t>85-043-3</t>
  </si>
  <si>
    <t>3" (80 mm) Reload Kit</t>
  </si>
  <si>
    <t>02-1900</t>
  </si>
  <si>
    <t>Core Remove Tool for GCA &amp; SAV</t>
  </si>
  <si>
    <t>02-2031</t>
  </si>
  <si>
    <t>70-1152</t>
  </si>
  <si>
    <t>Spanner Wrench Left Hand - 2 1/2" &amp; 3" Valves for GCA &amp; SAV</t>
  </si>
  <si>
    <t>70-1153</t>
  </si>
  <si>
    <t>Spanner Wrench Right Hand - 2 1/2" and 3" Valves for GCA &amp; SAV</t>
  </si>
  <si>
    <t>73-010</t>
  </si>
  <si>
    <t>70 Gallon Micromist System</t>
  </si>
  <si>
    <t>73-011</t>
  </si>
  <si>
    <t>112 Gallon Micromist System</t>
  </si>
  <si>
    <t>73-001</t>
  </si>
  <si>
    <t>73-002</t>
  </si>
  <si>
    <t>73-0012</t>
  </si>
  <si>
    <t>Nitrogen Tank Assy, Micromist System</t>
  </si>
  <si>
    <t>73-0023</t>
  </si>
  <si>
    <t>Nozzle Assembly for Turbine Generators (2.1 GPM)</t>
  </si>
  <si>
    <t>73-0024</t>
  </si>
  <si>
    <t>Nozzle Assembly for Machinery Spaces (2.1 GPM)</t>
  </si>
  <si>
    <t>02-4414</t>
  </si>
  <si>
    <t>Nozzle Screen</t>
  </si>
  <si>
    <t>73-012</t>
  </si>
  <si>
    <t>Nitrogen Fill Valve Assembly, Micromist System</t>
  </si>
  <si>
    <t>02-10262</t>
  </si>
  <si>
    <t>02-10263</t>
  </si>
  <si>
    <t>02-10264</t>
  </si>
  <si>
    <t>02-10265</t>
  </si>
  <si>
    <t>10-2137</t>
  </si>
  <si>
    <t>Module Enclosure, 10" x 6" x 2.5"</t>
  </si>
  <si>
    <t>02-4236</t>
  </si>
  <si>
    <t>Liquid Level Indicator</t>
  </si>
  <si>
    <t>02-4472</t>
  </si>
  <si>
    <t>Water Valve</t>
  </si>
  <si>
    <t>C02-1254</t>
  </si>
  <si>
    <t>Solenoid Valve, 12 VDC</t>
  </si>
  <si>
    <t>02-4538</t>
  </si>
  <si>
    <t>Hose, 1/8" NPT to 1/4" JIC X 13-1/2" Long</t>
  </si>
  <si>
    <t>02-4522</t>
  </si>
  <si>
    <t>Water Valve Orifice</t>
  </si>
  <si>
    <t>02-4540</t>
  </si>
  <si>
    <t>Hex Nipple, 1/2" NPT</t>
  </si>
  <si>
    <t>73-0040</t>
  </si>
  <si>
    <t>Rupture Disc Assembly for Water Cylinder</t>
  </si>
  <si>
    <t>D3632-1</t>
  </si>
  <si>
    <t>Rupture Disc For Water Cylinder</t>
  </si>
  <si>
    <t>02-4571</t>
  </si>
  <si>
    <t>Check Valve, 1/2" NPT</t>
  </si>
  <si>
    <t>02-4541</t>
  </si>
  <si>
    <t>Tee, 1/2" NPT</t>
  </si>
  <si>
    <t>02-4531</t>
  </si>
  <si>
    <t>Bushing, 1/2" NPT to 1/8" NPT</t>
  </si>
  <si>
    <t>02-4574</t>
  </si>
  <si>
    <t>Pressure Regulator</t>
  </si>
  <si>
    <t>02-4606</t>
  </si>
  <si>
    <t>Hose, 1/2" NPT to 1/2" JIC, 12" Long</t>
  </si>
  <si>
    <t>02-4573</t>
  </si>
  <si>
    <t>Elbow, 1/4" NPT to 1/2" JIC</t>
  </si>
  <si>
    <t>02-4572</t>
  </si>
  <si>
    <t>Hex Nipple, 1/2" NPT to 1/4" NPT</t>
  </si>
  <si>
    <t>02-4527</t>
  </si>
  <si>
    <t>Cross, 1/2" NPT</t>
  </si>
  <si>
    <t>02-4526</t>
  </si>
  <si>
    <t>Vent Valve for Water Cylinder</t>
  </si>
  <si>
    <t>02-4566</t>
  </si>
  <si>
    <t>Bushing, 1" NPT to 1/2" NPT</t>
  </si>
  <si>
    <t>02-4528</t>
  </si>
  <si>
    <t>Hex Nipple, 3/4" NPT</t>
  </si>
  <si>
    <t>73-0034</t>
  </si>
  <si>
    <t>Water Valve Adapter</t>
  </si>
  <si>
    <t>C02-1290</t>
  </si>
  <si>
    <t>Hose, 1/4" JIC to 1/4" JIC X 7-1/2" Long</t>
  </si>
  <si>
    <t>02-4542</t>
  </si>
  <si>
    <t>1/8" NPT Run Tee, Low Pressure</t>
  </si>
  <si>
    <t>02-4535</t>
  </si>
  <si>
    <t>Nipple, 1/8" NPT to 1/4" JIC</t>
  </si>
  <si>
    <t>73-0010</t>
  </si>
  <si>
    <t>Nitrogen/Air Valve Assembly</t>
  </si>
  <si>
    <t>02-4602</t>
  </si>
  <si>
    <t>Elbow, 1/8" Brass Street, High Pressure</t>
  </si>
  <si>
    <t>02-4550</t>
  </si>
  <si>
    <t>Pressure Switch, NEMA Type 1 &amp; 2</t>
  </si>
  <si>
    <t>02-4576</t>
  </si>
  <si>
    <t>Coupling, 1/8" NPT to 1/4" NPT, High Pressure</t>
  </si>
  <si>
    <t>C02-1280</t>
  </si>
  <si>
    <t>Elbow, 90 - Solenoid Valve to Hose</t>
  </si>
  <si>
    <t>02-4521</t>
  </si>
  <si>
    <t>Orifice, Air Valve</t>
  </si>
  <si>
    <t>73-0039</t>
  </si>
  <si>
    <t>Mounting Skid</t>
  </si>
  <si>
    <t>02-4583</t>
  </si>
  <si>
    <t>Bolt, 1/4"-20 UNC X 1-1/4" Lg. - SST</t>
  </si>
  <si>
    <t>02-4582</t>
  </si>
  <si>
    <t>Nut, 1/4"-20 UNC - SST</t>
  </si>
  <si>
    <t>02-4580</t>
  </si>
  <si>
    <t>Washer, 1/4" - SST</t>
  </si>
  <si>
    <t>02-4235</t>
  </si>
  <si>
    <t xml:space="preserve">Drain Valve for Water Tank </t>
  </si>
  <si>
    <t>02-4552</t>
  </si>
  <si>
    <t>Bushing, 2" NPT to 1/2" NPT</t>
  </si>
  <si>
    <t>70-1384-R</t>
  </si>
  <si>
    <t>Mounting Strap, Water Cylinder</t>
  </si>
  <si>
    <t>73-0051</t>
  </si>
  <si>
    <t>Unistrut, 28"</t>
  </si>
  <si>
    <t>02-4533</t>
  </si>
  <si>
    <t>Hose, Air Valve to Regulator, 112 Gallon</t>
  </si>
  <si>
    <t>02-4536</t>
  </si>
  <si>
    <t>Tee, 1/2" NPT, High Pressure</t>
  </si>
  <si>
    <t>02-4539</t>
  </si>
  <si>
    <t>Tee, Branch, 1/8" NPT, High Pressure</t>
  </si>
  <si>
    <t>73-0049</t>
  </si>
  <si>
    <t>Siphon Tube, 112 Gallon System</t>
  </si>
  <si>
    <t>02-4532</t>
  </si>
  <si>
    <t>Elbow, 1/2" NPT to 1/2" JIC, High Pressure</t>
  </si>
  <si>
    <t>02-4575</t>
  </si>
  <si>
    <t>Nipple, 1/2" NPT to 1/4" NPT, High Pressure</t>
  </si>
  <si>
    <t>73-0035</t>
  </si>
  <si>
    <t>Solenoid Bracket</t>
  </si>
  <si>
    <t>C02-1277</t>
  </si>
  <si>
    <t>O-Ring for Pilot Valve</t>
  </si>
  <si>
    <t>C85-1077</t>
  </si>
  <si>
    <t>Main Valve Retainer</t>
  </si>
  <si>
    <t>C02-1289</t>
  </si>
  <si>
    <t>Washer for Main Valve Seal Retainer</t>
  </si>
  <si>
    <t>C02-1015</t>
  </si>
  <si>
    <t>Safety Disc Washer</t>
  </si>
  <si>
    <t>02-4600</t>
  </si>
  <si>
    <t>Coupling, 1/4" NPT</t>
  </si>
  <si>
    <t>C02-1257</t>
  </si>
  <si>
    <t>Pressure Gauge</t>
  </si>
  <si>
    <t>02-4603</t>
  </si>
  <si>
    <t>Coupling, 1/4" NPT x 1/8" Brass</t>
  </si>
  <si>
    <t>02-4585</t>
  </si>
  <si>
    <t>Filter, 1/2" Brass Inline</t>
  </si>
  <si>
    <t>02-4620</t>
  </si>
  <si>
    <t>Drain/Fill Valve Label</t>
  </si>
  <si>
    <t>C70-050</t>
  </si>
  <si>
    <t>50 lb. (22.7 Kg) Cylinder w/ Brass Valve</t>
  </si>
  <si>
    <t>C70-075</t>
  </si>
  <si>
    <t>75 lb. (34.0 Kg) Cylinder w/ Brass Valve</t>
  </si>
  <si>
    <t>C70-100</t>
  </si>
  <si>
    <t>100 lb. (45.4 Kg) Cylinder w/ Brass Valve</t>
  </si>
  <si>
    <t>C70-050-N</t>
  </si>
  <si>
    <t>C70-075-N</t>
  </si>
  <si>
    <t>C70-100-N</t>
  </si>
  <si>
    <t>C70-226</t>
  </si>
  <si>
    <t>Flexible Discharge Bend w/ Check Valve</t>
  </si>
  <si>
    <t>C85-113</t>
  </si>
  <si>
    <t>12V DC Master Cylinder Package w/ Maual Actuator</t>
  </si>
  <si>
    <t>C85-114</t>
  </si>
  <si>
    <t>24V DC Master Cylinder Package w/ Maual Actuator</t>
  </si>
  <si>
    <t>C85-115</t>
  </si>
  <si>
    <t>12V DC Master Cyl. Package w/ M.A. &amp;  Pressure Gauge</t>
  </si>
  <si>
    <t>C85-123</t>
  </si>
  <si>
    <t>24VDC Master Cyl, Pkg. w/M.A. &amp; Pressure Gauge</t>
  </si>
  <si>
    <t>C85-116</t>
  </si>
  <si>
    <t>24V DC Master Cylinder Pkg. w/ M.A., Switch &amp; Pressure Gauge</t>
  </si>
  <si>
    <t>C70-251</t>
  </si>
  <si>
    <t>Primary Actuator Completer Kit (CO2)</t>
  </si>
  <si>
    <t>C70-252</t>
  </si>
  <si>
    <t>Secondary Actuator Completer Kit (CO2)</t>
  </si>
  <si>
    <t>C70-233</t>
  </si>
  <si>
    <t>Pneumatic Actuator Valve &amp; Cylinder Assembly</t>
  </si>
  <si>
    <t>C85-119</t>
  </si>
  <si>
    <t>Local Lever Actuator</t>
  </si>
  <si>
    <t>C70-228</t>
  </si>
  <si>
    <t>Connecting Link Assembly</t>
  </si>
  <si>
    <t>C70-243</t>
  </si>
  <si>
    <t>Pnuematic Connection Assembly</t>
  </si>
  <si>
    <t>C80-010</t>
  </si>
  <si>
    <t>"S" Nozzle</t>
  </si>
  <si>
    <t>C80-1018</t>
  </si>
  <si>
    <t>Flange &amp; Seal Kit for "S" type Nozzle</t>
  </si>
  <si>
    <t>C80-020-B</t>
  </si>
  <si>
    <t>Vent Nozzle (Brass)</t>
  </si>
  <si>
    <t>C80-020-S</t>
  </si>
  <si>
    <t>Vent Nozzle (Stainless Steel)</t>
  </si>
  <si>
    <t>C80-1013</t>
  </si>
  <si>
    <t>Flange &amp; Seal Kit for Vent type Nozzle</t>
  </si>
  <si>
    <t>C80-1046</t>
  </si>
  <si>
    <t>High Temperature Flange &amp; Seal Kit for Vent type Nozzle</t>
  </si>
  <si>
    <t>C80-030</t>
  </si>
  <si>
    <t>Baffle Nozzle (Brass)</t>
  </si>
  <si>
    <t>C80-041</t>
  </si>
  <si>
    <t>1/2" Radial Nozzle / 360 Degree (100 lb/min Flow Rate)</t>
  </si>
  <si>
    <t>C80-042</t>
  </si>
  <si>
    <t>1/2" Radial Nozzle / 180 Degree (100 lb/min Flow Rate)</t>
  </si>
  <si>
    <t>C80-043</t>
  </si>
  <si>
    <t>3/4" Radial Nozzle / 360 Degree (150 lb/min Flow Rate)</t>
  </si>
  <si>
    <t>C80-044</t>
  </si>
  <si>
    <t>3/4" Radial Nozzle / 180 Degree (150 lb/min Flow Rate)</t>
  </si>
  <si>
    <t>C80-045</t>
  </si>
  <si>
    <t>1" Radial Nozzle / 360 Degree (250 lb/min Flow Rate)</t>
  </si>
  <si>
    <t>C80-046</t>
  </si>
  <si>
    <t>1" Radial Nozzle / 180 Degree (250 lb/min Flow Rate)</t>
  </si>
  <si>
    <t>C02-1181</t>
  </si>
  <si>
    <t>Nozzle Strainer</t>
  </si>
  <si>
    <t>C02-1204</t>
  </si>
  <si>
    <t>1/2" Check Valve (Brass)</t>
  </si>
  <si>
    <t>C02-1205</t>
  </si>
  <si>
    <t>3/4" Check Valve (Brass)</t>
  </si>
  <si>
    <t>C02-1206</t>
  </si>
  <si>
    <t>1" Check Valve (Brass)</t>
  </si>
  <si>
    <t>C02-1207</t>
  </si>
  <si>
    <t>1 1/2" Check Valve (Brass)</t>
  </si>
  <si>
    <t>C02-1240</t>
  </si>
  <si>
    <t>2" Check Valves (Brass)</t>
  </si>
  <si>
    <t>C02-1210</t>
  </si>
  <si>
    <t>1/2" Stop / Maintenance Valve / Carbon Steel</t>
  </si>
  <si>
    <t>C02-1211</t>
  </si>
  <si>
    <t xml:space="preserve">3/4" Stop / Maintenance Valve / Carbon Steel </t>
  </si>
  <si>
    <t>C02-1212</t>
  </si>
  <si>
    <t>1" Stop / Maintenance Valve / Carbon Steel</t>
  </si>
  <si>
    <t>C02-1213</t>
  </si>
  <si>
    <t>1 1/2" Stop / Maintenance Valve / Carbon Steel</t>
  </si>
  <si>
    <t>C02-1363</t>
  </si>
  <si>
    <t>1/2" Header Vent Plug / Low Pressure</t>
  </si>
  <si>
    <t>C70-231</t>
  </si>
  <si>
    <t>1/2" Header Safety Release / High Pressure</t>
  </si>
  <si>
    <t>C70-202</t>
  </si>
  <si>
    <t>Pressure Switch Assembly / DP ST</t>
  </si>
  <si>
    <t>C02-1231</t>
  </si>
  <si>
    <t>Ex-Proof Pressure Switch Assembly / DPDT</t>
  </si>
  <si>
    <t>C70-230</t>
  </si>
  <si>
    <t>Pressure Trip Assembly</t>
  </si>
  <si>
    <t>C02-1230</t>
  </si>
  <si>
    <t>Pressure Operated Siren</t>
  </si>
  <si>
    <t>C70-235</t>
  </si>
  <si>
    <t>Pneumatic Time Delay / 30 Seconds</t>
  </si>
  <si>
    <t>C70-237</t>
  </si>
  <si>
    <t>Pneumatic Time Delay / 60 Seconds</t>
  </si>
  <si>
    <t>IG71-240</t>
  </si>
  <si>
    <t>Fike Wintergreen Odorizer (UL only)</t>
  </si>
  <si>
    <t>IG71-241</t>
  </si>
  <si>
    <t>Fike Odorizer Replacement Cartridge</t>
  </si>
  <si>
    <t>02-9868</t>
  </si>
  <si>
    <t>Wintergreen Odorizer</t>
  </si>
  <si>
    <t>02-9876</t>
  </si>
  <si>
    <t>Odorizer Replacement Cartridge</t>
  </si>
  <si>
    <t>C70-227</t>
  </si>
  <si>
    <t>C02 Filling Adaptor Assembly</t>
  </si>
  <si>
    <t>02-11397</t>
  </si>
  <si>
    <t>Warning Sign / Vacate Immediately -- Inside Room</t>
  </si>
  <si>
    <t>02-11398</t>
  </si>
  <si>
    <t>Warning Sign / Do Not Enter</t>
  </si>
  <si>
    <t>02-11399</t>
  </si>
  <si>
    <t>Warning Sign / When Alarm Operates</t>
  </si>
  <si>
    <t>02-11400</t>
  </si>
  <si>
    <t>Caution Sign / Vacate Immediately -- Nearby Space</t>
  </si>
  <si>
    <t>02-11401</t>
  </si>
  <si>
    <t>Warning Sign / Ventillate Before Entering</t>
  </si>
  <si>
    <t>02-11402</t>
  </si>
  <si>
    <t>Warning Sign / Manual Actuation</t>
  </si>
  <si>
    <t>C02-1367</t>
  </si>
  <si>
    <t>Warning Sign / Primary Actuation (304 SST)</t>
  </si>
  <si>
    <t>C02-1368</t>
  </si>
  <si>
    <t>Warning Sign / Secondary Actuation (304 SST)</t>
  </si>
  <si>
    <t>C02-1388</t>
  </si>
  <si>
    <t>Warning Sign / Manual Actuation (304 SST)</t>
  </si>
  <si>
    <t>C02-1390</t>
  </si>
  <si>
    <t>Warning  Sign / Vacate / Nearby Space  (304 SST)</t>
  </si>
  <si>
    <t>C02-1391</t>
  </si>
  <si>
    <t>Warning  Sign / Vacate  / Inside Room (304 SST)</t>
  </si>
  <si>
    <t>C02-1392</t>
  </si>
  <si>
    <t>Warning  Sign / Do Not Enter (304 SST)</t>
  </si>
  <si>
    <t>02-14051</t>
  </si>
  <si>
    <t>C02/HFC-227ea Flow Calculation Program &amp; Key (V4.0)</t>
  </si>
  <si>
    <t>C70-211</t>
  </si>
  <si>
    <t>50 lb. Cylinder Strap</t>
  </si>
  <si>
    <t>C70-212</t>
  </si>
  <si>
    <t>75 lb. Cylinder Strap</t>
  </si>
  <si>
    <t>C70-213</t>
  </si>
  <si>
    <t>100 lb. Cylinder Strap</t>
  </si>
  <si>
    <t>C70-1114-2</t>
  </si>
  <si>
    <t>Center / Front / Weigh Rail - 2 Cylinder</t>
  </si>
  <si>
    <t>C70-1114-3</t>
  </si>
  <si>
    <t>Center / Front / Weigh Rail - 3 Cylinder</t>
  </si>
  <si>
    <t>C70-1114-4</t>
  </si>
  <si>
    <t>Center / Front / Weigh Rail - 4 Cylinder</t>
  </si>
  <si>
    <t>C70-1114-5</t>
  </si>
  <si>
    <t>Center / Front / Weigh Rail - 5 Cylinder</t>
  </si>
  <si>
    <t>C70-1114-6</t>
  </si>
  <si>
    <t>Center / Front / Weigh Rail - 6 Cylinder</t>
  </si>
  <si>
    <t>C70-1113</t>
  </si>
  <si>
    <t>Post, Vertical</t>
  </si>
  <si>
    <t>02-4232</t>
  </si>
  <si>
    <t>Weigh Bar Bracket</t>
  </si>
  <si>
    <t>02-4229</t>
  </si>
  <si>
    <t>Post Base, Single or Double Row Rack</t>
  </si>
  <si>
    <t>02-4233</t>
  </si>
  <si>
    <t>Tee Bracket, Center / Weigh Rail Support</t>
  </si>
  <si>
    <t>C70-1111</t>
  </si>
  <si>
    <t>Cylinder Saddle / 50, 75, or 100 lb. Cylinder</t>
  </si>
  <si>
    <t>02-4218</t>
  </si>
  <si>
    <t>Nut, 1/2" UNC, Special Unistrut Connection</t>
  </si>
  <si>
    <t>C02-1209</t>
  </si>
  <si>
    <t>Nut, 1/2" UNC</t>
  </si>
  <si>
    <t>C02-1208</t>
  </si>
  <si>
    <t>Rod, 1/2" x 12 1/2" / Single Row</t>
  </si>
  <si>
    <t>C02-1214</t>
  </si>
  <si>
    <t>Rod, 1/2" x 24 "/ Double Row Rack</t>
  </si>
  <si>
    <t>02-4372</t>
  </si>
  <si>
    <t>Lock Washer, 1/2"</t>
  </si>
  <si>
    <t>02-4373</t>
  </si>
  <si>
    <t>Flat Washer, 1/2"</t>
  </si>
  <si>
    <t>02-4231</t>
  </si>
  <si>
    <t>Nut Coupler, 1/2" X 1-3/4" Long</t>
  </si>
  <si>
    <t>C70-229</t>
  </si>
  <si>
    <t>Weigh Beam w/ Scale, Brass Valve</t>
  </si>
  <si>
    <t>C70-040-10</t>
  </si>
  <si>
    <t>1 Cylinder Rack Assembly</t>
  </si>
  <si>
    <t>C70-040-20</t>
  </si>
  <si>
    <t>2 Cylinder Rack Assembly</t>
  </si>
  <si>
    <t>C70-040-30</t>
  </si>
  <si>
    <t>3 Cylinder Rack Assembly</t>
  </si>
  <si>
    <t>C70-040-40</t>
  </si>
  <si>
    <t>4 Cylinder Rack Assembly</t>
  </si>
  <si>
    <t>C70-040-50</t>
  </si>
  <si>
    <t>5 Cylinder Rack Assembly</t>
  </si>
  <si>
    <t>C70-040-60</t>
  </si>
  <si>
    <t>6 Cylinder Rack Assembly</t>
  </si>
  <si>
    <t>C70-040-20A</t>
  </si>
  <si>
    <t>2 Cylinder Rack Add On</t>
  </si>
  <si>
    <t>C70-040-30A</t>
  </si>
  <si>
    <t>3 Cylinder Rack Add On</t>
  </si>
  <si>
    <t>C70-040-40A</t>
  </si>
  <si>
    <t>4 Cylinder Rack Add On</t>
  </si>
  <si>
    <t>C70-040-50A</t>
  </si>
  <si>
    <t>5 Cylinder Rack Add On</t>
  </si>
  <si>
    <t>C70-040-60A</t>
  </si>
  <si>
    <t>6 Cylinder Rack Add On</t>
  </si>
  <si>
    <t>C70-040-22</t>
  </si>
  <si>
    <t>C70-040-33</t>
  </si>
  <si>
    <t>C70-040-44</t>
  </si>
  <si>
    <t>8 Cylinder Rack Assembly</t>
  </si>
  <si>
    <t>C70-040-55</t>
  </si>
  <si>
    <t>10 Cylinder Rack Assembly</t>
  </si>
  <si>
    <t>C70-040-66</t>
  </si>
  <si>
    <t>12 Cylinder Rack Assembly</t>
  </si>
  <si>
    <t>C70-040-22A</t>
  </si>
  <si>
    <t>C70-040-33A</t>
  </si>
  <si>
    <t>C70-040-44A</t>
  </si>
  <si>
    <t>8 Cylinder Rack Add On</t>
  </si>
  <si>
    <t>C70-040-55A</t>
  </si>
  <si>
    <t>10 Cylinder Rack Add On</t>
  </si>
  <si>
    <t>C70-040-66A</t>
  </si>
  <si>
    <t>12 Cylinder Rack Add On</t>
  </si>
  <si>
    <t>C70-040-B22</t>
  </si>
  <si>
    <t>C70-040-B33</t>
  </si>
  <si>
    <t>C70-040-B44</t>
  </si>
  <si>
    <t>C70-040-B55</t>
  </si>
  <si>
    <t>C70-040-B66</t>
  </si>
  <si>
    <t>C70-040-B22A</t>
  </si>
  <si>
    <t>C70-040-B33A</t>
  </si>
  <si>
    <t>C70-040-B44A</t>
  </si>
  <si>
    <t>C70-040-B55A</t>
  </si>
  <si>
    <t>C70-040-B66A</t>
  </si>
  <si>
    <t>C70-040-20-N</t>
  </si>
  <si>
    <t>C70-040-30-N</t>
  </si>
  <si>
    <t>C70-1149-2</t>
  </si>
  <si>
    <t>Center / Front / Weigh Rail SST - 2 Cylinder</t>
  </si>
  <si>
    <t>C70-1149-3</t>
  </si>
  <si>
    <t>Center / Front / Weigh Rail SST - 3 Cylinder</t>
  </si>
  <si>
    <t>C70-1149-4</t>
  </si>
  <si>
    <t>Center / Front / Weigh Rail SST- 4 Cylinder</t>
  </si>
  <si>
    <t>C70-1149-5</t>
  </si>
  <si>
    <t>Center / Front / Weigh Rail SST - 5 Cylinder</t>
  </si>
  <si>
    <t>C70-1149-6</t>
  </si>
  <si>
    <t>Center / Front / Weigh Rail SST - 6 Cylinder</t>
  </si>
  <si>
    <t>C70-1148</t>
  </si>
  <si>
    <t>Post, Vertical SST</t>
  </si>
  <si>
    <t>02-4747</t>
  </si>
  <si>
    <t>Weigh Bar Bracket SST</t>
  </si>
  <si>
    <t>02-4746</t>
  </si>
  <si>
    <t>Post Base, Single or Double Row Rack SST</t>
  </si>
  <si>
    <t>02-4748</t>
  </si>
  <si>
    <t>Tee Bracket, Center / Weigh Rail Support SST</t>
  </si>
  <si>
    <t>C70-1111-N</t>
  </si>
  <si>
    <t xml:space="preserve">Marine Cylinder Saddle / 50, 75, or 100 lb. Cylinder </t>
  </si>
  <si>
    <t>02-4679</t>
  </si>
  <si>
    <t>Nut, 1/2" UNC, Special Unistrut Connection SST</t>
  </si>
  <si>
    <t>02-4750</t>
  </si>
  <si>
    <t>Nut, 1/2" UNC SST</t>
  </si>
  <si>
    <t>02-4751</t>
  </si>
  <si>
    <t>Rod, 1/2" x 12 1/2" / Single Row SST</t>
  </si>
  <si>
    <t>02-4757</t>
  </si>
  <si>
    <t>Rod, 1/2" x 24 "/ Double Row Rack SST</t>
  </si>
  <si>
    <t>02-4755</t>
  </si>
  <si>
    <t>Lock Washer, 1/2" SST</t>
  </si>
  <si>
    <t>E02-0262</t>
  </si>
  <si>
    <t>Flat Washer, 1/2" SST</t>
  </si>
  <si>
    <t>02-4752</t>
  </si>
  <si>
    <t>Nut Coupler, 1/2" X 1-3/4" Long SST</t>
  </si>
  <si>
    <t>C85-010</t>
  </si>
  <si>
    <t>Brass Cylinder Valve Assembly</t>
  </si>
  <si>
    <t>C85-1099</t>
  </si>
  <si>
    <t>Connector Fitting / Valve to Solenoid (SST)</t>
  </si>
  <si>
    <t>C85-1100</t>
  </si>
  <si>
    <t>Pilot Valve Assembly</t>
  </si>
  <si>
    <t>C02-1292</t>
  </si>
  <si>
    <t>Manual Actuator</t>
  </si>
  <si>
    <t>C70-1102</t>
  </si>
  <si>
    <t>Lever for Manual Actuator</t>
  </si>
  <si>
    <t>C02-1026</t>
  </si>
  <si>
    <t>O-RING AS568 011 N0674-70 SAE</t>
  </si>
  <si>
    <t>C02-1027</t>
  </si>
  <si>
    <t>Lock Pin Assembly</t>
  </si>
  <si>
    <t>C70-1160</t>
  </si>
  <si>
    <t>Handle, Replacement - for Local Lever Actuator</t>
  </si>
  <si>
    <t>02-12398</t>
  </si>
  <si>
    <t>Lynch-Pin, Replacement - for Local Lever Actuator</t>
  </si>
  <si>
    <t>C02-1278</t>
  </si>
  <si>
    <t>Elbow / 90 Degree - Brass - 1/8" x 1/4" JIC</t>
  </si>
  <si>
    <t>C02-1279</t>
  </si>
  <si>
    <t>Hose / Flexible - SST - 1/4" Female JIC x 9" Long</t>
  </si>
  <si>
    <t>C02-1291</t>
  </si>
  <si>
    <t>Tee / 1/4" NPT x 1/4" JIC - Brass</t>
  </si>
  <si>
    <t>02-2213</t>
  </si>
  <si>
    <t>Security Seal, Beaded Cable Tie</t>
  </si>
  <si>
    <t>C70-1107</t>
  </si>
  <si>
    <t>Siphon Tube / 50 lb. Cylinder</t>
  </si>
  <si>
    <t>C70-1108</t>
  </si>
  <si>
    <t>Siphon Tube / 75 lb. Cylinder</t>
  </si>
  <si>
    <t>C70-1109</t>
  </si>
  <si>
    <t>Siphon Tube / 100 lb. Cylinder</t>
  </si>
  <si>
    <t>C02-1173</t>
  </si>
  <si>
    <t>Cylinder Nameplate (Non U.L.)</t>
  </si>
  <si>
    <t>02-4829</t>
  </si>
  <si>
    <t>02-4828</t>
  </si>
  <si>
    <t>Adaptor Ring</t>
  </si>
  <si>
    <t>Strainer / Vent or "S" Nozzle</t>
  </si>
  <si>
    <t>C80-1004</t>
  </si>
  <si>
    <t>"S" Nozzle Body</t>
  </si>
  <si>
    <t>C80-1002</t>
  </si>
  <si>
    <t>Brass Insert, Orifice "S" Nozzle</t>
  </si>
  <si>
    <t>C80-1017</t>
  </si>
  <si>
    <t>SST Insert, Orifice "S" Nozzle</t>
  </si>
  <si>
    <t>C80-1007</t>
  </si>
  <si>
    <t>Sealing Disc / Flange &amp; Seal Kit - "S" Nozzle</t>
  </si>
  <si>
    <t>C80-1011</t>
  </si>
  <si>
    <t>Sealing Disc / Flange &amp; Seal Kit - Vent Nozzle</t>
  </si>
  <si>
    <t>C80-1045</t>
  </si>
  <si>
    <t>Sealing Disc / High Temp Flange &amp; Seal Kit - Vent Nozzle</t>
  </si>
  <si>
    <t>C02-1175</t>
  </si>
  <si>
    <t>O-Ring / Flange &amp; Seal Kit</t>
  </si>
  <si>
    <t>70-371-1</t>
  </si>
  <si>
    <t>Pre-Engineered Dust Collector Fire Suppression CO2 1 Cylinder Kit</t>
  </si>
  <si>
    <t>70-371-2</t>
  </si>
  <si>
    <t>Pre-Engineered Dust Collector Fire Suppression CO2 2 Cylinder Kit</t>
  </si>
  <si>
    <t>70-371-3</t>
  </si>
  <si>
    <t>Pre-Engineered Dust Collector Fire Suppression CO2 3 Cylinder Kit</t>
  </si>
  <si>
    <t>70-371-4</t>
  </si>
  <si>
    <t>Pre-Engineered Dust Collector Fire Suppression CO2 4 Cylinder Kit</t>
  </si>
  <si>
    <t>70-371-5</t>
  </si>
  <si>
    <t>Pre-Engineered Dust Collector Fire Suppression CO2 5 Cylinder Kit</t>
  </si>
  <si>
    <t>70-371-6</t>
  </si>
  <si>
    <t>Pre-Engineered Dust Collector Fire Suppression CO2 6 Cylinder Kit</t>
  </si>
  <si>
    <t>70-371-7</t>
  </si>
  <si>
    <t>Pre-Engineered Dust Collector Fire Suppression CO2 7 Cylinder Kit</t>
  </si>
  <si>
    <t>70-371-8</t>
  </si>
  <si>
    <t>Pre-Engineered Dust Collector Fire Suppression CO2 8 Cylinder Kit</t>
  </si>
  <si>
    <t>70-371-9</t>
  </si>
  <si>
    <t>Pre-Engineered Dust Collector Fire Suppression CO2 9 Cylinder Kit</t>
  </si>
  <si>
    <t>70-371-10</t>
  </si>
  <si>
    <t>Pre-Engineered Dust Collector Fire Suppression CO2 10 Cylinder Kit</t>
  </si>
  <si>
    <t>70-372-1</t>
  </si>
  <si>
    <t>Pre-Engineered Dust Collector Fire Suppression IG-01 1 Cylinder Kit</t>
  </si>
  <si>
    <t>70-372-2</t>
  </si>
  <si>
    <t>Pre-Engineered Dust Collector Fire Suppression IG-01 2 Cylinder Kit</t>
  </si>
  <si>
    <t>70-372-3</t>
  </si>
  <si>
    <t>Pre-Engineered Dust Collector Fire Suppression IG-01 3 Cylinder Kit</t>
  </si>
  <si>
    <t>70-372-4</t>
  </si>
  <si>
    <t>Pre-Engineered Dust Collector Fire Suppression IG-01 4 Cylinder Kit</t>
  </si>
  <si>
    <t>70-372-5</t>
  </si>
  <si>
    <t>Pre-Engineered Dust Collector Fire Suppression IG-01 5 Cylinder Kit</t>
  </si>
  <si>
    <t>70-372-6</t>
  </si>
  <si>
    <t>Pre-Engineered Dust Collector Fire Suppression IG-01 6 Cylinder Kit</t>
  </si>
  <si>
    <t>70-372-7</t>
  </si>
  <si>
    <t>Pre-Engineered Dust Collector Fire Suppression IG-01 7 Cylinder Kit</t>
  </si>
  <si>
    <t>70-372-8</t>
  </si>
  <si>
    <t>Pre-Engineered Dust Collector Fire Suppression IG-01 8 Cylinder Kit</t>
  </si>
  <si>
    <t>70-372-9</t>
  </si>
  <si>
    <t>Pre-Engineered Dust Collector Fire Suppression IG-01 9 Cylinder Kit</t>
  </si>
  <si>
    <t>70-372-10</t>
  </si>
  <si>
    <t>Pre-Engineered Dust Collector Fire Suppression IG-01 10 Cylinder Kit</t>
  </si>
  <si>
    <t>10-2951</t>
  </si>
  <si>
    <t>Pre-Engineered Dust Collector SHP Pro 120v Detection/Control Kit</t>
  </si>
  <si>
    <t>10-2952</t>
  </si>
  <si>
    <t>Pre-Engineered Dust Collector SHP Pro 240v Detection/Control Kit</t>
  </si>
  <si>
    <t>10-2953</t>
  </si>
  <si>
    <t>Pre-Engineered Dust Collector Potter (ULC) Detection/Control Kit</t>
  </si>
  <si>
    <t>CO2 Completer Kit for Nitrogen Actuator</t>
  </si>
  <si>
    <t>C80-059</t>
  </si>
  <si>
    <t>CO2 Dust Collector Vent Nozzle (#3)</t>
  </si>
  <si>
    <t>IG71-248</t>
  </si>
  <si>
    <t>Argon Dust Collector Vent Nozzle (#2)</t>
  </si>
  <si>
    <t>E70-077</t>
  </si>
  <si>
    <t>Argon Dust Collector 200bar IG-01 Cylinder</t>
  </si>
  <si>
    <t>02-12561</t>
  </si>
  <si>
    <t>Argon 200bar IG-01 Gauge</t>
  </si>
  <si>
    <t>02-15846</t>
  </si>
  <si>
    <t>Warning Sign, Actuation</t>
  </si>
  <si>
    <t>02-15847</t>
  </si>
  <si>
    <t>Warning Sign, Do Not Open</t>
  </si>
  <si>
    <t>02-15872</t>
  </si>
  <si>
    <t>Warning Sign, Nearby Space</t>
  </si>
  <si>
    <t>CO2 Odorizer refill</t>
  </si>
  <si>
    <t>Argon Odorizer refill</t>
  </si>
  <si>
    <t>IG71-103-200-55</t>
  </si>
  <si>
    <t>80 Liter ProInert Cylinder Assembly - 200 Bar</t>
  </si>
  <si>
    <t>IG71-103-300-55</t>
  </si>
  <si>
    <t>80 Liter ProInert Cylinder Assembly - 300 Bar</t>
  </si>
  <si>
    <t>IG71-103-200-541</t>
  </si>
  <si>
    <t>IG71-103-300-541</t>
  </si>
  <si>
    <t>06-697</t>
  </si>
  <si>
    <t>Deposit for Pallet (maximum 11 cylinders per pallet)</t>
  </si>
  <si>
    <t>IG71-236-200-55-PE</t>
  </si>
  <si>
    <t>Completer Kit-Primary Electric w/ UVO (Thread Type = NPT)</t>
  </si>
  <si>
    <t>IG71-236-200-55-PP</t>
  </si>
  <si>
    <t>Completer Kit-Primary Pneumatic w/ Relay Act. (Thread Type = NPT)</t>
  </si>
  <si>
    <t>IG71-236-200-55-SP</t>
  </si>
  <si>
    <t>Completer Kit-Secondary Pneumatic w/ Pneu. Act. (Thread Type = NPT)</t>
  </si>
  <si>
    <t>IG71-236-200-55-SPL</t>
  </si>
  <si>
    <t>Completer Kit-Secondary Pneumatic w/ Pneu. Act. &amp; LPS(Thread Type = NPT)</t>
  </si>
  <si>
    <t>IG71-236-300-55-PE</t>
  </si>
  <si>
    <t>IG71-236-300-55-PP</t>
  </si>
  <si>
    <t>IG71-236-300-55-SP</t>
  </si>
  <si>
    <t>IG71-236-300-55-SPL</t>
  </si>
  <si>
    <t>IG71-112-200-55-PE</t>
  </si>
  <si>
    <t>Completer Kit-Primary Electric w/ UVO (Thread Type = BSP)</t>
  </si>
  <si>
    <t>IG71-112-200-55-PP</t>
  </si>
  <si>
    <t>Completer Kit-Primary Pneumatic w/ Relay Act. (Thread Type = BSP)</t>
  </si>
  <si>
    <t>IG71-112-200-55-SP</t>
  </si>
  <si>
    <t>Completer Kit-Secondary Pneumatic w/ Pneu. Act. (Thread Type = BSP)</t>
  </si>
  <si>
    <t>IG71-112-200-55-SPL</t>
  </si>
  <si>
    <t>IG71-112-300-55-PE</t>
  </si>
  <si>
    <t>IG71-112-300-55-PP</t>
  </si>
  <si>
    <t>IG71-112-300-55-SP</t>
  </si>
  <si>
    <t>Completer Kit-Secondary Pneumatic w/ Pneu. Act .(Thread Type = BSP)</t>
  </si>
  <si>
    <t>IG71-112-300-55-SPL</t>
  </si>
  <si>
    <t>IG71-236-200-541-PE</t>
  </si>
  <si>
    <t>IG71-236-200-541-PP</t>
  </si>
  <si>
    <t>IG71-236-200-541-SP</t>
  </si>
  <si>
    <t>IG71-236-200-541-SPL</t>
  </si>
  <si>
    <t>Completer Kit-Secondary Pneumatic w/ Pneu. Act. &amp; LPS(Thread Type = BSP)</t>
  </si>
  <si>
    <t>IG71-236-300-541-PE</t>
  </si>
  <si>
    <t>IG71-236-300-541-PP</t>
  </si>
  <si>
    <t>IG71-236-300-541-SP</t>
  </si>
  <si>
    <t>IG71-236-300-541-SPL</t>
  </si>
  <si>
    <t>Completer Kit-Secondary Pneumatic w/ Pneu. Act . &amp; LPS(Thread Type = BSP)</t>
  </si>
  <si>
    <t>IG71-112-200-541-PE</t>
  </si>
  <si>
    <t>IG71-112-200-541-PP</t>
  </si>
  <si>
    <t>IG71-112-200-541-SP</t>
  </si>
  <si>
    <t>IG71-112-200-541-SPL</t>
  </si>
  <si>
    <t>IG71-112-300-541-PE</t>
  </si>
  <si>
    <t>IG71-112-300-541-PP</t>
  </si>
  <si>
    <t>IG71-112-300-541-SP</t>
  </si>
  <si>
    <t>IG71-112-300-541-SPL</t>
  </si>
  <si>
    <t>IG71-114</t>
  </si>
  <si>
    <t>Primary Actuator Completer Kit (PROINERT)</t>
  </si>
  <si>
    <t>IG71-115</t>
  </si>
  <si>
    <t>Secondary Actuator Completer Kit (PROINERT)</t>
  </si>
  <si>
    <t>IG71-209-XXXXX</t>
  </si>
  <si>
    <t>Discharge Nozzle Assembly - 1/2" (15MM)</t>
  </si>
  <si>
    <t>IG71-210-XXXXX</t>
  </si>
  <si>
    <t>Discharge Nozzle Assembly - 3/4" (20MM)</t>
  </si>
  <si>
    <t>IG71-211-XXXXX</t>
  </si>
  <si>
    <t>Discharge Nozzle Assembly - 1" (25MM)</t>
  </si>
  <si>
    <t>IG71-216-XXXXX</t>
  </si>
  <si>
    <t>Discharge Nozzle Assembly - 1 1/4" (32MM)</t>
  </si>
  <si>
    <t>IG71-212-XXXXX</t>
  </si>
  <si>
    <t>Discharge Nozzle Assembly - 1 1/2" (40MM)</t>
  </si>
  <si>
    <t>IG71-213-XXXXX</t>
  </si>
  <si>
    <t>Discharge Nozzle Assembly - 2" (50MM)</t>
  </si>
  <si>
    <t>IG71-072-XXXXX</t>
  </si>
  <si>
    <t>IG71-073-XXXXX</t>
  </si>
  <si>
    <t>IG71-074-XXXXX</t>
  </si>
  <si>
    <t>IG71-215-XXXXX</t>
  </si>
  <si>
    <t>IG71-075-XXXXX</t>
  </si>
  <si>
    <t>IG71-214-XXXXX</t>
  </si>
  <si>
    <t>IG71-081-001</t>
  </si>
  <si>
    <t>Single Row Rack Assembly - 1 Cylinder</t>
  </si>
  <si>
    <t>IG71-081-002</t>
  </si>
  <si>
    <t>Single Row Rack Assembly - 2 Cylinders</t>
  </si>
  <si>
    <t>IG71-081-003</t>
  </si>
  <si>
    <t>Single Row Rack Assembly - 3 Cylinders</t>
  </si>
  <si>
    <t>IG71-081-004</t>
  </si>
  <si>
    <t>Single Row Rack Assembly - 4 Cylinders</t>
  </si>
  <si>
    <t>IG71-081-005</t>
  </si>
  <si>
    <t>Single Row Rack Assembly - 5 Cylinders</t>
  </si>
  <si>
    <t>IG71-082-001</t>
  </si>
  <si>
    <t>Double Row Rack Assembly - 2 Cylinders (1/1)</t>
  </si>
  <si>
    <t>IG71-082-002</t>
  </si>
  <si>
    <t>Double Row Rack Assembly - 4 Cylinders (2/2)</t>
  </si>
  <si>
    <t>IG71-082-003</t>
  </si>
  <si>
    <t>Double Row Rack Assembly - 6 Cylinders (3/3)</t>
  </si>
  <si>
    <t>IG71-082-004</t>
  </si>
  <si>
    <t>Double Row Rack Assembly - 8 Cylinders (4/4)</t>
  </si>
  <si>
    <t>IG71-082-005</t>
  </si>
  <si>
    <t>Double Row Rack Assembly - 10 Cylinders (5/5)</t>
  </si>
  <si>
    <t>IG71-083-001</t>
  </si>
  <si>
    <t>Triple Row Rack Assembly - 6 Cylinders (2/2/2)</t>
  </si>
  <si>
    <t>IG71-083-002</t>
  </si>
  <si>
    <t>Triple Row Rack Assembly - 9 Cylinders (3/3/3)</t>
  </si>
  <si>
    <t>IG71-083-003</t>
  </si>
  <si>
    <t>Triple Row Rack Assembly - 12 Cylinders (4/4/4)</t>
  </si>
  <si>
    <t>IG71-083-004</t>
  </si>
  <si>
    <t>Triple Row Rack Assembly - 15 Cylinders (5/5/5)</t>
  </si>
  <si>
    <t>IG71-084-001</t>
  </si>
  <si>
    <t>Double &amp; Single Row Rack Assembly - 7 Cylinders (4/3)</t>
  </si>
  <si>
    <t>IG71-084-002</t>
  </si>
  <si>
    <t>Double &amp; Single Row Rack Assembly - 9 Cylinders (5/4)</t>
  </si>
  <si>
    <t>IG71-085-001</t>
  </si>
  <si>
    <t>Triple &amp; Double Row Rack Assembly - 11 Cylinders (5/5/1)</t>
  </si>
  <si>
    <t>IG71-085-002</t>
  </si>
  <si>
    <t>Triple &amp; Double Row Rack Assembly - 13 Cylinders (5/5/3)</t>
  </si>
  <si>
    <t>IG71-085-003</t>
  </si>
  <si>
    <t>Triple &amp; Double Row Rack Assembly - 14 Cylinders (5/5/4)</t>
  </si>
  <si>
    <t>02-11883</t>
  </si>
  <si>
    <t>Single Row - Manifold Bracket</t>
  </si>
  <si>
    <t>02-11884</t>
  </si>
  <si>
    <t>Double Row - Manifold Bracket</t>
  </si>
  <si>
    <t>02-11885</t>
  </si>
  <si>
    <t>Triple Row - Manifold Bracket</t>
  </si>
  <si>
    <t>IG71-065-1</t>
  </si>
  <si>
    <t>Unistrut Channel Upright 86" Long/ includes P/N 02-11883</t>
  </si>
  <si>
    <t>IG71-065-2</t>
  </si>
  <si>
    <t>Unistrut Channel Upright 86" Long/ includes P/N 02-11884</t>
  </si>
  <si>
    <t>IG71-065-3</t>
  </si>
  <si>
    <t>Unistrut Channel Upright 86" Long/ includes P/N 02-11885</t>
  </si>
  <si>
    <t>70-395-10-CD</t>
  </si>
  <si>
    <t>1" Selector Valve and UVO</t>
  </si>
  <si>
    <t>70-395-15-CD</t>
  </si>
  <si>
    <t>1 1/2" Selector Valve and UVO</t>
  </si>
  <si>
    <t>70-395-20-CD</t>
  </si>
  <si>
    <t>2" Selector Valve and UVO</t>
  </si>
  <si>
    <t>70-395-30-CD</t>
  </si>
  <si>
    <t>3" Selector Valve and UVO</t>
  </si>
  <si>
    <t>IG71-111</t>
  </si>
  <si>
    <t>Release Fitting</t>
  </si>
  <si>
    <t>IG71-076</t>
  </si>
  <si>
    <t>Manifold Safety Disc Outlet</t>
  </si>
  <si>
    <t>IG71-202</t>
  </si>
  <si>
    <t>Pressure Switch - Double Pole Single Throw</t>
  </si>
  <si>
    <t>C02-1340</t>
  </si>
  <si>
    <t>1/4" Check Valve - NPT (Nitrogen Actuation Line)</t>
  </si>
  <si>
    <t>C02-1355</t>
  </si>
  <si>
    <t>1/4" Check Valve - Tube (Nitrogen Actuation Line)</t>
  </si>
  <si>
    <t>02-11776</t>
  </si>
  <si>
    <t>Caution "Exit" Sign</t>
  </si>
  <si>
    <t>02-11777</t>
  </si>
  <si>
    <t>02-11778</t>
  </si>
  <si>
    <t>Caution "Release" Sign</t>
  </si>
  <si>
    <t>IG71-064</t>
  </si>
  <si>
    <t>ProInert Valve Fill Tool</t>
  </si>
  <si>
    <t>02-11599</t>
  </si>
  <si>
    <t>ProInert Fill Adapter, 1/4" NPT x G5/8 Female Swivel</t>
  </si>
  <si>
    <t>02-13887</t>
  </si>
  <si>
    <t>Valve Core (Need 2 per cylinder)</t>
  </si>
  <si>
    <t>IG71-0152</t>
  </si>
  <si>
    <t>Blanking Plug</t>
  </si>
  <si>
    <t>IG71-099</t>
  </si>
  <si>
    <t>Core Insertion/Removal Tool</t>
  </si>
  <si>
    <t>IG71-0166</t>
  </si>
  <si>
    <t>Plug Removal Tool</t>
  </si>
  <si>
    <t>IG71-235</t>
  </si>
  <si>
    <t>Valve Lockout Assembly</t>
  </si>
  <si>
    <t>02-11755</t>
  </si>
  <si>
    <t>ProInert Retaining Clip</t>
  </si>
  <si>
    <t>IG71-0106</t>
  </si>
  <si>
    <t>Pressure Gauge Port Plug</t>
  </si>
  <si>
    <t>IG71-243</t>
  </si>
  <si>
    <t>ProInert Discharge Tool</t>
  </si>
  <si>
    <t>02-14930</t>
  </si>
  <si>
    <t>T-Handle Torque Wrench</t>
  </si>
  <si>
    <t>02-13773</t>
  </si>
  <si>
    <t>3/8" Socket (1/4" drive)</t>
  </si>
  <si>
    <t>IG71-0244</t>
  </si>
  <si>
    <t>Valve Core Depth Gage</t>
  </si>
  <si>
    <t>IG71-125</t>
  </si>
  <si>
    <t>ProInert Fill Station Pressure Test Gauge</t>
  </si>
  <si>
    <t>02-10824</t>
  </si>
  <si>
    <t>G1/4 x G1/4 Multi Row Line Adaptor</t>
  </si>
  <si>
    <t>IG71-0128</t>
  </si>
  <si>
    <t>Recoil Cap - Discharge Port</t>
  </si>
  <si>
    <t>02-14066</t>
  </si>
  <si>
    <t>Pressure Gauge w/ Switch Assembly (for IG-55 / 300 bar)</t>
  </si>
  <si>
    <t>02-13131</t>
  </si>
  <si>
    <t>Pressure Gauge w/ Switch Assembly (for IG-55 / 200 bar)</t>
  </si>
  <si>
    <t>02-13541</t>
  </si>
  <si>
    <t>Pressure Gauge (for IG-55 / 300 bar)</t>
  </si>
  <si>
    <t>02-13441</t>
  </si>
  <si>
    <t>Pressure Gauge (for IG-55 / 200 bar)</t>
  </si>
  <si>
    <t>02-14013</t>
  </si>
  <si>
    <t>Pressure Gauge w/ Switch Assembly (for IG-541 / 200 bar)</t>
  </si>
  <si>
    <t>02-14014</t>
  </si>
  <si>
    <t>Pressure Gauge w/ Switch Assembly (for IG-541 / 300 bar)</t>
  </si>
  <si>
    <t>02-13663</t>
  </si>
  <si>
    <t>Pressure Gauge (for IG-541 / 300 bar)</t>
  </si>
  <si>
    <t>02-13662</t>
  </si>
  <si>
    <t>Pressure Gauge (for IG-541 / 200 bar)</t>
  </si>
  <si>
    <t>02-10674</t>
  </si>
  <si>
    <t>O-ring for ProInert Gauge Assembly</t>
  </si>
  <si>
    <t>02-14802</t>
  </si>
  <si>
    <t>MolyKote 111 (6 gram packet)</t>
  </si>
  <si>
    <t>70-315</t>
  </si>
  <si>
    <t>Universal Valve Operator (UVO) Kit</t>
  </si>
  <si>
    <t>02-13571</t>
  </si>
  <si>
    <t>Universal Valve Operator (UVO)</t>
  </si>
  <si>
    <t>02-14627</t>
  </si>
  <si>
    <t>Universal Valve Operator Supervisor (UVOS)</t>
  </si>
  <si>
    <t>02-13280</t>
  </si>
  <si>
    <t>DIN Connector</t>
  </si>
  <si>
    <t>02-13713</t>
  </si>
  <si>
    <t>Actuator Hose</t>
  </si>
  <si>
    <t>IG71-220</t>
  </si>
  <si>
    <t>Relay Actuator Assembly</t>
  </si>
  <si>
    <t>IG71-104</t>
  </si>
  <si>
    <t>Pneumatic Actuator Assembly</t>
  </si>
  <si>
    <t>IG71-003</t>
  </si>
  <si>
    <t>Discharge Hose Assembly (BSP threads)</t>
  </si>
  <si>
    <t>IG71-123</t>
  </si>
  <si>
    <t>Discharge Hose Assembly (NPT threads)</t>
  </si>
  <si>
    <t>02-10721</t>
  </si>
  <si>
    <t>Discharge Hose (no check valve)</t>
  </si>
  <si>
    <t>IG71-008</t>
  </si>
  <si>
    <t>Check Valve Assembly (no discharge hose)</t>
  </si>
  <si>
    <t>IG71-124</t>
  </si>
  <si>
    <t>IG71-0191</t>
  </si>
  <si>
    <t>Unistrut Channel</t>
  </si>
  <si>
    <t>02-4230</t>
  </si>
  <si>
    <t>1/2" Hex Bolt</t>
  </si>
  <si>
    <t>02-14056</t>
  </si>
  <si>
    <t>02-11902</t>
  </si>
  <si>
    <t>1/8" BSP Plug</t>
  </si>
  <si>
    <t>02-10797</t>
  </si>
  <si>
    <t>R1/8" x G1/4 Adaptor</t>
  </si>
  <si>
    <t>02-10926</t>
  </si>
  <si>
    <t>Sealing Washer</t>
  </si>
  <si>
    <t>IG71-026</t>
  </si>
  <si>
    <t>Vent Assembly</t>
  </si>
  <si>
    <t>02-14717-150</t>
  </si>
  <si>
    <t>MPV Pressure Vent, 150mm</t>
  </si>
  <si>
    <t>02-14717-300</t>
  </si>
  <si>
    <t>MPV Pressure Vent, 300mm</t>
  </si>
  <si>
    <t>02-14717-500</t>
  </si>
  <si>
    <t>MPV Pressure Vent, 500mm</t>
  </si>
  <si>
    <t>02-14715-700</t>
  </si>
  <si>
    <t>PV Pressure Vent, 700mm</t>
  </si>
  <si>
    <t>02-14715-1000</t>
  </si>
  <si>
    <t>PV Pressure Vent, 1000mm</t>
  </si>
  <si>
    <t>02-14718-150</t>
  </si>
  <si>
    <t>LOUVER, L 150mm</t>
  </si>
  <si>
    <t>02-14718-300</t>
  </si>
  <si>
    <t>LOUVER, L 300mm</t>
  </si>
  <si>
    <t>02-14718-500</t>
  </si>
  <si>
    <t>LOUVER, L 500mm</t>
  </si>
  <si>
    <t>02-14718-700</t>
  </si>
  <si>
    <t>LOUVER, L 700mm</t>
  </si>
  <si>
    <t>02-14718-1000</t>
  </si>
  <si>
    <t>LOUVER, L 1000mm</t>
  </si>
  <si>
    <t>02-14722-150</t>
  </si>
  <si>
    <t>ECG GRILL, PV or PVD 150mm</t>
  </si>
  <si>
    <t>02-14722-300</t>
  </si>
  <si>
    <t>ECG GRILL, PV or PVD 300mm</t>
  </si>
  <si>
    <t>02-14722-500</t>
  </si>
  <si>
    <t>ECG GRILL, PV or PVD 500mm</t>
  </si>
  <si>
    <t>02-14722-700</t>
  </si>
  <si>
    <t>ECG GRILL, PV or PVD 700mm</t>
  </si>
  <si>
    <t>02-14722-1000</t>
  </si>
  <si>
    <t>ECG GRILL, PV or PVD 1000mm</t>
  </si>
  <si>
    <t>02-16777-300</t>
  </si>
  <si>
    <t>HSW Grill, PV or PVD 300mm</t>
  </si>
  <si>
    <t>02-16777-500</t>
  </si>
  <si>
    <t>HSW Grill, PV or PVD 500mm</t>
  </si>
  <si>
    <t>02-16777-700</t>
  </si>
  <si>
    <t>HSW Grill, PV or PVD 700mm</t>
  </si>
  <si>
    <t>02-16777-1000</t>
  </si>
  <si>
    <t>HSW Grill, PV or PVD 1000mm</t>
  </si>
  <si>
    <t>02-14724-150</t>
  </si>
  <si>
    <t>Surface Mount Frame 150mm</t>
  </si>
  <si>
    <t>02-14724-300</t>
  </si>
  <si>
    <t>Surface Mount Frame 300mm</t>
  </si>
  <si>
    <t>02-14724-500</t>
  </si>
  <si>
    <t>Surface Mount Frame 500mm</t>
  </si>
  <si>
    <t>02-14724-700</t>
  </si>
  <si>
    <t>Surface Mount Frame 700mm</t>
  </si>
  <si>
    <t>02-14724-1000</t>
  </si>
  <si>
    <t>Surface Mount Frame 1000mm</t>
  </si>
  <si>
    <t>10-2963</t>
  </si>
  <si>
    <t>Manual Release / Key Reset (Dual Action)</t>
  </si>
  <si>
    <t>10-2965</t>
  </si>
  <si>
    <t>Abort Switch Assembly</t>
  </si>
  <si>
    <t>10-2967</t>
  </si>
  <si>
    <t>Main-Reserve Switch Assembly</t>
  </si>
  <si>
    <t>10-2969</t>
  </si>
  <si>
    <t>Keyed Input Switch Assembly</t>
  </si>
  <si>
    <t>10-2975</t>
  </si>
  <si>
    <t>Manual Release/ System Abort</t>
  </si>
  <si>
    <t>10-2982</t>
  </si>
  <si>
    <t>Manual Release Switch</t>
  </si>
  <si>
    <t>10-2981</t>
  </si>
  <si>
    <t>Abort Switch</t>
  </si>
  <si>
    <t>10-2980</t>
  </si>
  <si>
    <t>Main-Reserve Switch</t>
  </si>
  <si>
    <t>10-2973</t>
  </si>
  <si>
    <t>Maintained Switch Assembly</t>
  </si>
  <si>
    <t>10-2964</t>
  </si>
  <si>
    <t>Manual Release Steel Faceplate</t>
  </si>
  <si>
    <t>10-2966</t>
  </si>
  <si>
    <t>Abort Steel Faceplate</t>
  </si>
  <si>
    <t>10-2974</t>
  </si>
  <si>
    <t>Keyed Input Steel Faceplate</t>
  </si>
  <si>
    <t>10-2976</t>
  </si>
  <si>
    <t>Manual Release/Abort Steel Faceplate</t>
  </si>
  <si>
    <t>10-2978</t>
  </si>
  <si>
    <t>Face Plate with Timer Assembly</t>
  </si>
  <si>
    <t>Spring Return Switch</t>
  </si>
  <si>
    <t>10-2972</t>
  </si>
  <si>
    <t xml:space="preserve">Maintained Switch     </t>
  </si>
  <si>
    <t>02-16365</t>
  </si>
  <si>
    <t>Contact Block, Normally Open (NO)</t>
  </si>
  <si>
    <t>02-16366</t>
  </si>
  <si>
    <t>Contact Block, Normally Closed (NC)</t>
  </si>
  <si>
    <t>02-16367</t>
  </si>
  <si>
    <t>Dummy Contact Block</t>
  </si>
  <si>
    <t>02--16376</t>
  </si>
  <si>
    <t>Safety Clip</t>
  </si>
  <si>
    <t>02-13170</t>
  </si>
  <si>
    <t>Spare Key #0</t>
  </si>
  <si>
    <t>02-4780</t>
  </si>
  <si>
    <t>Contact Block Adapter</t>
  </si>
  <si>
    <t>Security Tie (beaded cable)</t>
  </si>
  <si>
    <t>02-16372</t>
  </si>
  <si>
    <t>Yellow Cap</t>
  </si>
  <si>
    <t>02-16401</t>
  </si>
  <si>
    <t>Anti-Rotation Ring</t>
  </si>
  <si>
    <t>02-16402</t>
  </si>
  <si>
    <t>Locking Lever Cap</t>
  </si>
  <si>
    <t>02-12318</t>
  </si>
  <si>
    <t>Locking Ring Wrench</t>
  </si>
  <si>
    <t>02-16369</t>
  </si>
  <si>
    <t>30mm to 22mm Trim Ring</t>
  </si>
  <si>
    <t>02-2153</t>
  </si>
  <si>
    <t>2-Gang Masonary Box, RACO 691</t>
  </si>
  <si>
    <t>20-036</t>
  </si>
  <si>
    <t>Manual Release Station (Dual Action)</t>
  </si>
  <si>
    <t>C70-222</t>
  </si>
  <si>
    <t>Main - Reserve Switch (Key Operated)</t>
  </si>
  <si>
    <t>10-1832</t>
  </si>
  <si>
    <t>Agent Release Module (ARM III)</t>
  </si>
  <si>
    <t>10-2265</t>
  </si>
  <si>
    <t>Agent Release Module - Reverse Polarity Input</t>
  </si>
  <si>
    <t>10-1726</t>
  </si>
  <si>
    <t>Purge Panel, Enclosure</t>
  </si>
  <si>
    <t>10-2225</t>
  </si>
  <si>
    <t>Manually Operated Actuator</t>
  </si>
  <si>
    <t>10-1422</t>
  </si>
  <si>
    <t>Manual Release Switch (w/decal - safety clip)</t>
  </si>
  <si>
    <t>10-1430</t>
  </si>
  <si>
    <t>10-1424</t>
  </si>
  <si>
    <t>10-1423</t>
  </si>
  <si>
    <t>Remote Reset Switch</t>
  </si>
  <si>
    <t>10-1425</t>
  </si>
  <si>
    <t>Keyed Abort Switch</t>
  </si>
  <si>
    <t>10-1650</t>
  </si>
  <si>
    <t>SWITCH ASSY,MR/AB/RR</t>
  </si>
  <si>
    <t>10-1651</t>
  </si>
  <si>
    <t>SWITCH ASSY,MR/MR/RR</t>
  </si>
  <si>
    <t>10-1652</t>
  </si>
  <si>
    <t>ASSY,MN RES/RR/AB</t>
  </si>
  <si>
    <t>10-104</t>
  </si>
  <si>
    <t>Single Plate for Auxiliary Switches</t>
  </si>
  <si>
    <t>10-105</t>
  </si>
  <si>
    <t>Dual Plate for Auxiliary Switches</t>
  </si>
  <si>
    <t>10-106</t>
  </si>
  <si>
    <t>Triple Plate for Auxiliary Switches</t>
  </si>
  <si>
    <t>02-2130</t>
  </si>
  <si>
    <t>Normally Closed Contact Block</t>
  </si>
  <si>
    <t>02-2150</t>
  </si>
  <si>
    <t>Normally Open Contact Block</t>
  </si>
  <si>
    <t>02-2270</t>
  </si>
  <si>
    <t>Safety Clip for Manual Release</t>
  </si>
  <si>
    <t>02-4192</t>
  </si>
  <si>
    <t>Spare Key for Manual Release</t>
  </si>
  <si>
    <t>10-2226</t>
  </si>
  <si>
    <t>PC Board for Manual Actuator (10-2225)</t>
  </si>
  <si>
    <t>02-2137</t>
  </si>
  <si>
    <t>Label for Abort</t>
  </si>
  <si>
    <t>02-2138</t>
  </si>
  <si>
    <t>Label for Keyed Abort</t>
  </si>
  <si>
    <t>02-2139</t>
  </si>
  <si>
    <t>Label for Manual Release</t>
  </si>
  <si>
    <t>02-2140</t>
  </si>
  <si>
    <t>Label for Main-Reserve</t>
  </si>
  <si>
    <t>02-2141</t>
  </si>
  <si>
    <t>Label for Remote Reset</t>
  </si>
  <si>
    <t>C02-1200</t>
  </si>
  <si>
    <t>Label /CO2 Discharge for P/N 20-007</t>
  </si>
  <si>
    <t>10-1337</t>
  </si>
  <si>
    <t>Front Plate for 20-040 (abort - timer)</t>
  </si>
  <si>
    <t>10-1587</t>
  </si>
  <si>
    <t>Front Plate / Timer Assembly for 20-040</t>
  </si>
  <si>
    <t>10-1727</t>
  </si>
  <si>
    <t>Cover for 10-045</t>
  </si>
  <si>
    <t>10-1499</t>
  </si>
  <si>
    <t>Front Plate for 20-046 (man rel - abort - timer)</t>
  </si>
  <si>
    <t>10-1588</t>
  </si>
  <si>
    <t>Front Plate / Timer Assembly for 20-046</t>
  </si>
  <si>
    <t>10-1389A</t>
  </si>
  <si>
    <t>Countdown Timer Circuit Board Assembly</t>
  </si>
  <si>
    <t>02-3799</t>
  </si>
  <si>
    <t>Flashbulbs, 12 per box</t>
  </si>
  <si>
    <t>10-081-1</t>
  </si>
  <si>
    <t>Cheetah Xi 120v</t>
  </si>
  <si>
    <t>10-081-2</t>
  </si>
  <si>
    <t>Cheetah Xi 240v</t>
  </si>
  <si>
    <t>10-082-1</t>
  </si>
  <si>
    <t>10-082-2</t>
  </si>
  <si>
    <t>10-068-R-1</t>
  </si>
  <si>
    <t>Cheetah Xi Control System Including: 
  Cheetah Xi Controller P/N 10-2542
  Transformer 120VAC P/N  02-10881 
  Red Enclosure P/N 10-2541-R</t>
  </si>
  <si>
    <t>10-068-R-1-L</t>
  </si>
  <si>
    <t>Cheetah Xi Control System w/Lexan Including: 
  Cheetah Xi Controller P/N 10-2542
  Transformer 120VAC P/N  02-10881 
  Red Enclosure P/N 10-2541-R</t>
  </si>
  <si>
    <t>10-068-R-2</t>
  </si>
  <si>
    <t>Cheetah Xi Control System Including: 
  Cheetah Xi Controller P/N 10-2542
  Transformer 240VAC P/N 02-10882 
  Red Enclosure P/N 10-2541-R</t>
  </si>
  <si>
    <t>10-068-R-2-L</t>
  </si>
  <si>
    <t>Cheetah Xi Control System w/Lexan Including: 
  Cheetah Xi Controller P/N 10-2542
  Transformer 240VAC P/N  02-10882 
  Red Enclosure P/N 10-2541-R</t>
  </si>
  <si>
    <t>10-068-G-1</t>
  </si>
  <si>
    <t>Cheetah Xi Control System Including: 
  Cheetah Xi Controller P/N 10-2542
  Transformer 120VAC P/N  02-10881 
  Grey Enclosure P/N 10-2541-G</t>
  </si>
  <si>
    <t>10-068-G-1-L</t>
  </si>
  <si>
    <t>Cheetah Xi Control System w/Lexan Including: 
  Cheetah Xi Controller P/N 10-2542
  Transformer 120VAC P/N  02-10881 
  Grey Enclosure P/N 10-2541-G</t>
  </si>
  <si>
    <t>10-068-G-2</t>
  </si>
  <si>
    <t>Cheetah XiControl System Including: 
  Cheetah Xi Controller P/N 10-2542
  Transformer 240VAC P/N  02-10882 
  Grey Enclosure P/N 10-2541-G</t>
  </si>
  <si>
    <t>10-068-G-2-L</t>
  </si>
  <si>
    <t>Cheetah XiControl System w/Lexan Including: 
  Cheetah Xi Controller P/N 10-2542
  Transformer 240VAC P/N  02-10882 
  Grey Enclosure P/N 10-2541-G</t>
  </si>
  <si>
    <t>10-071-R-1</t>
  </si>
  <si>
    <t>Cheetah Xi 50 Control System Including: 
  Cheetah Xi Controller P/N 10-2622
  Transformer 120VAC P/N  02-10881 
  Red Enclosure P/N 10-2623-R</t>
  </si>
  <si>
    <t>10-071-R-2</t>
  </si>
  <si>
    <t>Cheetah Xi 50 Control System Including: 
  Cheetah Xi Controller P/N 10-2622
  Transformer 240VAC P/N 02-10882 
  Red Enclosure P/N 10-2623-R</t>
  </si>
  <si>
    <t>10-071-G-1</t>
  </si>
  <si>
    <t>Cheetah Xi 50 Control System Including: 
  Cheetah Xi Controller P/N 10-2622
  Transformer 120VAC P/N  02-10881 
  Grey Enclosure P/N 10-2623-G</t>
  </si>
  <si>
    <t>10-071-G-2</t>
  </si>
  <si>
    <t>Cheetah Xi 50 Control System Including: 
  Cheetah Xi Controller P/N 10-2622
  Transformer 240VAC P/N 02-10882 
  Grey Enclosure P/N 10-2623-G</t>
  </si>
  <si>
    <t>10-2519-R</t>
  </si>
  <si>
    <t>Dead Front Red</t>
  </si>
  <si>
    <t>10-2519-G</t>
  </si>
  <si>
    <t>Dead Front Grey</t>
  </si>
  <si>
    <t>10-2476</t>
  </si>
  <si>
    <t>DACT Module with enclosure</t>
  </si>
  <si>
    <t>10-2528</t>
  </si>
  <si>
    <t>DACT Module without enclosure</t>
  </si>
  <si>
    <t>10-2474-1</t>
  </si>
  <si>
    <t>SPS- Supplemental Power Supply, 6.0 Amp, 120VAC Input</t>
  </si>
  <si>
    <t>10-2474-2</t>
  </si>
  <si>
    <t>SPS-Supplemental Power Supply, 6.0 Amp, 240VAC Input</t>
  </si>
  <si>
    <t>10-2473</t>
  </si>
  <si>
    <t>SLM- Supplemental Loop Module (adds 2 loops 254 devices per loop)</t>
  </si>
  <si>
    <t>10-2204</t>
  </si>
  <si>
    <t>CRM4-Relay Module</t>
  </si>
  <si>
    <t>10-2785</t>
  </si>
  <si>
    <t>RC12 Relay Card</t>
  </si>
  <si>
    <t>10-2770</t>
  </si>
  <si>
    <t>HPRM4-Relay Module</t>
  </si>
  <si>
    <t>10-2254</t>
  </si>
  <si>
    <t>RPM- Reverse Polarity Module</t>
  </si>
  <si>
    <t>10-2482</t>
  </si>
  <si>
    <t>Network Module</t>
  </si>
  <si>
    <t>10-2624</t>
  </si>
  <si>
    <t>Multimode Fiber Optic Network Module</t>
  </si>
  <si>
    <t>10-2777</t>
  </si>
  <si>
    <t>Relay Driver Control Assembly(Controls up to six 10-2204 CRM4 or 10-2770 HPRM4 Relay Cards)</t>
  </si>
  <si>
    <t>10-2616</t>
  </si>
  <si>
    <t>VS4095 Keltron 90 Serires UL Printer</t>
  </si>
  <si>
    <t>02-14421</t>
  </si>
  <si>
    <t>Printer Paper 3" wide for Keltron</t>
  </si>
  <si>
    <t>02-14784</t>
  </si>
  <si>
    <t>Converter RS485 to Multi-Mode Fiber ST</t>
  </si>
  <si>
    <t>02-14849</t>
  </si>
  <si>
    <t>Converter RS485 to Multi-Mode Fiber SC</t>
  </si>
  <si>
    <t>02-14850</t>
  </si>
  <si>
    <t>Converter RS485 to Single-Mode Fiber SC</t>
  </si>
  <si>
    <t>02-14851</t>
  </si>
  <si>
    <t>Converter RS485 to Single-Mode Fiber ST</t>
  </si>
  <si>
    <t>10-2936</t>
  </si>
  <si>
    <t>Enclosure Kit 6"x6"x6"</t>
  </si>
  <si>
    <t>10-2937</t>
  </si>
  <si>
    <t>Enclosure Kit 10"x8"x6"</t>
  </si>
  <si>
    <t>10-2938</t>
  </si>
  <si>
    <t>Enclosure Kit 14"x8"x6"</t>
  </si>
  <si>
    <t>10-2617</t>
  </si>
  <si>
    <t>Red enclosure for Keltron Printer</t>
  </si>
  <si>
    <t>10-2618</t>
  </si>
  <si>
    <t>Gray enclosure for Keltron Printer</t>
  </si>
  <si>
    <t>10-2619</t>
  </si>
  <si>
    <t>Epson FX-890 Printer</t>
  </si>
  <si>
    <t>10-074</t>
  </si>
  <si>
    <t>Ethernet Module with Enclosure</t>
  </si>
  <si>
    <t>10-2627</t>
  </si>
  <si>
    <t>Ethernet Module without Enclosure</t>
  </si>
  <si>
    <t>02-2123</t>
  </si>
  <si>
    <t>Masonry Box, 4 gang</t>
  </si>
  <si>
    <t>02-11893</t>
  </si>
  <si>
    <t>Space Age ESB Backbox, 4 gang</t>
  </si>
  <si>
    <t>02-4811</t>
  </si>
  <si>
    <t>Masonry Box, 5 gang</t>
  </si>
  <si>
    <t>02-11894</t>
  </si>
  <si>
    <t>Space Age ESB Backbox, 5 gang</t>
  </si>
  <si>
    <t>02-11892</t>
  </si>
  <si>
    <t>3 Gang Red Backbox SpaceAge for 10-2630</t>
  </si>
  <si>
    <t>02-4202</t>
  </si>
  <si>
    <t>Gangable Remodel Backbox</t>
  </si>
  <si>
    <t>10-2630</t>
  </si>
  <si>
    <t>2-Button Remote Display(Requires V3.0 and higher firmware) backbox not included</t>
  </si>
  <si>
    <t>10-2631</t>
  </si>
  <si>
    <t>10-Button Remote Display (Requires V3.0 and higher firmware) Backbox not included</t>
  </si>
  <si>
    <t>10-2646</t>
  </si>
  <si>
    <t>14-Button Remote Display  (Requires V3.0 and higher firmware) Backbox not included</t>
  </si>
  <si>
    <t>10-2667</t>
  </si>
  <si>
    <t>20 Zone Remote Annunciator (Requires V4.0 and higher firmware)</t>
  </si>
  <si>
    <t>10-2321</t>
  </si>
  <si>
    <t xml:space="preserve">Remote Display(Old Version RDU) Backbox not included </t>
  </si>
  <si>
    <t>10-2373</t>
  </si>
  <si>
    <t>Zone Annunciator(Old Version) Backbox not included</t>
  </si>
  <si>
    <t>10-2260</t>
  </si>
  <si>
    <t>RS-485 to RS-232 Converter for Cheetah Xi to Iscan Graphic</t>
  </si>
  <si>
    <t>10-2648</t>
  </si>
  <si>
    <t>Handheld Programmer</t>
  </si>
  <si>
    <t>55-051</t>
  </si>
  <si>
    <t>Infrared (IR) Tool Remote Control for Programming/Testing Devices</t>
  </si>
  <si>
    <t>10-1874A</t>
  </si>
  <si>
    <t>Interface Cable for software (DB9 to RJ11)</t>
  </si>
  <si>
    <t>10-1874B</t>
  </si>
  <si>
    <t>USB to DB9 Converter with Interface Cable</t>
  </si>
  <si>
    <t>ES-U-1001-R10</t>
  </si>
  <si>
    <t>USB to RS232 Convertor kite (Easy Sync)</t>
  </si>
  <si>
    <t>10-2477</t>
  </si>
  <si>
    <t>Programmer for Cheetah Xi DACT</t>
  </si>
  <si>
    <t>10-2622</t>
  </si>
  <si>
    <t>Cheetah Xi 50 System Controller (included with 10-071-C-P)</t>
  </si>
  <si>
    <t>10-2542</t>
  </si>
  <si>
    <t>Cheetah Xi 1016 System Controller (included with 10-068-C-P)</t>
  </si>
  <si>
    <t>10-2541-R</t>
  </si>
  <si>
    <t>Cheetah Xi Enclosure Red</t>
  </si>
  <si>
    <t>10-2541-G</t>
  </si>
  <si>
    <t>Cheetah Xi enclosure Grey</t>
  </si>
  <si>
    <t>02-10881</t>
  </si>
  <si>
    <t xml:space="preserve">Transformer, 120VAC </t>
  </si>
  <si>
    <t>02-10882</t>
  </si>
  <si>
    <t>Transformer, 240VAC</t>
  </si>
  <si>
    <t>02-11823</t>
  </si>
  <si>
    <t>Key lock with cam (hook)</t>
  </si>
  <si>
    <t>02-1606</t>
  </si>
  <si>
    <t>Key lock with cam (419)</t>
  </si>
  <si>
    <t>02-12025</t>
  </si>
  <si>
    <t>Panel Key only (without cam)</t>
  </si>
  <si>
    <t>02-4035</t>
  </si>
  <si>
    <t>Standoff and lock washer/hex nut kit (30 each)</t>
  </si>
  <si>
    <t>10-2315</t>
  </si>
  <si>
    <t>Audible output circuit EOL assembly 10K</t>
  </si>
  <si>
    <t>02-4174</t>
  </si>
  <si>
    <t>Fuse, 15 Amp, Mini Auto, Fast Acting (For F1 &amp; F2)</t>
  </si>
  <si>
    <t>02-10788</t>
  </si>
  <si>
    <t>Standoff kit 5/8' M/F, 5 each required (10 each supplied)</t>
  </si>
  <si>
    <t>02-4009</t>
  </si>
  <si>
    <t>Standoff 2" M/F, for 10-2528 DACT, 4 each required (1 each supplied)</t>
  </si>
  <si>
    <t>02-11751</t>
  </si>
  <si>
    <t>Standoff 2" F/F 1 Each required (1 each supplied)</t>
  </si>
  <si>
    <t>02-11127</t>
  </si>
  <si>
    <t>Terminal Block, 4 position for P1 Power or P21  SPS Power</t>
  </si>
  <si>
    <t>02-10996</t>
  </si>
  <si>
    <t>Terminal Block, 9 position for P2 Relays or P8 Aux Power</t>
  </si>
  <si>
    <t>02-10998</t>
  </si>
  <si>
    <t>Terminal Block, 5 position for P9-P12 SLC or NAC circuits</t>
  </si>
  <si>
    <t>02-4040</t>
  </si>
  <si>
    <t>Battery, Lithium Coin Cell, 3V</t>
  </si>
  <si>
    <t>02-11167</t>
  </si>
  <si>
    <t>Lexan for mounting to the -L version door</t>
  </si>
  <si>
    <t>10-2530</t>
  </si>
  <si>
    <t>14Ω Series Resistor, for Monitor Module Short Circuit detection</t>
  </si>
  <si>
    <t>02-11412</t>
  </si>
  <si>
    <t>Fuse, 4 Amp, Mini-Auto, Fast Acting (For F3-5)</t>
  </si>
  <si>
    <t>02-2519</t>
  </si>
  <si>
    <t>Termination Resistor, 100 ohm</t>
  </si>
  <si>
    <t>02-11918</t>
  </si>
  <si>
    <t>Transformer Terminal Cover</t>
  </si>
  <si>
    <t>SPFG1</t>
  </si>
  <si>
    <t>Finger Guard</t>
  </si>
  <si>
    <t>10-2570</t>
  </si>
  <si>
    <t>End of Line Resistor, 1.2K (for NAC 1 &amp; 2)</t>
  </si>
  <si>
    <t>02-11723</t>
  </si>
  <si>
    <t>Bezel</t>
  </si>
  <si>
    <t>63-1052</t>
  </si>
  <si>
    <t>Photo Sensor (ED-P)</t>
  </si>
  <si>
    <t>63-1058</t>
  </si>
  <si>
    <t>Photo Sensor w/built in isolators (ED-PI)</t>
  </si>
  <si>
    <t>63-1053</t>
  </si>
  <si>
    <t>Photo/135 F Heat Combination Sensor (ED-PT)</t>
  </si>
  <si>
    <t>63-1059</t>
  </si>
  <si>
    <t>Photo/135 F Heat Combination Sensor w/built in isolators (ED-PTI)</t>
  </si>
  <si>
    <t>60-1039</t>
  </si>
  <si>
    <t>Heat Sensor, 135-190 F (57-88 C) Fixed Temp/Rate of Rise (ED-T)</t>
  </si>
  <si>
    <t>60-1040</t>
  </si>
  <si>
    <t>Heat Sensor, 135-190 F (57-88 C) Fixed Temp/Rate of Rise w/built in isolators (ED-TI)</t>
  </si>
  <si>
    <t>67-034</t>
  </si>
  <si>
    <t>Ion Sensor w/built in isolators (ED-II)</t>
  </si>
  <si>
    <t>63-1054</t>
  </si>
  <si>
    <t>Sensor Base 6" (EBF)</t>
  </si>
  <si>
    <t>63-1060</t>
  </si>
  <si>
    <t>Sensor Base 6" w/ built in isolators (EBFI)</t>
  </si>
  <si>
    <t>63-1055</t>
  </si>
  <si>
    <t>Sensor Base 4" (EB)</t>
  </si>
  <si>
    <t>63-1061</t>
  </si>
  <si>
    <t>Sensor Base 4" w/ built in isolators (EBI)</t>
  </si>
  <si>
    <t>63-1064</t>
  </si>
  <si>
    <t>Sounder Base</t>
  </si>
  <si>
    <t>63-1063</t>
  </si>
  <si>
    <t>Relay Base</t>
  </si>
  <si>
    <t>55-052</t>
  </si>
  <si>
    <t>Releasing Module (EM-1RM)</t>
  </si>
  <si>
    <t>55-053</t>
  </si>
  <si>
    <t>Releasing Module (EM-1RMI)</t>
  </si>
  <si>
    <t>55-045</t>
  </si>
  <si>
    <t>Mini Monitor Module (EM-1MM)</t>
  </si>
  <si>
    <t>55-050</t>
  </si>
  <si>
    <t>Mini Monitor Module w/ built in isolators (EM-1MMI)</t>
  </si>
  <si>
    <t>55-041</t>
  </si>
  <si>
    <t>Monitor Module 4" (EM-1SM)</t>
  </si>
  <si>
    <t>55-046</t>
  </si>
  <si>
    <t>Monitor Module 4" w/ built in isolators (EM-1MI)</t>
  </si>
  <si>
    <t>55-042</t>
  </si>
  <si>
    <t>Supervised Control Module (EM-1SR)</t>
  </si>
  <si>
    <t>55-047</t>
  </si>
  <si>
    <t>Supervised Control Module w/ built in isolators (EM-1SRI)</t>
  </si>
  <si>
    <t>10-2360</t>
  </si>
  <si>
    <t>39K Series Solenoid Diode(For use w/55-042 or 55-047)</t>
  </si>
  <si>
    <t>55-043</t>
  </si>
  <si>
    <t>Relay Module (EM-1R)</t>
  </si>
  <si>
    <t>55-048</t>
  </si>
  <si>
    <t>Relay Module w/ built in isolators (EM-1RI)</t>
  </si>
  <si>
    <t>20-1343</t>
  </si>
  <si>
    <t>Intelligent Agent Release Pull Station</t>
  </si>
  <si>
    <t>20-1063</t>
  </si>
  <si>
    <t>Intelligent Pull Station (Ep-D2)</t>
  </si>
  <si>
    <t>20-1064</t>
  </si>
  <si>
    <t>Intelligent Pull Station w/built in isolators (EP-D2I)</t>
  </si>
  <si>
    <t>63-1057</t>
  </si>
  <si>
    <t>Photo Duct Sensor (ED-DP)</t>
  </si>
  <si>
    <t>20-1087</t>
  </si>
  <si>
    <t>Detector Removal Tool</t>
  </si>
  <si>
    <t>02-4986</t>
  </si>
  <si>
    <t>XP-4 Extension  Pole</t>
  </si>
  <si>
    <t>20-1089</t>
  </si>
  <si>
    <t>Black Detector Kit (10 Pieces0</t>
  </si>
  <si>
    <t>20-1346</t>
  </si>
  <si>
    <t>CB500 Control Module Barrier</t>
  </si>
  <si>
    <t>63-1062</t>
  </si>
  <si>
    <t>Photo Duct sensor w/ built in isolators (ED-DPI)</t>
  </si>
  <si>
    <t>63-1158</t>
  </si>
  <si>
    <r>
      <t>Intelligent Innovair Duct Housing **</t>
    </r>
    <r>
      <rPr>
        <sz val="11"/>
        <rFont val="Times New Roman"/>
        <family val="1"/>
      </rPr>
      <t>Please Note order optional 55-043 Relay Module separetly when required**)</t>
    </r>
  </si>
  <si>
    <t>63-1159</t>
  </si>
  <si>
    <t>Sampling Tube, Duct Detector 1.0'</t>
  </si>
  <si>
    <t>63-1160</t>
  </si>
  <si>
    <t>Sampling Tube, Duct Detector 1.5'</t>
  </si>
  <si>
    <t>63-1161</t>
  </si>
  <si>
    <t>Sampling Tube, Duct Detector 3.0'</t>
  </si>
  <si>
    <t>63-1162</t>
  </si>
  <si>
    <t>Sampling Tube, Duct Detctor 5.0'</t>
  </si>
  <si>
    <t>63-1163</t>
  </si>
  <si>
    <t>Sampling Tube, Duct Detector 10.0'</t>
  </si>
  <si>
    <t>13-0125</t>
  </si>
  <si>
    <t>Weatherproof Enclosure for 63-1158</t>
  </si>
  <si>
    <t>20-1811</t>
  </si>
  <si>
    <t>Metal Exhaust Tube Duct 1ft</t>
  </si>
  <si>
    <t>10-063-1-R-1</t>
  </si>
  <si>
    <t>SHP Pro Control System All Modes Including:
  Red Enclosure, 110V Transformer</t>
  </si>
  <si>
    <t>10-063-1-G-1</t>
  </si>
  <si>
    <t>SHP Pro Control System All Modes Including:
  Grey Enclosure, 110V Transformer</t>
  </si>
  <si>
    <t>10-063-1-R-2</t>
  </si>
  <si>
    <t>SHP Pro Control System All Modes Including:
  Red Enclosure, 240V Transforner</t>
  </si>
  <si>
    <t>10-063-1-G-2</t>
  </si>
  <si>
    <t>SHP Pro Control System All Modes Including:
  Grey Enclosure, 240V Transformer</t>
  </si>
  <si>
    <t>10-063-2-R-1</t>
  </si>
  <si>
    <t>SHP Pro Control System Sprinkler Only Including:
  Red Enclsoure, 110V Transformer</t>
  </si>
  <si>
    <t>10-063-2-G-1</t>
  </si>
  <si>
    <t>SHP Pro Control System Sprinkler Only Including:
  Grey Enclosure, 110V Transformer</t>
  </si>
  <si>
    <t>10-063-2-R-2</t>
  </si>
  <si>
    <t>SHP Pro Control System Sprinkler Only Including:
  Red Enclosure, 240V Transforner</t>
  </si>
  <si>
    <t>10-063-2-G-2</t>
  </si>
  <si>
    <t>SHP Pro Control System Sprinkler Only Including:
  Grey Enclosure, 240V Transformer</t>
  </si>
  <si>
    <t>10-2452-1</t>
  </si>
  <si>
    <t>PCB ASSY, SHP PRO, CA/SOL/SPRINKLER</t>
  </si>
  <si>
    <t>10-2452-2</t>
  </si>
  <si>
    <t>PCB ASSY, SHP PRO, SPRINKLER ONLY</t>
  </si>
  <si>
    <t>10-2450</t>
  </si>
  <si>
    <t>CLASS A INPUT MODULE</t>
  </si>
  <si>
    <t>10-2448</t>
  </si>
  <si>
    <t>CLASS A OUTPUT MODULE</t>
  </si>
  <si>
    <t>CRM4 RELAY MODULE</t>
  </si>
  <si>
    <t>10-2453-R</t>
  </si>
  <si>
    <t>ENCLOSURE ASSY, SHP PRO, RED</t>
  </si>
  <si>
    <t>10-065-1-R-1</t>
  </si>
  <si>
    <t>SHP Pro Control System All Modes Including:
  Red Enclsoure Door, 110V Transformer</t>
  </si>
  <si>
    <t>10-065-1-G-1</t>
  </si>
  <si>
    <t>SHP Pro Control System All Modes Including:
  Grey Enclosure Door, 110V Transformer</t>
  </si>
  <si>
    <t>10-065-1-G-2</t>
  </si>
  <si>
    <t>SHP Pro Control System All Modes Including:
  Grey Enclosure Door, 240V Transformer</t>
  </si>
  <si>
    <t>10-065-2-R-1</t>
  </si>
  <si>
    <t>SHP Pro Control System Sprinkler Only Including:
  Red Enclsoure Door, 110V Transformer</t>
  </si>
  <si>
    <t>06-463</t>
  </si>
  <si>
    <t>Precise Vision Facility Management Software Package H Cheetah Xi Panels Monitoring Capability Only No Command &amp; Control Functionality into Fire Alarm System *SOFTWARE ONLY*</t>
  </si>
  <si>
    <t>06-463-R</t>
  </si>
  <si>
    <t>Remote User Precise Vision Facility Management Software Package H Cheetah Xi Panels Monitoring Capability Only No Command &amp; Control Functionality into Fire Alarm System *SOFTWARE ONLY*</t>
  </si>
  <si>
    <t>06-459</t>
  </si>
  <si>
    <t>Precise Vision Facility Management Software Package D CyberCat Panels Max of 1016 Points Monitoring Capability Only No Command &amp; Control Functionality into Fire Alarm System *SOFTWARE ONLY*</t>
  </si>
  <si>
    <t>06-459-R</t>
  </si>
  <si>
    <t>Remote User Precise Vision Facility Management Software Package D CyberCat Panels Max of 1016 Points Monitoring Capability Only No Command &amp; Control Functionality into Fire Alarm System *SOFTWARE ONLY*</t>
  </si>
  <si>
    <t>06-460</t>
  </si>
  <si>
    <t xml:space="preserve">Precise Vision Facility Management Software Package E CyberCat Panels Max of 3048 Points Monitoring Capability Only No Command &amp; Control Functionality into Fire Alarm System*SOFTWARE ONLY* </t>
  </si>
  <si>
    <t>06-460-R</t>
  </si>
  <si>
    <t xml:space="preserve">Remote User Precise Vision Facility Management Software Package E CyberCat Panels Max of 3048 Points Monitoring Capability Only No Command &amp; Control Functionality into Fire Alarm System*SOFTWARE ONLY* </t>
  </si>
  <si>
    <t>06-461</t>
  </si>
  <si>
    <t xml:space="preserve">Precise Vision Facility Management Software Package E CyberCat Panels Max of 130,048 Points Monitoring Capability Only No Command &amp; Control Functionality into Fire Alarm System *SOFTWARE ONLY* </t>
  </si>
  <si>
    <t>06-461-R</t>
  </si>
  <si>
    <t xml:space="preserve">Remote User Precise Vision Facility Management Software Package E CyberCat Panels Max of 130,048 Points Monitoring Capability Only No Command &amp; Control Functionality into Fire Alarm System *SOFTWARE ONLY* </t>
  </si>
  <si>
    <t>06-510</t>
  </si>
  <si>
    <t>Email Capability</t>
  </si>
  <si>
    <t>06-509</t>
  </si>
  <si>
    <t>Fike Configuration of Precise Software (Priced per Floor)</t>
  </si>
  <si>
    <t>06-456</t>
  </si>
  <si>
    <t>Fike Alarm Systems Precise Vision Management Software Package A CyberCat Panels (UL Listed Command/Control Functionality)  Max of 1016 Points</t>
  </si>
  <si>
    <t>06-457</t>
  </si>
  <si>
    <t>Fike Alarm Systems Precise Vision Management Software Package B CyberCat Panels (UL Listed Command/Control Functionality)  Max of 3048 Points</t>
  </si>
  <si>
    <t>06-458</t>
  </si>
  <si>
    <t>Fike Alarm Systems Precise Vision Management Software Package C CyberCat Panels (UL Listed Command/Control Functionality)  Max of 130,047 Points</t>
  </si>
  <si>
    <t>06-462</t>
  </si>
  <si>
    <t>Precise Vision Facility Management Software Package G Cheetah Xi Panels(UL Listed Command &amp; Control Functionality)</t>
  </si>
  <si>
    <t>10-2583</t>
  </si>
  <si>
    <t>Multi-Interface Module (Required with UL Command/Control Computer Graphics or Fieldserver Systems)</t>
  </si>
  <si>
    <t>06-888</t>
  </si>
  <si>
    <t>Precise Vision Upgrade (to 4.0 or current revision)</t>
  </si>
  <si>
    <t>06-834</t>
  </si>
  <si>
    <t>Precise Vision Aspirator Program</t>
  </si>
  <si>
    <t>Fike Configuration of Precise Software (Priced Per Floor)</t>
  </si>
  <si>
    <t>02-14223</t>
  </si>
  <si>
    <t>TOUCHSCREEN, 21.5" LCD, ALL-IN-ONE , i5 2.4Ghz, 4GB of RAM, Computer, 500GB SATA hard drive,Windows 7 Pro, 32 Bit, Wall mount unit</t>
  </si>
  <si>
    <t>02-14224</t>
  </si>
  <si>
    <t>TOUCHSCREEN, 42" LCD, ALL-IN-ONE Computer, i5 2.4Ghz, 4GB, windows 7 Pro, 32 Bit (Doesn't include Wall mount bracket)</t>
  </si>
  <si>
    <t>02-12553</t>
  </si>
  <si>
    <t>Industrial i5 2.4 GHz UL 864 Recognized Desktop Computer includes:  Chassis, Mini-itx motherboard, 24 VDC, has fan,  two RS-232 serial ports, (2) gigabit ethernet port, audio port, 7 USB ports, Video port, keyboard and mouse ports, 4GB of system ram, 500GB SATA hard drive, Microsoft 7 Professional, 32 bit  installed</t>
  </si>
  <si>
    <t>02-14366</t>
  </si>
  <si>
    <t xml:space="preserve"> UL864/ULC-S527-11/UL 2572 RACK MOUNT DUAL QUAD-CORE XEON SYSTEM</t>
  </si>
  <si>
    <t>02-14232</t>
  </si>
  <si>
    <t>TEK 420T 42" ALL-IN-ONE COMPUTER WITH TOUCHSCREEN (FOR NON-UL APPLICATIONS ONLY)</t>
  </si>
  <si>
    <t>02-15314</t>
  </si>
  <si>
    <t>Server, NPORT 5100A Device</t>
  </si>
  <si>
    <t>DK35A</t>
  </si>
  <si>
    <t>Mounting Clips, DIN Rail</t>
  </si>
  <si>
    <t>02-15315</t>
  </si>
  <si>
    <t>DB9, Mini Female, to Terminal Block</t>
  </si>
  <si>
    <t>02-14256</t>
  </si>
  <si>
    <t>LCD 19" Widescreen 1366X768 Desktop Display (No Touchscreen)</t>
  </si>
  <si>
    <t>02-14257</t>
  </si>
  <si>
    <t>LCD 19" Widescreen 1366X768 Desktop Display (With Touchscreen)</t>
  </si>
  <si>
    <t>02-14258</t>
  </si>
  <si>
    <t>LCD 22" Widescreen 1920X1080 Desktop LED backlit (No Touchscreen)</t>
  </si>
  <si>
    <t>02-14259</t>
  </si>
  <si>
    <t>LCD 22" Widescreen 1920X1080 Desktop LED backlit (With Touchscreen)</t>
  </si>
  <si>
    <t>13-0190</t>
  </si>
  <si>
    <t>RS485 to USB Converter (Control Panel Direct to Computer other than 13-0114)</t>
  </si>
  <si>
    <t>10-2190-1</t>
  </si>
  <si>
    <t>Battery Assembly, 7AH, w/ wiring assembly (2 Batteries)</t>
  </si>
  <si>
    <t>10-2190-2</t>
  </si>
  <si>
    <t>Battery Assembly, 18AH, w/ wiring assembly (2 Batteries)</t>
  </si>
  <si>
    <t>10-2192</t>
  </si>
  <si>
    <t>Wiring Assembly for 7.2AH and 18AH Batteries (wire only)</t>
  </si>
  <si>
    <t>02-2018</t>
  </si>
  <si>
    <t>Battery, 12V, 7.2AH (Requires 2 each)</t>
  </si>
  <si>
    <t>02-2820</t>
  </si>
  <si>
    <t>Battery 12V, 18AH (Requires 2 each)</t>
  </si>
  <si>
    <t>02-3468</t>
  </si>
  <si>
    <t>Battery, 12V 33AH (Requires 2 each)</t>
  </si>
  <si>
    <t>A02-0252</t>
  </si>
  <si>
    <t>Battery, 12V, 40AH (Requires 2 each)0</t>
  </si>
  <si>
    <t>02-4206</t>
  </si>
  <si>
    <t>Battery, 12V, 75AH (Requires 2 each)</t>
  </si>
  <si>
    <t>10-2154-R</t>
  </si>
  <si>
    <t>Battery Enclosure, 33Ah, Red, no batteries</t>
  </si>
  <si>
    <t>10-2236-R</t>
  </si>
  <si>
    <t>Battery Enclosure, 75Ah, Red, no batteries</t>
  </si>
  <si>
    <t>02-11368</t>
  </si>
  <si>
    <t>Disconnect, Piggyback, 14-16AWG</t>
  </si>
  <si>
    <t>10-2811</t>
  </si>
  <si>
    <t>7 &amp; 18 AH 27k resistor assembly only</t>
  </si>
  <si>
    <t>10-2517</t>
  </si>
  <si>
    <t>7 &amp; 18 AH Battery Harness w/ 27k resistor</t>
  </si>
  <si>
    <t>68-517</t>
  </si>
  <si>
    <t>Modbus HLI with enclosure</t>
  </si>
  <si>
    <t>68-023</t>
  </si>
  <si>
    <t>Vesda HLI Assembly with enclosure</t>
  </si>
  <si>
    <t>02-15802</t>
  </si>
  <si>
    <t>Cable Assembly, HLI, 232</t>
  </si>
  <si>
    <t>VHX-1200</t>
  </si>
  <si>
    <t>Wall Mounted HLI. System Manager 4 (VSM4) and VESDA System Configurator (VSC). Includes a built-in VESDAnet port and a VESDAnet socket card.</t>
  </si>
  <si>
    <t>VLP-400</t>
  </si>
  <si>
    <t>VESDA VLP "Detector Only"
VLP “Detector only” enclosure with three blank plates. The plate in the far left position includes Fire1 Alarm and OK (FOK) LED’s.</t>
  </si>
  <si>
    <t>VLP-002</t>
  </si>
  <si>
    <t>VLP "with Display" 
Detector with two blank plates and with all the features of a standard Display module. The Display module is mounted in the far right position.</t>
  </si>
  <si>
    <t>VLP-010</t>
  </si>
  <si>
    <t>VLP "with LCD Programmer"
Detector with a centrally mounted LCD Programmer module.</t>
  </si>
  <si>
    <t>VLP-012</t>
  </si>
  <si>
    <t>VLP "with LCD Programmer and Display" 
Detector with a centrally mounted LCD Programmer module and Display module.</t>
  </si>
  <si>
    <t>VLS-600</t>
  </si>
  <si>
    <t>VLS "Detector Only", 7 Relays, (FOK) LED's
“Detector only” enclosure with three blank plates. The plate in the far left position includes Fire 1 Alarm (for any sector) and OK (FOK) LED’s. 7 Relay Version.</t>
  </si>
  <si>
    <t>VLS-700</t>
  </si>
  <si>
    <t>VLS "Detector Only", 12 Relays (FOK) LED's 
“Detector only” enclosure with three blank plates. The plate in the far left position includes Fire 1 Alarm (for any sector) and OK (FOK) LED’s. 12 Relay Version.</t>
  </si>
  <si>
    <t>VLS-204</t>
  </si>
  <si>
    <t>VLS with Display Module, 7 Relays 
Detector with two blank plates and Scanner Display module. 7 Relay Version.</t>
  </si>
  <si>
    <t>VLS-304</t>
  </si>
  <si>
    <t>VLS with Display Module, 12 Relays
Detector with two blank plates and Scanner Display module. 12 Relay Version.</t>
  </si>
  <si>
    <t>VLS-310</t>
  </si>
  <si>
    <t>VLS with LCD Programmer,  12 Relays
Detector with a centrally mounted LCD Programmer module.  7 Relay Version.  Does not include Scanner Display module.</t>
  </si>
  <si>
    <t>VLS-214</t>
  </si>
  <si>
    <t>VLS with LCD Programmer and Scanner Display module, 7 Relays
Detector with a centrally mounted LCD Programmer and Scanner Display module.  7 Relay Version.</t>
  </si>
  <si>
    <t>VLS-314</t>
  </si>
  <si>
    <t>VLS with LCD Programmer and Scanner Display module, 12 Relays
Detector with a centrally mounted LCD Programmer module and Scanner Display module.  12 Relay Version.</t>
  </si>
  <si>
    <t>VLC-505</t>
  </si>
  <si>
    <t>VLC (VN), VESDAnet Version plus relay output
Compatible with the entire family of VESDA Laser products (VLP, VLS, VSM4, etc...). Adjustable sensitivity range is 0.0015 - 6% Ft./Obs., Optional Remote Display and 7 Relays, 3 Levels of Alarm provided. Requires Separate Power.
Programming: The VN Version utilizes VESDA Laser Programmers, Version 2.25 or later. Programmer configurations include: Hand Held, Remote Mount, Rack Mount versions, or PC Link HLI.</t>
  </si>
  <si>
    <t>VLC-500</t>
  </si>
  <si>
    <t>VLC (RO) Relay Only Version
3 Levels of Alarm provided, Adjustable Sensitivity Range 0.0015 - 6%/Ft. Obs., Directly Programmable with VSC Software, V. 3.07 or later. Remote LED output/option. Requires Separate Power.
Programming: The RO Version requires VSC “VESDA System Configurator” Software, Version 3.07 or later, and RO - Cable, P/N VSP - 509 Cable. See Spares and Accessories for Cable information.</t>
  </si>
  <si>
    <t>VLC-200-EX-US</t>
  </si>
  <si>
    <t>VLC-200 (RO) Class 1 Div 2 - 2000 sq. ft.</t>
  </si>
  <si>
    <t>VLC-205-EX-US</t>
  </si>
  <si>
    <t>VLC-205 (VN) Class 1 Div 2 - 2000 sq. ft.</t>
  </si>
  <si>
    <t>VLC-500-EX-US</t>
  </si>
  <si>
    <t xml:space="preserve">VLC-500 (RO) Class 1 Div 2 - 8000 sq. ft. </t>
  </si>
  <si>
    <t>VLC-505-EX-US</t>
  </si>
  <si>
    <t>VLC-505 (VN) Class 1 Div 2 - 8000 sq. ft.</t>
  </si>
  <si>
    <t>VLF-250</t>
  </si>
  <si>
    <t>VLF (250)
Compatible with the entire family of VESDA Laser products (VLP, VLS, VLC, etc...).
Adjustable sensitivity range is 0.008 - 6% ro 6.4 /Ft. Obs., Built - in Circular Display, 3 Levels of Alarm provided. Use for areas up to 2,500 square feet.</t>
  </si>
  <si>
    <t>VLF-500</t>
  </si>
  <si>
    <t>VLF (500)
Compatible with the entire family of VESDA Laser products (VLP, VLS, VLC, etc...).
Adjustable sensitivity range is 0.008 - 6% or 6.4 Ft./Obs., Built - in Circular Display, 3 Levels of Alarm provided. Use for areas up to 5,000 square feet.</t>
  </si>
  <si>
    <t>VIC-010</t>
  </si>
  <si>
    <t xml:space="preserve">VESDAnet Network Interface Card
The VESDAnet Interface Card (VN Card) is a simple interface card for the range of VESDA VLF smoke detectors. The VN Card provides seamless VESDAnet communication from the detector to other VESDAnet devices, including configuration and monitoring tools. </t>
  </si>
  <si>
    <t>VIC - 020</t>
  </si>
  <si>
    <t>VESDA Multi-function Control Card
Provides Additional 2 relays &amp; General Purpose Output (GPI)</t>
  </si>
  <si>
    <t>VIC-030</t>
  </si>
  <si>
    <t>VESDA Multi-function Control Card with Powered Output (MPO)
Same as Above, plus 3rd relay or 24V Monitored Powered Output (MPO)</t>
  </si>
  <si>
    <t>VLI-885</t>
  </si>
  <si>
    <t>VESDA VLI with VESDAnet</t>
  </si>
  <si>
    <t>VLI-880</t>
  </si>
  <si>
    <t>VESDA VLI with Relays and Ethernet Only</t>
  </si>
  <si>
    <t>VEU-A00</t>
  </si>
  <si>
    <t>VEU with LEDs</t>
  </si>
  <si>
    <t>VEU-A10</t>
  </si>
  <si>
    <t>VEU with 3.5" Display</t>
  </si>
  <si>
    <t>VEP-A00-P</t>
  </si>
  <si>
    <t>4-Pipe VEP with LEDs only</t>
  </si>
  <si>
    <t>VEP-A10-P</t>
  </si>
  <si>
    <t>4-Pipe VEP with 3.5" display</t>
  </si>
  <si>
    <t>VEP-A00-1P</t>
  </si>
  <si>
    <t xml:space="preserve">1-Pipe VEP </t>
  </si>
  <si>
    <t>VEA-040-A00</t>
  </si>
  <si>
    <t>VESDA-E VEA-40 Aspirating Smoke Detector with LEDs</t>
  </si>
  <si>
    <t>VEA-040-A10</t>
  </si>
  <si>
    <t>VESDA-E VEA-40 Aspirating Smoke Detector with 3.5” Display</t>
  </si>
  <si>
    <t>VEA-020-STX</t>
  </si>
  <si>
    <t>VESDA-E VEA-20 Expansion StaX</t>
  </si>
  <si>
    <t>VEA-040-STX</t>
  </si>
  <si>
    <t>VESDA-E VEA-40 Expansion StaX</t>
  </si>
  <si>
    <t>VER-A40-40-STX</t>
  </si>
  <si>
    <t>VESDA-E VEA 40-Relay Local StaX</t>
  </si>
  <si>
    <t>ECO-D-B-11</t>
  </si>
  <si>
    <t>Hydrogen (H2) 0-100% LEL</t>
  </si>
  <si>
    <t>ECO-D-B-12</t>
  </si>
  <si>
    <t>Methane (CH4) 0-100% LEL</t>
  </si>
  <si>
    <t>ECO-D-B-13</t>
  </si>
  <si>
    <t>Propane (C3H8) 0-100% LEL</t>
  </si>
  <si>
    <t>ECO-D-B-14</t>
  </si>
  <si>
    <t>Hydrogen (H2) 0-2000 PPM</t>
  </si>
  <si>
    <t>ECO-D-B-15</t>
  </si>
  <si>
    <t>Petrol/Gasoline Vapor  0-100% LEL</t>
  </si>
  <si>
    <t>ECO-D-B-16</t>
  </si>
  <si>
    <t>Pentane (C5H12) 0-100% LEL</t>
  </si>
  <si>
    <t>ECO-D-B-19</t>
  </si>
  <si>
    <t>Ammonia (NH3) 0-100% LEL</t>
  </si>
  <si>
    <t>ECO-D-B-20</t>
  </si>
  <si>
    <t>Alcohol Vapor 0-100% LEL</t>
  </si>
  <si>
    <t>ECO-D-B-31</t>
  </si>
  <si>
    <t>Oxygen (O2) 0-25% VOL</t>
  </si>
  <si>
    <t>ECO-D-B-32</t>
  </si>
  <si>
    <t>Oxygen (O2) 0-25% VOL - deficiency and enrichment alarm</t>
  </si>
  <si>
    <t>ECO-D-B-41</t>
  </si>
  <si>
    <t>Carbon Monoxide (CO) 0-500 PPM</t>
  </si>
  <si>
    <t>ECO-D-B-42</t>
  </si>
  <si>
    <t>Ammonia (NH3) 0-100 PPM</t>
  </si>
  <si>
    <t>ECO-D-B-43</t>
  </si>
  <si>
    <t>Hydrogen Sulfide (H2S) 0-100 PPM</t>
  </si>
  <si>
    <t>ECO-D-B-44</t>
  </si>
  <si>
    <t>Sulfur Dioxide (SO2) 0-10 PPM</t>
  </si>
  <si>
    <t>ECO-D-B-45</t>
  </si>
  <si>
    <t>Nitrogen Dioxide (NO2) 0-10 PPM</t>
  </si>
  <si>
    <t>ECO-D-B-47</t>
  </si>
  <si>
    <t>Chlorine (Cl2) 0-20 PPM</t>
  </si>
  <si>
    <t>ECO-D-B-49</t>
  </si>
  <si>
    <t>Carbon Dioxide (CO2) 0-5% VOL</t>
  </si>
  <si>
    <t>ECO-D-B-11-31</t>
  </si>
  <si>
    <t>Hydrogen (H2) 0-100% LEL + Oxygen (O2) 0-25% VOL</t>
  </si>
  <si>
    <t>ECO-D-B-12-31</t>
  </si>
  <si>
    <t>Methane (CH4) 0-100% LEL + Oxygen (O2) 0-25% VOL</t>
  </si>
  <si>
    <t>ECO-D-B-12-41</t>
  </si>
  <si>
    <t>Methane (CH4) 0-100% LEL + Carbon Monoxide (CO) 0-500 PPM</t>
  </si>
  <si>
    <t>ECO-D-B-41-45</t>
  </si>
  <si>
    <t>Carbon Monoxide (CO) 0-500 PPM + Nitrogen Dioxide (NO2) 0-10 PPM</t>
  </si>
  <si>
    <t>ECO-D-B-13-31</t>
  </si>
  <si>
    <t>Propane (C3H8) 0-100% LEL + Oxygen (O2) 0-25% VOL</t>
  </si>
  <si>
    <t>ECO-D-B-31-41</t>
  </si>
  <si>
    <t>Oxygen (O2) 0-25% VOL + Carbon Monoxide (CO) 0-500 PPM</t>
  </si>
  <si>
    <t>ECO-D-B-41-43</t>
  </si>
  <si>
    <t>Carbon Monoxide (CO) 0-500 PPM + Hydrogen Sulfide (H2S) 0-100 PPM</t>
  </si>
  <si>
    <t>ECO-SC-11</t>
  </si>
  <si>
    <t>ECO-SC-12</t>
  </si>
  <si>
    <t>ECO-SC-13</t>
  </si>
  <si>
    <t>ECO-SC-14</t>
  </si>
  <si>
    <t>Hydrogen (H2) 0-2000 ppm</t>
  </si>
  <si>
    <t>ECO-SC-15</t>
  </si>
  <si>
    <t>ECO-SC-16</t>
  </si>
  <si>
    <t>ECO-SC-19</t>
  </si>
  <si>
    <t>ECO-SC-20</t>
  </si>
  <si>
    <t>ECO-SC-31</t>
  </si>
  <si>
    <t>ECO-SC-32</t>
  </si>
  <si>
    <t>Oxygen (O2) 0-25% VOL - deficiency and enrichement alarm</t>
  </si>
  <si>
    <t>ECO-SC-41</t>
  </si>
  <si>
    <t>ECO-SC-42</t>
  </si>
  <si>
    <t>ECO-SC-43</t>
  </si>
  <si>
    <t>ECO-SC-44</t>
  </si>
  <si>
    <t>ECO-SC-45</t>
  </si>
  <si>
    <t>ECO-SC-47</t>
  </si>
  <si>
    <t>ECO-SC-49</t>
  </si>
  <si>
    <t>ECO-SC-11-31</t>
  </si>
  <si>
    <t>ECO-SC-12-31</t>
  </si>
  <si>
    <t>ECO-SC-12-41</t>
  </si>
  <si>
    <t>ECO-SC-12-43</t>
  </si>
  <si>
    <t>Methane (CH4) 0-100% LEL + Hydrogen Sulfide (H2S) 0-100 PPM</t>
  </si>
  <si>
    <t>ECO-SC-13-31</t>
  </si>
  <si>
    <t>ECO-SC-31-41</t>
  </si>
  <si>
    <t>ECO-D-B-11-Ex</t>
  </si>
  <si>
    <t>ECO-D-B-12-Ex</t>
  </si>
  <si>
    <t>ECO-D-B-13-Ex</t>
  </si>
  <si>
    <t>ECO-D-B-14-Ex</t>
  </si>
  <si>
    <t>ECO-D-B-15-Ex</t>
  </si>
  <si>
    <t>ECO-D-B-16-Ex</t>
  </si>
  <si>
    <t>ECO-D-B-19-Ex</t>
  </si>
  <si>
    <t>ECO-D-B-20-Ex</t>
  </si>
  <si>
    <t>ECO-D-B-31-Ex</t>
  </si>
  <si>
    <t>Oxygen (O2) 0-25% VOL - deficiency only alarm</t>
  </si>
  <si>
    <t>ECO-D-B-32-Ex</t>
  </si>
  <si>
    <t>ECO-D-B-41-Ex</t>
  </si>
  <si>
    <t>ECO-D-B-42-Ex</t>
  </si>
  <si>
    <t>ECO-D-B-43-Ex</t>
  </si>
  <si>
    <t>ECO-D-B-44-Ex</t>
  </si>
  <si>
    <t>ECO-D-B-45-Ex</t>
  </si>
  <si>
    <t>ECO-D-B-47-Ex</t>
  </si>
  <si>
    <t>ECO-D-B-49-Ex</t>
  </si>
  <si>
    <t>ECO-D-B-12-43-Ex</t>
  </si>
  <si>
    <t>ECO-D-B-13-31-Ex</t>
  </si>
  <si>
    <t>ECO-SC-11-Ex</t>
  </si>
  <si>
    <t>ECO-SC-12-Ex</t>
  </si>
  <si>
    <t>ECO-SC-13-Ex</t>
  </si>
  <si>
    <t>ECO-SC-14-Ex</t>
  </si>
  <si>
    <t>ECO-SC-15-Ex</t>
  </si>
  <si>
    <t>ECO-SC-16-Ex</t>
  </si>
  <si>
    <t>ECO-SC-19-Ex</t>
  </si>
  <si>
    <t>ECO-SC-20-Ex</t>
  </si>
  <si>
    <t>ECO-SC-31-Ex</t>
  </si>
  <si>
    <t>ECO-SC-32-Ex</t>
  </si>
  <si>
    <t>ECO-SC-41-Ex</t>
  </si>
  <si>
    <t>ECO-SC-42-Ex</t>
  </si>
  <si>
    <t>ECO-SC-43-Ex</t>
  </si>
  <si>
    <t>ECO-SC-44-Ex</t>
  </si>
  <si>
    <t>ECO-SC-45-Ex</t>
  </si>
  <si>
    <t>ECO-SC-47-Ex</t>
  </si>
  <si>
    <t>ECO-SC-49-Ex</t>
  </si>
  <si>
    <t>ECO-SC-12-43-Ex</t>
  </si>
  <si>
    <t>ECO-SC-13-31-Ex</t>
  </si>
  <si>
    <t xml:space="preserve">ECO-D-S-01 </t>
  </si>
  <si>
    <t>ECO detector with no sensor cartridge</t>
  </si>
  <si>
    <t>LF41333</t>
  </si>
  <si>
    <t>Filter Cartridge Assembly</t>
  </si>
  <si>
    <t>XAS-1-US</t>
  </si>
  <si>
    <t>Single Zone Air Sampling Unit.  UL Listed for use with Siemens, Apollo &amp; Hochiki spot detectors and associated mounting bases.  Refer to install instructions for details on detectors and mounting bases. Unit requires use of baffle for detector to be used (ordered seperately) and external 24 VDC power.</t>
  </si>
  <si>
    <t>XAS-2-US</t>
  </si>
  <si>
    <t>Dual Zone Air Sampling Unit.  UL Listed for use with Siemens, Apollo &amp; Hochiki spot detectors and  associated mounting bases.  Refer to install instructions for details on detectors and mounting bases. Unit requires use of baffle for detectors to be used (ordered seperately) and external 24 VDC power.</t>
  </si>
  <si>
    <t>LF-42246</t>
  </si>
  <si>
    <t>50' Flexible dual core tubing - provides two 50 foot long jacketed 1/2" I.D. flexible tubes for use with XAS units in duct sampling arrangements.</t>
  </si>
  <si>
    <t>LF-42249</t>
  </si>
  <si>
    <t xml:space="preserve">50' Flexible single core tube - provides one 50 foot long 1/2" I.D. flexible tube for use with XAS units in duct sampling arrangements. </t>
  </si>
  <si>
    <t>LF-42247</t>
  </si>
  <si>
    <t>25' Flexible dual core tubing - provides two 25 foot long jacketed 1/2" I.D. flexible tubes for use with XAS units in duct sampling arrangements.</t>
  </si>
  <si>
    <t>LF-42250</t>
  </si>
  <si>
    <t>25' Flexible single core tube - provides one 25 foot long 1/2" I.D. flexible tube for use with XAS units in duct sampling arrangements.</t>
  </si>
  <si>
    <t>LF-42285</t>
  </si>
  <si>
    <t>18" - 2 hole  sample &amp; exhaust tube kit</t>
  </si>
  <si>
    <t>LF-42286</t>
  </si>
  <si>
    <t xml:space="preserve">36" - 3 hole sample &amp; exhaust tube kit </t>
  </si>
  <si>
    <t>LF-42287</t>
  </si>
  <si>
    <t xml:space="preserve">60" - 4 hole sample &amp; exhaust tube kit </t>
  </si>
  <si>
    <t>LF-42288</t>
  </si>
  <si>
    <t>LF-42289</t>
  </si>
  <si>
    <t>LF-42290</t>
  </si>
  <si>
    <t>LF-42241</t>
  </si>
  <si>
    <t>Single zone sampling kit -  includes (2) tube mounting plates, compression fittings, adaptors , elbows and reducers for use with XAS-1-US inlet and exhaust tubes and flexible tubing.</t>
  </si>
  <si>
    <t>LF-42243</t>
  </si>
  <si>
    <t>Dual zone sampling kit - includes (3) tube mounting plates,  compression fittings, adaptors, elbows and reducers for use with XAS-2-US , inlet &amp; exhaust tubes and flexible tubing.</t>
  </si>
  <si>
    <t>LF-42282</t>
  </si>
  <si>
    <t xml:space="preserve">Single zone water trap kit.  For use with XAS-1-US - includes 3/4" CPVC pipe, fittings and ball valve to provide water trap function on installations which are subject to high humidity and/or condensation. </t>
  </si>
  <si>
    <t>LF-42283</t>
  </si>
  <si>
    <t xml:space="preserve">Dual zone water trap kit.  For use with XAS-2-US -  includes 3/4" CPVC pipe, fittings and ball valve to provide water trap function on installations which are subject to high humidity and/or condensation.  </t>
  </si>
  <si>
    <t>02-FL53</t>
  </si>
  <si>
    <t>Filter Element pack of 10 (Course) 20 ppi black</t>
  </si>
  <si>
    <t>06-0000</t>
  </si>
  <si>
    <t>Blanking baffle (package of ten 10 baffles) for replacement purposes.  XAS-1-US unit is supplied with one blanking baffle in the right side mounting location.</t>
  </si>
  <si>
    <t>06-AP10</t>
  </si>
  <si>
    <t>Baffle for use with Apollo point detectors (package of 10 baffles)</t>
  </si>
  <si>
    <t>06-HK10</t>
  </si>
  <si>
    <t>Baffle for use with Hochiki point detector (package of 10 baffles)</t>
  </si>
  <si>
    <t>VPS-100US-120</t>
  </si>
  <si>
    <t>Power Supply, Single Zone with Housing, 120 VAC Version
Powers up to 5 remote (single box) units or 1 remote 19” subrack, or 2 VLC/ 2 VLF-250 units, or 1 VLP, VLF-500 or VLS unit. VPS - 100US - XXX requires (2) 12 VDC, 12 Amp/hour batteries.</t>
  </si>
  <si>
    <t>VPS-100US-220</t>
  </si>
  <si>
    <t>Power Supply, Single Zone with Housing, 220 VAC Version
Powers up to 5 remote (single box) units or 1 Remote 19” subrack, or 2 VLC units, or 1 VLP, VLF or VLS unit. VPS - 100US - XXX requires (2) 12 VDC, 12 Amp/hour batteries.</t>
  </si>
  <si>
    <t>VPS-300US-120</t>
  </si>
  <si>
    <t>Power Supply, Multi Zone with Housing, includes Battery Cabinet, 120VAC Version
Consists of VPS - 100US - XXX and Battery Cabinet VBC - 001. Holds up to (6) 12 VDC, 12 Amp/hour batteries (maximum) and 4 batteries (minimum).
With Four batteries - Each VPS - 300US - XXX combination supports up to 10 Remote single box units, or 2 Remote 19” subracks, or 4 VLC/ 4 VLF-250 units or 2 VLP, VLF-500 or VLS units.
With Six batteries - Each VPS - 300US - XXX combination supports up to 15 Remote single box units, or 3 Remote 19” subracks, or 6 VLC/VLF-250 units or 3 VLP, VLF-500 or VLS units.</t>
  </si>
  <si>
    <t>VPS-300US-220</t>
  </si>
  <si>
    <t>Power Supply, Multi Zone with Housing, includes Battery Cabinet, 220VAC Version
Same as above but 220VAC Version</t>
  </si>
  <si>
    <t>VPS-400US-48</t>
  </si>
  <si>
    <t>48 VDC Multi Zone Power Supply Housing
Powers up to 4 units</t>
  </si>
  <si>
    <t>VPS-VEA-115UL</t>
  </si>
  <si>
    <t>VESDA-E VEA Power Supply StaX (UL), 120VAC</t>
  </si>
  <si>
    <t>VPS-VEA-220UL</t>
  </si>
  <si>
    <t>VESDA-E VEA Power Supply StaX (UL), 220VAC</t>
  </si>
  <si>
    <t>VBC - 001</t>
  </si>
  <si>
    <t>Battery Cabinet (Holds 4 Batteries)</t>
  </si>
  <si>
    <t>VBT-012</t>
  </si>
  <si>
    <t>Battery Sealed Lead ACIT 12VDC, 12AMP</t>
  </si>
  <si>
    <t>VRT-100</t>
  </si>
  <si>
    <t>Programmer. Includes remote termination card.  No Relays.</t>
  </si>
  <si>
    <t>VRT-200</t>
  </si>
  <si>
    <t>Display, VLP, with a remote termination card.  Equipped with 7 Relays.</t>
  </si>
  <si>
    <t>VRT-600</t>
  </si>
  <si>
    <t>Display, VLP, with a remote termination card.  No Relays.</t>
  </si>
  <si>
    <t>VRT-V00</t>
  </si>
  <si>
    <t>Display, VLF, with a remote termination card.  Equipped with 7 Relays.</t>
  </si>
  <si>
    <t>VRT-400</t>
  </si>
  <si>
    <t>Display, VLS, with a remote termination card.  Equipped with 7 Relays.</t>
  </si>
  <si>
    <t>VRT-700</t>
  </si>
  <si>
    <t>Display, VLS, with a remote termination card.  No Relays.</t>
  </si>
  <si>
    <t>VRT-800</t>
  </si>
  <si>
    <t>Display, VLS, with a remote termination card.  Equipped with 12 Relays.</t>
  </si>
  <si>
    <t>VRT-K00</t>
  </si>
  <si>
    <t>Display, VLC. No Relays.</t>
  </si>
  <si>
    <t>VRT-J00</t>
  </si>
  <si>
    <t>Display, VLC.  Equipped with 7 Relays.</t>
  </si>
  <si>
    <t>VRT-T00</t>
  </si>
  <si>
    <t>Display, VLI, with a remote termination card.  No Relays.</t>
  </si>
  <si>
    <t>VRT-Q00</t>
  </si>
  <si>
    <t>Display, VLI, with a remote termination card.  Equipped with Relays.</t>
  </si>
  <si>
    <t>VRT-300</t>
  </si>
  <si>
    <t>VESDAnet Socket</t>
  </si>
  <si>
    <t>VRT-500</t>
  </si>
  <si>
    <t xml:space="preserve">VLP, VLF or VLC Remote Termination and Relay Processor Card, 7 Relays
With blank plate, in remote mounting box.   Equipped with 7 Relays for VLP, VLF or VLC. </t>
  </si>
  <si>
    <t>VRT-501</t>
  </si>
  <si>
    <t>VLS Remote Termination and Relay Processor Card, 7 Relays
With blank plate, in remote mounting box.   Equipped with 7 Relays for VLS.</t>
  </si>
  <si>
    <t>VRT-900</t>
  </si>
  <si>
    <t>VLS Remote Termination and Relay Processor Card, 12 Relays
With blank plate, in remote mounting box.   Equipped with 12 Relays for VLS.</t>
  </si>
  <si>
    <t>VR -S07</t>
  </si>
  <si>
    <t>VESDA System Relay Module
Universal Network Module with 7 Programmable Relays, (Isolate, Minor Fault, Urgent Fault, Alert, Action, Fire 1, Fire 2)
The System Relay Module is a remote termination card with new software supplied in a remote mounting box (VRT). The System Relay Module allows reporting of ANY alarm or fault condition that appears on a VESDAnet loop regardless of the initiating zone. It allows a more cost - effective solution for raising a warning signal when several VESDA detectors are installed on a single VESDAnet loop and addressability is not required.</t>
  </si>
  <si>
    <t>VRT-A10</t>
  </si>
  <si>
    <t>VESDA Analog Output Module
The VESDA Analog Output Module (AOM) is an interface accessory/termination card that provides an output proportional to a digitally recorded smoke reading. The AOM is supplied in a remote mounting box. The AOM converts the digital input from the VESDAnet detectors into an analog output. This allows VESDA detectors to interface with existing Building Management Systems (BMS) and Fire Alarm Panels that require an Analog signal to read a smoke level status.</t>
  </si>
  <si>
    <t>VSW-206</t>
  </si>
  <si>
    <t>Central Site License (Primary PC)</t>
  </si>
  <si>
    <t>VSW -216</t>
  </si>
  <si>
    <t>Central Site License  (Secondary PC)</t>
  </si>
  <si>
    <t>VSW -226</t>
  </si>
  <si>
    <t>VSM3 Upgrade (Primary PC)</t>
  </si>
  <si>
    <t>VSW -346</t>
  </si>
  <si>
    <t>VESDAnet Network Connection – 1 required per monitored VESDAnet</t>
  </si>
  <si>
    <t>VSW -356</t>
  </si>
  <si>
    <t>VESDAnet Detector Connection – 1 required per monitored detector</t>
  </si>
  <si>
    <t>VSW -366</t>
  </si>
  <si>
    <t>VESDATalk/VESDALink Detector Connections – VESDAtalk for use with direct connect VLS 250 &amp; 500 detectors.  VESDALink for use with direct connect VLC - 500 detectors</t>
  </si>
  <si>
    <t>VSW -502</t>
  </si>
  <si>
    <t>Text to Speech – English</t>
  </si>
  <si>
    <t>VSW -508</t>
  </si>
  <si>
    <t>Text to Speech – Spanish</t>
  </si>
  <si>
    <t>VSW-600</t>
  </si>
  <si>
    <t>Remote Notification - Email/SMS Support (per PC)</t>
  </si>
  <si>
    <t>VSW-800</t>
  </si>
  <si>
    <t>VESDA Analytics Data Analysis &amp; Reporting License</t>
  </si>
  <si>
    <t>VSW-801</t>
  </si>
  <si>
    <t>VESDA Analytics DustTrace License</t>
  </si>
  <si>
    <t>VSW-802</t>
  </si>
  <si>
    <t>VESDA Analytics DieselTrace License</t>
  </si>
  <si>
    <t>VSW-803</t>
  </si>
  <si>
    <t>VESDA Analytics WireTrace License</t>
  </si>
  <si>
    <t>VSW - 356 - ECO</t>
  </si>
  <si>
    <t>VESDA ECO detector network connection - 1 required per monitored detector</t>
  </si>
  <si>
    <t>VKT -002 -US</t>
  </si>
  <si>
    <t>VESDA VLP VKT - 002 Sales Demo Kit includes VLP - 012</t>
  </si>
  <si>
    <t>VKT -004 -US</t>
  </si>
  <si>
    <t>*VESDA VLC VKT - 004 Sales Demo Kit includes VLC - 505</t>
  </si>
  <si>
    <t>VKT -020 -US</t>
  </si>
  <si>
    <t>VESDA VLF VKT - 020 Sales Demo Kit includes VLF - 250</t>
  </si>
  <si>
    <t>VKT -050 -US</t>
  </si>
  <si>
    <t>VESDA VLF VKT - 050 Sales Demo Kit includes VLF - 500</t>
  </si>
  <si>
    <t xml:space="preserve">VKT-020  </t>
  </si>
  <si>
    <t xml:space="preserve">VESDA VLF - 250 Demo unit only, Demo unit with power connector plug installed and short length of pipe, elbow, end cap and two pipe labels. </t>
  </si>
  <si>
    <t xml:space="preserve">VKT-050  </t>
  </si>
  <si>
    <t xml:space="preserve">VESDA VLF - 500 Demo unit only, Demo unit with power connector plug installed and short length of pipe, elbow, end cap and two pipe labels. </t>
  </si>
  <si>
    <t>VKT-900</t>
  </si>
  <si>
    <t>VESDA-E VEA Demo Unit</t>
  </si>
  <si>
    <t>VKT-100</t>
  </si>
  <si>
    <t>VESDA VLQ Demo Kit: VLQ , Power brick w/cord , USB Cable, PIPE</t>
  </si>
  <si>
    <t>VKT-800</t>
  </si>
  <si>
    <t>VEU Demo Kit: Instructions /VEU / Samsung Tablet / Pipe / Router /
Router Cable / Power Brick / Power Cord / Screw driver for cover release</t>
  </si>
  <si>
    <t>VKT-301</t>
  </si>
  <si>
    <t>High Airflow Demo Kit: A spot detector is mounted under the hood below a perforated grill that contains a VESDA sampling point. Flexible tubing
connects a VESDA VLF Demo detector (not included) and the Demo Unit.
A fan directs 252 CFM onto the spot detector and the VESDA sampling
point simulating high airflow. A built in resistor burner on the base provides a puff of smoke. To demonstrate, while the fan is operating, a button is pushed to heat the resistor. Smoke from the resister is forced up to the spot detector and the VESDA sampling point. The VESDA Detector will go into full alarm, the spot detector will not. VESDA VSC can be used to show smoke trend graphs.
* Add-on to VLP, VLF, VEU demos</t>
  </si>
  <si>
    <t>VKT-HIGH AIRFLOW</t>
  </si>
  <si>
    <t>VESDA ECO Demonstration Kit (excludes test gas)
1 x VESDA VLF-250
1 x VESDA ECO (O2 and CO) Sensor Part Number: ECO-D-B-31-41
110/220V Power supply
Strobe and Fan with LED indicator
Pre-assembled cabling (including USB cable)
Sampling pipes (including elbow joint)
VSC software in CD
Carrying case</t>
  </si>
  <si>
    <t>VKT-601</t>
  </si>
  <si>
    <t>VTT-10000-USA</t>
  </si>
  <si>
    <t>VESDA Test Transformer (Wire Burner):
Previously known as the Hot Wire Test, this power supply unit is used to test VESDA equipment. The unit provides 6VAC output from 220 - 240VAC or 110 - 120VAC supply.  A timer is incorporated to provide a selectable burn period of up to 3 minutes.</t>
  </si>
  <si>
    <t>VSP-850-G</t>
  </si>
  <si>
    <t>External in line filter - grey</t>
  </si>
  <si>
    <t>VSP-850-R</t>
  </si>
  <si>
    <t>External in line filter - red</t>
  </si>
  <si>
    <t>VSP-855-20</t>
  </si>
  <si>
    <t>Spares in line filter - 20 pack</t>
  </si>
  <si>
    <t>VSP-855-4</t>
  </si>
  <si>
    <t>Spares in line filter - 4 pack</t>
  </si>
  <si>
    <t>E700-FIL-ASSY</t>
  </si>
  <si>
    <t>External Filter Assembly</t>
  </si>
  <si>
    <t>VRT-000</t>
  </si>
  <si>
    <t>Remote Mounting Single Box with escutcheon only (Blank Plate and Termination Card not included)</t>
  </si>
  <si>
    <t>VSP-000</t>
  </si>
  <si>
    <t>Blank plate, with VESDA logo</t>
  </si>
  <si>
    <t>VSP-300</t>
  </si>
  <si>
    <t>Blank Plate, without VESDA logo</t>
  </si>
  <si>
    <t>VSP-001</t>
  </si>
  <si>
    <t>Programmer Module</t>
  </si>
  <si>
    <t>VSP-002</t>
  </si>
  <si>
    <t>Standard Display Module</t>
  </si>
  <si>
    <t>VSP-003</t>
  </si>
  <si>
    <t>VESDAnet  Socket Kit</t>
  </si>
  <si>
    <t>VSP-004</t>
  </si>
  <si>
    <t>Scanner Display Module</t>
  </si>
  <si>
    <t>VSP-005</t>
  </si>
  <si>
    <t>Filter Cartridge
(recommend replacing every 2 years)</t>
  </si>
  <si>
    <t>VSP-006</t>
  </si>
  <si>
    <t>VLP Detector Chassis Assembly, includes Manifold</t>
  </si>
  <si>
    <t>VSP-007</t>
  </si>
  <si>
    <t>“0”  Relay Remote Termination Card</t>
  </si>
  <si>
    <t>VSP-008</t>
  </si>
  <si>
    <t>Remote Termination Card (RTC7)</t>
  </si>
  <si>
    <t>VSP-009</t>
  </si>
  <si>
    <t>VLS Detector Chassis Assembly, includes Scanning Manifold</t>
  </si>
  <si>
    <t>VSP-011</t>
  </si>
  <si>
    <t>Recess Mounting Kit for VLP or VLS Detector</t>
  </si>
  <si>
    <t>VSP-012</t>
  </si>
  <si>
    <t>Recess Mounting Kit  for Remote Single Boxes</t>
  </si>
  <si>
    <t>VSP-013</t>
  </si>
  <si>
    <t>VLP &amp; VLS Detector Cover Assembly</t>
  </si>
  <si>
    <t>VSP-014</t>
  </si>
  <si>
    <t>7 - Relay Head Termination Card (HTC7)</t>
  </si>
  <si>
    <t>VSP-015</t>
  </si>
  <si>
    <t>Aspirator for VLP &amp; VLS</t>
  </si>
  <si>
    <t>VSP-016</t>
  </si>
  <si>
    <t>12 Relay Head Termination Card (HTC12)</t>
  </si>
  <si>
    <t>VSP-018</t>
  </si>
  <si>
    <t>Filter Switch</t>
  </si>
  <si>
    <t>VSP-019</t>
  </si>
  <si>
    <t>Filter Cover</t>
  </si>
  <si>
    <t>VSP-020</t>
  </si>
  <si>
    <t>Cover Screws, each</t>
  </si>
  <si>
    <t>VSP-021</t>
  </si>
  <si>
    <t>Metric to Imperial Pipe Adaptors, Kit of four</t>
  </si>
  <si>
    <t>VSP-025</t>
  </si>
  <si>
    <t>Filter Cartridge (package of 20)</t>
  </si>
  <si>
    <t>VSP-028</t>
  </si>
  <si>
    <t>VLP/VLS Mounting Bracket</t>
  </si>
  <si>
    <t>VSP-030</t>
  </si>
  <si>
    <t>VLI Intelligent Filter</t>
  </si>
  <si>
    <t>VSP-031</t>
  </si>
  <si>
    <t>VLI Secondary Foam Filter</t>
  </si>
  <si>
    <t>VSP-032</t>
  </si>
  <si>
    <t>VLI Aspirator</t>
  </si>
  <si>
    <t>VSP-033</t>
  </si>
  <si>
    <t>VLI Chamber Assembly</t>
  </si>
  <si>
    <t>VSP-034</t>
  </si>
  <si>
    <t>VLI VESDAnet Card</t>
  </si>
  <si>
    <t>VSP-035</t>
  </si>
  <si>
    <t>VLI Remote Display Module Spare</t>
  </si>
  <si>
    <t>VSP-036</t>
  </si>
  <si>
    <t>VLI Ultrasonic Flow Manifold Spare</t>
  </si>
  <si>
    <t>VSP-100</t>
  </si>
  <si>
    <t>Blank Plate with FOK LED’s and Logo</t>
  </si>
  <si>
    <t>VSP-100US-PCB</t>
  </si>
  <si>
    <t>Power Supply Circuit Board Only</t>
  </si>
  <si>
    <t>VSP-TRAN-120</t>
  </si>
  <si>
    <t>Transformer Only</t>
  </si>
  <si>
    <t>VSP-102</t>
  </si>
  <si>
    <t>VLP Relay Processor Module (DRP)</t>
  </si>
  <si>
    <t>VSP-103</t>
  </si>
  <si>
    <t>VLS Relay Processor Module (DRP)</t>
  </si>
  <si>
    <t>VSP-208</t>
  </si>
  <si>
    <t>12 Relay Remote Termination Card (RTC12)</t>
  </si>
  <si>
    <t>VSP-501</t>
  </si>
  <si>
    <t>Aspirator, VLC</t>
  </si>
  <si>
    <t>VSP-502</t>
  </si>
  <si>
    <t xml:space="preserve">Compact (VN) Remote Display Module    </t>
  </si>
  <si>
    <t>VSP-509</t>
  </si>
  <si>
    <t>RO - Cable for use with VLC Relay Only (RO) version. This cable is  required for Programming.  Requires VSC Software.</t>
  </si>
  <si>
    <t>VSP-510</t>
  </si>
  <si>
    <t>Compact (RO) Termination Card (CTC - RO)</t>
  </si>
  <si>
    <t>VSP-515</t>
  </si>
  <si>
    <t>Compact (VN) Termination Card (CTC - VN)</t>
  </si>
  <si>
    <t>VSP-715</t>
  </si>
  <si>
    <t>Spare Aspirator, VLF – 250  &amp; VLF – 500</t>
  </si>
  <si>
    <t>VSP-722</t>
  </si>
  <si>
    <t>VLF-250 Aspirator Assembly (1 fan)</t>
  </si>
  <si>
    <t>VSP-540</t>
  </si>
  <si>
    <t xml:space="preserve">Exhaust Deflector, Black, for use with VLP, VLS and VLC. </t>
  </si>
  <si>
    <t>VSP Exhaust</t>
  </si>
  <si>
    <t>Exhaust Deflector, Grey, for use with VLF</t>
  </si>
  <si>
    <t>VSP-960</t>
  </si>
  <si>
    <t>VESDA-E  VEU Mounting  Bracket</t>
  </si>
  <si>
    <t>VSP-961</t>
  </si>
  <si>
    <t>VESDA-E  VEU Imperial Pipe Adaptor (for exhaust)</t>
  </si>
  <si>
    <t>VSP-962</t>
  </si>
  <si>
    <t>VESDA-E VEU Filter</t>
  </si>
  <si>
    <t>VSP-963</t>
  </si>
  <si>
    <t>VESDA-E VEU Aspirator</t>
  </si>
  <si>
    <t>VSP-964</t>
  </si>
  <si>
    <t>VESDA-E VEU Smoke Detection Chamber</t>
  </si>
  <si>
    <t>VRT-X00</t>
  </si>
  <si>
    <t>VESDA-E Analytics Relay Module</t>
  </si>
  <si>
    <t>VSP-965</t>
  </si>
  <si>
    <t>VESDA-E VEU Sampling Module</t>
  </si>
  <si>
    <t>VSP-970</t>
  </si>
  <si>
    <t>VESDA-E VEA-20 or VEA-40 Mounting Bracket</t>
  </si>
  <si>
    <t>VSP-971</t>
  </si>
  <si>
    <t>VESDA-E VEA-40 Smoke Sensor Module</t>
  </si>
  <si>
    <t>VSP-972</t>
  </si>
  <si>
    <t>VESDA-E VEA Filter</t>
  </si>
  <si>
    <t>VSP-973</t>
  </si>
  <si>
    <t>VESDA-E VEA Pump</t>
  </si>
  <si>
    <t>VSP-974</t>
  </si>
  <si>
    <t>VESDA-E VEA Rotary Valve</t>
  </si>
  <si>
    <t>VSP-975</t>
  </si>
  <si>
    <t xml:space="preserve">VESDA-E VEA LED Front Panel </t>
  </si>
  <si>
    <t>VSP-976</t>
  </si>
  <si>
    <t xml:space="preserve">VESDA-E VEA 3.5” Display Front Panel </t>
  </si>
  <si>
    <t>VSP-TP-KIT-US</t>
  </si>
  <si>
    <t>Test Point Kit</t>
  </si>
  <si>
    <t>VHH-100</t>
  </si>
  <si>
    <t>VESDA Handheld Programmer</t>
  </si>
  <si>
    <t>VP-P-210</t>
  </si>
  <si>
    <t xml:space="preserve">VESDA CPVC pipe.  Enter quantity in linear feet required for project.  15' lengths of CPVC Pipe with 0.874 ID / 1.05 OD.  Sold in box quantities of 210 linear feet.  Price shown per box.  </t>
  </si>
  <si>
    <t>VP-P-420</t>
  </si>
  <si>
    <t xml:space="preserve">VESDA CPVC pipe.  Enter quantity in linear feet required for project.  15' lengths of CPVC Pipe with 0.874 ID / 1.05 OD.  Sold in box quantities of 420 linear feet.  Price shown per box.  </t>
  </si>
  <si>
    <t>VP-ELB-90</t>
  </si>
  <si>
    <t>Elbow  -  90 Degree, 3/4”, Socket to Socket, 90 degree CPVC Elbow.  Sold in box quantities of 20.  Price shown per box.</t>
  </si>
  <si>
    <t>VP-ELB-45</t>
  </si>
  <si>
    <t xml:space="preserve">Elbow  -  45 Degree, 3/4”, Socket to Socket, 45 degree CPVC Elbow.   Sold in box quantities of 10.  Price shown per box.  </t>
  </si>
  <si>
    <t>VP-COUP</t>
  </si>
  <si>
    <t xml:space="preserve">Coupling, 3/4” , Socket to Socket CPVC Couplings.  Sold in box quantities of 15.  Price shown per box.  </t>
  </si>
  <si>
    <t>VP-UNION</t>
  </si>
  <si>
    <t xml:space="preserve">Socket Union, 3/4” CPVC Union.  Sold in box quantities of 10.  Price shown per box.  </t>
  </si>
  <si>
    <t>VP-EC</t>
  </si>
  <si>
    <t xml:space="preserve">End Cap, 3/4” CPVC.  Sold in box quantities of 25.  Price shown per box.  </t>
  </si>
  <si>
    <t>VP-TEE</t>
  </si>
  <si>
    <t xml:space="preserve">Pipe Tees, 3/4” CPVC Pipe Tees.  Sold in box quantities of 15.  Price shown per box.  </t>
  </si>
  <si>
    <t>VP-CUTTERS</t>
  </si>
  <si>
    <t>CPVC  Pipe Cutters.  Cuts up to 1 1/2” pipe.</t>
  </si>
  <si>
    <t>VP-CLIP-US</t>
  </si>
  <si>
    <t xml:space="preserve">3/4" pipe support clamp (required for each 5 feet of pipe).    Sold in box quantities of 50.  Price shown per box.  </t>
  </si>
  <si>
    <t>VP-CEMENT</t>
  </si>
  <si>
    <t>Solvent Cement, One (1) Pint.  Average capacity is 100 joints to one pint.
GROUND SHIPMENT ONLY.  NOT AVAILABLE IN CANADA OR LATIN AMERICA.</t>
  </si>
  <si>
    <t>VP-TEE -FPT</t>
  </si>
  <si>
    <t xml:space="preserve">Tee, Box of 10, 3/4” X 1/2” FPT.   Sold in box quantities of 10.  Price shown per box.   </t>
  </si>
  <si>
    <t>E700-TUBE</t>
  </si>
  <si>
    <t xml:space="preserve">Polyethylene tubing, black, 1/2” OD X 3/8” ID,  FPE rated.   Sold in 50 foot roll.  Price shown per roll.  </t>
  </si>
  <si>
    <t>TUBING-250</t>
  </si>
  <si>
    <t xml:space="preserve">Polyethylene tubing, black, 1/2” OD X 3/8” ID,  FPE rated.  Sold in 250 foot roll.  Price shown per roll.  </t>
  </si>
  <si>
    <t>E700-SP</t>
  </si>
  <si>
    <t>Miniature Sampling Point</t>
  </si>
  <si>
    <t>PIP-015</t>
  </si>
  <si>
    <t>Flush Sampling Point</t>
  </si>
  <si>
    <t>E700-CAP-KIT</t>
  </si>
  <si>
    <t>Plastic connector kit for miniature sampling point and Capillary Tube arrangement.  Includes (1) Male Connector, (1/2”  thread X  1/2” OD Compression) and  (1) Female Connector, (1/2” OD Compression).</t>
  </si>
  <si>
    <t>CAP-KIT</t>
  </si>
  <si>
    <t>Brass connector kit for miniature sampling point and Capillary Tube arrangement.  Includes (1) Male Connector, (1/2”  thread X  1/2” OD Compression) and  (1) Female Connector, (1/2” OD Compression).</t>
  </si>
  <si>
    <t>E700 - SP - DCL - PNT</t>
  </si>
  <si>
    <t xml:space="preserve">Round Style Point Labels, White.  Sold in 50 quantity roll.  Price shown per roll.  </t>
  </si>
  <si>
    <t>E700-SPLR</t>
  </si>
  <si>
    <t xml:space="preserve">Miniature Sampling Point Label, Round Style, Red. Sold by sheet with 12 labels per sheet.  Price shown per sheet.  </t>
  </si>
  <si>
    <t>E700-SPLG</t>
  </si>
  <si>
    <t xml:space="preserve">Miniature Sampling Point Label, Round Style, Grey. Sold by sheet with 12 labels per sheet.  Price shown per sheet.  </t>
  </si>
  <si>
    <t>E700-SP-DCL</t>
  </si>
  <si>
    <t>Sampling Point Decal, wrap around style.  Place center area over sampling point and wrap decal around diameter of pipe. Sold in roll quantity of 200.  Price shown per roll.    
(Old P/N E700 - SP - DCL - A)</t>
  </si>
  <si>
    <t>E700-SP-DCL-PIPE</t>
  </si>
  <si>
    <t xml:space="preserve">Sampling Pipe Labels. Sold in roll quantity of 35.  Price shown per roll.  </t>
  </si>
  <si>
    <t>VSP-950</t>
  </si>
  <si>
    <t xml:space="preserve">Test Point Pipe Labels.  Sold by sheet with quantity of 12 per sheet.  Price shown per sheet.  </t>
  </si>
  <si>
    <t>VSP-610-US</t>
  </si>
  <si>
    <t>Tamper Proof Sampling Point, 1" / 25mm rigid or flexible conduit</t>
  </si>
  <si>
    <t>VSP-620-01</t>
  </si>
  <si>
    <t>Tamper Proof Sampling Point,  6mm Capillary</t>
  </si>
  <si>
    <t>VSP-620-02</t>
  </si>
  <si>
    <t>Tamper Proof Sampling Point, 8mm Capillary</t>
  </si>
  <si>
    <t>VSP-870-US</t>
  </si>
  <si>
    <t>In-Line Flow Restrictor Assembly - US, for use with Tamper Proof Sampling Points (models VSP-610-US and VSP-620).</t>
  </si>
  <si>
    <t>02-2002-01P</t>
  </si>
  <si>
    <t xml:space="preserve">Straight Union for micro bore 1/4" (6mm) Tube.  Sold in package of 10.   Price shown per pack.  </t>
  </si>
  <si>
    <t>02-FL56</t>
  </si>
  <si>
    <t>Filter Element Replacement FT Series (Fine) Black</t>
  </si>
  <si>
    <t>VSP-990</t>
  </si>
  <si>
    <t>VESDA-E VEA 6mm Microbore Tube. Sold in 1000 ft roll. Price shown per roll</t>
  </si>
  <si>
    <t>VSP-991</t>
  </si>
  <si>
    <t>VESDA-E VEA 4mm Microbore Tube. Sold in 1000 ft roll. Price shown per roll</t>
  </si>
  <si>
    <t>VSP-978</t>
  </si>
  <si>
    <t>VESDA-E VEA Sample Point Head Removal Tool</t>
  </si>
  <si>
    <t>VSP-979</t>
  </si>
  <si>
    <t>VESDA-E VEA M/bore Tube Cutter (3 Pack)</t>
  </si>
  <si>
    <t>VSP-980-W22</t>
  </si>
  <si>
    <t>VESDA-E VEA Standard Sampling Point for 6mm Tube. Sold in pack of 22.  Price shown per pack</t>
  </si>
  <si>
    <t>VSP-981-W22</t>
  </si>
  <si>
    <t>VESDA-E VEA Standard Sampling Point for 4mm Tube. Sold in pack of 22. Prie shown per pack</t>
  </si>
  <si>
    <t>VSP-981-44</t>
  </si>
  <si>
    <t>VESDA-E VEA Standard Sampling Point for 4mm Tube. Sold in pack of 44. Price shown per pack.</t>
  </si>
  <si>
    <t>VSP-998</t>
  </si>
  <si>
    <t>VESDA-E VEA Blanking Plug 6mm. Sold in pack of 50.  Price shown per pack</t>
  </si>
  <si>
    <t>VSP-1000</t>
  </si>
  <si>
    <t>VESDA-E VEA 6mm to 4mm Reducer. Sold in pack of 10.  Price shown per pack</t>
  </si>
  <si>
    <t>VSP-1001</t>
  </si>
  <si>
    <t>VESDA-E VEA 6mm to 6mm Joiner Straight. Sold in pack of 10.  Price shown per pack</t>
  </si>
  <si>
    <t>VSP-1002</t>
  </si>
  <si>
    <t>VESDA-E VEA 4mm to 4mm Joiner Straight. Sold in pack of 10.  Price shown per pack</t>
  </si>
  <si>
    <t>VSP-1003</t>
  </si>
  <si>
    <t>VESDA-E VEA 6mm to 6mm Joiner Right Angle. Sold in pack of 10.  Price shown per pack</t>
  </si>
  <si>
    <t>VSP-1004</t>
  </si>
  <si>
    <t>VESDA-E VEA 4mm to 4mm Joiner Right Angle. Sold in pack of 10.  Price shown per pack</t>
  </si>
  <si>
    <t>VSP-982-W</t>
  </si>
  <si>
    <t>6mm Surface Mount Sample Point White</t>
  </si>
  <si>
    <t>VSP-982-B</t>
  </si>
  <si>
    <t>6mm Surface Mount Sample Point Black</t>
  </si>
  <si>
    <t>VSP-982-W22</t>
  </si>
  <si>
    <t>6mm Surface Mount Sample Point White (Pack of 22)</t>
  </si>
  <si>
    <t>VSP-982-B22</t>
  </si>
  <si>
    <t>6mm Surface Mount Sample Point Black (Pack of 22)</t>
  </si>
  <si>
    <t>OSI-10</t>
  </si>
  <si>
    <t>Imager - 7º coverage, 24V DC</t>
  </si>
  <si>
    <t>OSI-90</t>
  </si>
  <si>
    <t xml:space="preserve">Imager - 80º coverage, 24V DC </t>
  </si>
  <si>
    <t>OSE-SP-01</t>
  </si>
  <si>
    <t>Emitter -Standard Power, Battery</t>
  </si>
  <si>
    <t>OSE-SPW</t>
  </si>
  <si>
    <t>Emitter - Standard Power, Wired at 24V DC</t>
  </si>
  <si>
    <t>OSE-HPW</t>
  </si>
  <si>
    <t>Emitter - High Power, Wired at 24V DC</t>
  </si>
  <si>
    <t>OSID-INST</t>
  </si>
  <si>
    <t>OSID Installation Kit. Incl: Laser alignment tool, test filter, PC cable, cleaning cloth, manual</t>
  </si>
  <si>
    <t>OSP-001</t>
  </si>
  <si>
    <t>FTDI Cable 1.5m</t>
  </si>
  <si>
    <t>OSID-WG</t>
  </si>
  <si>
    <t>Wire Guard</t>
  </si>
  <si>
    <t>OSID-EHI</t>
  </si>
  <si>
    <t>Imager Environmental Housing</t>
  </si>
  <si>
    <t>OSID-EHE</t>
  </si>
  <si>
    <t xml:space="preserve">Emitter Environmental Housing </t>
  </si>
  <si>
    <t>OSE-ACF</t>
  </si>
  <si>
    <t>Anti-condensation film for Emitter - 10 units</t>
  </si>
  <si>
    <t>OSEH-ACF</t>
  </si>
  <si>
    <t>Anti-condensation film for OSID-EH housings - 10 units</t>
  </si>
  <si>
    <t xml:space="preserve">OSE-RBL </t>
  </si>
  <si>
    <t>Emitter Lithium battery exchange unit</t>
  </si>
  <si>
    <t>OSE-RBA</t>
  </si>
  <si>
    <t>Emitter spare battery Alkaline</t>
  </si>
  <si>
    <t>OSI-LS</t>
  </si>
  <si>
    <t>Light Shield for OSI-10</t>
  </si>
  <si>
    <t>OSP-002</t>
  </si>
  <si>
    <t>Laser Alignment tool</t>
  </si>
  <si>
    <t>OSP-003</t>
  </si>
  <si>
    <t>Acrylic Test Filter - 10 pack</t>
  </si>
  <si>
    <t>OSP-003-200</t>
  </si>
  <si>
    <t>Acrylic Test Filter - bulk pack 200 units</t>
  </si>
  <si>
    <t>68-302</t>
  </si>
  <si>
    <t>Intelligent FAAST XT ASD Detector</t>
  </si>
  <si>
    <t>68-140</t>
  </si>
  <si>
    <t>Intelligent FAAST ASD Detector</t>
  </si>
  <si>
    <t>68-508</t>
  </si>
  <si>
    <t>Conventional FAAST XT ASD Detector</t>
  </si>
  <si>
    <t>68-126</t>
  </si>
  <si>
    <t>Coventional FAAST ASD Detector</t>
  </si>
  <si>
    <t>40-001</t>
  </si>
  <si>
    <t>Altronix AL300ULMR 2.5 Amp Multi-Output Access Control Power Supply can hold and charge up to (2) 7AH batteries</t>
  </si>
  <si>
    <t>40-002</t>
  </si>
  <si>
    <t>Altronix AL300ULXJ 2.5 Amp Power Supply can hold and charge up to (2) 7AH batteries</t>
  </si>
  <si>
    <t>68-127</t>
  </si>
  <si>
    <t>Air Filter</t>
  </si>
  <si>
    <t>68-129</t>
  </si>
  <si>
    <t>CPVC Pipe:14 lengths of 15 foot pipe (210ft)</t>
  </si>
  <si>
    <t>68-130</t>
  </si>
  <si>
    <t>Coupling (15 per pkg)</t>
  </si>
  <si>
    <t>68-131</t>
  </si>
  <si>
    <t>45ْ  Elbow (10 per pkg)</t>
  </si>
  <si>
    <t>68-132</t>
  </si>
  <si>
    <t>90ْ  Elbow (20 per pkg)</t>
  </si>
  <si>
    <t>68-133</t>
  </si>
  <si>
    <t>End Cap (25 per pkg)</t>
  </si>
  <si>
    <t>68-134</t>
  </si>
  <si>
    <t>Tee (15 per pkg)</t>
  </si>
  <si>
    <t>68-135</t>
  </si>
  <si>
    <t>Union (10 per pkg)</t>
  </si>
  <si>
    <t>68-136</t>
  </si>
  <si>
    <t>T Pipe Label (100 per roll)</t>
  </si>
  <si>
    <t>68-137</t>
  </si>
  <si>
    <t>P Sampling Point Labels (100 per roll)</t>
  </si>
  <si>
    <t>P-SAMP-KTF</t>
  </si>
  <si>
    <t>Sampling Point Kit 910 pcs of flush Sample Points)</t>
  </si>
  <si>
    <t>P-SAMP-KTC</t>
  </si>
  <si>
    <t>Sampling Point Kit (10 pcs of Conical Sample Points)</t>
  </si>
  <si>
    <t>10-2698</t>
  </si>
  <si>
    <t>ARM Disconnect Switch, no LEDs</t>
  </si>
  <si>
    <t>10-2699</t>
  </si>
  <si>
    <t>ARM Disconnect Switch, with LEDs</t>
  </si>
  <si>
    <t>10-2705</t>
  </si>
  <si>
    <t>Solenoid Disconnect Switch, no LEDs</t>
  </si>
  <si>
    <t>10-2706</t>
  </si>
  <si>
    <t>Solenoid Disconnect Switch, with LEDs</t>
  </si>
  <si>
    <t>10-2829-1-0-01-0-1-01</t>
  </si>
  <si>
    <t>Fike  10 Amp Remote Power Supply Kit (includes enclosure and PCB board)</t>
  </si>
  <si>
    <t>27-032</t>
  </si>
  <si>
    <t>Firelite Remote Power Supply 8 amp</t>
  </si>
  <si>
    <t>63-1308</t>
  </si>
  <si>
    <t>Conventional Photoelectric Detector</t>
  </si>
  <si>
    <t>63-1307</t>
  </si>
  <si>
    <t>Conventional Photoelectric Detector w/test switch</t>
  </si>
  <si>
    <t>63-1025</t>
  </si>
  <si>
    <t>Detector, Photoelectric/Thermal</t>
  </si>
  <si>
    <t>67-1034</t>
  </si>
  <si>
    <t>Base 6", 430 ohm, (1,2)</t>
  </si>
  <si>
    <t>67-1036</t>
  </si>
  <si>
    <t>Base 4", 430 ohm, (1,2)</t>
  </si>
  <si>
    <t>67-1035</t>
  </si>
  <si>
    <t>Base 6", 220 ohm, (2,3,4)</t>
  </si>
  <si>
    <t>67-1037</t>
  </si>
  <si>
    <t>Base 4", 220 ohm, (2,3,4)</t>
  </si>
  <si>
    <t>63-1012</t>
  </si>
  <si>
    <t>Base w/relay (DPDT), 6", 430 ohm, (1,2)</t>
  </si>
  <si>
    <t>60-1020</t>
  </si>
  <si>
    <t>Detector, 135F, Fixed Temp.*</t>
  </si>
  <si>
    <t>60-1022</t>
  </si>
  <si>
    <t>Detector, 190F, Fixed Temp.*</t>
  </si>
  <si>
    <t>60-1029</t>
  </si>
  <si>
    <t>Detector, 135F Fixed, Rate of Rise**</t>
  </si>
  <si>
    <t>60-1030</t>
  </si>
  <si>
    <t>Detector, 190F Fixed, Rate of Rise**</t>
  </si>
  <si>
    <t>68-141</t>
  </si>
  <si>
    <t>CO1224T Wall Mount Carbon Monoxide Detector</t>
  </si>
  <si>
    <t>68-142</t>
  </si>
  <si>
    <t>CO1224TR Ceiling Mount Carbon Monoxide Detector</t>
  </si>
  <si>
    <t>60-004</t>
  </si>
  <si>
    <t>Detector, 135F, Rate Anticipated, Interior</t>
  </si>
  <si>
    <t>60-007</t>
  </si>
  <si>
    <t>Detector, 194F, Rate Anticipated, Interior</t>
  </si>
  <si>
    <t>60-008</t>
  </si>
  <si>
    <t>Detector, 135F, Ex-Proof, Rate Anticipated</t>
  </si>
  <si>
    <t>60-009</t>
  </si>
  <si>
    <t>Detector, 194F, Ex-Proof, Rate Anticipated</t>
  </si>
  <si>
    <t>60-026</t>
  </si>
  <si>
    <t>Detector, 194F, Weather-Proof, Rate Anticipated</t>
  </si>
  <si>
    <t>60-031</t>
  </si>
  <si>
    <t>Detector, 194F,  Rate Anticipated</t>
  </si>
  <si>
    <t>60-022</t>
  </si>
  <si>
    <t>Detector, 325F, Ex-Proof</t>
  </si>
  <si>
    <t>60-038</t>
  </si>
  <si>
    <t>Detector, 275F, Ex-Proof</t>
  </si>
  <si>
    <t>60-018</t>
  </si>
  <si>
    <t>Detector, 225F,  Ex-Proof</t>
  </si>
  <si>
    <t>60-021</t>
  </si>
  <si>
    <t>Detector, 190F, Ex-Proof</t>
  </si>
  <si>
    <t>20-1060</t>
  </si>
  <si>
    <t>System Sensor, Single Action Conventional Pull Station English "Fire" (Keyed)</t>
  </si>
  <si>
    <t>20-1061</t>
  </si>
  <si>
    <t>System Sensor, Dual action Conventional Pull Station English "Fire" (Keyed)</t>
  </si>
  <si>
    <t>20-1062</t>
  </si>
  <si>
    <t>System Sensor, Spanish Dual Action Conventional Pull Station "Fire" (Hex)</t>
  </si>
  <si>
    <t>20-1812</t>
  </si>
  <si>
    <t>System Sensor, Portuguese Dual Action Conventional Pull Station "Fire"</t>
  </si>
  <si>
    <t>20-1833</t>
  </si>
  <si>
    <t>Metal Single Action "Fire" Pull Station English</t>
  </si>
  <si>
    <t>20-1834</t>
  </si>
  <si>
    <t>Metal Single Action "Fire"(FOGO) Pull Station Portuguese</t>
  </si>
  <si>
    <t>20-1835</t>
  </si>
  <si>
    <t>Metal Single Action "Fire"(Fuego) Pull Station Spanish</t>
  </si>
  <si>
    <t>20-1836</t>
  </si>
  <si>
    <t>Metal Dual Action Keyed "Fire" Pull Station English</t>
  </si>
  <si>
    <t>20-1837</t>
  </si>
  <si>
    <t>Metal Dual Action Keyed "Fire" (FOGO) Pull Station Portuguese</t>
  </si>
  <si>
    <t>20-1838</t>
  </si>
  <si>
    <t>Metal Dual Action Keyed "Fire"(Fuego) Pull Station Spanish</t>
  </si>
  <si>
    <t>20-1842</t>
  </si>
  <si>
    <t>Weatherproof Metal Dual Action Keyed "Fire" Pull Station English</t>
  </si>
  <si>
    <t>20-1843</t>
  </si>
  <si>
    <t>Explosionproof Metal Dual Action Keyed "Fire" Pull Station English</t>
  </si>
  <si>
    <t>20-1844</t>
  </si>
  <si>
    <t>Metal Institutional Key Only Operation "Fire" Pull Station English</t>
  </si>
  <si>
    <t>20-2031</t>
  </si>
  <si>
    <t>Spare Key</t>
  </si>
  <si>
    <t>20-1839</t>
  </si>
  <si>
    <t>SPST Dual Action RSG Keyed Metal "Fire Suppression Release" Manual Pull Station</t>
  </si>
  <si>
    <t>20-1840</t>
  </si>
  <si>
    <t>SPST Dual Action RSG Keyed Metal Portuguese "Fire Suppression Release" (Disparo de Supressao de Fogo) Manual Pull Station</t>
  </si>
  <si>
    <t>20-1841</t>
  </si>
  <si>
    <t>SPST Dual Action RSG Keyed Metal Spanish "Fire Suppression Release"(Descarga Sistema de Supresion) Manual Pull Station</t>
  </si>
  <si>
    <t>RMS-1T-KL-ULC</t>
  </si>
  <si>
    <t>Metal single action "Fire" Pull Station</t>
  </si>
  <si>
    <t>RMS-1T-KL-LP-ULC</t>
  </si>
  <si>
    <t>Metal Dual Action Keyed "Fire" Pull Station</t>
  </si>
  <si>
    <t>RMS-1T-KL-LP-S-ULC</t>
  </si>
  <si>
    <t>Metal Dual Action keyed "Fire Suppression Release Pull Station</t>
  </si>
  <si>
    <t>RMS-1T-WP-KL-LP-ULC</t>
  </si>
  <si>
    <t>Weatherproof Metal Dual Action Keyed  "Fire" Pull Station</t>
  </si>
  <si>
    <t>63-1165</t>
  </si>
  <si>
    <t>DNRW Photo Duct Detector Non-Relay</t>
  </si>
  <si>
    <t>02-3721</t>
  </si>
  <si>
    <t>Metal Sampling Tube, Duct Detector, 1'-2' Ducts</t>
  </si>
  <si>
    <t>02-3722</t>
  </si>
  <si>
    <t>Metal Sampling Tube, Duct Detector, 2'-4' Ducts</t>
  </si>
  <si>
    <t>02-3723</t>
  </si>
  <si>
    <t>Metal Sampling Tube, Duct Detector, 4'-8' Ducts</t>
  </si>
  <si>
    <t>02-3724</t>
  </si>
  <si>
    <t>Metal Sampling Tube, Duct Detector, 8'-12' Ducts</t>
  </si>
  <si>
    <t>02-4674</t>
  </si>
  <si>
    <t xml:space="preserve">Plastic Sampling Tube, Telescoping, Replacement </t>
  </si>
  <si>
    <t>02-4677</t>
  </si>
  <si>
    <t>End Cap for Metal Sampling Tube</t>
  </si>
  <si>
    <t>02-3727</t>
  </si>
  <si>
    <t>Sensitivity Tester, Duct Detector</t>
  </si>
  <si>
    <t>02-4676</t>
  </si>
  <si>
    <t>Air filter, Replacement, 2 per pack</t>
  </si>
  <si>
    <t>02-3869</t>
  </si>
  <si>
    <t>Remote Test Switch, Magnet Activated</t>
  </si>
  <si>
    <t>02-4998</t>
  </si>
  <si>
    <t>Remote Test Switch, Key Activated</t>
  </si>
  <si>
    <t>02-3868</t>
  </si>
  <si>
    <t>Remote L.E.D</t>
  </si>
  <si>
    <t>02-4980</t>
  </si>
  <si>
    <t>Test Magnet</t>
  </si>
  <si>
    <t>02-9976</t>
  </si>
  <si>
    <t>Replacement photo insect screen</t>
  </si>
  <si>
    <t>20-1092</t>
  </si>
  <si>
    <t>Glass Rod for RSG pull station</t>
  </si>
  <si>
    <t>E60-003</t>
  </si>
  <si>
    <r>
      <t>Detector Thermal 140</t>
    </r>
    <r>
      <rPr>
        <vertAlign val="superscript"/>
        <sz val="11"/>
        <rFont val="Times New Roman"/>
        <family val="1"/>
      </rPr>
      <t>o</t>
    </r>
  </si>
  <si>
    <t>63-030</t>
  </si>
  <si>
    <t>Duct Detector Unit, Photoelectric, 24V / 115V</t>
  </si>
  <si>
    <t>67-029</t>
  </si>
  <si>
    <t>Duct Detector Unit, Ionization, 24V / 115V</t>
  </si>
  <si>
    <t>63-031</t>
  </si>
  <si>
    <t>Duct Detector Unit, Photoelectric, 24V / 230V</t>
  </si>
  <si>
    <t>67-030</t>
  </si>
  <si>
    <t>Duct Detector Unit, Ionization, 24V / 230V</t>
  </si>
  <si>
    <t>63-034</t>
  </si>
  <si>
    <t>Remote Alarm LED</t>
  </si>
  <si>
    <t>63-035</t>
  </si>
  <si>
    <t>Remote Alarm and Pilot LED</t>
  </si>
  <si>
    <t>63-036</t>
  </si>
  <si>
    <t>Remote Alarm with test/reset keyswitch</t>
  </si>
  <si>
    <t>63-037</t>
  </si>
  <si>
    <t>Remote Alarm and Pilot with test/reset keyswitch</t>
  </si>
  <si>
    <t>63-038</t>
  </si>
  <si>
    <t>Same as 63-037, adds remote alarm horn</t>
  </si>
  <si>
    <t>02-4630</t>
  </si>
  <si>
    <t>Tube, Duct Detector, 2.5'</t>
  </si>
  <si>
    <t>02-4631</t>
  </si>
  <si>
    <t>Tube, Duct Detector, 5.0'</t>
  </si>
  <si>
    <t>02-4632</t>
  </si>
  <si>
    <t>Tube, Duct Detector, 10.0'</t>
  </si>
  <si>
    <t>65-1006</t>
  </si>
  <si>
    <t>Beam 1224 System Sensor</t>
  </si>
  <si>
    <t>65-1007</t>
  </si>
  <si>
    <t>Beam 1224S System Sensor</t>
  </si>
  <si>
    <t>69-017</t>
  </si>
  <si>
    <t>Hochiki Detector Removal Tool (TRT-A100)</t>
  </si>
  <si>
    <t>69-016</t>
  </si>
  <si>
    <t>Smoke Detector Test Box (TSA-B110)</t>
  </si>
  <si>
    <t>69-004</t>
  </si>
  <si>
    <t>Smoke Generator Kit (TSE-A100)</t>
  </si>
  <si>
    <t>02-4124</t>
  </si>
  <si>
    <t>Universal Heat Detector Tester Pole</t>
  </si>
  <si>
    <t>02-4125</t>
  </si>
  <si>
    <t>Battery Pack for 02-4124</t>
  </si>
  <si>
    <t>02-4126</t>
  </si>
  <si>
    <t>Battery Charger for 02-4125</t>
  </si>
  <si>
    <t>02-4127</t>
  </si>
  <si>
    <t>Carrying Case for 02-4124</t>
  </si>
  <si>
    <t>69-0001</t>
  </si>
  <si>
    <t>Extra Smoke Punks (35 Punks per Package)</t>
  </si>
  <si>
    <t>69-0002</t>
  </si>
  <si>
    <t>Extra Smoke Punks (10 Punks per Package)</t>
  </si>
  <si>
    <t>02-4678</t>
  </si>
  <si>
    <t>Test Filter for 65-002</t>
  </si>
  <si>
    <t>02-2360</t>
  </si>
  <si>
    <t>Canned Smoke for Detector Testing</t>
  </si>
  <si>
    <t>02-3982</t>
  </si>
  <si>
    <t>Detector Test Magnet</t>
  </si>
  <si>
    <t>63-1029</t>
  </si>
  <si>
    <t>2-WIRE I3 PHOTO DETECTOR</t>
  </si>
  <si>
    <t>63-1030</t>
  </si>
  <si>
    <t>2-WIRE I3 PHOTO/HEAT 135* FIXED</t>
  </si>
  <si>
    <t>63-1031</t>
  </si>
  <si>
    <t>4-WIRE I3 PHOTO DETECTOR</t>
  </si>
  <si>
    <t>63-1032</t>
  </si>
  <si>
    <t>4-WIRE I3 PHOTO/HEAT 135* FIXED</t>
  </si>
  <si>
    <t>63-1033</t>
  </si>
  <si>
    <t>2-WIRE I3 PHOTO/HEAT 135* FIXED W/SOUNDER</t>
  </si>
  <si>
    <t>63-1034</t>
  </si>
  <si>
    <t>2-WIRE I3 PHOTO/HEAT 135* FIXED W/ FORM C RELAY</t>
  </si>
  <si>
    <t>63-1035</t>
  </si>
  <si>
    <t>4-WIRE I3 PHOTO/HEAT 135* FIXED W/SOUNDER</t>
  </si>
  <si>
    <t>63-1036</t>
  </si>
  <si>
    <t>4-WIRE I3 PHOTO/HEAT 135* FIXED W/ FORM C RELAY</t>
  </si>
  <si>
    <t>63-1037</t>
  </si>
  <si>
    <t>4-WIRE I3 PHOTO/HEAT 135* FIXED W/ FORM C RELAY &amp; SOUNDER</t>
  </si>
  <si>
    <t>63-1038</t>
  </si>
  <si>
    <t>4-WIRE I3 PHOTO/HEAT 135* ISOLATED W/FORM C RELAY &amp; SOUNDER</t>
  </si>
  <si>
    <t>63-1040</t>
  </si>
  <si>
    <t>4-WIRE PHOTO W/ FORM C RELAY</t>
  </si>
  <si>
    <t>63-1041</t>
  </si>
  <si>
    <t>4-WIRE PHOTO/HEAT 135* FIXED W/ FORM C RELAY</t>
  </si>
  <si>
    <t>63-1042</t>
  </si>
  <si>
    <t>2-WIRE PHOTO/HEAT 135* FIXED W/ SOUNDER</t>
  </si>
  <si>
    <t>63-1043</t>
  </si>
  <si>
    <t>4-WIRE PHOTO/HEAT 135* FIXED W/ SOUNDER</t>
  </si>
  <si>
    <t>63-1044</t>
  </si>
  <si>
    <t>4-WIRE PHOTO/HEAT 135* FIXED W/ FORM C RELAY &amp; SOUNDER</t>
  </si>
  <si>
    <t>63-1045</t>
  </si>
  <si>
    <t>4-WIRE PHOTO/HEAT 135* ISOLATED W/FORM C RELAY &amp; SOUNDER</t>
  </si>
  <si>
    <t>67-1041</t>
  </si>
  <si>
    <t>4-WIRE ION 12 VDC</t>
  </si>
  <si>
    <t>67-1042</t>
  </si>
  <si>
    <t>4-WIRE ION 24 VDC</t>
  </si>
  <si>
    <t>63-1019</t>
  </si>
  <si>
    <t>2-WIRE PHOTO/HEAT 135* FIXED 12/24 VDC</t>
  </si>
  <si>
    <t>63-1046</t>
  </si>
  <si>
    <t>4-WIRE PHOTO 12VDC</t>
  </si>
  <si>
    <t>63-1047</t>
  </si>
  <si>
    <t>4-WIRE PHOTO/HEAT 135* FIXED 12 VDC</t>
  </si>
  <si>
    <t>63-1048</t>
  </si>
  <si>
    <t>4-WIRE PHOTO 24 VDC</t>
  </si>
  <si>
    <t>63-1049</t>
  </si>
  <si>
    <t>4-WIRE PHOTO/HEAT 135* FIXED 24 VDC</t>
  </si>
  <si>
    <t>67-1043</t>
  </si>
  <si>
    <t>2-WIRE FLANGE 12/24 VDC BASE</t>
  </si>
  <si>
    <t>67-1029</t>
  </si>
  <si>
    <t>2-WIRE FLANGE 24 VDC BASE</t>
  </si>
  <si>
    <t>67-1044</t>
  </si>
  <si>
    <t>4-WIRE FLANGE 24VDC FORM A &amp; C  CONTACTS BASE</t>
  </si>
  <si>
    <t>67-1045</t>
  </si>
  <si>
    <t>4-WIRE FLANGE 120 VAC FORM A, C AND SUPERVISORY CONTACTS BASE</t>
  </si>
  <si>
    <t>67-1046</t>
  </si>
  <si>
    <t>4-WIRE 24 VDC FORM A CONTACTS FORM C RELAY BASE</t>
  </si>
  <si>
    <t>67-1047</t>
  </si>
  <si>
    <t>2-WIRE FLANGE 24 VDC FORM C BASE</t>
  </si>
  <si>
    <t>60-1027</t>
  </si>
  <si>
    <t>135* FIXED/RATE OF RISE HEAT</t>
  </si>
  <si>
    <t>60-1032</t>
  </si>
  <si>
    <t>2-WIRE FLANGE 24 VDC SOUNDER BASE</t>
  </si>
  <si>
    <t>60-1034</t>
  </si>
  <si>
    <t>4-WIRE FLANGE 24 VDC FORM A &amp; C BASE</t>
  </si>
  <si>
    <t>60-1035</t>
  </si>
  <si>
    <t>4-WIRE FLANGE 120 VAC FORM A,C, AND SUPERVISORY BASE</t>
  </si>
  <si>
    <t>60-1036</t>
  </si>
  <si>
    <t>4-WIRE FLANGE 24 VDC FORM A CONTACT, FORM C RELAY</t>
  </si>
  <si>
    <t>PHSC-155-EPC-500</t>
  </si>
  <si>
    <t>PROTECTOWIRE, TYPE EPC 155° F/68° C (VINYL JACKET)(500' COIL)</t>
  </si>
  <si>
    <t>PHSC-155-EPC-1000</t>
  </si>
  <si>
    <t>PROTECTOWIRE, TYPE EPC 155° F/68° C (VINYL JACKET)(1000' COIL)</t>
  </si>
  <si>
    <t>PHSC-155-EPC-3280</t>
  </si>
  <si>
    <t>PROTECTOWIRE, TYPE EPC 155° F/68° C (VINYL JACKET)(3280' SPOOL)</t>
  </si>
  <si>
    <t>PHSC-155-EPC-M-500</t>
  </si>
  <si>
    <t>PROTECTOWIRE, TYPE EPC 155° F/68° C (VINYL JACKET) ON MSG. WIRE (500' COIL)</t>
  </si>
  <si>
    <t>PHSC-155-EPC-M-1000</t>
  </si>
  <si>
    <t>PROTECTOWIRE, TYPE EPC 155° F/68° C (VINYL JACKET) ON MSG. WIRE (1000' COIL)</t>
  </si>
  <si>
    <t>PHSC-155-EPC-M-2500</t>
  </si>
  <si>
    <t>PROTECTOWIRE, TYPE EPC 155° F/68° C (VINYL JACKET) ON MSG. WIRE (2500' SPOOL)</t>
  </si>
  <si>
    <t>PHSC-190-EPC-500</t>
  </si>
  <si>
    <t>PROTECTOWIRE, TYPE EPC 190° F/88° C (VINYL JACKET) (500' COIL)</t>
  </si>
  <si>
    <t>PHSC-190-EPC-1000</t>
  </si>
  <si>
    <t>PROTECTOWIRE, TYPE EPC 190° F/88° C (VINYL JACKET) (1000' COIL)</t>
  </si>
  <si>
    <t>PHSC-190-EPC-3280</t>
  </si>
  <si>
    <t>PROTECTOWIRE, TYPE EPC 190° F/88° C (VINYL JACKET) (3280' SPOOL)</t>
  </si>
  <si>
    <t>PHSC-190-EPC-M-500</t>
  </si>
  <si>
    <t>PROTECTOWIRE, TYPE EPC 190° F/88° C (VINYL JACKET) ON MSG. WIRE (500' COIL)</t>
  </si>
  <si>
    <t>PHSC-190-EPC-M-1000</t>
  </si>
  <si>
    <t>PROTECTOWIRE, TYPE EPC 190° F/88° C (VINYL JACKET) ON MSG. WIRE (1000' COIL)</t>
  </si>
  <si>
    <t>PHSC-190-EPC-M-2500</t>
  </si>
  <si>
    <t>PROTECTOWIRE, TYPE EPC 190° F/88° C (VINYL JACKET) ON MSG. WIRE (2500' SPOOL)</t>
  </si>
  <si>
    <t>PHSC-220-EPC-500</t>
  </si>
  <si>
    <t>PROTECTOWIRE, TYPE EPC 220° F/105° C (VINYL JACKET) (500' COIL)</t>
  </si>
  <si>
    <t>PHSC-220-EPC-1000</t>
  </si>
  <si>
    <t>PROTECTOWIRE, TYPE EPC 220° F/105° C (VINYL JACKET) (1000' COIL)</t>
  </si>
  <si>
    <t>PHSC-220-EPC-3280</t>
  </si>
  <si>
    <t>PROTECTOWIRE, TYPE EPC 220° F/105° C (VINYL JACKET) (3280' SPOOL)</t>
  </si>
  <si>
    <t>PHSC-220-EPC-M-500</t>
  </si>
  <si>
    <t>PROTECTOWIRE, TYPE EPC 220° F/105° C (VINYL JACKET) ON MSG. WIRE (500' COIL)</t>
  </si>
  <si>
    <t>PHSC-220-EPC-M-1000</t>
  </si>
  <si>
    <t>PROTECTOWIRE, TYPE EPC 220° F/105° C (VINYL JACKET) ON MSG. WIRE (1000' COIL)</t>
  </si>
  <si>
    <t>PHSC-220-EPC-M-2500</t>
  </si>
  <si>
    <t>PROTECTOWIRE, TYPE EPC 220° F/105° C (VINYL JACKET) ON MSG. WIRE (2500' SPOOL)</t>
  </si>
  <si>
    <t>PHSC-280-EPC-500</t>
  </si>
  <si>
    <t>PROTECTOWIRE, TYPE EPC 280° F/138° C (VINYL JACKET) (500' COIL)</t>
  </si>
  <si>
    <t>PHSC-280-EPC-1000</t>
  </si>
  <si>
    <t>PROTECTOWIRE, TYPE EPC 280° F/138° C (VINYL JACKET) (1000' COIL)</t>
  </si>
  <si>
    <t>PHSC-280-EPC-3280</t>
  </si>
  <si>
    <t>PROTECTOWIRE, TYPE EPC 280° F/138° C (VINYL JACKET) (3280' SPOOL)</t>
  </si>
  <si>
    <t>PHSC-280-EPC-M-500</t>
  </si>
  <si>
    <t>PROTECTOWIRE, TYPE EPC 280° F/138° C (VINYL JACKET) ON MSG. WIRE (500' COIL)</t>
  </si>
  <si>
    <t>PHSC-280-EPC-M-1000</t>
  </si>
  <si>
    <t>PROTECTOWIRE, TYPE EPC 280° F/138° C (VINYL JACKET) ON MSG. WIRE (1000' COIL)</t>
  </si>
  <si>
    <t>PHSC-280-EPC-M-2500</t>
  </si>
  <si>
    <t>PROTECTOWIRE, TYPE EPC 280° F/138° C (VINYL JACKET) ON MSG. WIRE (2500' SPOOL)</t>
  </si>
  <si>
    <t>PHSC-365-EPC-500</t>
  </si>
  <si>
    <t>PROTECTOWIRE, TYPE EPC 356° F/180° C (VINYL JACKET) (500' COIL)</t>
  </si>
  <si>
    <t>PHSC-365-EPC-1000</t>
  </si>
  <si>
    <t>PROTECTOWIRE, TYPE EPC 356° F/180° C (VINYL JACKET) (1000' COIL)</t>
  </si>
  <si>
    <t>PHSC-365-EPC-3280</t>
  </si>
  <si>
    <t>PROTECTOWIRE, TYPE EPC 356° F/180° C (VINYL JACKET) (3280' SPOOL)</t>
  </si>
  <si>
    <t>PHSC-365-EPC-M-500</t>
  </si>
  <si>
    <t>PROTECTOWIRE, TYPE EPC 356° F/180° C (VINYL JACKET) ON MSG. WIRE (500' COIL)</t>
  </si>
  <si>
    <t>PHSC-365-EPC-M-1000</t>
  </si>
  <si>
    <t>PROTECTOWIRE, TYPE EPC 356° F/180° C (VINYL JACKET) ON MSG. WIRE (1000' COIL)</t>
  </si>
  <si>
    <t>PHSC-365-EPC-M-2500</t>
  </si>
  <si>
    <t>PROTECTOWIRE, TYPE EPC 356° F/180° C (VINYL JACKET) ON MSG. WIRE (2500' SPOOL)</t>
  </si>
  <si>
    <t>PHSC-155-XCR-500</t>
  </si>
  <si>
    <t>PROTECTOWIRE, TYPE XCR 155° F/ 68° C (FLUOROPOLYMER JACKET) (500' COIL)</t>
  </si>
  <si>
    <t>PHSC-155-XCR-1000</t>
  </si>
  <si>
    <t>PROTECTOWIRE, TYPE XCR 155° F/ 68° C (FLUOROPOLYMER JACKET) (1000' COIL)</t>
  </si>
  <si>
    <t>PHSC-155-XCR-3280</t>
  </si>
  <si>
    <t>PROTECTOWIRE, TYPE XCR 155° F/ 68° C (FLUOROPOLYMER JACKET) (3280' SPOOL)</t>
  </si>
  <si>
    <t>PHSC-155-XCR-M-500</t>
  </si>
  <si>
    <t>PROTECTOWIRE, TYPE XCR 155° F/ 68° C (FLUOROPOLYMER JACKET) ON MSG. WIRE (500' COIL)</t>
  </si>
  <si>
    <t>PHSC-155-XCR-M-1000</t>
  </si>
  <si>
    <t>PROTECTOWIRE, TYPE XCR 155° F/ 68° C (FLUOROPOLYMER JACKET) ON MSG. WIRE (1000' COIL)</t>
  </si>
  <si>
    <t>PHSC-155-XCR-M-2500</t>
  </si>
  <si>
    <t>PROTECTOWIRE, TYPE XCR 155° F/ 68° C (FLUOROPOLYMER JACKET) ON MSG. WIRE (2500' SPOOL)</t>
  </si>
  <si>
    <t>PHSC-190-XCR-500</t>
  </si>
  <si>
    <t>PROTECTOWIRE, TYPE XCR 190° F/ 88° C (FLUOROPOLYMER JACKET) (500' COIL)</t>
  </si>
  <si>
    <t>PHSC-190-XCR-1000</t>
  </si>
  <si>
    <t>PROTECTOWIRE, TYPE XCR 190° F/ 88° C (FLUOROPOLYMER JACKET) (1000' COIL)</t>
  </si>
  <si>
    <t>PHSC-190-XCR-3280</t>
  </si>
  <si>
    <t>PROTECTOWIRE, TYPE XCR 190° F/ 88° C (FLUOROPOLYMER JACKET) (3280' SPOOL)</t>
  </si>
  <si>
    <t>PHSC-190-XCR-M-500</t>
  </si>
  <si>
    <t>PROTECTOWIRE, TYPE XCR 190° F/ 88° C (FLUOROPOLYMER JACKET) ON MSG. WIRE (500' COIL)</t>
  </si>
  <si>
    <t>PHSC-190-XCR-M-1000</t>
  </si>
  <si>
    <t>PROTECTOWIRE, TYPE XCR 190° F/ 88° C (FLUOROPOLYMER JACKET) ON MSG. WIRE (1000' COIL)</t>
  </si>
  <si>
    <t>PHSC-190-XCR-M-2500</t>
  </si>
  <si>
    <t>PROTECTOWIRE, TYPE XCR 190° F/ 88° C (FLUOROPOLYMER JACKET) ON MSG. WIRE (2500' SPOOL)</t>
  </si>
  <si>
    <t>PHSC-220-XCR-500</t>
  </si>
  <si>
    <t>PROTECTOWIRE, TYPE XCR 220° F/ 105° C (FLUOROPOLYMER JACKET) (500' COIL)</t>
  </si>
  <si>
    <t>PHSC-220-XCR-1000</t>
  </si>
  <si>
    <t>PROTECTOWIRE, TYPE XCR 220° F/ 105° C (FLUOROPOLYMER JACKET) (1000' COIL)</t>
  </si>
  <si>
    <t>PHSC-220-XCR-3280</t>
  </si>
  <si>
    <t>PROTECTOWIRE, TYPE XCR 220° F/ 105° C (FLUOROPOLYMER JACKET) (3280' SPOOL)</t>
  </si>
  <si>
    <t>PHSC-220-XCR-M-500</t>
  </si>
  <si>
    <t>PROTECTOWIRE, TYPE XCR 220° F/ 105° C (FLUOROPOLYMER JACKET) ON MSG. WIRE (500' COIL)</t>
  </si>
  <si>
    <t>PHSC-220-XCR-M-1000</t>
  </si>
  <si>
    <t>PROTECTOWIRE, TYPE XCR 220° F/ 105° C (FLUOROPOLYMER JACKET) ON MSG. WIRE (1000' COIL)</t>
  </si>
  <si>
    <t>PHSC-220-XCR-M-2500</t>
  </si>
  <si>
    <t>PROTECTOWIRE, TYPE XCR 220° F/ 105° C (FLUOROPOLYMER JACKET) ON MSG. WIRE (2500' SPOOL)</t>
  </si>
  <si>
    <t>PHSC-280-XCR-500</t>
  </si>
  <si>
    <t>PROTECTOWIRE, TYPE XCR 280° F/ 138° C (FLUOROPOLYMER JACKET) (500' COIL)</t>
  </si>
  <si>
    <t>PHSC-280-XCR-1000</t>
  </si>
  <si>
    <t>PROTECTOWIRE, TYPE XCR 280° F/ 138° C (FLUOROPOLYMER JACKET) (1000' COIL)</t>
  </si>
  <si>
    <t>PHSC-280-XCR-3280</t>
  </si>
  <si>
    <t>PROTECTOWIRE, TYPE XCR 280° F/ 138° C (FLUOROPOLYMER JACKET) (3280' COIL)</t>
  </si>
  <si>
    <t>PHSC-280-XCR-M-500</t>
  </si>
  <si>
    <t>PROTECTOWIRE, TYPE XCR 280° F/ 138° C (FLUOROPOLYMER JACKET) ON MSG. WIRE (500' COIL)</t>
  </si>
  <si>
    <t>PHSC-280-XCR-M-1000</t>
  </si>
  <si>
    <t>PROTECTOWIRE, TYPE XCR 280° F/ 138° C (FLUOROPOLYMER JACKET) ON MSG. WIRE (1000' COIL)</t>
  </si>
  <si>
    <t>PHSC-280-XCR-M-2500</t>
  </si>
  <si>
    <t>PROTECTOWIRE, TYPE XCR 280° F/ 138° C (FLUOROPOLYMER JACKET) ON MSG. WIRE (2500' SPOOL)</t>
  </si>
  <si>
    <t>PHSC-356-XCR-500</t>
  </si>
  <si>
    <t>PROTECTOWIRE, TYPE XCR 356° F/ 180° C (FLUOROPOLYMER JACKET) (500' COIL)</t>
  </si>
  <si>
    <t>PHSC-356-XCR-1000</t>
  </si>
  <si>
    <t>PROTECTOWIRE, TYPE XCR 356° F/ 180° C (FLUOROPOLYMER JACKET) (1000' COIL)</t>
  </si>
  <si>
    <t>PHSC-356-XCR-3280</t>
  </si>
  <si>
    <t>PROTECTOWIRE, TYPE XCR 356° F/ 180° C (FLUOROPOLYMER JACKET) (3280' SPOOL)</t>
  </si>
  <si>
    <t>PHSC-356-XCR-M-500</t>
  </si>
  <si>
    <t>PROTECTOWIRE, TYPE XCR 356° F/ 180° C (FLUOROPOLYMER JACKET) ON MSG. WIRE (500' COIL)</t>
  </si>
  <si>
    <t>PHSC-356-XCR-M-1000</t>
  </si>
  <si>
    <t>PROTECTOWIRE, TYPE XCR 356° F/ 180° C (FLUOROPOLYMER JACKET) ON MSG. WIRE (1000' COIL)</t>
  </si>
  <si>
    <t>PHSC-356-XCR-M-2500</t>
  </si>
  <si>
    <t>PROTECTOWIRE, TYPE XCR 356° F/ 180° C (FLUOROPOLYMER JACKET) ON MSG. WIRE (2500' SPOOL)</t>
  </si>
  <si>
    <t>PHSC-135-XLT-500</t>
  </si>
  <si>
    <t>PROTECTOWIRE, TYPE XLT 135° F/ 57° C (VINYL POLYMER JACKET) (500' COIL)</t>
  </si>
  <si>
    <t>PHSC-135-XLT-1000</t>
  </si>
  <si>
    <t>PROTECTOWIRE, TYPE XLT 135° F/ 57° C (VINYL POLYMER JACKET) (1000' COIL)</t>
  </si>
  <si>
    <t>PHSC-135-XLT-3280</t>
  </si>
  <si>
    <t>PROTECTOWIRE, TYPE XLT 135° F/ 57° C (VINYL POLYMER JACKET) (3280' SPOOL)</t>
  </si>
  <si>
    <t>PHSC-135-XLT-M-500</t>
  </si>
  <si>
    <t>PROTECTOWIRE, TYPE XLT 135° F/ 57° C (VINYL POLYMER JACKET) ON MSG. WIRE (500' COIL)</t>
  </si>
  <si>
    <t>PHSC-135-XLT-M-1000</t>
  </si>
  <si>
    <t>PROTECTOWIRE, TYPE XLT 135° F/ 57° C (VINYL POLYMER JACKET) ON MSG. WIRE (1000' COIL)</t>
  </si>
  <si>
    <t>PHSC-135-XLT-M-2500</t>
  </si>
  <si>
    <t>PROTECTOWIRE, TYPE XLT 135° F/ 57° C (VINYL POLYMER JACKET) ON MSG. WIRE (2500' SPOOL)</t>
  </si>
  <si>
    <t>PLR-155R-500</t>
  </si>
  <si>
    <t>PROTECTOWIRE TYPE R 155° F/ 68° C (THERMOPLASTIC ELASTOMER JACKET) (500' COIL)</t>
  </si>
  <si>
    <t>PLR-155R-1000</t>
  </si>
  <si>
    <t>PROTECTOWIRE TYPE R 155° F/ 68° C (THERMOPLASTIC ELASTOMER JACKET) (1000' COIL)</t>
  </si>
  <si>
    <t>PLR-155R-3280</t>
  </si>
  <si>
    <t>PROTECTOWIRE TYPE R 155° F/ 68° C (THERMOPLASTIC ELASTOMER JACKET) (3280' SPOOL)</t>
  </si>
  <si>
    <t>PLR-155R-M-500</t>
  </si>
  <si>
    <t>PROTECTOWIRE TYPE R 155° F/ 68° C (THERMOPLASTIC ELASTOMER JACKET) ON MSG. WIRE (500' COIL)</t>
  </si>
  <si>
    <t>PLR-155R-M-1000</t>
  </si>
  <si>
    <t>PROTECTOWIRE TYPE R 155° F/ 68° C (THERMOPLASTIC ELASTOMER JACKET) ON MSG. WIRE (1000' COIL)</t>
  </si>
  <si>
    <t>PLR-155R-M-2500</t>
  </si>
  <si>
    <t>PROTECTOWIRE TYPE R 155° F/ 68° C (THERMOPLASTIC ELASTOMER JACKET) ON MSG. WIRE (2500' SPOOL)</t>
  </si>
  <si>
    <t>PLR-190R-500</t>
  </si>
  <si>
    <t>PROTECTOWIRE TYPE R 190° F/ 88° C (THERMOPLASTIC ELASTOMER JACKET) (500' COIL)</t>
  </si>
  <si>
    <t>PLR-190R-1000</t>
  </si>
  <si>
    <t>PROTECTOWIRE TYPE R 190° F/ 88° C (THERMOPLASTIC ELASTOMER JACKET) (1000' COIL)</t>
  </si>
  <si>
    <t>PLR-190R-3280</t>
  </si>
  <si>
    <t>PROTECTOWIRE TYPE R 190° F/ 88° C (THERMOPLASTIC ELASTOMER JACKET) (3280' SPOOL)</t>
  </si>
  <si>
    <t>PLR-190R-M-500</t>
  </si>
  <si>
    <t>PROTECTOWIRE TYPE R 190° F/ 88° C (THERMOPLASTIC ELASTOMER JACKET) ON MSG. WIRE (500' COIL)</t>
  </si>
  <si>
    <t>PLR-190R-M-1000</t>
  </si>
  <si>
    <t>PROTECTOWIRE TYPE R 190° F/ 88° C (THERMOPLASTIC ELASTOMER JACKET) ON MSG. WIRE (1000' COIL)</t>
  </si>
  <si>
    <t>PLR-190R-M-2500</t>
  </si>
  <si>
    <t>PROTECTOWIRE TYPE R 190° F/ 88° C (THERMOPLASTIC ELASTOMER JACKET) ON MSG. WIRE (3281' SPOOL)</t>
  </si>
  <si>
    <t>ZB-4-QC-MP</t>
  </si>
  <si>
    <t>NON-METALLIC MOISTURE PROOF BOX W/COMPRESSION TERMINALS</t>
  </si>
  <si>
    <t>ELR-4-QC-MP</t>
  </si>
  <si>
    <t xml:space="preserve">NON-METALLIC MOISTURE PROOF EOL BOX W/4.7K RES </t>
  </si>
  <si>
    <t>ELR-4A</t>
  </si>
  <si>
    <t>NON-METALLIC MOISTURE PROOF EOL BOX (TRI-WIRE) NO TEST SWITCH</t>
  </si>
  <si>
    <t>SR-502</t>
  </si>
  <si>
    <t>STRAIN RELIEF CONNECTOR</t>
  </si>
  <si>
    <t>SR-502-N</t>
  </si>
  <si>
    <t>NON-METALLIC STRAIN RELIEF CONNECTOR</t>
  </si>
  <si>
    <t>ZB-HD-4-QC (N4X)</t>
  </si>
  <si>
    <t>FIBERGLASS NEMA-4X TYPE JIC ENCLOSURE WITH COMPRESSION TERMINALS</t>
  </si>
  <si>
    <t>PWSC</t>
  </si>
  <si>
    <t xml:space="preserve">SPLICING CONNECTORS (10/PACK) </t>
  </si>
  <si>
    <t>3PWSC</t>
  </si>
  <si>
    <t>3 POLE SPLICING CONNECTORS FOR TRI-WIRE (10 PACK)</t>
  </si>
  <si>
    <t xml:space="preserve">PWS  </t>
  </si>
  <si>
    <t>SPLICING SLEEVES (10 PACK)</t>
  </si>
  <si>
    <t>PWSK-3</t>
  </si>
  <si>
    <t>FIELD SERVICEABLE SPLICING CONNECTOR KIT</t>
  </si>
  <si>
    <t>SFTS</t>
  </si>
  <si>
    <t>#2228 TAPE SEALANT FOR SPLICE CONNECTORS (1" X 10")</t>
  </si>
  <si>
    <t>PFL</t>
  </si>
  <si>
    <t>FLEXIBLE LEADS</t>
  </si>
  <si>
    <t>#35 WHITE</t>
  </si>
  <si>
    <t>SPLICING TAPE, WHITE</t>
  </si>
  <si>
    <t>#35 RED</t>
  </si>
  <si>
    <t>SPLICING TAPE, RED</t>
  </si>
  <si>
    <t>#35 BLUE</t>
  </si>
  <si>
    <t>SPLICING TAPE, BLUE</t>
  </si>
  <si>
    <t>33+</t>
  </si>
  <si>
    <t>SPLICING TAPE BLACK</t>
  </si>
  <si>
    <t>WAW-N</t>
  </si>
  <si>
    <t>CLIPS, CONER, NYLON (WHITE)</t>
  </si>
  <si>
    <t>WAW-P</t>
  </si>
  <si>
    <t>CLIPS, CORNER, POLYPROPLENE (CLEAR)</t>
  </si>
  <si>
    <t>OHS-1</t>
  </si>
  <si>
    <t>CLIPS, LINE</t>
  </si>
  <si>
    <t>OHS-SS</t>
  </si>
  <si>
    <t>304 STAINLESS STEEL LINE CLIP W/ 1/4' HOLE</t>
  </si>
  <si>
    <t>BC-2</t>
  </si>
  <si>
    <t>BEAM CLAMP ASSEMBLY (STEEL)</t>
  </si>
  <si>
    <t>BC-3P</t>
  </si>
  <si>
    <t>IRON ZINC PLATED BEAM CLAMP ASSEMBLY (W/POLYPROPLENE CLIP)</t>
  </si>
  <si>
    <t>BC-3N</t>
  </si>
  <si>
    <t>IRON ZINC PLATED BEAM CLAMP ASSEMBLY (W/NYLON CLIP)</t>
  </si>
  <si>
    <t>RMC-2</t>
  </si>
  <si>
    <t>L-BRACKET (RIM SEAL TYPE)</t>
  </si>
  <si>
    <t>RMC-3</t>
  </si>
  <si>
    <t>STAINLESS L-BRACKET (RIM SEAL TYPE)</t>
  </si>
  <si>
    <t>TR-5G</t>
  </si>
  <si>
    <t>INSULATED STANDOFF</t>
  </si>
  <si>
    <t>EMS-A-CO</t>
  </si>
  <si>
    <t>CABLE MOUNT</t>
  </si>
  <si>
    <t>PLT1S-CO</t>
  </si>
  <si>
    <t>CABLE TIE</t>
  </si>
  <si>
    <t>SIKAFLEX-291</t>
  </si>
  <si>
    <t>INDUSTRIAL ADHESIVE</t>
  </si>
  <si>
    <t>HPC-2</t>
  </si>
  <si>
    <t>MOUNTING CLIP (SINGLE PIECE)</t>
  </si>
  <si>
    <t>CC-2N</t>
  </si>
  <si>
    <t>MOUNTING CLIP ASSEMBLY</t>
  </si>
  <si>
    <t>CC-2W</t>
  </si>
  <si>
    <t>CC-10N</t>
  </si>
  <si>
    <t>CC-10W</t>
  </si>
  <si>
    <t>CC-10N-S</t>
  </si>
  <si>
    <t>MOUNTING CLIP ASSEMBLY W/SCREW &amp; LOCK NUT</t>
  </si>
  <si>
    <t>CC-10W-S</t>
  </si>
  <si>
    <t>PM-3A</t>
  </si>
  <si>
    <t>PIPE MOUNTING STRAPS NYLON (3/4" TO 2" PIPE)</t>
  </si>
  <si>
    <t>PM-3B</t>
  </si>
  <si>
    <t>PIPE MOUNTING STRAPS NYLON (2 1/2" TO 3 1/2" PIPE)</t>
  </si>
  <si>
    <t>PM-3C</t>
  </si>
  <si>
    <t>PIPE MOUNTING STRAPS NYLON (4" TO 6" PIPE)</t>
  </si>
  <si>
    <t>TR-4A</t>
  </si>
  <si>
    <t>EYEBOLT</t>
  </si>
  <si>
    <t>TR-24</t>
  </si>
  <si>
    <t>TURNBUCKLE</t>
  </si>
  <si>
    <t>TR-4A-S</t>
  </si>
  <si>
    <t>304 STAINLESS EYEBOLT</t>
  </si>
  <si>
    <t>TR-24-S</t>
  </si>
  <si>
    <t>304 STAINLESS TURNBUCKLE W/ALUMINUM BODY</t>
  </si>
  <si>
    <t>MFL-92</t>
  </si>
  <si>
    <t>FAULT LOCATOR SYSTEM</t>
  </si>
  <si>
    <t>APL-90</t>
  </si>
  <si>
    <t>PROTECTOWIRE ALARM POINT LOCATOR METER ADAPTER</t>
  </si>
  <si>
    <t>SPL-1L</t>
  </si>
  <si>
    <t>SPARE INSTALLATION SPOOL, 3280 FT (1000 M)</t>
  </si>
  <si>
    <t>SPL-2M</t>
  </si>
  <si>
    <t>SPARE INSTALLATION SPOOL, 1500 FT (456 M)</t>
  </si>
  <si>
    <t>SPL-1S</t>
  </si>
  <si>
    <t>SPARE INSTALLATION SPOOL, 500 FT (152 M)</t>
  </si>
  <si>
    <t>SU-15</t>
  </si>
  <si>
    <t>WIRE DISPENSING REEL FOR COILS</t>
  </si>
  <si>
    <t>CTI-155-500</t>
  </si>
  <si>
    <t>PROTECTOWIRE, TYPE CTI 155° F/ 68° C (VINYL JACKET) (500' COIL)</t>
  </si>
  <si>
    <t>CTI-155-1000</t>
  </si>
  <si>
    <t>PROTECTOWIRE, TYPE CTI 155° F/ 68° C (VINYL JACKET) (1000' COIL)</t>
  </si>
  <si>
    <t>CTI-155-3280</t>
  </si>
  <si>
    <t>PROTECTOWIRE, TYPE CTI 155° F/ 68° C (VINYL JACKET) (3280' SPOOL)</t>
  </si>
  <si>
    <t>CTI-155-M-500</t>
  </si>
  <si>
    <t>PROTECTOWIRE, TYPE CTI 155° F/ 68° C (VINYL JACKET) ON MSG. WIRE (500' COIL)</t>
  </si>
  <si>
    <t>CTI-155-M-1000</t>
  </si>
  <si>
    <t>PROTECTOWIRE, TYPE CTI 155° F/ 68° C (VINYL JACKET) ON MSG. WIRE (1000' COIL)</t>
  </si>
  <si>
    <t>CTI-155-M-2500</t>
  </si>
  <si>
    <t>PROTECTOWIRE, TYPE CTI 155° F/ 68° C (VINYL JACKET) ON MSG. WIRE (2500' SPOOL)</t>
  </si>
  <si>
    <t>CTI-190-500</t>
  </si>
  <si>
    <t>PROTECTOWIRE, TYPE CTI 190° F/ 88° C (VINYL JACKET) (500' COIL)</t>
  </si>
  <si>
    <t>CTI-190-1000</t>
  </si>
  <si>
    <t>PROTECTOWIRE, TYPE CTI 190° F/ 88° C (VINYL JACKET) (1000' COIL)</t>
  </si>
  <si>
    <t>CTI-190-3280</t>
  </si>
  <si>
    <t>PROTECTOWIRE, TYPE CTI 190° F/ 88° C (VINYL JACKET) (3280' SPOOL)</t>
  </si>
  <si>
    <t>CTI-190-M-500</t>
  </si>
  <si>
    <t>PROTECTOWIRE, TYPE CTI 190° F/ 88° C (VINYL JACKET) ON MSG. WIRE (500' COIL)</t>
  </si>
  <si>
    <t>CTI-190-M-1000</t>
  </si>
  <si>
    <t>PROTECTOWIRE, TYPE CTI 190° F/ 88° C (VINYL JACKET) ON MSG. WIRE (1000' COIL)</t>
  </si>
  <si>
    <t>CTI-190-M-2500</t>
  </si>
  <si>
    <t>PROTECTOWIRE, TYPE CTI 190° F/ 88° C (VINYL JACKET) ON MSG. WIRE (2500' SPOOL)</t>
  </si>
  <si>
    <t>CTI-220-500</t>
  </si>
  <si>
    <t>PROTECTOWIRE, TYPE CTI 220° F/ 105° C (VINYL JACKET) (500' COIL)</t>
  </si>
  <si>
    <t>CTI-220-1000</t>
  </si>
  <si>
    <t>PROTECTOWIRE, TYPE CTI 220° F/ 105° C (VINYL JACKET) (1000' COIL)</t>
  </si>
  <si>
    <t>CTI-220-3280</t>
  </si>
  <si>
    <t>PROTECTOWIRE, TYPE CTI 220° F/ 105° C (VINYL JACKET) (3280' SPOOL)</t>
  </si>
  <si>
    <t>CTI-220-M-500</t>
  </si>
  <si>
    <t>PROTECTOWIRE, TYPE CTI 220° F/ 105° C (VINYL JACKET) ON MSG. WIRE (500' COIL)</t>
  </si>
  <si>
    <t>CTI-220-M-1000</t>
  </si>
  <si>
    <t>PROTECTOWIRE, TYPE CTI 220° F/ 105° C (VINYL JACKET) ON MSG. WIRE (1000' COIL)</t>
  </si>
  <si>
    <t>CTI-220-M-2500</t>
  </si>
  <si>
    <t>PROTECTOWIRE, TYPE CTI 220° F/ 105° C (VINYL JACKET) ON MSG. WIRE (2500' SPOOL)</t>
  </si>
  <si>
    <t>CTI-280-500</t>
  </si>
  <si>
    <t>PROTECTOWIRE, TYPE CTI 280° F/ 138° C (VINYL JACKET) (500' COIL)</t>
  </si>
  <si>
    <t>CTI-280-1000</t>
  </si>
  <si>
    <t>PROTECTOWIRE, TYPE CTI 280° F/ 138° C (VINYL JACKET) (1000' COIL)</t>
  </si>
  <si>
    <t>CTI-280-3280</t>
  </si>
  <si>
    <t>PROTECTOWIRE, TYPE CTI 280° F/ 138° C (VINYL JACKET) (3280' SPOOL)</t>
  </si>
  <si>
    <t>CTI-280-M-500</t>
  </si>
  <si>
    <t>PROTECTOWIRE, TYPE CTI 280° F/ 138° C (VINYL JACKET) ON MSG. WIRE (500' COIL)</t>
  </si>
  <si>
    <t>CTI-280-M-1000</t>
  </si>
  <si>
    <t>PROTECTOWIRE, TYPE CTI 280° F/ 138° C (VINYL JACKET) ON MSG. WIRE (1000' COIL)</t>
  </si>
  <si>
    <t>CTI-280-M-2500</t>
  </si>
  <si>
    <t>PROTECTOWIRE, TYPE CTI 280° F/ 138° C (VINYL JACKET) ON MSG. WIRE (2500' SPOOL)</t>
  </si>
  <si>
    <t>CTI-356-500</t>
  </si>
  <si>
    <t>PROTECTOWIRE, TYPE CTI 356° F/ 180° C (VINYL JACKET) (500' COIL)</t>
  </si>
  <si>
    <t>CTI-356-1000</t>
  </si>
  <si>
    <t>PROTECTOWIRE, TYPE CTI 356° F/ 180° C (VINYL JACKET) (1000' COIL)</t>
  </si>
  <si>
    <t>CTI-356-3280</t>
  </si>
  <si>
    <t>PROTECTOWIRE, TYPE CTI 356° F/ 180° C (VINYL JACKET) (3280' SPOOL)</t>
  </si>
  <si>
    <t>CTI-356-M-500</t>
  </si>
  <si>
    <t>PROTECTOWIRE, TYPE CTI 356° F/ 180° C (VINYL JACKET) ON MSG. WIRE (500' COIL)</t>
  </si>
  <si>
    <t>CTI-356-M-1000</t>
  </si>
  <si>
    <t>PROTECTOWIRE, TYPE CTI 356° F/ 180° C (VINYL JACKET) ON MSG. WIRE (1000' COIL)</t>
  </si>
  <si>
    <t>CTI-356-M-2500</t>
  </si>
  <si>
    <t>PROTECTOWIRE, TYPE CTI 356° F/ 180° C (VINYL JACKET) ON MSG. WIRE (2500' SPOOL)</t>
  </si>
  <si>
    <t>CTI-155X-500</t>
  </si>
  <si>
    <t>PROTECTOWIRE, TYPE CTI-X 155° F. 68° C (PLUOROPOLYMER JACKET) (500' COIL)</t>
  </si>
  <si>
    <t>CTI-155X-1000</t>
  </si>
  <si>
    <t>PROTECTOWIRE, TYPE CTI-X 155° F. 68° C (PLUOROPOLYMER JACKET) (1000' COIL)</t>
  </si>
  <si>
    <t>CTI-155X-3280</t>
  </si>
  <si>
    <t>PROTECTOWIRE, TYPE CTI-X 155° F. 68° C (PLUOROPOLYMER JACKET) (3280' SPOOL)</t>
  </si>
  <si>
    <t>CTI-155X-M-500</t>
  </si>
  <si>
    <t>PROTECTOWIRE, TYPE CTI-X 155° F. 68° C (PLUOROPOLYMER JACKET) ON MSG. WIRE (500' COIL)</t>
  </si>
  <si>
    <t>CTI-155X-M-1000</t>
  </si>
  <si>
    <t>PROTECTOWIRE, TYPE CTI-X 155° F. 68° C (PLUOROPOLYMER JACKET) ON MSG. WIRE (1000' COIL)</t>
  </si>
  <si>
    <t>CTI-155X-M-2500</t>
  </si>
  <si>
    <t>PROTECTOWIRE, TYPE CTI-X 155° F. 68° C (PLUOROPOLYMER JACKET) ON MSG. WIRE (2500' SPOOL)</t>
  </si>
  <si>
    <t>CTI-190X-500</t>
  </si>
  <si>
    <t>PROTECTOWIRE, TYPE CTI-X 190° F. 88° C (PLUOROPOLYMER JACKET) (500' COIL)</t>
  </si>
  <si>
    <t>CTI-190X-1000</t>
  </si>
  <si>
    <t>PROTECTOWIRE, TYPE CTI-X 190° F. 88° C (PLUOROPOLYMER JACKET) (1000' COIL)</t>
  </si>
  <si>
    <t>CTI-190X-3280</t>
  </si>
  <si>
    <t>PROTECTOWIRE, TYPE CTI-X 190° F. 88° C (PLUOROPOLYMER JACKET) (3280' SPOOL)</t>
  </si>
  <si>
    <t>CTI-190X-M-500</t>
  </si>
  <si>
    <t>PROTECTOWIRE, TYPE CTI-X 190° F. 88° C (PLUOROPOLYMER JACKET) ON MSG. WIRE (500' COIL)</t>
  </si>
  <si>
    <t>CTI-190X-M-1000</t>
  </si>
  <si>
    <t>PROTECTOWIRE, TYPE CTI-X 190° F. 88° C (PLUOROPOLYMER JACKET) ON MSG. WIRE (1000' COIL)</t>
  </si>
  <si>
    <t>CTI-190X-M-2500</t>
  </si>
  <si>
    <t>PROTECTOWIRE, TYPE CTI-X 190° F. 88° C (PLUOROPOLYMER JACKET) ON MSG. WIRE (2500' SPOOL)</t>
  </si>
  <si>
    <t>CTI-220X-500</t>
  </si>
  <si>
    <t>PROTECTOWIRE, TYPE CTI-X 220° F. 105° C (PLUOROPOLYMER JACKET) (500' COIL)</t>
  </si>
  <si>
    <t>CTI-220X-1000</t>
  </si>
  <si>
    <t>PROTECTOWIRE, TYPE CTI-X 220° F. 105° C (PLUOROPOLYMER JACKET) (1000' COIL)</t>
  </si>
  <si>
    <t>CTI-220X-3280</t>
  </si>
  <si>
    <t>PROTECTOWIRE, TYPE CTI-X 220° F. 105° C (PLUOROPOLYMER JACKET) (3280' SPOOL)</t>
  </si>
  <si>
    <t>CTI-220X-M-500</t>
  </si>
  <si>
    <t>PROTECTOWIRE, TYPE CTI-X 220° F. 105° C (PLUOROPOLYMER JACKET) ON MSG. WIRE (500' COIL)</t>
  </si>
  <si>
    <t>CTI-220X-M-1000</t>
  </si>
  <si>
    <t>PROTECTOWIRE, TYPE CTI-X 220° F. 105° C (PLUOROPOLYMER JACKET) ON MSG. WIRE (1000' COIL)</t>
  </si>
  <si>
    <t>CTI-220X-M-2500</t>
  </si>
  <si>
    <t>PROTECTOWIRE, TYPE CTI-X 220° F. 105° C (PLUOROPOLYMER JACKET) ON MSG. WIRE (2500' COIL)</t>
  </si>
  <si>
    <t>CTI-280X-500</t>
  </si>
  <si>
    <t>PROTECTOWIRE, TYPE CTI-X 280° F. 138° C (PLUOROPOLYMER JACKET) (500' COIL)</t>
  </si>
  <si>
    <t>CTI-280X-1000</t>
  </si>
  <si>
    <t>PROTECTOWIRE, TYPE CTI-X 280° F. 138° C (PLUOROPOLYMER JACKET) (1000' COIL)</t>
  </si>
  <si>
    <t>CTI-280X-3280</t>
  </si>
  <si>
    <t>PROTECTOWIRE, TYPE CTI-X 280° F. 138° C (PLUOROPOLYMER JACKET) (3280' SPOOL)</t>
  </si>
  <si>
    <t>CTI-280X-M-500</t>
  </si>
  <si>
    <t>PROTECTOWIRE, TYPE CTI-X 280° F. 138° C (PLUOROPOLYMER JACKET) ON MSG. WIRE (500' COIL)</t>
  </si>
  <si>
    <t>CTI-280X-M-1000</t>
  </si>
  <si>
    <t>PROTECTOWIRE, TYPE CTI-X 280° F. 138° C (PLUOROPOLYMER JACKET) ON MSG. WIRE (1000' COIL)</t>
  </si>
  <si>
    <t>CTI-280X-M-2500</t>
  </si>
  <si>
    <t>PROTECTOWIRE, TYPE CTI-X 280° F. 138° C (PLUOROPOLYMER JACKET) ON MSG. WIRE (2500' SPOOL)</t>
  </si>
  <si>
    <t>CTI-356X-500</t>
  </si>
  <si>
    <t>PROTECTOWIRE, TYPE CTI-X 356° F. 180° C (PLUOROPOLYMER JACKET) (500' COIL)</t>
  </si>
  <si>
    <t>CTI-356X-1000</t>
  </si>
  <si>
    <t>PROTECTOWIRE, TYPE CTI-X 356° F. 180° C (PLUOROPOLYMER JACKET) (1000' COIL)</t>
  </si>
  <si>
    <t>CTI-356X-3280</t>
  </si>
  <si>
    <t>PROTECTOWIRE, TYPE CTI-X 356° F. 180° C (PLUOROPOLYMER JACKET) (3280' SPOOL)</t>
  </si>
  <si>
    <t>CTI-356X-M-500</t>
  </si>
  <si>
    <t>PROTECTOWIRE, TYPE CTI-X 356° F. 180° C (PLUOROPOLYMER JACKET) ON MSG. WIRE (500' COIL)</t>
  </si>
  <si>
    <t>CTI-356X-M-1000</t>
  </si>
  <si>
    <t>PROTECTOWIRE, TYPE CTI-X 356° F. 180° C (PLUOROPOLYMER JACKET) ON MSG. WIRE (1000' COIL)</t>
  </si>
  <si>
    <t>CTI-356X-M-2500</t>
  </si>
  <si>
    <t>PROTECTOWIRE, TYPE CTI-X 356° F. 180° C (PLUOROPOLYMER JACKET) ON MSG. WIRE (2500' SPOOL)</t>
  </si>
  <si>
    <t>CTM-530</t>
  </si>
  <si>
    <t>CTI INTERFACE MODULE WITH DISPLAY AND NAV. BUTTONS LESS ENCLOSURE</t>
  </si>
  <si>
    <t>CTM-530E</t>
  </si>
  <si>
    <t>CTI INTERFACE MODULE W/DISPLAY AND NAV. BUTTIONS IN NEMA 4X (IP 66) ENCLOSURE</t>
  </si>
  <si>
    <t>CTM-530E-I</t>
  </si>
  <si>
    <t>CTI INTERFACE MODULE W/DISPLAY, NAV. BUTTONS AND ISB IN ENCLOSURE</t>
  </si>
  <si>
    <t>CTM-530LT</t>
  </si>
  <si>
    <t>CTI INTERFACE MODULE W/O DISPLAY AND NAV BUTTONS LESS ENCLOSURE</t>
  </si>
  <si>
    <t>CTM-530LTE</t>
  </si>
  <si>
    <t>CTI INTEFACE MODULE W/O DISPLAY AND NAV BUTTONS IN NEMA-4X ENCLOSURE</t>
  </si>
  <si>
    <t>CTM-530LTE-I</t>
  </si>
  <si>
    <t>CTI INTEFACE MODULE W/ISB W/O DISPLAY AND NAV. BUTTONS IN NEMA-RX (IP 66) ENCLOSURE</t>
  </si>
  <si>
    <t>EN-534</t>
  </si>
  <si>
    <t>ENCLOSURE (NEMA-4X/IP66) W/MOUNTING HARDWARE FOR CTM-530 MODULES</t>
  </si>
  <si>
    <t>CTMP-1</t>
  </si>
  <si>
    <t>HAND-HELD PROGRAMMER FOR CTM-530LT MODULES</t>
  </si>
  <si>
    <t>ZB-5-QC</t>
  </si>
  <si>
    <t>NON-METALLIC MOISTURE PROOF BOX W/TERMINAL BLOCK NOTE: ALSO USED AS END-OF-LINE BOX FOR MOUNTING DETECTION CIRCUIT RESISTORS SUPPLIED WITH CONTROL MODULE.  FO RUSE WITH CTI DETECTORS ONLY.</t>
  </si>
  <si>
    <t>ZB-HD-5-QC</t>
  </si>
  <si>
    <t>NON-METALLIC NEMA-4X (IPGG) TYPE JIC ENCLOSURE W/TERMINAL BLOCK.  NOTE:  ALSO USED AS END-OF-LINE BOX FOR MOUNTING DETECTION CIRCUIT RESISTORS SUPPLIED WITH CONTROL MODULE.  FOR USE WITH CTI DETECTORS ONLY</t>
  </si>
  <si>
    <t>CTIC</t>
  </si>
  <si>
    <t>CTI SPLICING KIT COMPLETE W/CONNECTORS</t>
  </si>
  <si>
    <t>CTIC-M</t>
  </si>
  <si>
    <t>MALE SPLICING CONNECTOR (PART OF CTIC SPLICING KIT)</t>
  </si>
  <si>
    <t>CTIC-F</t>
  </si>
  <si>
    <t>FEMALE SPLICING CONNECTOR (PARK OF CTIC SPLICING KIT)</t>
  </si>
  <si>
    <t>DRTB-T-2</t>
  </si>
  <si>
    <t>CTI CONNECTION/TERMINAL BLOCK W/TEST JACK</t>
  </si>
  <si>
    <t>TMQSS-125U-6</t>
  </si>
  <si>
    <t>TEMPERATURE PROBE FOR TESTING AT TERMINAL BLOCK TEST JACK</t>
  </si>
  <si>
    <t>SMPW-T-M</t>
  </si>
  <si>
    <t>ALARM POINT CALIBRATION KIT CONSISTS OF TC PLUG W/JUMPER</t>
  </si>
  <si>
    <t>PWTX-200</t>
  </si>
  <si>
    <t>200FT. (60 M) SPOOL PVC THERMOCOUPLE EXTENSION WIRE 20 AWG</t>
  </si>
  <si>
    <t>PWTX-500</t>
  </si>
  <si>
    <t>500FT. (152 M) SPOOL PVC THERMOCOUPLE EXTENSION WIRE 20 AWG</t>
  </si>
  <si>
    <t>PTS-8101</t>
  </si>
  <si>
    <t xml:space="preserve">Fiber Optic Fire Detection Controller in NEMA 1 (IP20) Enclosure – One (1) Channel with 
1km (3,280 ft.) range. Includes operating software, 24 VDC power input, color display, LED indicators, four (4) 
inputs and forty four (44) output relays. </t>
  </si>
  <si>
    <t>PTS-8102</t>
  </si>
  <si>
    <t>Fiber Optic Fire Detection Controller in NEMA 1 (IP20) Enclosure – One (1) Channel with 
2km (6,560 ft.) range. Includes operating software, 24 VDC power input, color display, LED indicators, four (4) 
inputs and forty four (44) output relays.</t>
  </si>
  <si>
    <t>PTS-8104</t>
  </si>
  <si>
    <t xml:space="preserve">Fiber Optic Fire Detection Controller in NEMA 1 (IP20) Enclosure – One (1) Channel with 
4km (13,120 ft.) range. Includes operating software, 24 VDC power input, color display, LED indicators, four 
(4) inputs and forty four (44) output relays. </t>
  </si>
  <si>
    <t>PTS-8106</t>
  </si>
  <si>
    <t xml:space="preserve">Fiber Optic Fire Detection Controller in NEMA 1 (IP20) Enclosure – One (1) Channel with 
6km (19,680 ft.) range. Includes operating software, 24 VDC power input, color display, LED indicators, four 
(4) inputs and forty four (44) output relays. </t>
  </si>
  <si>
    <t>PTS-8108</t>
  </si>
  <si>
    <t>Fiber Optic Fire Detection Controller in NEMA 1 (IP20) Enclosure – One (1) Channel with 
8km (26,240 ft.) range. Includes operating software, 24 VDC power input, color display, LED indicators, four 
(4) inputs and forty four (44) output relays.</t>
  </si>
  <si>
    <t>PTS-8110</t>
  </si>
  <si>
    <t>Fiber Optic Fire Detection Controller in NEMA 1 (IP20) Enclosure – One (1) Channel with 
10km (32,800 ft.) range. Includes operating software, 24 VDC power input, color display, LED indicators, four 
(4) inputs and forty four (44) output relays.</t>
  </si>
  <si>
    <t>PTS-8201</t>
  </si>
  <si>
    <t>Fiber Optic Fire Detection Controller in NEMA 1 (IP20) Enclosure – Two (2) Channels with 1km (3,280 ft.) 
range per channel. Includes operating software, 24 VDC power input, color display, LED indicators, four (4) 
inputs and forty four (44) output relays.</t>
  </si>
  <si>
    <t>PTS-8202</t>
  </si>
  <si>
    <t>Fiber Optic Fire Detection Controller in NEMA 1 (IP20) Enclosure – Two (2) Channels with 2km (6,560 ft.) 
range per channel. Includes operating software, 24 VDC power input, color display, LED indicators, four (4) 
inputs and forty four (44) output relays.</t>
  </si>
  <si>
    <t>PTS-8204</t>
  </si>
  <si>
    <t>Fiber Optic Fire Detection Controller in NEMA 1 (IP20) Enclosure – Two (2) Channels with 4km (13,120 ft.) 
range per channel. Includes operating software, 24 VDC power input, color display, LED indicators, four (4) 
inputs and forty four (44) output relays.</t>
  </si>
  <si>
    <t>PTS-8206</t>
  </si>
  <si>
    <t>Fiber Optic Fire Detection Controller in NEMA 1 (IP20) Enclosure – Two (2) Channels with 6km (19,680 ft.) 
range per channel. Includes operating software, 24 VDC power input, color display, LED indicators, four (4) 
inputs and forty four (44) output relays.</t>
  </si>
  <si>
    <t>PTS-8208</t>
  </si>
  <si>
    <t>Fiber Optic Fire Detection Controller in NEMA 1 (IP20) Enclosure – Two (2) Channels with 8km (26,240 ft.) 
range per channel. Includes operating software, 24 VDC power input, color display, LED indicators, four (4) 
inputs and forty four (44) output relays.</t>
  </si>
  <si>
    <t>PTS-8401</t>
  </si>
  <si>
    <t xml:space="preserve">Fiber Optic Fire Detection Controller in NEMA 1 (IP20) Enclosure – Four (4) Channels with 
1km (3,280 ft.) range per channel. Includes operating software, 24 VDC power input, color display, LED 
indicators, four (4) inputs and forty four (44) output relays. </t>
  </si>
  <si>
    <t>PTS-8402</t>
  </si>
  <si>
    <t>Fiber Optic Fire Detection Controller in NEMA 1 (IP20) Enclosure – Four (4) Channels with 
2km (6,560 ft.) range per channel. Includes operating software, 24 VDC power input, color display, LED 
indicators, four (4) inputs and forty four (44) output relays.</t>
  </si>
  <si>
    <t>PTS-8404</t>
  </si>
  <si>
    <t>Fiber Optic Fire Detection Controller in NEMA 1 (IP20) Enclosure – Four (4) Channels with 
4km (13,120 ft.) range per channel. Includes operating software, 24 VDC power input, color display, LED 
indicators, four (4) inputs and forty four (44) output relays</t>
  </si>
  <si>
    <t>PTS-8406</t>
  </si>
  <si>
    <t>Fiber Optic Fire Detection Controller in NEMA 1 (IP20) Enclosure – Four (4) Channels with 
6km (19,680 ft.) range per channel. Includes operating software, 24 VDC power input, color display, LED 
indicators, four (4) inputs and forty four (44) output relays.</t>
  </si>
  <si>
    <t>RCS-1</t>
  </si>
  <si>
    <t>Relay Controller Set (Includes power supply, relay controller, I/O output module, direct LAN link to PTS and 
eight (8) relays)</t>
  </si>
  <si>
    <t>RES-2</t>
  </si>
  <si>
    <t>Relay Extension Set (includes digital output module and eight (8) relays)</t>
  </si>
  <si>
    <t>RPS-1A</t>
  </si>
  <si>
    <t>Relay Power Supply (Maximum 128 relays per power supply)</t>
  </si>
  <si>
    <t>PWC-2000</t>
  </si>
  <si>
    <t>E-2000 APC 8 Degree Angled Connector with 16 ft. (5m) Pigtail</t>
  </si>
  <si>
    <t>PWC-2000A</t>
  </si>
  <si>
    <t>E-2000 Adapter; Connects two E-2000 Connectors</t>
  </si>
  <si>
    <t>MIB-8000</t>
  </si>
  <si>
    <t>Interface Box for Modbus</t>
  </si>
  <si>
    <t>JB-2S</t>
  </si>
  <si>
    <t>Joint Box w/ Integral Strain Relief &amp; Splice Tray (NEMA 1 / IP20)</t>
  </si>
  <si>
    <t>C1021A</t>
  </si>
  <si>
    <t xml:space="preserve">SmartVision Fire Package Provides Central SQL Express Database, Real Time Data Collection from PTS, 
History Graphs / Points of Interest, Color Coded Asset Visualization, Alarm Zone Table View, Modbus TCP 
Interface. </t>
  </si>
  <si>
    <t>C1021A-007</t>
  </si>
  <si>
    <t xml:space="preserve">SmartVision High Performance Data Base Provides a Data Base Size &gt; 10 GB, Full RAM Usage (Max. 64 GB), 
Multi-Processor Core Usage (Max. 4). Recommended for Large Scale Projects where 3 or more PTS’s are 
used. </t>
  </si>
  <si>
    <t>C1021A-102</t>
  </si>
  <si>
    <t>SmartVision Interface using OPC Protocol</t>
  </si>
  <si>
    <t>C1021A-104</t>
  </si>
  <si>
    <t>SmartVision Interface using IEC 60870-5-104 Protocol.</t>
  </si>
  <si>
    <t>PFS-554-FR</t>
  </si>
  <si>
    <t>Protectowire Reinforced Fiber Optic Sensor Cable with Internal SS Braid (Price per Meter)</t>
  </si>
  <si>
    <t>PFS-654-MF</t>
  </si>
  <si>
    <t>Protectowire Fiber Optic Metal Free Sensor Cable (Price per Meter)</t>
  </si>
  <si>
    <t>20-123-48</t>
  </si>
  <si>
    <t>WALL MOUNT SELECTABLE HORN/STROBE RED/WHT LETTERING</t>
  </si>
  <si>
    <t>20-123-49</t>
  </si>
  <si>
    <t>WALL MOUNT SELECTABLE HORN/STROBE WHT/RED LETTERING</t>
  </si>
  <si>
    <t>20-123-50</t>
  </si>
  <si>
    <t>WALL MOUNT SELECTABLE HORN/STROBE RED W/NO LETTERING</t>
  </si>
  <si>
    <t>20-123-51</t>
  </si>
  <si>
    <t>WALL MOUNT SELECTABLE HORN/STROBE WHT/NO LETTERING</t>
  </si>
  <si>
    <t>20-123-52</t>
  </si>
  <si>
    <t>CEILING MOUNT SELECTABLE STROBE RED/WHT LETTERING</t>
  </si>
  <si>
    <t>20-123-53</t>
  </si>
  <si>
    <t>CEILING MOUNT SELECTABLE STROBE WHT/RED LETTERING</t>
  </si>
  <si>
    <t>20-123-54</t>
  </si>
  <si>
    <t>CEILING MOUNT SELECTABLE STROBE RED W/NO LETTERING</t>
  </si>
  <si>
    <t>20-123-55</t>
  </si>
  <si>
    <t>CEILING MOUNT SELECTABLE STROBE WHT/NO LETTERING</t>
  </si>
  <si>
    <t>20-123-56</t>
  </si>
  <si>
    <t>CEILING MOUNT SELECTABLE HORN/STROBE RED/WHT LETTERING</t>
  </si>
  <si>
    <t>20-123-57</t>
  </si>
  <si>
    <t>CEILING MOUNT SELECTABLE HORN/STROBE WHT/RED LETTERING</t>
  </si>
  <si>
    <t>20-123-58</t>
  </si>
  <si>
    <t>CEILING MOUNT SELECTABLE HORN/STROBE RED W/NO LETTERING</t>
  </si>
  <si>
    <t>20-123-59</t>
  </si>
  <si>
    <t>CEILING MOUNT SELECTABLE HORN/STROBE WHT/NO LETTERING</t>
  </si>
  <si>
    <t>20-1495</t>
  </si>
  <si>
    <t>Red WM Strobe Selectable CD Amber Lens</t>
  </si>
  <si>
    <t>20-1496</t>
  </si>
  <si>
    <t>Wht WM Strobe Selectable CD Amber Lens</t>
  </si>
  <si>
    <t>20-1497</t>
  </si>
  <si>
    <t>Red WM Strobe Selectable CD Blue Lens</t>
  </si>
  <si>
    <t>20-1498</t>
  </si>
  <si>
    <t>Wht WM Strobe Selectable CD Blue Lens</t>
  </si>
  <si>
    <t>20-1499</t>
  </si>
  <si>
    <t>Red WM Strobe Selectable CD Green Lens</t>
  </si>
  <si>
    <t>20-1500</t>
  </si>
  <si>
    <t>Wht WM Strobe Selectable CD Green Lens</t>
  </si>
  <si>
    <t>20-1501</t>
  </si>
  <si>
    <t>Red WM Strobe Selectable CD Red Lens</t>
  </si>
  <si>
    <t>20-1502</t>
  </si>
  <si>
    <t>Wht WM Strobe Selectable CD Red Lens</t>
  </si>
  <si>
    <t>20-1503</t>
  </si>
  <si>
    <t>Red WM Strobe Selectable CD Amber Lens Weatherproof</t>
  </si>
  <si>
    <t>20-1504</t>
  </si>
  <si>
    <t>Wht WM Strobe Selectable CD Amber Lens Weatherproof</t>
  </si>
  <si>
    <t>20-1505</t>
  </si>
  <si>
    <t>Red WM Strobe Selectable CD Blue Lens Weatherproof</t>
  </si>
  <si>
    <t>20-1506</t>
  </si>
  <si>
    <t>Wht WM Strobe Selectable CD Blue Lens Weatherproof</t>
  </si>
  <si>
    <t>20-1507</t>
  </si>
  <si>
    <t>Red WM Strobe Selectable CD Green Lens Weatherproof</t>
  </si>
  <si>
    <t>20-1508</t>
  </si>
  <si>
    <t>Wht WM Strobe Selectable CD Green Lens Weatherproof</t>
  </si>
  <si>
    <t>20-1509</t>
  </si>
  <si>
    <t>Red WM Strobe Selectable CD Red Lens Weatherproof</t>
  </si>
  <si>
    <t>20-1510</t>
  </si>
  <si>
    <t>Wht WM Strobe Selectable CD Red Lens Weatherproof</t>
  </si>
  <si>
    <t>20-1511</t>
  </si>
  <si>
    <t>Red Low Profile WM Strobe Selectable CD Amber Lens Weatherproof</t>
  </si>
  <si>
    <t>20-1512</t>
  </si>
  <si>
    <t>Wht Low Profile WM Strobe Selectable CD Amber Lens Weatherproof</t>
  </si>
  <si>
    <t>20-1513</t>
  </si>
  <si>
    <t>Red Low Profile WM Strobe Selectable CD Blue Lens Weatherproof</t>
  </si>
  <si>
    <t>20-1514</t>
  </si>
  <si>
    <t>Wht Low Profile WM Strobe Selectable CD Blue Lens Weatherproof</t>
  </si>
  <si>
    <t>20-1515</t>
  </si>
  <si>
    <t>Red Low Profile WM Strobe Selectable CD Green Lens Weatherproof</t>
  </si>
  <si>
    <t>20-1516</t>
  </si>
  <si>
    <t>Wht Low Profile WM Strobe Selectable CD Green Lens Weatherproof</t>
  </si>
  <si>
    <t>20-1517</t>
  </si>
  <si>
    <t>Red Low Profile WM Strobe Selectable CD Red Lens Weatherproof</t>
  </si>
  <si>
    <t>20-1518</t>
  </si>
  <si>
    <t>Wht Low Profile WM Strobe Selectable CD Red Lens Weatherproof</t>
  </si>
  <si>
    <t>20-1519</t>
  </si>
  <si>
    <t>Red WM Horn/Strobe Selectable CD Amber Lens</t>
  </si>
  <si>
    <t>20-1520</t>
  </si>
  <si>
    <t>Wht WM Horn/Strobe Selectable CD Amber Lens</t>
  </si>
  <si>
    <t>20-1521</t>
  </si>
  <si>
    <t>Red WM Horn/Strobe Selectable CD Blue Lens</t>
  </si>
  <si>
    <t>20-1522</t>
  </si>
  <si>
    <t>Wht WM Horn/Strobe Selectable CD Blue Lens</t>
  </si>
  <si>
    <t>20-1523</t>
  </si>
  <si>
    <t>Red WM Horn/Strobe Selectable CD Green Lens</t>
  </si>
  <si>
    <t>20-1524</t>
  </si>
  <si>
    <t>Wht WM Horn/Strobe Selectable CD Green Lens</t>
  </si>
  <si>
    <t>20-1525</t>
  </si>
  <si>
    <t>Red WM Horn/Strobe Selectable CD Red Lens</t>
  </si>
  <si>
    <t>20-1526</t>
  </si>
  <si>
    <t>Wht WM Horn/Strobe Selectable CD Red Lens</t>
  </si>
  <si>
    <t>20-1527</t>
  </si>
  <si>
    <t>Red WM Horn/Strobe Selectable CD Amber Lens Weatherproof</t>
  </si>
  <si>
    <t>20-1528</t>
  </si>
  <si>
    <t>Wht WM Horn/Strobe Selectable CD Amber Lens Weatherproof</t>
  </si>
  <si>
    <t>20-1529</t>
  </si>
  <si>
    <t>Red WM Horn/Strobe Selectable CD Blue Lens Weatherproof</t>
  </si>
  <si>
    <t>20-1530</t>
  </si>
  <si>
    <t>Wht WM Horn/Strobe Selectable CD Blue Lens Weatherproof</t>
  </si>
  <si>
    <t>20-1531</t>
  </si>
  <si>
    <t>Red WM Horn/Strobe Selectable CD Green Lens Weatherproof</t>
  </si>
  <si>
    <t>20-1532</t>
  </si>
  <si>
    <t>Wht WM Horn/Strobe Selectable CD Green Lens Weatherproof</t>
  </si>
  <si>
    <t>20-1533</t>
  </si>
  <si>
    <t>Red WM Horn/Strobe Selectable CD Red Lens Weatherproof</t>
  </si>
  <si>
    <t>20-1534</t>
  </si>
  <si>
    <t>Wht WM Horn/Strobe Selectable CD Red Lens Weatherproof</t>
  </si>
  <si>
    <t>20-1535</t>
  </si>
  <si>
    <t>Red Low Profile WM Horn/Strobe Selectable CD Amber Lens Weatherproof</t>
  </si>
  <si>
    <t>20-1536</t>
  </si>
  <si>
    <t>Wht Low Profile WM Horn/Strobe Selectable CD Amber Lens Weatherproof</t>
  </si>
  <si>
    <t>20-1537</t>
  </si>
  <si>
    <t>Red Low Profile WM Horn/Strobe Selectable CD Blue Lens Weatherproof</t>
  </si>
  <si>
    <t>20-1538</t>
  </si>
  <si>
    <t>Wht Low Profile WM Horn/Strobe Selectable CD Blue Lens Weatherproof</t>
  </si>
  <si>
    <t>20-1539</t>
  </si>
  <si>
    <t>Red Low Profile WM Horn/Strobe Selectable CD Green Lens Weatherproof</t>
  </si>
  <si>
    <t>20-1540</t>
  </si>
  <si>
    <t>Wht Low Profile WM Horn/Strobe Selectable CD Green Lens Weatherproof</t>
  </si>
  <si>
    <t>20-1541</t>
  </si>
  <si>
    <t>Red Low Profile WM Horn/Strobe Selectable CD Red Lens Weatherproof</t>
  </si>
  <si>
    <t>20-1542</t>
  </si>
  <si>
    <t>Wht Low Profile WM Horn/Strobe Selectable CD Red Lens Weatherproof</t>
  </si>
  <si>
    <t>20-1543</t>
  </si>
  <si>
    <t>Red Ceiling Mount Strobe Selectable CD Amber Lens</t>
  </si>
  <si>
    <t>20-1544</t>
  </si>
  <si>
    <t>Wht Ceiling Mount Strobe Selectable CD Amber Lens</t>
  </si>
  <si>
    <t>20-1545</t>
  </si>
  <si>
    <t>Red Ceiling Mount Strobe Selectable CD Blue Lens</t>
  </si>
  <si>
    <t>20-1546</t>
  </si>
  <si>
    <t>Wht Ceiling Mount Strobe Selectable CD Blue Lens</t>
  </si>
  <si>
    <t>20-1547</t>
  </si>
  <si>
    <t>Red Ceiling Mount Strobe Selectable CD Green Lens</t>
  </si>
  <si>
    <t>20-1548</t>
  </si>
  <si>
    <t>Wht Ceiling Mount Strobe Selectable CD Green Lens</t>
  </si>
  <si>
    <t>20-1549</t>
  </si>
  <si>
    <t>Red Ceiling Mount Strobe Selectable CD Red Lens</t>
  </si>
  <si>
    <t>20-1550</t>
  </si>
  <si>
    <t>Wht Ceiling Mount Strobe Selectable CD Red Lens</t>
  </si>
  <si>
    <t>20-1551</t>
  </si>
  <si>
    <t>Red Ceiling Mount Horn/Strobe Selectable CD Amber Lens</t>
  </si>
  <si>
    <t>20-1552</t>
  </si>
  <si>
    <t>Wht Ceiling Mount Horn/Strobe Selectable CD Amber Lens</t>
  </si>
  <si>
    <t>20-1553</t>
  </si>
  <si>
    <t>Red Ceiling Mount Horn/Strobe Selectable CD Blue Lens</t>
  </si>
  <si>
    <t>20-1554</t>
  </si>
  <si>
    <t>Wht Ceiling Mount Horn/Strobe Selectable CD Blue Lens</t>
  </si>
  <si>
    <t>20-1555</t>
  </si>
  <si>
    <t>Red Ceiling Mount Horn/Strobe Selectable CD Green Lens</t>
  </si>
  <si>
    <t>20-1556</t>
  </si>
  <si>
    <t>Wht Ceiling Mount Horn/Strobe Selectable CD Green Lens</t>
  </si>
  <si>
    <t>20-1557</t>
  </si>
  <si>
    <t>Red Ceiling Mount Horn/Strobe Selectable CD Red Lens</t>
  </si>
  <si>
    <t>20-1558</t>
  </si>
  <si>
    <t>Wht Ceiling Mount Horn/Strobe Selectable CD Red Lens</t>
  </si>
  <si>
    <t>20-1559</t>
  </si>
  <si>
    <t>Red WM Speaker Weatherproof</t>
  </si>
  <si>
    <t>20-1560</t>
  </si>
  <si>
    <t>Wht WM Speaker Weatherproof</t>
  </si>
  <si>
    <t>20-1561</t>
  </si>
  <si>
    <t>Red WM Speaker/Strobe Weatherproof</t>
  </si>
  <si>
    <t>20-1562</t>
  </si>
  <si>
    <t>Red WM Plain Speaker/Strobe Weatherproof</t>
  </si>
  <si>
    <t>20-1563</t>
  </si>
  <si>
    <t>Wht WM Speaker/Strobe Weatherproof</t>
  </si>
  <si>
    <t>20-1564</t>
  </si>
  <si>
    <t>Wht WM Plain Speaker/Strobe Weatherproof</t>
  </si>
  <si>
    <t>20-1565</t>
  </si>
  <si>
    <t>Red WM Alert Speaker/Strobe Weatherproof</t>
  </si>
  <si>
    <t>20-1566</t>
  </si>
  <si>
    <t>Wht WM Alert Speaker/Strobe Weatherproof</t>
  </si>
  <si>
    <t>20-1568</t>
  </si>
  <si>
    <t>Wht  Speaker</t>
  </si>
  <si>
    <t>20-1569</t>
  </si>
  <si>
    <t>Red WM Speaker/Strobe</t>
  </si>
  <si>
    <t>20-1570</t>
  </si>
  <si>
    <t>Wht WM Speaker/Strobe</t>
  </si>
  <si>
    <t>20-1571</t>
  </si>
  <si>
    <t>Red WM Speaker/Strobe 15/75 CD</t>
  </si>
  <si>
    <t>20-1572</t>
  </si>
  <si>
    <t>Wht WM Speaker/Strobe 15/75 CD</t>
  </si>
  <si>
    <t>20-1573</t>
  </si>
  <si>
    <t>Red  Speaker</t>
  </si>
  <si>
    <t>20-1574</t>
  </si>
  <si>
    <t>20-1575</t>
  </si>
  <si>
    <t>Red Ceiling Mount Speaker/Strobe</t>
  </si>
  <si>
    <t>20-1576</t>
  </si>
  <si>
    <t>Wht Ceiling Mount Speaker/Strobe</t>
  </si>
  <si>
    <t>20-1970</t>
  </si>
  <si>
    <t>Wht Ceiling Mount Speaker</t>
  </si>
  <si>
    <t>20-1577</t>
  </si>
  <si>
    <t>Red Horn Weatherproof</t>
  </si>
  <si>
    <t>20-1578</t>
  </si>
  <si>
    <t>Wht Horn Weatherproof</t>
  </si>
  <si>
    <t>20-1579</t>
  </si>
  <si>
    <t>Red Strobe Weatherproof</t>
  </si>
  <si>
    <t>20-1580</t>
  </si>
  <si>
    <t>Wht Strobe Weatherproof</t>
  </si>
  <si>
    <t>20-1581</t>
  </si>
  <si>
    <t>Red Plain Strobe Weatherproof</t>
  </si>
  <si>
    <t>20-1582</t>
  </si>
  <si>
    <t>Wht Plain Strobe Weatherproof</t>
  </si>
  <si>
    <t>20-1583</t>
  </si>
  <si>
    <t>Red Low Profile Strobe Weatherproof</t>
  </si>
  <si>
    <t>20-1584</t>
  </si>
  <si>
    <t>Wht Low Profile Strobe Weatherproof</t>
  </si>
  <si>
    <t>20-1585</t>
  </si>
  <si>
    <t>Red Low Profile Plain Strobe Weatherproof</t>
  </si>
  <si>
    <t>20-1586</t>
  </si>
  <si>
    <t>Wht Low Profile Plain Strobe Weatherproof</t>
  </si>
  <si>
    <t>20-1587</t>
  </si>
  <si>
    <t>Red Horn/Strobe Weatherproof</t>
  </si>
  <si>
    <t>20-1588</t>
  </si>
  <si>
    <t>Wht Horn/Strobe Weatherproof</t>
  </si>
  <si>
    <t>20-1589</t>
  </si>
  <si>
    <t>Red Plain Horn/Strobe Weatherproof</t>
  </si>
  <si>
    <t>20-1590</t>
  </si>
  <si>
    <t>Wht Plain Horn/Strobe Weatherproof</t>
  </si>
  <si>
    <t>20-1591</t>
  </si>
  <si>
    <t>Red Low Profile Horn/Strobe Weatherproof</t>
  </si>
  <si>
    <t>20-1592</t>
  </si>
  <si>
    <t>Wht Low Profile Horn/Strobe Weatherproof</t>
  </si>
  <si>
    <t>20-1593</t>
  </si>
  <si>
    <t>Red Low Profile Plain Horn/Strobe Weatherproof</t>
  </si>
  <si>
    <t>20-1594</t>
  </si>
  <si>
    <t>Wht Low Profile Plain Horn/Strobe Weatherproof</t>
  </si>
  <si>
    <t>20-123-GX93R</t>
  </si>
  <si>
    <t>RED MINI HORN TEMPORAL/CONTINUOUS SOUND</t>
  </si>
  <si>
    <t>20-123-GX93W</t>
  </si>
  <si>
    <t>WHITE MINI HORN TEMPORAL/CONTINUOS SOUND</t>
  </si>
  <si>
    <t>20-123-116</t>
  </si>
  <si>
    <t>6" 24 VDC BELL</t>
  </si>
  <si>
    <t>20-123-117</t>
  </si>
  <si>
    <t>10" 24 VDC BELL</t>
  </si>
  <si>
    <t>20-123-118</t>
  </si>
  <si>
    <t>6" 120 VAC BELL</t>
  </si>
  <si>
    <t>20-123-119</t>
  </si>
  <si>
    <t>10" 120 VAC BELL</t>
  </si>
  <si>
    <t>20-129-23</t>
  </si>
  <si>
    <t>8" CEILING SPEAKER</t>
  </si>
  <si>
    <t>20-129-13</t>
  </si>
  <si>
    <t>WALL MOUNT SPEAKER RED/WHT LETTERING</t>
  </si>
  <si>
    <t>20-129-14</t>
  </si>
  <si>
    <t>WALL MOUNT SPEAKER RED W/NO LETTERING</t>
  </si>
  <si>
    <t>20-129-24</t>
  </si>
  <si>
    <t>WALL MOUNT SPEAKER WHT/RED LETTERING</t>
  </si>
  <si>
    <t>20-129-25</t>
  </si>
  <si>
    <t>WALL MOUNT SPEAKER WHT W/NO LETTERING</t>
  </si>
  <si>
    <t>20-123-08</t>
  </si>
  <si>
    <t>OUTDOOR ENCLOSURE &amp; BACK BOX RED</t>
  </si>
  <si>
    <t>20-123-09</t>
  </si>
  <si>
    <t>OUTDOOR ENCLOSURE &amp; BACK BOX WHT</t>
  </si>
  <si>
    <t>20-123-AVS</t>
  </si>
  <si>
    <t>GANGABLE SYNCHRONIZATION MODULE</t>
  </si>
  <si>
    <t>20-123-GSB-R</t>
  </si>
  <si>
    <t>SURFACE BACK BOX FOR  COMMANDER 1 &amp; 2 RED</t>
  </si>
  <si>
    <t>20-123-124</t>
  </si>
  <si>
    <t>SURFACE BACK BOX FOR  COMMANDER 1 &amp; 2 WHT</t>
  </si>
  <si>
    <t>20-123-125</t>
  </si>
  <si>
    <t>WEATHER PROOF SURFACE BACK BOX FOR GB SERIES RED</t>
  </si>
  <si>
    <t>20-123-TRIM-R</t>
  </si>
  <si>
    <t>"AGENT" BEZEL RED (GE SERIES)</t>
  </si>
  <si>
    <t>20-123-TRIM-W</t>
  </si>
  <si>
    <t>"AGENT" BEZEL WHT (GE SERIES)</t>
  </si>
  <si>
    <t>20-1407</t>
  </si>
  <si>
    <t>Wht WM Outdoor Speaker (Includes plastic weatherproof backbox)</t>
  </si>
  <si>
    <t>20-1409</t>
  </si>
  <si>
    <t>Wht WM Outdoor Speaker/Strobe w/Selectable CD(Includes plastic weatherproof backbox)</t>
  </si>
  <si>
    <t>20-1410</t>
  </si>
  <si>
    <t>Red WM Outdoor Speaker/Strobe w/Selectable CD(Includes plastic weatherproof backbox)</t>
  </si>
  <si>
    <t>20-1411</t>
  </si>
  <si>
    <t>Wht WM Outdoor Plain Speaker/Strobe w/Selectable CD(Includes plastic weatherproof backbox)</t>
  </si>
  <si>
    <t>20-1412</t>
  </si>
  <si>
    <t>Red WM Outdoor Plain Speaker/Strobe w/Selectable CD(Includes plastic weatherproof backbox)</t>
  </si>
  <si>
    <t>20-1413</t>
  </si>
  <si>
    <t>Red WM Outdoor Speaker/Strobe w/High Selectable CD(Includes plastic weatherproof backbox)</t>
  </si>
  <si>
    <t>20-1414</t>
  </si>
  <si>
    <t>Wht Ceiling Mount Outdoor Speaker (includes plastic outdoor backbox)</t>
  </si>
  <si>
    <t>20-1415</t>
  </si>
  <si>
    <t>Wht Ceiling Mount Outdoor Speaker/Strobe w/Selectable CD(includes plastic weatherproof backbox)</t>
  </si>
  <si>
    <t>20-1416</t>
  </si>
  <si>
    <t>Wht Ceiling Mount Outdoor Speaker/Strobe w/High Selectable CD(includes plastic weatherproof backbox)</t>
  </si>
  <si>
    <t>20-1417</t>
  </si>
  <si>
    <t>Wht WM Metal Weatherproof  backbox</t>
  </si>
  <si>
    <t>20-1418</t>
  </si>
  <si>
    <t>Red WM Metal Weatherproof backbox</t>
  </si>
  <si>
    <t>20-1419</t>
  </si>
  <si>
    <t>Wht Ceiling Mount Metal Weatherproof backbox</t>
  </si>
  <si>
    <t>20-1489</t>
  </si>
  <si>
    <t>Red Synch Module</t>
  </si>
  <si>
    <t>20-1490</t>
  </si>
  <si>
    <t>Wht Synch Module</t>
  </si>
  <si>
    <t>20-1314</t>
  </si>
  <si>
    <t>4 Wire Ceiling Horn/Strobe  Selectable STD Candela Red</t>
  </si>
  <si>
    <t>20-1315</t>
  </si>
  <si>
    <t>4 Wire Ceiling Horn/Strobe Selectable HI Candela Red</t>
  </si>
  <si>
    <t>20-1318</t>
  </si>
  <si>
    <t>4 Wire Ceiling Horn/Strobe  Selectable STD Candela White</t>
  </si>
  <si>
    <t>20-1319</t>
  </si>
  <si>
    <t>4 Wire Ceiling Horn/Strobe Selectable HI Candela White</t>
  </si>
  <si>
    <t>20-1304</t>
  </si>
  <si>
    <t>2 Wire Ceiling Weatherproof Horn/Strobe Selectable STD Candela Red</t>
  </si>
  <si>
    <t>20-1305</t>
  </si>
  <si>
    <t>2 Wire Ceiling Weatherproof Horn/Strobe Selectable HI Candela Red</t>
  </si>
  <si>
    <t>20-1316</t>
  </si>
  <si>
    <t>4 Wire Ceiling Weatherproof Horn/Strobe Selectable STD Candela Red</t>
  </si>
  <si>
    <t>20-1317</t>
  </si>
  <si>
    <t>4 Wire Ceiling Weatherproof Horn/Strobe Selectable HI Candela Red</t>
  </si>
  <si>
    <t>20-1322</t>
  </si>
  <si>
    <t>Ceiling Mount Weatherproof Strobe Selectable STD Candela Red</t>
  </si>
  <si>
    <t>20-1323</t>
  </si>
  <si>
    <t>Ceiling Mount Weatherproof Strobe Selectable High Candela Red</t>
  </si>
  <si>
    <t>20-1325</t>
  </si>
  <si>
    <t>Ceiling Mount Weatherproof Strobe Selectable STD Candela Red No Text</t>
  </si>
  <si>
    <t>20-1280</t>
  </si>
  <si>
    <t>4 Wire Horn/Strobe Selectable STD Candela Red</t>
  </si>
  <si>
    <t>20-1281</t>
  </si>
  <si>
    <t>4 Wire Horn/Strobe Selectable HI Candelea Red</t>
  </si>
  <si>
    <t>20-1919</t>
  </si>
  <si>
    <t>4 Wire Horn/Strobe Selectable STD Candela Red No Text</t>
  </si>
  <si>
    <t>20-1285</t>
  </si>
  <si>
    <t>4 Wire Horn/Strobe Selectable HI Candela Red No Text</t>
  </si>
  <si>
    <t>20-1286</t>
  </si>
  <si>
    <t>4 Wire Horn/Strobe Selectable STD Candela White</t>
  </si>
  <si>
    <t>20-1287</t>
  </si>
  <si>
    <t>4 Wire Horn/Strobe Selectable HI Candelea White</t>
  </si>
  <si>
    <t>20-1288</t>
  </si>
  <si>
    <t>4 Wire Horn/Strobe Selectable STD Candela White No Text</t>
  </si>
  <si>
    <t>20-1289</t>
  </si>
  <si>
    <t>4 Wire Horn/Strobe Selectable HI Candela White No Text</t>
  </si>
  <si>
    <t>20-1270</t>
  </si>
  <si>
    <t>2 Wire Weatherproof Horn/Strobe Selectable STD Candela Red</t>
  </si>
  <si>
    <t>20-1491</t>
  </si>
  <si>
    <t>2 Wire Weatherproof Horn/Strobe Selectable STD Candela White</t>
  </si>
  <si>
    <t>20-1348</t>
  </si>
  <si>
    <t>2 Wire WeatherproofHorn/Strobe Selectable STD Candela Red No Text</t>
  </si>
  <si>
    <t>20-1271</t>
  </si>
  <si>
    <t>2 Wire Weatherproof Horn/Strobe Selectable HI Candela Red</t>
  </si>
  <si>
    <t>20-1492</t>
  </si>
  <si>
    <t>2 Wire Weatherproof Horn/Strobe Selectable HI Candela White</t>
  </si>
  <si>
    <t>20-1349</t>
  </si>
  <si>
    <t>2 Wire Weatherproof Horn/Strobe Selectable HI Candela Red No Text</t>
  </si>
  <si>
    <t>20-1282</t>
  </si>
  <si>
    <t>4 Wire Weatherproof Horn/Strobe Selectable STD Candela Red</t>
  </si>
  <si>
    <t>20-1493</t>
  </si>
  <si>
    <t>4 Wire Weatherproof Horn/Strobe Selectable STD Candela White</t>
  </si>
  <si>
    <t>20-1350</t>
  </si>
  <si>
    <t>4 Wire WeatherproofHorn/Strobe Selectable STD Candela Red No Text</t>
  </si>
  <si>
    <t>20-1292</t>
  </si>
  <si>
    <t>Weatherproof Strobe Selectable STD Candela Red</t>
  </si>
  <si>
    <t>20-2009</t>
  </si>
  <si>
    <t>20-1293</t>
  </si>
  <si>
    <t>Weatherproof Strobe Selectable HI Candela Red</t>
  </si>
  <si>
    <t>20-2111</t>
  </si>
  <si>
    <t>Weatherproof Strobe Selectable HI Candela White</t>
  </si>
  <si>
    <t>20-1337</t>
  </si>
  <si>
    <t>Chime Red</t>
  </si>
  <si>
    <t>20-1338</t>
  </si>
  <si>
    <t>Chime White</t>
  </si>
  <si>
    <t>20-1445</t>
  </si>
  <si>
    <t>2 Wire Chime/Strobe Selectable STD Candela Red</t>
  </si>
  <si>
    <t>20-1446</t>
  </si>
  <si>
    <t>2 Wire Chime/Strobe Selectable STD Candela White</t>
  </si>
  <si>
    <t>20-130-131</t>
  </si>
  <si>
    <t>BACK BOX SKIRT CEILING MOUNT WHITE</t>
  </si>
  <si>
    <t>20-1341</t>
  </si>
  <si>
    <t>Surface Mount Backbox Skirt-Ceiling Mount Red</t>
  </si>
  <si>
    <t>20-1342</t>
  </si>
  <si>
    <t>Surface Mount Backbox Skirt-Ceiling Mount White</t>
  </si>
  <si>
    <t>20-2022</t>
  </si>
  <si>
    <t>SpectrAlert MINI HORN RED</t>
  </si>
  <si>
    <t>20-2023</t>
  </si>
  <si>
    <t>SpectrAlert MINI HORN WHITE</t>
  </si>
  <si>
    <t>20-130-155</t>
  </si>
  <si>
    <t>6" 24VDC Bell 82dBA</t>
  </si>
  <si>
    <t>20-130-156</t>
  </si>
  <si>
    <t>8" 24VDC Bell 80dBA</t>
  </si>
  <si>
    <t>20-130-157</t>
  </si>
  <si>
    <t>10" 24VDC Bell 81dBA</t>
  </si>
  <si>
    <t>20-130-158</t>
  </si>
  <si>
    <t>6" 120VAC Bell 85dBA</t>
  </si>
  <si>
    <t>20-130-159</t>
  </si>
  <si>
    <t>8" 120VAC Bell 82dBA</t>
  </si>
  <si>
    <t>20-130-160</t>
  </si>
  <si>
    <t>10" 120VAC Bell 82dBA</t>
  </si>
  <si>
    <t>20-1609</t>
  </si>
  <si>
    <t>Red WM Horn/Strobe Multi CD</t>
  </si>
  <si>
    <t>20-1610</t>
  </si>
  <si>
    <t>Wht WM Horn/Strobe Multi CD</t>
  </si>
  <si>
    <t>20-1611</t>
  </si>
  <si>
    <t>Red Ceiling Mount Horn/Strobe Multi CD</t>
  </si>
  <si>
    <t>20-1612</t>
  </si>
  <si>
    <t>Wht Ceiling Mount Horn/Strobe Multi CD</t>
  </si>
  <si>
    <t>20-1613</t>
  </si>
  <si>
    <t>Red WM Strobe Multi CD</t>
  </si>
  <si>
    <t>20-1614</t>
  </si>
  <si>
    <t>Wht WM Strobe Multi CD</t>
  </si>
  <si>
    <t>20-1615</t>
  </si>
  <si>
    <t>Red Ceiling Mount Strobe Multi CD</t>
  </si>
  <si>
    <t>20-1616</t>
  </si>
  <si>
    <t>Wht Ceiling Mount Strobe Multi CD</t>
  </si>
  <si>
    <t>20-1617</t>
  </si>
  <si>
    <t>Red WM Horn</t>
  </si>
  <si>
    <t>20-1618</t>
  </si>
  <si>
    <t>Wht WM Horn</t>
  </si>
  <si>
    <t>20-1619</t>
  </si>
  <si>
    <t>Red Ceiling Mount Horn</t>
  </si>
  <si>
    <t>20-1620</t>
  </si>
  <si>
    <t>Wht Ceiling Mount Horn</t>
  </si>
  <si>
    <t>20-102</t>
  </si>
  <si>
    <t>Red Multitone Horn</t>
  </si>
  <si>
    <t>20-1595</t>
  </si>
  <si>
    <t>Wht Multitone Horn</t>
  </si>
  <si>
    <t>20-132</t>
  </si>
  <si>
    <t>Red Multitone Horn/Strobe Selectable CD</t>
  </si>
  <si>
    <t>20-1596</t>
  </si>
  <si>
    <t>Wht Multitone Horn/Strobe Selectable CD</t>
  </si>
  <si>
    <t>20-1597</t>
  </si>
  <si>
    <t>Red 12V Multitione Horn/Strobe 15/75 CD</t>
  </si>
  <si>
    <t>20-1598</t>
  </si>
  <si>
    <t>Wht 12V Multitone Horn/Strobe 15/75 CD</t>
  </si>
  <si>
    <t>20-1599</t>
  </si>
  <si>
    <t>Wht Multitone Horn/Strobe 180 CD Weatherproof</t>
  </si>
  <si>
    <t>20-1600</t>
  </si>
  <si>
    <t>Red 6" 12VDC Bell</t>
  </si>
  <si>
    <t>20-1601</t>
  </si>
  <si>
    <t>Gray 6" 12VDC Bell</t>
  </si>
  <si>
    <t>20-110</t>
  </si>
  <si>
    <t>Red 6" 24VDC Bell</t>
  </si>
  <si>
    <t>20-1602</t>
  </si>
  <si>
    <t>Gray 6" 24VDC Bell</t>
  </si>
  <si>
    <t>20-1603</t>
  </si>
  <si>
    <t>Red 10" 12VDC Bell</t>
  </si>
  <si>
    <t>20-1604</t>
  </si>
  <si>
    <t>Gray 10" 12VDC Bell</t>
  </si>
  <si>
    <t>20-111</t>
  </si>
  <si>
    <t>Red 10" 24VDC Bell</t>
  </si>
  <si>
    <t>20-1605</t>
  </si>
  <si>
    <t>Gray 10" 24VDC Bell</t>
  </si>
  <si>
    <t>20-1606</t>
  </si>
  <si>
    <t>Remote Mount Plate For Bell W/Selectable CD Strobe 24 VDC</t>
  </si>
  <si>
    <t>20-1607</t>
  </si>
  <si>
    <t>Remote Mount Plate for Bell W/15/75 CD Strobe 24 VDC</t>
  </si>
  <si>
    <t>20-1608</t>
  </si>
  <si>
    <t>Remote Mount Plate for Bell W/15/75 CD Strobe 12 VDC</t>
  </si>
  <si>
    <t>20-1621</t>
  </si>
  <si>
    <t>Red 6" 24VAC Bell</t>
  </si>
  <si>
    <t>20-1622</t>
  </si>
  <si>
    <t>Gray 6" 24VAC Bell</t>
  </si>
  <si>
    <t>20-1623</t>
  </si>
  <si>
    <t>Red 6" 115VAC Bell</t>
  </si>
  <si>
    <t>20-1624</t>
  </si>
  <si>
    <t>Gray 6" 115VAC Bell</t>
  </si>
  <si>
    <t>20-1625</t>
  </si>
  <si>
    <t>Red 10" 24VAC Bell</t>
  </si>
  <si>
    <t>20-1626</t>
  </si>
  <si>
    <t>Gray 10" 24VAC Bell</t>
  </si>
  <si>
    <t>20-1627</t>
  </si>
  <si>
    <t>Red 10" 115VAC Bell</t>
  </si>
  <si>
    <t>20-1628</t>
  </si>
  <si>
    <t>Gray 10" 115VAC Bell</t>
  </si>
  <si>
    <t>20-1629</t>
  </si>
  <si>
    <t>Red WM Multi CD Chime/Strobe</t>
  </si>
  <si>
    <t>20-1630</t>
  </si>
  <si>
    <t>Wht WM Multi CD Chime/Strobe</t>
  </si>
  <si>
    <t>20-1631</t>
  </si>
  <si>
    <t>Red WM High CD Chime/Strobe</t>
  </si>
  <si>
    <t>20-1632</t>
  </si>
  <si>
    <t>Wht WM High CD Chime/Strobe</t>
  </si>
  <si>
    <t>20-1633</t>
  </si>
  <si>
    <t>Red WM 15/75 CD Chime/Strobe</t>
  </si>
  <si>
    <t>20-1634</t>
  </si>
  <si>
    <t>Wht Ceiling Mount Multi  CD Chime/Strobe</t>
  </si>
  <si>
    <t>20-1635</t>
  </si>
  <si>
    <t>Red Ceiling Mount Multi CD Chime/Strobe</t>
  </si>
  <si>
    <t>20-1636</t>
  </si>
  <si>
    <t>Wht Ceiling Mount High CD Chime/Strobe</t>
  </si>
  <si>
    <t>20-1637</t>
  </si>
  <si>
    <t>Red 70 Series Chime</t>
  </si>
  <si>
    <t>20-1638</t>
  </si>
  <si>
    <t>Wht 70 Series Chime</t>
  </si>
  <si>
    <t>20-1639</t>
  </si>
  <si>
    <t>Red 90 Series Chime</t>
  </si>
  <si>
    <t>20-1640</t>
  </si>
  <si>
    <t>Wht 90 Series Chime</t>
  </si>
  <si>
    <t>20-104</t>
  </si>
  <si>
    <t>Red AMT Multitone Sounder</t>
  </si>
  <si>
    <t>20-1641</t>
  </si>
  <si>
    <t>White AMT Multitone Sounder</t>
  </si>
  <si>
    <t>20-1642</t>
  </si>
  <si>
    <t>Red AMT Multitone Sounder W/15/75 CD Strobe</t>
  </si>
  <si>
    <t>20-1643</t>
  </si>
  <si>
    <t>Wht Plain AMT Multitone Sounder W/15/75 CD Strobe</t>
  </si>
  <si>
    <t>20-1644</t>
  </si>
  <si>
    <t>Wht AMT Multitone Sounder W/15/75 CD Strobe</t>
  </si>
  <si>
    <t>20-1645</t>
  </si>
  <si>
    <t>Red AMT Multitone Sounder W/Selectable CD Strobe</t>
  </si>
  <si>
    <t>20-1646</t>
  </si>
  <si>
    <t>20-1647</t>
  </si>
  <si>
    <t>Red AMT Multitone Sounder for NYC</t>
  </si>
  <si>
    <t>20-1648</t>
  </si>
  <si>
    <t>Red AMT Multitone Sounder W/15/75 CD Strobe for NYC</t>
  </si>
  <si>
    <t>20-1649</t>
  </si>
  <si>
    <t>Red 24V Mini Horn</t>
  </si>
  <si>
    <t>20-1650</t>
  </si>
  <si>
    <t>Wht 24V Mini Horn</t>
  </si>
  <si>
    <t>20-1651</t>
  </si>
  <si>
    <t>Red 115V Horn</t>
  </si>
  <si>
    <t>20-1652</t>
  </si>
  <si>
    <t>Wht 115V Horn</t>
  </si>
  <si>
    <t>20-1653</t>
  </si>
  <si>
    <t>Red E50 Speaker</t>
  </si>
  <si>
    <t>20-1654</t>
  </si>
  <si>
    <t>Wht E50 Speaker</t>
  </si>
  <si>
    <t>20-1655</t>
  </si>
  <si>
    <t>Red E50 Speaker W/1575 CD Strobe</t>
  </si>
  <si>
    <t>20-1656</t>
  </si>
  <si>
    <t>Wht E50 Speaker W/1575 CD Strobe</t>
  </si>
  <si>
    <t>20-1657</t>
  </si>
  <si>
    <t>Red E50 Speaker W/Selectable CD Strobe</t>
  </si>
  <si>
    <t>20-1658</t>
  </si>
  <si>
    <t>Wht E50 Speaker W/Selectable CD Strobe</t>
  </si>
  <si>
    <t>20-1659</t>
  </si>
  <si>
    <t>20-1660</t>
  </si>
  <si>
    <t>Red E50 Speaker W/High CD Strobe</t>
  </si>
  <si>
    <t>20-1661</t>
  </si>
  <si>
    <t>Wht E50 Speaker W/High CD Strobe</t>
  </si>
  <si>
    <t>20-1662</t>
  </si>
  <si>
    <t>Red E60 Speaker</t>
  </si>
  <si>
    <t>20-1663</t>
  </si>
  <si>
    <t>Wht E60 Speaker</t>
  </si>
  <si>
    <t>20-1664</t>
  </si>
  <si>
    <t>Red E60 Speaker W/Selectable CD Strobe</t>
  </si>
  <si>
    <t>20-1665</t>
  </si>
  <si>
    <t>Wht E60 Speaker W/Selectable CD Strobe</t>
  </si>
  <si>
    <t>20-1666</t>
  </si>
  <si>
    <t>Wht E60 Speaker W/High CD Strobe</t>
  </si>
  <si>
    <t>20-1667</t>
  </si>
  <si>
    <t>Red E60 Speaker W/High CD Strobe</t>
  </si>
  <si>
    <t>20-1668</t>
  </si>
  <si>
    <t>Red E60 Extender Ring</t>
  </si>
  <si>
    <t>20-1669</t>
  </si>
  <si>
    <t>Wht E60 Extender Ring</t>
  </si>
  <si>
    <t>20-1670</t>
  </si>
  <si>
    <t>Red WM E70 Speaker W/Selectable CD Strobe</t>
  </si>
  <si>
    <t>20-1671</t>
  </si>
  <si>
    <t>Wht WM E70 Speaker W/Selectable CD Strobe</t>
  </si>
  <si>
    <t>20-1672</t>
  </si>
  <si>
    <t>nickel WM E70 Speaker W/Selectable CD Strobe</t>
  </si>
  <si>
    <t>20-1673</t>
  </si>
  <si>
    <t>Red WM E70 Speaker W/15/75 CD Strobe</t>
  </si>
  <si>
    <t>20-1674</t>
  </si>
  <si>
    <t>20-1675</t>
  </si>
  <si>
    <t>20-1676</t>
  </si>
  <si>
    <t>Red E70 Speaker</t>
  </si>
  <si>
    <t>20-1677</t>
  </si>
  <si>
    <t>Wht E70 Speaker</t>
  </si>
  <si>
    <t>20-1678</t>
  </si>
  <si>
    <t>nickel E70 Speaker</t>
  </si>
  <si>
    <t>20-1679</t>
  </si>
  <si>
    <t>Wht Ceiling Mount E70 Speaker W/115/177 CD Strobe</t>
  </si>
  <si>
    <t>20-1680</t>
  </si>
  <si>
    <t>Red WM E70 Speaker W/135/185 CD Strobe</t>
  </si>
  <si>
    <t>20-1681</t>
  </si>
  <si>
    <t>Wht WM E70 Speaker W/135/185 CD Strobe</t>
  </si>
  <si>
    <t>20-1682</t>
  </si>
  <si>
    <t>nickel WM E70 Speaker W/135/185 CD Strobe</t>
  </si>
  <si>
    <t>20-1683</t>
  </si>
  <si>
    <t>Wht Ceiling Mount E90 Speaker W/Selectable CD Strobe</t>
  </si>
  <si>
    <t>20-1684</t>
  </si>
  <si>
    <t>Red Ceiling Mount E90 Speaker W/Selectable CD Strobe</t>
  </si>
  <si>
    <t>20-1685</t>
  </si>
  <si>
    <t>nickel Ceiling Mount E90 Speaker W/Selectable CD Strobe</t>
  </si>
  <si>
    <t>20-1686</t>
  </si>
  <si>
    <t>Wht E90 Speaker</t>
  </si>
  <si>
    <t>20-1687</t>
  </si>
  <si>
    <t>Red E90 Speaker</t>
  </si>
  <si>
    <t>20-1688</t>
  </si>
  <si>
    <t>nickel E90 Speaker</t>
  </si>
  <si>
    <t>20-1689</t>
  </si>
  <si>
    <t>Wht E90 Speaker W/115/177 CD Strobe</t>
  </si>
  <si>
    <t>20-1690</t>
  </si>
  <si>
    <t>Red E90 Speaker W/115/177 CD Strobe</t>
  </si>
  <si>
    <t>20-1691</t>
  </si>
  <si>
    <t>nickel E90 Speaker W/115/177 CD Strobe</t>
  </si>
  <si>
    <t>20-1692</t>
  </si>
  <si>
    <t>Red WM ET70 Series Speaker W/Selectable CD Strobe</t>
  </si>
  <si>
    <t>20-1693</t>
  </si>
  <si>
    <t>Wht WM ET70 Series Speaker W/Selectable CD Strobe</t>
  </si>
  <si>
    <t>20-1694</t>
  </si>
  <si>
    <t>nickel WM ET70 Series Speaker W/Selectable CD Strobe</t>
  </si>
  <si>
    <t>20-1698</t>
  </si>
  <si>
    <t>Red WM ET70 Series Speaker W/135/185 CD Strobe</t>
  </si>
  <si>
    <t>20-1699</t>
  </si>
  <si>
    <t>Wht WM ET70 Series Speaker W/135/185 CD Strobe</t>
  </si>
  <si>
    <t>20-1700</t>
  </si>
  <si>
    <t>nickel WM ET70 Series Speaker W/135/185 CD Strobe</t>
  </si>
  <si>
    <t>20-1701</t>
  </si>
  <si>
    <t>Red WM ET70 Series Speaker W/180 CD Strobe Weatherproof</t>
  </si>
  <si>
    <t>20-1702</t>
  </si>
  <si>
    <t>White Ceiling Mount ET90 Series Speaker W/Selectable CD Strobe</t>
  </si>
  <si>
    <t>20-1703</t>
  </si>
  <si>
    <t>Red Ceiling Mount ET90 Series Speaker W/Selectable CD Strobe</t>
  </si>
  <si>
    <t>20-1704</t>
  </si>
  <si>
    <t>nickel Ceiling Mount ET90 Series Speaker W/Selectable CD Strobe</t>
  </si>
  <si>
    <t>20-1705</t>
  </si>
  <si>
    <t>Wht Ceiling Mount ET90 Series Speaker W/115/177 CD Strobe</t>
  </si>
  <si>
    <t>20-1706</t>
  </si>
  <si>
    <t>Red Ceiling Mount ET90 Series Speaker W/115/177 CD Strobe</t>
  </si>
  <si>
    <t>20-1707</t>
  </si>
  <si>
    <t>nickel Ceiling Mount ET90 Series Speaker W/115/177 CD Strobe</t>
  </si>
  <si>
    <t>20-1708</t>
  </si>
  <si>
    <t>Red ET70 Series Speaker</t>
  </si>
  <si>
    <t>20-1709</t>
  </si>
  <si>
    <t>Wht ET70 Series Speaker</t>
  </si>
  <si>
    <t>20-1710</t>
  </si>
  <si>
    <t>nickel ET70 Series Speaker</t>
  </si>
  <si>
    <t>20-1711</t>
  </si>
  <si>
    <t>Red ET90 Series Speaker</t>
  </si>
  <si>
    <t>20-1712</t>
  </si>
  <si>
    <t>Wht Et90 Series Speaker</t>
  </si>
  <si>
    <t>20-1713</t>
  </si>
  <si>
    <t>nickel ET90 Series Speaker</t>
  </si>
  <si>
    <t>20-1714</t>
  </si>
  <si>
    <t>Red ET 1010 Vandal Resistant Speaker</t>
  </si>
  <si>
    <t>20-1715</t>
  </si>
  <si>
    <t>Wht ET 1010 Vandal Resistant Speaker</t>
  </si>
  <si>
    <t>20-1716</t>
  </si>
  <si>
    <t>Red ET 1080 Vandal Resistant Speaker</t>
  </si>
  <si>
    <t>20-1717</t>
  </si>
  <si>
    <t>Red ET80 Speaker W/15/75 CD Strobe</t>
  </si>
  <si>
    <t>20-1718</t>
  </si>
  <si>
    <t>Wht ET80 Speaker W/15/75 CD Strobe</t>
  </si>
  <si>
    <t>20-1719</t>
  </si>
  <si>
    <t>Red ET80 Speaker W/Selectable CD Strobe</t>
  </si>
  <si>
    <t>20-1720</t>
  </si>
  <si>
    <t>Wht ET80 Speaker W/Selectable CD Strobe</t>
  </si>
  <si>
    <t>20-1721</t>
  </si>
  <si>
    <t>Red ET80 Speaker W/135/185 CD Strobe</t>
  </si>
  <si>
    <t>20-1722</t>
  </si>
  <si>
    <t>Wht ET80 Speaker W/135/185 CD Strobe</t>
  </si>
  <si>
    <t>20-1723</t>
  </si>
  <si>
    <t>Wht S Series Speaker</t>
  </si>
  <si>
    <t>20-1724</t>
  </si>
  <si>
    <t>Wht S Series Speaker W/Selectable CD Strobe</t>
  </si>
  <si>
    <t>20-1725</t>
  </si>
  <si>
    <t>Wht S Series Speaker W/115/177 CD Strobe</t>
  </si>
  <si>
    <t>20-1726</t>
  </si>
  <si>
    <t>Circular Backbox for 8" Speakers</t>
  </si>
  <si>
    <t>20-1727</t>
  </si>
  <si>
    <t>9" Gray Supervised Weatherproof 15 Watt Horn, Loudspeaker</t>
  </si>
  <si>
    <t>20-1728</t>
  </si>
  <si>
    <t>9" Red Supervised Weatherproof 15 Watt Horn, Loudspeaker</t>
  </si>
  <si>
    <t>20-1729</t>
  </si>
  <si>
    <t>Adapter Plate</t>
  </si>
  <si>
    <t>20-1730</t>
  </si>
  <si>
    <t>Weatherproof 15 Watt Horn, Loudspeaker and Multi CD Strobe with Mounting Plate</t>
  </si>
  <si>
    <t>20-1731</t>
  </si>
  <si>
    <t>4 STH-15SR Horns and 1 RSS-24MCCH Ceiling Strobe, no lettering, red plate and 2 RSS strobes W/red lens mounted to NEMA 1 Steel Enclosure</t>
  </si>
  <si>
    <t>20-1732</t>
  </si>
  <si>
    <t>4 STH-15SR Horns and 1 RSS-24MCCH Ceiling Strobe, no lettering, red plate and 2 RSS strobes W/blue lens mounted to NEMA 1 Steel Enclosure</t>
  </si>
  <si>
    <t>20-1733</t>
  </si>
  <si>
    <t>4 STH-15SR Horns and 1 RSS-24MCCH Ceiling Strobe, no lettering, red plate and 2 RSS strobes W/green lens mounted to NEMA 1 Steel Enclosure</t>
  </si>
  <si>
    <t>20-1734</t>
  </si>
  <si>
    <t>4 STH-15SR Horns and 1 RSS-24MCCH Ceiling Strobe, no lettering, red plate and 2 RSS strobes W/amber lens mounted to NEMA 1 Steel Enclosure</t>
  </si>
  <si>
    <t>20-1735</t>
  </si>
  <si>
    <t>4 STH-15SR Horns and 1 RSS-24MCCH Ceiling Strobe mounted to NEMA 1 Steel Enclosure Red Plate W/No Lettering</t>
  </si>
  <si>
    <t>20-1736</t>
  </si>
  <si>
    <t>4 STH-15SR Horns and 1 RSS-24MCCH Ceiling Strobe mounted to NEMA 1 Steel Enclosure Red Plate W/FIRE Lettering</t>
  </si>
  <si>
    <t>20-1737</t>
  </si>
  <si>
    <t>4 STH-15SR Horns and 1 RSS-24MCCH Ceiling Strobe mounted to NEMA 1 Steel Enclosure White Plate W/No Lettering</t>
  </si>
  <si>
    <t>20-1738</t>
  </si>
  <si>
    <t>4 STH-15SR Horns and 1 RSS-24MCCH Ceiling Strobe mounted to NEMA 1 Steel Enclosure White Plate W/FIRE Lettering</t>
  </si>
  <si>
    <t>20-1739</t>
  </si>
  <si>
    <t>3 STH-15SR Horns and 1 RSS-24MCCH Ceiling Strobe mounted to NEMA 1 Steel Enclosure Red Plate W/No Lettering</t>
  </si>
  <si>
    <t>20-1740</t>
  </si>
  <si>
    <t>3 STH-15SR Horns and 1 RSS-24MCCH Ceiling Strobe mounted to NEMA 1 Steel Enclosure Red Plate W/FIRE Lettering</t>
  </si>
  <si>
    <t>20-1741</t>
  </si>
  <si>
    <t>3 STH-15SR Horns and 1 RSS-24MCCH Ceiling Strobe mounted to NEMA 1 Steel Enclosure White Plate W/No Lettering</t>
  </si>
  <si>
    <t>20-1742</t>
  </si>
  <si>
    <t>3 STH-15SR Horns and 1 RSS-24MCCH Ceiling Strobe mounted to NEMA 1 Steel Enclosure White Plate W/FIRE Lettering</t>
  </si>
  <si>
    <t>20-1743</t>
  </si>
  <si>
    <t>2 STH-15SR Horns and 1 RSS-24MCCH Ceiling Strobe mounted to NEMA 1 Steel Enclosure Red Plate W/No Lettering</t>
  </si>
  <si>
    <t>20-1744</t>
  </si>
  <si>
    <t>2 STH-15SR Horns and 1 RSS-24MCCH Ceiling Strobe mounted to NEMA 1 Steel Enclosure Red Plate W/FIRE Lettering</t>
  </si>
  <si>
    <t>20-1745</t>
  </si>
  <si>
    <t>2 STH-15SR Horns mounted adjacent to each other, designed for corner mount and 1 RSS-24MCCH Strobe W/NEMA 1 steel enclosure Red Plate W/No Lettering</t>
  </si>
  <si>
    <t>20-1746</t>
  </si>
  <si>
    <t>2 STH-15SR Horns mounted adjacent to each other, designed for corner mount and 1 RSS-24MCCH Strobe W/NEMA 1 steel enclosure Red Plate W/FIRE Lettering</t>
  </si>
  <si>
    <t>20-1747</t>
  </si>
  <si>
    <t>4 STH-30 Horns and 1 DC-MAX-C Strobe mounted to a NEMA 4X Fiberglass Enclosure</t>
  </si>
  <si>
    <t>20-1748</t>
  </si>
  <si>
    <t>4 STH-15SR Horns and 1 DC-MAX-C Strobe Mounted to a NEMA 1 Steel Enclosure</t>
  </si>
  <si>
    <t>20-1749</t>
  </si>
  <si>
    <t>3 STH-15SR Horns and 1 DC-MAX-C Strobe Mounted to a NEMA 1 Steel Enclosure</t>
  </si>
  <si>
    <t>20-1750</t>
  </si>
  <si>
    <t>2 STH-15SR Horns and 1 DC-MAX-C Strobe Mounted to a NEMA 1 Steel Enclosure</t>
  </si>
  <si>
    <t>20-1751</t>
  </si>
  <si>
    <t>Adapter Plate, Designed to Mount the STH-15SR Horn Speaker to a Series RSSP Strobe Mounting Plate</t>
  </si>
  <si>
    <t>20-1752</t>
  </si>
  <si>
    <t>4 STH-15SR Horns Mounted to a NEMA 1 Steel Enclosure</t>
  </si>
  <si>
    <t>20-1753</t>
  </si>
  <si>
    <t>3 STH-15SR Horns Mounted to a NEMA 1 Steel Enclosure</t>
  </si>
  <si>
    <t>20-1754</t>
  </si>
  <si>
    <t>2 STH-15SR Horns Mounted to a NEMA 1 Steel Enclosure</t>
  </si>
  <si>
    <t>20-1755</t>
  </si>
  <si>
    <t>2 STH-15SR Horns Mounted to a NEMA 1 Gray Steel Enclosure</t>
  </si>
  <si>
    <t>20-125-RSSWP-2475W</t>
  </si>
  <si>
    <t>Red WM Weatherproof Strobe</t>
  </si>
  <si>
    <t>20-1756</t>
  </si>
  <si>
    <t>Wht WM Weatherproof Strobe</t>
  </si>
  <si>
    <t>20-1757</t>
  </si>
  <si>
    <t>20-1758</t>
  </si>
  <si>
    <t>20-1759</t>
  </si>
  <si>
    <t>Red Ceiling Mount Weatherproof Strobe</t>
  </si>
  <si>
    <t>20-1760</t>
  </si>
  <si>
    <t>Wht Ceiling Mount Weatherproof Strobe</t>
  </si>
  <si>
    <t>20-1761</t>
  </si>
  <si>
    <t>20-1762</t>
  </si>
  <si>
    <t>20-1763</t>
  </si>
  <si>
    <t>Red WM Weatherproof Horn/Strobe</t>
  </si>
  <si>
    <t>20-1764</t>
  </si>
  <si>
    <t>20-1765</t>
  </si>
  <si>
    <t>Wht WM Weatherproof Horn/Strobe</t>
  </si>
  <si>
    <t>20-1766</t>
  </si>
  <si>
    <t>Red Ceiling Mount Weatherproof Horn/Strobe</t>
  </si>
  <si>
    <t>20-1767</t>
  </si>
  <si>
    <t>Wht Ceiling Mount Weatherproof Horn/Strobe</t>
  </si>
  <si>
    <t>20-1768</t>
  </si>
  <si>
    <t>20-1769</t>
  </si>
  <si>
    <t>20-1770</t>
  </si>
  <si>
    <t>Red WM Multi-tone Strobe</t>
  </si>
  <si>
    <t>20-1771</t>
  </si>
  <si>
    <t>Wht WM Multi-tone Strobe</t>
  </si>
  <si>
    <t>20-1772</t>
  </si>
  <si>
    <t>20-1773</t>
  </si>
  <si>
    <t>20-1774</t>
  </si>
  <si>
    <t>Red Ceiling Mount Multi-tone Strobe</t>
  </si>
  <si>
    <t>20-1775</t>
  </si>
  <si>
    <t>Wht Ceiling Mount Multi-tone Strobe</t>
  </si>
  <si>
    <t>20-1776</t>
  </si>
  <si>
    <t>20-1777</t>
  </si>
  <si>
    <t>20-1778</t>
  </si>
  <si>
    <t>Red WM Weatherproof Speaker/Strobe</t>
  </si>
  <si>
    <t>20-1779</t>
  </si>
  <si>
    <t>Wht WM Weatherproof Speaker/Strobe</t>
  </si>
  <si>
    <t>20-1780</t>
  </si>
  <si>
    <t>20-1781</t>
  </si>
  <si>
    <t>20-1782</t>
  </si>
  <si>
    <t>20-1783</t>
  </si>
  <si>
    <t>20-1784</t>
  </si>
  <si>
    <t>Red Ceiling Mount Weatherproof Speaker/Strobe</t>
  </si>
  <si>
    <t>20-1785</t>
  </si>
  <si>
    <t>Wht Ceiling Mount Weatherproof Speaker/Strobe</t>
  </si>
  <si>
    <t>20-1786</t>
  </si>
  <si>
    <t>Red 24V Weatherproof Horn</t>
  </si>
  <si>
    <t>20-1787</t>
  </si>
  <si>
    <t>Red 12V Weatherproof Horn</t>
  </si>
  <si>
    <t>20-1790</t>
  </si>
  <si>
    <t>Weatherproof Gasket Kit</t>
  </si>
  <si>
    <t>20-1791</t>
  </si>
  <si>
    <t>Red WFPA Weatherproof Plate</t>
  </si>
  <si>
    <t>20-1792</t>
  </si>
  <si>
    <t>Wht WFPA Weatherproof Plate</t>
  </si>
  <si>
    <t>20-1793</t>
  </si>
  <si>
    <t>Red WFP Weatherproof Plate</t>
  </si>
  <si>
    <t>20-1794</t>
  </si>
  <si>
    <t>Wht WFP Weatherproof Plate</t>
  </si>
  <si>
    <t>20-1795</t>
  </si>
  <si>
    <t>Red IOB Weatherproof Backbox</t>
  </si>
  <si>
    <t>20-1796</t>
  </si>
  <si>
    <t>Wht IOB Weatherproof Backbox</t>
  </si>
  <si>
    <t>20-1797</t>
  </si>
  <si>
    <t>Red WPSBB Weatherproof Backbox</t>
  </si>
  <si>
    <t>20-1798</t>
  </si>
  <si>
    <t>Wht WPSBB Weatherproof Backbox</t>
  </si>
  <si>
    <t>20-1799</t>
  </si>
  <si>
    <t>Red WPBB Weatherproof Backbox</t>
  </si>
  <si>
    <t>WPBB-W</t>
  </si>
  <si>
    <t>Wht WPBB Weatherproof Backbox</t>
  </si>
  <si>
    <t>20-1801</t>
  </si>
  <si>
    <t>Red WBB Weatherproof Backbox</t>
  </si>
  <si>
    <t>20-1802</t>
  </si>
  <si>
    <t>Wht WBB Weatherproof Backbox</t>
  </si>
  <si>
    <t xml:space="preserve">20-119 </t>
  </si>
  <si>
    <t>Red DSM Synch Module</t>
  </si>
  <si>
    <t>20-1092-R</t>
  </si>
  <si>
    <t>With Horn Flush Mount-Red</t>
  </si>
  <si>
    <t>20-1092-G</t>
  </si>
  <si>
    <t>With Horn Flush Mount-Green</t>
  </si>
  <si>
    <t>20-1092-B</t>
  </si>
  <si>
    <t>With Horn Flush Mount-Blue</t>
  </si>
  <si>
    <t>20-1092-Y</t>
  </si>
  <si>
    <t>With Horn Flush Mount-Yellow</t>
  </si>
  <si>
    <t>20-1093-R</t>
  </si>
  <si>
    <t>With Horn and Spacer-Red</t>
  </si>
  <si>
    <t>20-1093-G</t>
  </si>
  <si>
    <t>With Horn and Spacer-Green</t>
  </si>
  <si>
    <t>20-1093-B</t>
  </si>
  <si>
    <t>With Horn and Spacer-Blue</t>
  </si>
  <si>
    <t>20-1093-Y</t>
  </si>
  <si>
    <t>With Horn and Spacer-Yellow</t>
  </si>
  <si>
    <t>20-1094-R</t>
  </si>
  <si>
    <t>Without Horn Flush Mount-Red</t>
  </si>
  <si>
    <t>20-1094-G</t>
  </si>
  <si>
    <t>Without Horn Flush Mount-Green</t>
  </si>
  <si>
    <t>20-1094-B</t>
  </si>
  <si>
    <t>Without Horn Flush Mount-Blue</t>
  </si>
  <si>
    <t>20-1094-Y</t>
  </si>
  <si>
    <t>Without Horn Flush Mount-Yellow</t>
  </si>
  <si>
    <t>20-1095-R</t>
  </si>
  <si>
    <t>Without Horn with Spacer-Red</t>
  </si>
  <si>
    <t>20-1095-G</t>
  </si>
  <si>
    <t>Without Horn with Spacer-Green</t>
  </si>
  <si>
    <t>20-1095-B</t>
  </si>
  <si>
    <t>Without Horn with Spacer-Blue</t>
  </si>
  <si>
    <t>20-1095-Y</t>
  </si>
  <si>
    <t>Without Horn with Spacer-Yellow</t>
  </si>
  <si>
    <t>20-1096-R</t>
  </si>
  <si>
    <t>With Horn and Relay Flush Mount-Red</t>
  </si>
  <si>
    <t>20-1096-G</t>
  </si>
  <si>
    <t>With Horn and Relay Flush Mount-Green</t>
  </si>
  <si>
    <t>20-1096-B</t>
  </si>
  <si>
    <t>With Horn and Relay Flush Mount-Blue</t>
  </si>
  <si>
    <t>20-1096-Y</t>
  </si>
  <si>
    <t>With Horn and Relay Flush Mount-Yellow</t>
  </si>
  <si>
    <t>20-1097-R</t>
  </si>
  <si>
    <t>With Horn and Relay with Spacer-Red</t>
  </si>
  <si>
    <t>20-1097-G</t>
  </si>
  <si>
    <t>With Horn and Relay with Spacer-Green</t>
  </si>
  <si>
    <t>20-1097-B</t>
  </si>
  <si>
    <t>With Horn and Relay with Spacer-Blue</t>
  </si>
  <si>
    <t>20-1097-Y</t>
  </si>
  <si>
    <t>With Horn and Relay with Spacer-Yellow</t>
  </si>
  <si>
    <t>20-1098-R</t>
  </si>
  <si>
    <t>Stopper II with Horn Flush Mount-Red</t>
  </si>
  <si>
    <t>20-1098-G</t>
  </si>
  <si>
    <t>Stopper II with Horn Flush Mount-Green</t>
  </si>
  <si>
    <t>20-1098-B</t>
  </si>
  <si>
    <t>Stopper II with Horn Flush Mount-Blue</t>
  </si>
  <si>
    <t>20-1098-Y</t>
  </si>
  <si>
    <t>Stopper II with Horn Flush Mount-Yellow</t>
  </si>
  <si>
    <t>20-1099-R</t>
  </si>
  <si>
    <t>Stopper II with Horn and Spacer-Red</t>
  </si>
  <si>
    <t>20-1099-G</t>
  </si>
  <si>
    <t>Stopper II with Horn and Spacer-Green</t>
  </si>
  <si>
    <t>20-1099-B</t>
  </si>
  <si>
    <t>Stopper II with Horn and Spacer-Blue</t>
  </si>
  <si>
    <t>20-1099-Y</t>
  </si>
  <si>
    <t>Stopper II with Horn and Spacer-Yellow</t>
  </si>
  <si>
    <t>20-1100-R</t>
  </si>
  <si>
    <t>Stopper II with Horn and Relay Flush Mount-Red</t>
  </si>
  <si>
    <t>20-1100-G</t>
  </si>
  <si>
    <t>Stopper II with Horn and Relay Flush Mount-Green</t>
  </si>
  <si>
    <t>20-1100-B</t>
  </si>
  <si>
    <t>Stopper II with Horn and Relay Flush Mount-Blue</t>
  </si>
  <si>
    <t>20-1100-Y</t>
  </si>
  <si>
    <t>Stopper II with Horn and Relay Flush Mount-Yellow</t>
  </si>
  <si>
    <t>20-1101-R</t>
  </si>
  <si>
    <t>Stopper II with Horn, Relay and Spacer-Red</t>
  </si>
  <si>
    <t>20-1101-G</t>
  </si>
  <si>
    <t>Stopper II with Horn, Relay and Spacer-Green</t>
  </si>
  <si>
    <t>20-1101-B</t>
  </si>
  <si>
    <t>Stopper II with Horn, Relay and Spacer-Blue</t>
  </si>
  <si>
    <t>20-1101-Y</t>
  </si>
  <si>
    <t>Stopper II with Horn, Relay and Spacer-Yellow</t>
  </si>
  <si>
    <t>20-1102-R</t>
  </si>
  <si>
    <t>Weather Stopper without Horn Flush Mount-Red</t>
  </si>
  <si>
    <t>20-1102-G</t>
  </si>
  <si>
    <t>Weather Stopper without Horn Flush Mount-Green</t>
  </si>
  <si>
    <t>20-1102-B</t>
  </si>
  <si>
    <t>Weather Stopper without Horn Flush Mount-Blue</t>
  </si>
  <si>
    <t>20-1102-Y</t>
  </si>
  <si>
    <t>Weather Stopper without Horn Flush Mount-Yellow</t>
  </si>
  <si>
    <t>20-1103</t>
  </si>
  <si>
    <t>Weather Stopper without Horn with Spacer</t>
  </si>
  <si>
    <t>20-1104-R</t>
  </si>
  <si>
    <t>Weather Stopper without Horn with Spacer-Red</t>
  </si>
  <si>
    <t>20-1104-G</t>
  </si>
  <si>
    <t>Weather Stopper without Horn with Spacer-Green</t>
  </si>
  <si>
    <t>20-1104-B</t>
  </si>
  <si>
    <t>Weather Stopper without Horn with Spacer-Blue</t>
  </si>
  <si>
    <t>20-1104-Y</t>
  </si>
  <si>
    <t>Weather Stopper without Horn with Spacer-Yellow</t>
  </si>
  <si>
    <t>20-1105</t>
  </si>
  <si>
    <t>Conduit Spacer-Clear</t>
  </si>
  <si>
    <t>20-1106-R</t>
  </si>
  <si>
    <t>Conduit Spacer-Red</t>
  </si>
  <si>
    <t>20-1106-G</t>
  </si>
  <si>
    <t>Conduit Spacer-Green</t>
  </si>
  <si>
    <t>20-1106-B</t>
  </si>
  <si>
    <t>Conduit Spacer-Blue</t>
  </si>
  <si>
    <t>20-1106-Y</t>
  </si>
  <si>
    <t>Conduit Spacer-Yellow</t>
  </si>
  <si>
    <t>20-1107</t>
  </si>
  <si>
    <t>Conduit Spacer-Clear, for 3/4" Rigid Pipe, includes STI-3004 Gasket</t>
  </si>
  <si>
    <t>20-1108</t>
  </si>
  <si>
    <t>Louvers for Weather Stopper extra Ventilation (1 pair)</t>
  </si>
  <si>
    <t>20-1109</t>
  </si>
  <si>
    <t>Stainless Steel Ventilation Grill for Conduit Spacer</t>
  </si>
  <si>
    <t>20-1110</t>
  </si>
  <si>
    <t>Backplate</t>
  </si>
  <si>
    <t>20-1111</t>
  </si>
  <si>
    <t>Weather Gasket</t>
  </si>
  <si>
    <t>20-1112</t>
  </si>
  <si>
    <t>Conduit Gasket</t>
  </si>
  <si>
    <t>20-1113</t>
  </si>
  <si>
    <t>Rigid Conduit Gasket (3/4" Pipe)</t>
  </si>
  <si>
    <t>20-1114</t>
  </si>
  <si>
    <t>3/16" Allen Wrench for Stopper II Horn</t>
  </si>
  <si>
    <t>20-1115</t>
  </si>
  <si>
    <t>Replacement Horn Kit</t>
  </si>
  <si>
    <t>20-1119</t>
  </si>
  <si>
    <t>Without Horn Flush Mount</t>
  </si>
  <si>
    <t>20-1120</t>
  </si>
  <si>
    <t>Without Horn with Spacer</t>
  </si>
  <si>
    <t>20-1121</t>
  </si>
  <si>
    <t>Without Horn Flush Mount with Lock</t>
  </si>
  <si>
    <t>20-1122-R</t>
  </si>
  <si>
    <t>20-1122-G</t>
  </si>
  <si>
    <t>20-1122-B</t>
  </si>
  <si>
    <t>20-1122-Y</t>
  </si>
  <si>
    <t>20-1123-R</t>
  </si>
  <si>
    <t>20-1123-G</t>
  </si>
  <si>
    <t>20-1123-B</t>
  </si>
  <si>
    <t>20-1123-Y</t>
  </si>
  <si>
    <t>20-1124-R</t>
  </si>
  <si>
    <t>20-1124-G</t>
  </si>
  <si>
    <t>20-1124-B</t>
  </si>
  <si>
    <t>20-1124-Y</t>
  </si>
  <si>
    <t>20-1125-R</t>
  </si>
  <si>
    <t>20-1125-G</t>
  </si>
  <si>
    <t>20-1125-B</t>
  </si>
  <si>
    <t>20-1125-Y</t>
  </si>
  <si>
    <t>20-1126-R</t>
  </si>
  <si>
    <t>With Horn Flush Mount with Lock-Red</t>
  </si>
  <si>
    <t>20-1126-G</t>
  </si>
  <si>
    <t>With Horn Flush Mount with Lock-Green</t>
  </si>
  <si>
    <t>20-1126-B</t>
  </si>
  <si>
    <t>With Horn Flush Mount with Lock-Blue</t>
  </si>
  <si>
    <t>20-1126-Y</t>
  </si>
  <si>
    <t>With Horn Flush Mount with Lock-Yellow</t>
  </si>
  <si>
    <t>20-1127-R</t>
  </si>
  <si>
    <t>Flush Mount-Red</t>
  </si>
  <si>
    <t>20-1127-G</t>
  </si>
  <si>
    <t>Flush Mount-Green</t>
  </si>
  <si>
    <t>20-1127-B</t>
  </si>
  <si>
    <t>Flush Mount-Blue</t>
  </si>
  <si>
    <t>20-1127-Y</t>
  </si>
  <si>
    <t>Flush Mount-Yellow</t>
  </si>
  <si>
    <t>20-1128</t>
  </si>
  <si>
    <t>With Spacer-Clear</t>
  </si>
  <si>
    <t>20-1129-R</t>
  </si>
  <si>
    <t>With Spacer-Red</t>
  </si>
  <si>
    <t>20-1129-G</t>
  </si>
  <si>
    <t>With Spacer-Green</t>
  </si>
  <si>
    <t>20-1129-B</t>
  </si>
  <si>
    <t>With Spacer-Blue</t>
  </si>
  <si>
    <t>20-1129-Y</t>
  </si>
  <si>
    <t>With Spacer-Yellow</t>
  </si>
  <si>
    <t>20-1130-R</t>
  </si>
  <si>
    <t>Replacement Horn Kit-Red</t>
  </si>
  <si>
    <t>20-1130-G</t>
  </si>
  <si>
    <t>Replacement Horn Kit-Green</t>
  </si>
  <si>
    <t>20-1130-B</t>
  </si>
  <si>
    <t>Replacement Horn Kit-Blue</t>
  </si>
  <si>
    <t>20-1130-Y</t>
  </si>
  <si>
    <t>Replacement Horn Kit-Yellow</t>
  </si>
  <si>
    <t>20-1131</t>
  </si>
  <si>
    <t>20-1132</t>
  </si>
  <si>
    <t>20-1133</t>
  </si>
  <si>
    <t>1" Surface Mount Gasket</t>
  </si>
  <si>
    <t>20-1134</t>
  </si>
  <si>
    <t>2" Conduit Spacer for Mini Stopper-Clear</t>
  </si>
  <si>
    <t>20-1135-R</t>
  </si>
  <si>
    <t>2" Conduit Spacer for Mini Stopper-Red</t>
  </si>
  <si>
    <t>20-1135-G</t>
  </si>
  <si>
    <t>2" Conduit Spacer for Mini Stopper-Green</t>
  </si>
  <si>
    <t>20-1135-B</t>
  </si>
  <si>
    <t>2" Conduit Spacer for Mini Stopper-Blue</t>
  </si>
  <si>
    <t>20-1135-Y</t>
  </si>
  <si>
    <t>2" Conduit Spacer for Mini Stopper-Yellow</t>
  </si>
  <si>
    <t>20-1136</t>
  </si>
  <si>
    <t>1 1/4" Spacer for Mini Stopper-Clear</t>
  </si>
  <si>
    <t>20-1137</t>
  </si>
  <si>
    <t>Stopper Seal Upgrade Kit</t>
  </si>
  <si>
    <t>20-1138</t>
  </si>
  <si>
    <t>Break A Way Seal (5) for STI-6515</t>
  </si>
  <si>
    <t>20-1139</t>
  </si>
  <si>
    <t>20-1140</t>
  </si>
  <si>
    <t>Gasket Kit for STI-6500 &amp; STI-6505 (Weather Proofing)</t>
  </si>
  <si>
    <t>20-1141</t>
  </si>
  <si>
    <t>Keypad Locking Keys</t>
  </si>
  <si>
    <t>20-1142</t>
  </si>
  <si>
    <t>Heater Kit 12-Volt (Transformer included)</t>
  </si>
  <si>
    <t>20-1143</t>
  </si>
  <si>
    <t>Heater Kit 24-Volt</t>
  </si>
  <si>
    <t>20-1145</t>
  </si>
  <si>
    <t>Cover and Enclosed Backbox, 4" Deep</t>
  </si>
  <si>
    <t>20-1146</t>
  </si>
  <si>
    <t>Cover and Enclosed Backbox with Double-Gang Outlet Box</t>
  </si>
  <si>
    <t>20-1147</t>
  </si>
  <si>
    <t>Cover and Open Backbox with External Mounting Tabs</t>
  </si>
  <si>
    <t>20-1148</t>
  </si>
  <si>
    <t>Cover and Open Backbox with Conduit Knockout</t>
  </si>
  <si>
    <t>20-1149</t>
  </si>
  <si>
    <t>Cover and Open Backbox for Flush Mount</t>
  </si>
  <si>
    <t>20-1150</t>
  </si>
  <si>
    <t>20-1151</t>
  </si>
  <si>
    <t>Cover and Enclosed Backbox, 4" Deep NEMA 4X</t>
  </si>
  <si>
    <t>20-1152</t>
  </si>
  <si>
    <t>20-1153</t>
  </si>
  <si>
    <t>20-1154</t>
  </si>
  <si>
    <t>20-1155</t>
  </si>
  <si>
    <t>20-1156</t>
  </si>
  <si>
    <t>for Horn/Speaker/Strobe Flush Mount</t>
  </si>
  <si>
    <t>20-1157</t>
  </si>
  <si>
    <t>for Horn/Speaker/Strobe with Open Backbox</t>
  </si>
  <si>
    <t>20-1158</t>
  </si>
  <si>
    <t>for Horn/Speaker/Strobe with Enclosed Backbox</t>
  </si>
  <si>
    <t>20-1159</t>
  </si>
  <si>
    <t>for Strobe Only-Flush Mount</t>
  </si>
  <si>
    <t>20-1160</t>
  </si>
  <si>
    <t>for Strobe Only with Open Backbox</t>
  </si>
  <si>
    <t>20-1161</t>
  </si>
  <si>
    <t>for Strobe Only with Enclosed Backbox-NEMA 4X</t>
  </si>
  <si>
    <t>20-1162</t>
  </si>
  <si>
    <t>for Strobe Only with Enclosed Backbox-NEMA 4X Hazardous Locations</t>
  </si>
  <si>
    <t>20-1163</t>
  </si>
  <si>
    <t>Backplate for STI-1210D &amp; E and STI-1221D &amp; E Units</t>
  </si>
  <si>
    <t>20-1164</t>
  </si>
  <si>
    <t>Enviro-Kit for STI-1210D &amp; E</t>
  </si>
  <si>
    <t>20-1165</t>
  </si>
  <si>
    <t>Enviro-Kit for STI-1210B &amp; C</t>
  </si>
  <si>
    <t>20-1166</t>
  </si>
  <si>
    <t>Open Backbox for Stopper Dome</t>
  </si>
  <si>
    <t>20-1167</t>
  </si>
  <si>
    <t>Enclosed Backbox for Stopper Dome</t>
  </si>
  <si>
    <t>20-1168</t>
  </si>
  <si>
    <t>Enviro-Kit for Stopper Dome Series</t>
  </si>
  <si>
    <t>20-1169</t>
  </si>
  <si>
    <t>1-Epoxy Encapsulated (SPDT) Relay w/ Activation LED</t>
  </si>
  <si>
    <t>20-1170</t>
  </si>
  <si>
    <t>2-Epoxy Encapsulated (SPDT) Relays w/ Activation LED</t>
  </si>
  <si>
    <t>20-1171</t>
  </si>
  <si>
    <t>3-Epoxy Encapsulated (SPDT) Relays w/ Activation LED</t>
  </si>
  <si>
    <t>20-1172</t>
  </si>
  <si>
    <t>End of Line Epoxy Encapsulated (SPDT) Relay</t>
  </si>
  <si>
    <t>20-1173</t>
  </si>
  <si>
    <t>Single (SPDT) Relay w/ Activation LED</t>
  </si>
  <si>
    <t>20-1174</t>
  </si>
  <si>
    <t>4-gang (SPDT) Relay w/ 4 Activation LEDs</t>
  </si>
  <si>
    <t>20-1175</t>
  </si>
  <si>
    <t>Single (DPDT) Relay w/ Activation LED</t>
  </si>
  <si>
    <t>20-1176</t>
  </si>
  <si>
    <t>4-gang (DPDT) Relay w/ 4 Activation LEDs</t>
  </si>
  <si>
    <t>20-1177</t>
  </si>
  <si>
    <t>20-1178</t>
  </si>
  <si>
    <t>20-1179</t>
  </si>
  <si>
    <t>20-1180</t>
  </si>
  <si>
    <t>02-13828</t>
  </si>
  <si>
    <t>QuickServer Enhanced, Fike Cheetah - JCI Metasys N2</t>
  </si>
  <si>
    <t>02-13829</t>
  </si>
  <si>
    <t>QuickServer Enhanced, Fike Cheetah - SNMP</t>
  </si>
  <si>
    <t>02-13830</t>
  </si>
  <si>
    <t>QuickServer Enhanced, Fike Cheetah - BACnet/IP</t>
  </si>
  <si>
    <t>02-13824</t>
  </si>
  <si>
    <t>QuickServer Enhanced, Fike Cheetah - BACnet MSTP</t>
  </si>
  <si>
    <t>02-13831</t>
  </si>
  <si>
    <t>QuickServer Enhanced, Fike Cheetah - Modbus TCP</t>
  </si>
  <si>
    <t>02-13832</t>
  </si>
  <si>
    <t>QuickServer Enhanced, Fike Cheetah - Modbus RTU</t>
  </si>
  <si>
    <t>02-13833</t>
  </si>
  <si>
    <t>QuickServer Enhanced, Fike Cheetah - Lonworks</t>
  </si>
  <si>
    <t>02-13825</t>
  </si>
  <si>
    <t>Accessory Kit, 110/220V</t>
  </si>
  <si>
    <t>02-13511</t>
  </si>
  <si>
    <t>FieldServer Serial/Ethernet Multiport</t>
  </si>
  <si>
    <t>FS-8700-48</t>
  </si>
  <si>
    <r>
      <t>Driver, Fike Cheetah</t>
    </r>
    <r>
      <rPr>
        <i/>
        <sz val="11"/>
        <rFont val="Times New Roman"/>
        <family val="1"/>
      </rPr>
      <t xml:space="preserve"> </t>
    </r>
  </si>
  <si>
    <t>02-13570</t>
  </si>
  <si>
    <r>
      <t>Driver, Metasys N2 Open</t>
    </r>
    <r>
      <rPr>
        <i/>
        <sz val="11"/>
        <rFont val="Times New Roman"/>
        <family val="1"/>
      </rPr>
      <t xml:space="preserve"> </t>
    </r>
  </si>
  <si>
    <t>13-0287</t>
  </si>
  <si>
    <t xml:space="preserve">Driver, BACnet/IP </t>
  </si>
  <si>
    <t>13-0151</t>
  </si>
  <si>
    <t xml:space="preserve">Driver, BACnet MS/TP </t>
  </si>
  <si>
    <t>13-0267</t>
  </si>
  <si>
    <t>Driver, Modbus TCP/IP</t>
  </si>
  <si>
    <t>FS-8704-09</t>
  </si>
  <si>
    <t>Driver, SNMP</t>
  </si>
  <si>
    <t>02-13834</t>
  </si>
  <si>
    <t>Driver, LonWorks</t>
  </si>
  <si>
    <t>02-13835</t>
  </si>
  <si>
    <t>FS-X35 Upgrade to 5,000 points</t>
  </si>
  <si>
    <t>02-13836</t>
  </si>
  <si>
    <t xml:space="preserve">FS-X35 Upgrade to 10,000 points </t>
  </si>
  <si>
    <t>02-13512</t>
  </si>
  <si>
    <t>FS-X30 DIN Rail Mounting Kit</t>
  </si>
  <si>
    <t>13-0294</t>
  </si>
  <si>
    <t>Data Map Custom Configuration - Up to 50 points</t>
  </si>
  <si>
    <t>02-13837</t>
  </si>
  <si>
    <t>Data Map Custom Configuration - Up to 250 points</t>
  </si>
  <si>
    <t>13-0009</t>
  </si>
  <si>
    <t>Data Map Custom Configuration - Up to 500 points</t>
  </si>
  <si>
    <t>13-0298</t>
  </si>
  <si>
    <t>Data Map Custom Configuration - Up to 1000 points</t>
  </si>
  <si>
    <t>13-0288</t>
  </si>
  <si>
    <t>Data Map Custom Configuration - 1000+ points</t>
  </si>
  <si>
    <t>F13-0015</t>
  </si>
  <si>
    <t>Data Map Configuration Upgrade</t>
  </si>
  <si>
    <t>13-0265</t>
  </si>
  <si>
    <t>Two Year technical support</t>
  </si>
  <si>
    <t>13-0266</t>
  </si>
  <si>
    <t>One Year extended warranty</t>
  </si>
  <si>
    <t>40-1019</t>
  </si>
  <si>
    <t>Parallel Surge Protector, Medium Duty 120VAC</t>
  </si>
  <si>
    <t>40-1020</t>
  </si>
  <si>
    <t>Surge Protector w/Filtering, Heavy Duty 120VAC</t>
  </si>
  <si>
    <t>40-1021</t>
  </si>
  <si>
    <t>Signaling Line Circuit Protector, Non Degrading SAD 2 Pair</t>
  </si>
  <si>
    <t>40-1022</t>
  </si>
  <si>
    <t>Conventional Circuit Protector, Non Degrading SAD, 24VDC, 2.5A, 1 Pair</t>
  </si>
  <si>
    <t>40-1023</t>
  </si>
  <si>
    <t>NAC Circuit, 2 Pair Protector, 24V-5A, Pluggable</t>
  </si>
  <si>
    <t>40-1024</t>
  </si>
  <si>
    <t>RS232, 2 Pair Heavy Duty 3 Stage Hybrid, Non Degrading SAD</t>
  </si>
  <si>
    <t>40-1025</t>
  </si>
  <si>
    <t>RS232, Inline Protector, DB9 Male/Female Connectors</t>
  </si>
  <si>
    <t>40-1026</t>
  </si>
  <si>
    <t>Trouble Shooting Tool</t>
  </si>
  <si>
    <t>40-1027</t>
  </si>
  <si>
    <t>RS485/RS422, Heavy Duty, 2 Pair</t>
  </si>
  <si>
    <t>40-1028</t>
  </si>
  <si>
    <t>Universal Base, Card-Edge Style Protectors</t>
  </si>
  <si>
    <t>40-1029</t>
  </si>
  <si>
    <t>Telephone Surge Protector, 2 Line, Pluggable</t>
  </si>
  <si>
    <t>02-12343</t>
  </si>
  <si>
    <t>Intrinsic Safety Barrier (1 per zone)</t>
  </si>
  <si>
    <t>ACM-24AT</t>
  </si>
  <si>
    <t>ONYX SERIES ACS ANNUNCIATOR; UP TO 96 POINTS OF ANNUNCIATION WITH ALARM OR ACTIVE LED, TROUBLE LED AND SWITCH PER CIRCUIT.  ACTIVE/ALARM LEDS CAN BE PROGRAMMED (BY POWERED UP SWITCH SELECTION) BY POINT TO BE RED, GREEN OR YELLOW AND THE TROUBLE LED IS ALWAYS YELLOW.  EXPANDABLE WITH ONE, TWO OR THREE AEM-24AT’S.</t>
  </si>
  <si>
    <t>ACM-48A</t>
  </si>
  <si>
    <t>ONYX SERIES ACS ANNUNCIATOR; UP TO 96 POINTS OF ANNUNCIATION WITH ALARM OR ACTIVE LED PER CIRCUIT.  ACTIVE/ALARM LEDS CAN BE PROGRAMMED (BY POWERED UP SWITCH SELECTION) IN GROUPS OF 24 TO BE RED, GREEN OR YELLOW. EXPANDABLE TO 96 POINTS WITH ONE AEM-48A.</t>
  </si>
  <si>
    <t>ACM-8R</t>
  </si>
  <si>
    <t>REMOTE FORM-C RELAY MODULE. 8 FORM-C RELAYS DRIVEN BY EIA-485.</t>
  </si>
  <si>
    <t>AEM-24AT</t>
  </si>
  <si>
    <t>ANNUNCIATOR EXPANDER MODULE; 24 ALARM AND TROUBLE LEDS, EXPANDS THE ACM-24AT TO 48, 72 OR 96 POINTS.</t>
  </si>
  <si>
    <t>AEM-48A</t>
  </si>
  <si>
    <t>ANNUNCIATOR EXPANDER MODULE; 48 ALARM LEDS, EXPANDS THE ACM-48A TO 96 POINTS.</t>
  </si>
  <si>
    <t>CPU2-3030D</t>
  </si>
  <si>
    <t>NFS2-3030 CPU WITH 640-CHARACTER DISPLAY; REQUIRED FOR SINGLE PANEL (ONE CPU2-3030) SYSTEMS.  INCLUDES:  CPU, 640-CHARACTER BACKLIT LCD DISPLAY, QWERTY PROGRAMMING AND CONTROL KEYPAD, INSTALLATION, PROGRAMMING AND OPERATING MANUALS. SUPPORTS ONE TO 10 SIGNALING LINE CIRCUITS (UP TO FIVE LCM-320 AND FIVE LEM-320).  ORDER ONE PER SYSTEM OR AS NECESSARY (UP TO 200 NETWORK NODES) FOR A NETWORKED SYSTEM.  REQUIRES TOP ROW OF A CABINET.</t>
  </si>
  <si>
    <t>CPU2-3030D-FR</t>
  </si>
  <si>
    <t>NFS2-3030 CPU WITH 640-CHARACTER DISPLAY-FRENCH</t>
  </si>
  <si>
    <t>CPU2-3030D-HE</t>
  </si>
  <si>
    <t>NFS2-3030 CPU WITH 640-CHARACTER DISPLAY-HEBREW</t>
  </si>
  <si>
    <t>CPU2-3030D-KO</t>
  </si>
  <si>
    <t>NFS2-3030 CPU WITH 640-CHARACTER DISPLAY-KOREAN</t>
  </si>
  <si>
    <t>CPU2-3030D-PO</t>
  </si>
  <si>
    <t>NFS2-3030 CPU WITH 640-CHARACTER DISPLAY-PORTUGUESE</t>
  </si>
  <si>
    <t>CPU2-3030D-SC</t>
  </si>
  <si>
    <t>NFS2-3030 CPU WITH 640-CHARACTER DISPLAY-SIMPLIFIED CHINESE</t>
  </si>
  <si>
    <t>CPU2-3030D-SP</t>
  </si>
  <si>
    <t>NFS2-3030 CPU WITH 640-CHARACTER DISPLAY-SPANISH</t>
  </si>
  <si>
    <t>CPU2-3030D-TC</t>
  </si>
  <si>
    <t>NFS2-3030 CPU WITH 640-CHARACTER DISPLAY-TRADITIONAL CHINESE</t>
  </si>
  <si>
    <t>CPU2-3030ND</t>
  </si>
  <si>
    <t>CENTRAL PROCESSING UNIT FOR A NFS2-3030 SYSTEM-NO DISPLAY UNIT; TYPICALLY USED FOR NETWORKED SYSTEMS.  INCLUDES CPU, INSTALLATION, PROGRAMMING AND OPERATING MANUALS.  SUPPORTS ONE TO 10 SIGNALING LINE CIRCUITS (UP TO FIVE LCM-320 AND FIVE LEM-320), ORDER UNITS AS NECESSARY (UP TO 200 NETWORK NODES) FOR A NETWORK SYSTEM.  BASE SYSTEM REQUIRES ONE ROW OF A CABINET.</t>
  </si>
  <si>
    <t>CPU2-3030ND-FR</t>
  </si>
  <si>
    <t>CPU FOR A NFS2-3030 SYSTEM, NO DISPLAY-FRENCH</t>
  </si>
  <si>
    <t>CPU2-3030ND-HE</t>
  </si>
  <si>
    <t>CPU FOR A NFS2-3030 SYSTEM, NO DISPLAY- HEBREW</t>
  </si>
  <si>
    <t>CPU2-3030ND-KO</t>
  </si>
  <si>
    <t>CPU FOR A NFS2-3030 SYSTEM, NO DISPLAY- KOREAN</t>
  </si>
  <si>
    <t>CPU2-3030ND-PO</t>
  </si>
  <si>
    <t>CPU FOR A NFS2-3030 SYSTEM, NO DISPLAY-PORTUGUESE</t>
  </si>
  <si>
    <t>CPU2-3030ND-SC</t>
  </si>
  <si>
    <t>CPU FOR A NFS2-3030 SYSTEM, NO DISPLAY-SIMPLIFIED CHINESE</t>
  </si>
  <si>
    <t>CPU2-3030ND-SP</t>
  </si>
  <si>
    <t>CPU FOR A NFS2-3030 SYSTEM, NO DISPLAY-SPANISH</t>
  </si>
  <si>
    <t>CPU2-3030ND-TC</t>
  </si>
  <si>
    <t>CPU FOR A NFS2-3030 SYSTEM, NO DISPLAY-TRADITIONAL CHINESE</t>
  </si>
  <si>
    <t>CPU2-640</t>
  </si>
  <si>
    <t>CENTRAL PROCESSING UNIT FOR THE NFS2-640 WITH INTEGRAL 120V POWER SUPPLY, INCLUDES CHASSIS.</t>
  </si>
  <si>
    <t>CPU2-640E</t>
  </si>
  <si>
    <t>CENTRAL PROCESSING UNIT FOR THE NFS2-640 WITH INTEGRAL 240V POWER SUPPLY, INCLUDES CHASSIS.</t>
  </si>
  <si>
    <t>CPU2-640E-PO</t>
  </si>
  <si>
    <t>NFS2-640 CENTRAL PROCESSING UNIT - 240 VAC-PORTUGUESE WITH CHASSIS</t>
  </si>
  <si>
    <t>CPU2-640E-SP</t>
  </si>
  <si>
    <t>NFS2-640 CENTRAL PROCESSING UNIT - 240 VAC-SPANISH WITH CHASSIS</t>
  </si>
  <si>
    <t>CPU2-640-FR</t>
  </si>
  <si>
    <t>NFS2-640 CENTRAL PROCESSING UNIT - 120 VAC-FRENCH WITH CHASSIS</t>
  </si>
  <si>
    <t>CPU2-640-PO</t>
  </si>
  <si>
    <t>NFS2-640 CENTRAL PROCESSING UNIT - 120 VAC-PORTUGUESE WITH CHASSIS</t>
  </si>
  <si>
    <t>CPU2-640-SP</t>
  </si>
  <si>
    <t>NFS2-640 CENTRAL PROCESSING UNIT - 120 VAC-SPANISH WITH CHASSIS</t>
  </si>
  <si>
    <t>CPU-320SYS</t>
  </si>
  <si>
    <t>CENTRAL PROCESSING UNIT FOR NFS-320SYS WITH INTEGRAL 120V POWER SUPPLY; INCLUDES CHASSIS AND 80-CHARACTER DISPLAY KEYPAD. FITS IN CAB-4 SERIES CABINET.</t>
  </si>
  <si>
    <t>CENTRAL PROCESSING UNIT FOR NFS-320SYS WITH INTEGRAL 240V POWER SUPPLY; INCLUDES CHASSIS AND 80-CHARACTER DISPLAY KEYPAD. FITS IN CAB-4  SERIES CABINET.</t>
  </si>
  <si>
    <t>DP-GDIS1</t>
  </si>
  <si>
    <t>GRAPHIC ANNUNCIATOR DRESS PLATE. DRESS PLATE IS USED WHEN THE 10" GRAPHIC DISPLAY IS MOUNTED IN THE TOP ROW OF A CAB-4 SERIES CABINET</t>
  </si>
  <si>
    <t>DP-GDIS2</t>
  </si>
  <si>
    <t>GRAPHIC ANNUNCIATOR DRESS PLATE. DRESS PLATE IS USED WHEN THE 10" GRAPHIC DISPLAY IS MOUNTED IN CAB-4 SERIES CABINET, EXCEPT TOP ROW</t>
  </si>
  <si>
    <t>FDU-80</t>
  </si>
  <si>
    <t>80 CHARACTER DISPLAY ANNUNCIATOR.  “SECURITY KEYPAD” MECHANICAL DESIGN.  FOR USE WITH THE NFS-320, NFS2-640, NFS-640, NFW2-100, AND NFW-100</t>
  </si>
  <si>
    <t>KDM-R2</t>
  </si>
  <si>
    <t>KEYBOARD DISPLAY MODULE; FOR CPU2-640 80-CHARACTER DISPLAY AND QWERTY PROGRAMMING KEYPAD INCLUDED.</t>
  </si>
  <si>
    <t>LCD-160</t>
  </si>
  <si>
    <t>160 CHARACTER DISPLAY ANNUNCIATOR; FOR USE WITH NFS-3030, NFS2-3030 AND NCA-2.</t>
  </si>
  <si>
    <t>LCD-160-FR</t>
  </si>
  <si>
    <t>160 CHARACTER DISPLAY ANNUNCIATOR; FOR USE WITH NFS-3030, NFS2-3030 AND NCA-2. FRENCH</t>
  </si>
  <si>
    <t>LCD-160-HE</t>
  </si>
  <si>
    <t>160 CHARACTER DISPLAY ANNUNCIATOR; FOR USE WITH NFS-3030, NFS2-3030 AND NCA-2. HEBREW</t>
  </si>
  <si>
    <t>LCD-160-KO</t>
  </si>
  <si>
    <t>160 CHARACTER DISPLAY ANNUNCIATOR; FOR USE WITH NFS-3030, NFS2-3030 AND NCA-2. KOREAN</t>
  </si>
  <si>
    <t>LCD-160-PO</t>
  </si>
  <si>
    <t>160 CHARACTER DISPLAY ANNUNCIATOR; FOR USE WITH NFS-3030, NFS2-3030 AND NCA-2. PORTUGUESE</t>
  </si>
  <si>
    <t>LCD-160-SC</t>
  </si>
  <si>
    <t>160 CHARACTER DISPLAY ANNUNCIATOR; FOR USE WITH NFS-3030, NFS2-3030 AND NCA-2. SIMPLIFIED CHINESE</t>
  </si>
  <si>
    <t>LCD-160-SP</t>
  </si>
  <si>
    <t>160 CHARACTER DISPLAY ANNUNCIATOR; FOR USE WITH NFS-3030, NFS2-3030 AND NCA-2. SPANISH</t>
  </si>
  <si>
    <t>LCD-160-TC</t>
  </si>
  <si>
    <t>160 CHARACTER DISPLAY ANNUNCIATOR; FOR USE WITH NFS-3030, NFS2-3030 AND NCA-2. TRADITIONAL CHINESE</t>
  </si>
  <si>
    <t>LCD2-80</t>
  </si>
  <si>
    <t>80 CHARACTER LCD MIMIC ANNUNCIATOR. MOUNTS IN ABS-1T, ABF-1DB, ABF-1B BACK BOX. FOR ACS MODE/ZONED APPLICATIONS USE LCD-80</t>
  </si>
  <si>
    <t>LCM-320</t>
  </si>
  <si>
    <t>LOOP CONTROL MODULE.  EACH LCM MAY BE EXPANDED TO TWO LOOPS BY ADDING A LEM-320.  NFS2-3030 AND NFS-3030 ONLY.</t>
  </si>
  <si>
    <t>LDM-32</t>
  </si>
  <si>
    <t>LAMP DRIVER ANNUNCIATOR CONTROL MODULE. FOR USE WITH CUSTOM GRAPHIC ANNUNCIATORS. 32 POINTS.</t>
  </si>
  <si>
    <t>LDM-CBL24</t>
  </si>
  <si>
    <t>24” LAMP DRIVER ANNUNCIATOR LED CABLE. CONNECTS LDM TO GRAPHIC LED’S.</t>
  </si>
  <si>
    <t>LDM-CBL48</t>
  </si>
  <si>
    <t>48” LAMP DRIVER ANNUNCIATOR LED CABLE. CONNECTS LDM TO GRAPHIC LED’S.</t>
  </si>
  <si>
    <t>LDM-E32</t>
  </si>
  <si>
    <t>LAMP DRIVER ANNUNCIATOR EXPANDER MODULE. FOR USE WITH CUSTOM GRAPHIC ANNUNCIATORS. 32 POINTS.</t>
  </si>
  <si>
    <t>LDM-R32</t>
  </si>
  <si>
    <t>RELAY MODULE. 32 FORM-A CONTACTS. CONNECTS TO LDM-32 OR LDM-E32.</t>
  </si>
  <si>
    <t>LEM-320</t>
  </si>
  <si>
    <t>LOOP EXPANDER MODULE.  MOUNTS AS DAUGHTER BOARD TO LCM-320 TO PROVIDE EVEN NUMBERED SLC LOOPS.</t>
  </si>
  <si>
    <t>NCA/640-2-KIT</t>
  </si>
  <si>
    <t>KIT FOR MOUNTING NCA-2 TO THE CHS2-M2 CHASSIS FOR THE NFS2-640.</t>
  </si>
  <si>
    <t>NCA-2</t>
  </si>
  <si>
    <t>NETWORK CONTROL ANNUNCIATOR-2, 640-CHARACTERS; ON SINGLE PANEL (ONE CPU2-640) NFS2-640 SYSTEMS, THE NCA-2 CAN BE THE PRIMARY DISPLAY FOR THE PANEL AND CONNECTS DIRECTLY TO THE CPU2-640.  ON NETWORK SYSTEMS (TWO OR MORE FACPS), ONE NETWORK DISPLAY (EITHER NCA-2, NCS OR ONYXWORKS) IS REQUIRED FOR EVERY SYSTEM AND EACH NCA-2 CONNECTS TO AND REQUIRES AN NCM NETWORK CONTROL MODULE.  MOUNTS IN A ROW OF FACP NODE OR IN TWO ANNUNCIATOR MODULE POSITIONS.  MOUNTING OPTIONS INCLUDE: NCA/640-2-KIT (DIRECTLY MOUNTING TO THE CHS2-M2), CA-2, ADP-4B, OR IN AN ANNUNCIATOR BOX, SUCH AS THE ABS-2DB (REQUIRES THE CHS-2D).</t>
  </si>
  <si>
    <t>NCA-2-FR</t>
  </si>
  <si>
    <t>NETWORK CONTROL ANNUNCIATOR-2, 640-CHARACTERS-FRENCH</t>
  </si>
  <si>
    <t>NCA-2-HE</t>
  </si>
  <si>
    <t>NETWORK CONTROL ANNUNCIATOR-2, 640-CHARACTERS-HEBREW</t>
  </si>
  <si>
    <t>NCA-2-KO</t>
  </si>
  <si>
    <t>NETWORK CONTROL ANNUNCIATOR-2, 640-CHARACTERS-KOREAN</t>
  </si>
  <si>
    <t>NCA-2-PO</t>
  </si>
  <si>
    <t>NETWORK CONTROL ANNUNCIATOR-2, 640-CHARACTERS-PORTUGUESE</t>
  </si>
  <si>
    <t>NCA-2RETRO</t>
  </si>
  <si>
    <t>RETRO-FIT PLATE FOR MOUNTING NCA2 ON A ADP-4B OR IN AN ABS-4B ENCLOSURE</t>
  </si>
  <si>
    <t>NCA-2-SC</t>
  </si>
  <si>
    <t>NETWORK CONTROL ANNUNCIATOR-2, 640-CHARACTERS-SIMPLIFIED CHINESE</t>
  </si>
  <si>
    <t>NCA-2-SP</t>
  </si>
  <si>
    <t>NETWORK CONTROL ANNUNCIATOR-2, 640-CHARACTERS-SPANISH</t>
  </si>
  <si>
    <t>NCA-2-TC</t>
  </si>
  <si>
    <t>NETWORK CONTROL ANNUNCIATOR-2, 640-CHARACTERS-TRADITIONAL CHINESE</t>
  </si>
  <si>
    <t>NCD</t>
  </si>
  <si>
    <t>NFS-320</t>
  </si>
  <si>
    <t>NFS-320 INTELLIGENT FIRE ALARM PANEL; SINGLE PRINTED CIRCUIT BOARD WITH ONE SLC LOOP (318 DEVICES),  - BACK-LIT, 80 CHARACTER DISPLAY, SYSTEM AND PROGRAMMING KEYPAD AND 6.0A POWER SUPPLY, 120 VAC, INCLUDES DOOR, DRESS PANEL AND BACK BOX, BLACK.</t>
  </si>
  <si>
    <t>NFS-320C</t>
  </si>
  <si>
    <t>NFS-320 INTELLIGENT FIRE ALARM PANEL; SINGLE PRINTED CIRCUIT BOARD WITH ONE SLC LOOP (318 DEVICES),  - BACK-LIT, 80 CHARACTER DISPLAY, SYSTEM AND PROGRAMMING KEYPAD AND 6.0 A POWER SUPPLY, 120 VAC, INCLUDES DOOR, ANNUNCIATOR DRESS PANEL AND BACK BOX, BLACK. ACCOMODATES THE INSTALLATION OF AN OPTIONAL ACM SERIES ANNUNCIATOR. UL/ULC LISTED</t>
  </si>
  <si>
    <t>NFS-320E</t>
  </si>
  <si>
    <t>NFS-320 INTELLIGENT FIRE ALARM PANEL; SINGLE PRINTED CIRCUIT BOARD WITH ONE SLC LOOP (318 DEVICES),  - BACK-LIT, 80 CHARACTER DISPLAY, SYSTEM AND PROGRAMMING KEYPAD AND 6.0 A POWER SUPPLY, 240 VAC, INCLUDES DOOR, DRESS PANEL AND BACK BOX, BLACK</t>
  </si>
  <si>
    <t>NFS-320E-PO</t>
  </si>
  <si>
    <t>NFS-320, BLACK - 240 VAC, PORTUGUESE</t>
  </si>
  <si>
    <t>NFS-320E-SP</t>
  </si>
  <si>
    <t>NFS-320, BLACK - 240 VAC, SPANISH</t>
  </si>
  <si>
    <t>NFS-320-PO</t>
  </si>
  <si>
    <t>NFS-320, BLACK - 120 VAC, PORTUGUESE</t>
  </si>
  <si>
    <t>NFS-320R</t>
  </si>
  <si>
    <t>NFS-320 INTELLIGENT FIRE ALARM PANEL; SINGLE PRINTED CIRCUIT BOARD WITH ONE SLC LOOP (318 DEVICES),  - BACK-LIT, 80 CHARACTER DISPLAY, SYSTEM AND PROGRAMMING KEYPAD AND 6.0A POWER SUPPLY, 120 VAC, INCLUDES DOOR, DRESS PANEL AND BACK BOX, RED</t>
  </si>
  <si>
    <t>NFS-320-SP</t>
  </si>
  <si>
    <t>NFS-320, BLACK - 120 VAC, SPANISH</t>
  </si>
  <si>
    <t>SOFTWARE KIT FOR SCS-8 / SCS-8L VERSION 2.84</t>
  </si>
  <si>
    <t>ROM4.00-SCS</t>
  </si>
  <si>
    <t>SOFTWARE KIT FOR SCS-8 / SCS-8L VERSION 4.00</t>
  </si>
  <si>
    <t>SCE-8</t>
  </si>
  <si>
    <t>SMOKE CONTROL EXPANDER. EXPANDS SCS-8 TO 16 SWITCHES.</t>
  </si>
  <si>
    <t>SCE-8L</t>
  </si>
  <si>
    <t>SMOKE CONTROL LAMP DRIVER EXPANDER. EXPANDS SCS-8L TO 16 OUTPUTS.</t>
  </si>
  <si>
    <t>SCS-8</t>
  </si>
  <si>
    <t>SMOKE CONTROL MASTER; INCLUDES EIGHT ON/OFF/AUTO SWITCHES. SUPPORTS ONE SCE-8. INCLUDES MANUAL, SLIDE-IN LABELS. MOUNTS IN ADP-4 OR ABS-4D.</t>
  </si>
  <si>
    <t>SCS-8L</t>
  </si>
  <si>
    <t>SMOKE CONTROL LAMP DRIVER. OUTPUTS FOR 8 ON/OFF/AUTO SW/LED’S. INTENDED FOR CUSTOM BUILT SMOKE CONTROL STATIONS. SUPPORT ONE SCE-8L.</t>
  </si>
  <si>
    <t>SCS8L-CBL48</t>
  </si>
  <si>
    <t>CABLE ASSEMBLY FOR SMOKE CONTROL LAMP DRIVER, 48 INCHES.</t>
  </si>
  <si>
    <t>18439</t>
  </si>
  <si>
    <t>CHASSIS USED WITH BB-XP</t>
  </si>
  <si>
    <t>2D51</t>
  </si>
  <si>
    <t>REPLACEMENT 4-WIRE HEAD</t>
  </si>
  <si>
    <t>2W-B</t>
  </si>
  <si>
    <t>I³ PHOTO DETECTOR, 2-WIRE, 12/24 VDC, PHOTO.</t>
  </si>
  <si>
    <t>2WT-B</t>
  </si>
  <si>
    <t>I³ PHOTO DETECTOR, 2-WIRE, 12/24 VDC, PHOTO THERMAL.</t>
  </si>
  <si>
    <t>4W-B</t>
  </si>
  <si>
    <t>I³ PHOTO DETECTOR, 4-WIRE, 12/24 VDC, PHOTO.</t>
  </si>
  <si>
    <t>4WT-B</t>
  </si>
  <si>
    <t>I³ PHOTO DETECTOR, 4-WIRE, 12/24 VDC, PHOTO THERMAL.</t>
  </si>
  <si>
    <t>5601P</t>
  </si>
  <si>
    <t>135 °F (57° C) FIXED AND RATE-OF-RISE. (PLAIN)</t>
  </si>
  <si>
    <t>5602</t>
  </si>
  <si>
    <t>194 °F (90° C) FIXED AND RATE-OF-RISE.</t>
  </si>
  <si>
    <t>5603</t>
  </si>
  <si>
    <t>135 °F (57° C) FIXED TEMPERATURE.</t>
  </si>
  <si>
    <t>5604</t>
  </si>
  <si>
    <t>194 °F (90° C) FIXED TEMPERATURE.</t>
  </si>
  <si>
    <t>5621</t>
  </si>
  <si>
    <t>135 °F (57° C) FIXED AND RATE-OF-RISE, DUAL CIRCUIT.</t>
  </si>
  <si>
    <t>5622</t>
  </si>
  <si>
    <t>194 °F (90° C) FIXED AND RATE-OF-RISE, DUAL CIRCUIT.</t>
  </si>
  <si>
    <t>5623</t>
  </si>
  <si>
    <t>135 °F (57° C) FIXED TEMPERATURE, DUAL CIRCUIT.</t>
  </si>
  <si>
    <t>5624</t>
  </si>
  <si>
    <t>194 °F (90° C) FIXED TEMPERATURE, DUAL CIRCUIT.</t>
  </si>
  <si>
    <t>6500-MMK</t>
  </si>
  <si>
    <t>HEAVY DUTY MULTI-MOUNT KIT (FOR INSTALLATIONS PRONE TO VIBRATION OR WHERE THERE IS DIFFICULTY IN MAINTAINING THE SET ANGLE. WHEN INSTALLED WITH THE TRANSMITTER/RECEIVER UNIT, 6500-SMK MUST BE USED AS WELL)</t>
  </si>
  <si>
    <t>6500-SMK</t>
  </si>
  <si>
    <t>SURFACE-MOUNT KIT FOR USE WITH THE BEAM1224 AND FSB-200 WHEN USING THE 6500-MMK HEAVY DUTY MULTI-MOUNT KIT</t>
  </si>
  <si>
    <t>APA151</t>
  </si>
  <si>
    <t>ANNUNCIATOR WITH PIEZO, ALARM AND POWER LED’S.</t>
  </si>
  <si>
    <t>BB-XP</t>
  </si>
  <si>
    <t>CABINET FOR TWO XP BOARDS, SURFACE MOUNT.</t>
  </si>
  <si>
    <t>BEAMHK</t>
  </si>
  <si>
    <t>BEAM DETECTOR HEATER KIT</t>
  </si>
  <si>
    <t>BEAMHKR</t>
  </si>
  <si>
    <t>BEAM DETECTOR HEATER KIT FOR REFLECTORS, 4 USED WITH LONG RANGE KIT</t>
  </si>
  <si>
    <t>BEAMLRK</t>
  </si>
  <si>
    <t>PROJECTED BEAM SMOKE DETECTOR LONG RANGE KIT, INCREASES DISTANCE.</t>
  </si>
  <si>
    <t>BEAMMMK</t>
  </si>
  <si>
    <t>PROJECTED BEAM SMOKE DETECTOR MULTI-MOUNT KIT, WALL OR CEILING.</t>
  </si>
  <si>
    <t>BEAMSMK</t>
  </si>
  <si>
    <t>PROJECTED BEAM SMOKE DETECTOR SURFACE MOUNT KIT.</t>
  </si>
  <si>
    <t>BG12TR</t>
  </si>
  <si>
    <t>TRIM RING FOR ALL NBG12 SERIES PULL STATIONS</t>
  </si>
  <si>
    <t>BG-2R</t>
  </si>
  <si>
    <t>ONE END TAPPED FOR 1/2” CONDUIT, RED.</t>
  </si>
  <si>
    <t>CB500</t>
  </si>
  <si>
    <t>CONTROL MODULE BARRIER. REQUIRED TO SEPARATE HIGH VOLTAGE FROM LOW VOLTAGE WHEN MODULE IS INSTALLED IN A 4” BOX</t>
  </si>
  <si>
    <t>D2</t>
  </si>
  <si>
    <t>INNOVAIRFLEX 2-WIRE CONVENTIONAL PHOTOELECTRIC DUCT DETECTOR, INCLUDES 2151 DETECTOR.</t>
  </si>
  <si>
    <t>D4120</t>
  </si>
  <si>
    <t>INNOVAIRFLEX 4-WIRE CONVENTIONAL PHOTOELECTRIC DUCT DETECTOR, INCLUDES 2D51 DETECTOR.</t>
  </si>
  <si>
    <t>D4120W</t>
  </si>
  <si>
    <t>INNOVAIRFLEX 4-WIRE CONVENTIONAL PHOTOELECTRIC DUCT DETECTOR, INCLUDES 2D51 DETECTOR, WATERTIGHT.</t>
  </si>
  <si>
    <t>D4S</t>
  </si>
  <si>
    <t>INNOVAIRFLEX 4-WIRE CONVENTIONAL SENSOR ONLY COMPONENT</t>
  </si>
  <si>
    <t>DCOIL</t>
  </si>
  <si>
    <t>INNOVAIRFLEX DUCT ACCESSORY COIL, REQUIRED ON DNR IF A REMOTE TEST STATION IS USED</t>
  </si>
  <si>
    <t>DH400OE-1</t>
  </si>
  <si>
    <t>WEATHERPROOF HOUSING FOR THE DH400ACDCIHT CONVENTIONAL HIGH TEMPERATURE DUCT DETECTOR.</t>
  </si>
  <si>
    <t>DNR</t>
  </si>
  <si>
    <t>INNOVAIRFLEX INTELLIGENT DUCT DETECTOR, NON-RELAY, DOES NOT INCLUDE HEAD.</t>
  </si>
  <si>
    <t>DNRW</t>
  </si>
  <si>
    <t>INNOVAIRFLEX DUCT DETECTOR, NON-RELAY, DOES NOT INCLUDE HEAD, WATERTIGHT.</t>
  </si>
  <si>
    <t>DST1</t>
  </si>
  <si>
    <t>INNOVAIRFLEX SAMPLING TUBE, STEEL, 1’ WITH HOLES</t>
  </si>
  <si>
    <t>DST1.5</t>
  </si>
  <si>
    <t>INNOVAIRFLEX SAMPLING TUBE, STEEL, 1.5’ WITH HOLES</t>
  </si>
  <si>
    <t>DST10</t>
  </si>
  <si>
    <t>INNOVAIRFLEX SAMPLING TUBE, STEEL, 10’ WITH HOLES</t>
  </si>
  <si>
    <t>DST3</t>
  </si>
  <si>
    <t>INNOVAIRFLEX SAMPLING TUBE, STEEL, 3’ WITH HOLES</t>
  </si>
  <si>
    <t>DST5</t>
  </si>
  <si>
    <t>INNOVAIRFLEX SAMPLING TUBE, STEEL, 5’ WITH HOLES</t>
  </si>
  <si>
    <t>EOLR-1</t>
  </si>
  <si>
    <t>12 OR 24 VOLT EOL RELAY MODULE.</t>
  </si>
  <si>
    <t>ETX</t>
  </si>
  <si>
    <t>INNOVAIRFLEX EXHAUST TUBE, STEEL, 1’</t>
  </si>
  <si>
    <t>FCM-1</t>
  </si>
  <si>
    <t>ADDRESSABLE CONTROL MODULE WITH FLASHSCAN; CONFIGURED FOR ONE CLASS A OR CLASS B NAC.</t>
  </si>
  <si>
    <t>FCM-1-REL</t>
  </si>
  <si>
    <t>ADDRESSABLE RELEASING MODULE, FLASHSCAN ONLY.</t>
  </si>
  <si>
    <t>FDM-1</t>
  </si>
  <si>
    <t>ADDRESSABLE DUAL MONITOR MODULE; WITH FLASHSCAN, TWO CLASS B CIRCUITS.</t>
  </si>
  <si>
    <t>FDRM-1</t>
  </si>
  <si>
    <t>ADDRESSABLE DUAL MONITOR/DUAL RELAY MODULE.  PROVIDES TWO INDEPENDENT CLASS B MONITOR CIRCUITS AND TWO INDEPENDENT FORM C RELAYS</t>
  </si>
  <si>
    <t>FMM-1</t>
  </si>
  <si>
    <t>ADDRESSABLE MONITOR MODULE; WITH FLASHSCAN; SUPERVISES EITHER A CLASS A OR CLASS B CIRCUIT OF DRY-CONTACT INPUT DEVICES.</t>
  </si>
  <si>
    <t>FMM-101</t>
  </si>
  <si>
    <t>ADDRESSABLE MINI MODULE WITH FLASHSCAN; SUPERVISES A CLASS B CIRCUIT OF DRY-CONTACT DEVISES.</t>
  </si>
  <si>
    <t>FMM-4-20</t>
  </si>
  <si>
    <t>ADDRESSABLE MODULE WITH FLASHSCAN FOR INTERFACING TO INDUSTRY STANDARD 4-20MA DEVICES (USED WITH NFS2-3030 ONLY)</t>
  </si>
  <si>
    <t>FP-WHITE-2-BP</t>
  </si>
  <si>
    <t>WHITE FACEPLATE 2 IN/2 OUT 10-PACK</t>
  </si>
  <si>
    <t>FP-WHITE-BP</t>
  </si>
  <si>
    <t>WHITE FACEPLATE 10-PACK</t>
  </si>
  <si>
    <t>FRM-1</t>
  </si>
  <si>
    <t>ADDRESSABLE RELAY MODULE WITH FLASHSCAN; PROVIDES TWO FORM-C DRY CONTACTS THAT SWITCH TOGETHER.</t>
  </si>
  <si>
    <t>FTM-1</t>
  </si>
  <si>
    <t>ADDRESSABLE FIREPHONE CONTROL MODULE WITH FLASHSCAN. COMPATIBLE WITH NFS2-3030 AND NFS2-640 WITH FLASHSCAN SOFTWARE VER. 2.0, VER. 3.0 RESPECTIVELY.</t>
  </si>
  <si>
    <t>FZM-1</t>
  </si>
  <si>
    <t>ADDRESSABLE 2-WIRE DETECTOR MONITOR MODULE; WITH FLASHSCAN.</t>
  </si>
  <si>
    <t>ISO-6</t>
  </si>
  <si>
    <t>SIX CIRCUIT ISOLATOR MODULE</t>
  </si>
  <si>
    <t>ISO-X</t>
  </si>
  <si>
    <t>SLC LOOP ISOLATOR MODULE; ISOLATES AGAINST SHORT CIRCUITS ON THE SLC.</t>
  </si>
  <si>
    <t>M02-04-00</t>
  </si>
  <si>
    <t>TEST MAGNET ONLY.</t>
  </si>
  <si>
    <t>M02-09-00</t>
  </si>
  <si>
    <t>TELESCOPE HANDLE WITH TEST MAGNET.</t>
  </si>
  <si>
    <t>MR-101/CR</t>
  </si>
  <si>
    <t>RELAY, SPDT, IN A RED METAL ENCLOSURE</t>
  </si>
  <si>
    <t>MR-101/T</t>
  </si>
  <si>
    <t>RELAY, SPDT, TRACK MOUNT</t>
  </si>
  <si>
    <t>MR-104/CR</t>
  </si>
  <si>
    <t>RELAY, 4 SPDT, IN A RED METAL ENCLOSURE</t>
  </si>
  <si>
    <t>MR-104/T</t>
  </si>
  <si>
    <t>RELAY, 4 SPDT, TRACK MOUNT</t>
  </si>
  <si>
    <t>MR-199X-13C</t>
  </si>
  <si>
    <t>DPDT, 24 VDC, IN STEEL ENCLOSURE, 30-AMP CONTACTS.</t>
  </si>
  <si>
    <t>MR-199X-14C</t>
  </si>
  <si>
    <t>DPDT, 120 VAC, IN STEEL ENCLOSURE, 30-AMP CONTACTS.</t>
  </si>
  <si>
    <t>MR-201/CR</t>
  </si>
  <si>
    <t>RELAY, DPDT, IN A RED METAL ENCLOSURE</t>
  </si>
  <si>
    <t>MR-201/T</t>
  </si>
  <si>
    <t>RELAY, DPDT, TRACK MOUNT</t>
  </si>
  <si>
    <t>MR-204/CR</t>
  </si>
  <si>
    <t>RELAY, 4 DPDT, IN A RED METAL ENCLOSURE</t>
  </si>
  <si>
    <t>MR-204/T</t>
  </si>
  <si>
    <t>RELAY, 4 DPDT, TRACK MOUNT</t>
  </si>
  <si>
    <t>NBG-12</t>
  </si>
  <si>
    <t>DUAL ACTION  STATION, RED, TERMINAL BLOCK, HEX KEY.</t>
  </si>
  <si>
    <t>NBG-12L</t>
  </si>
  <si>
    <t>DUAL ACTION  STATION, RED, TERMINAL BLOCK, NOTIFIER KEY LOCK.</t>
  </si>
  <si>
    <t>NBG-12LO</t>
  </si>
  <si>
    <t>DUAL ACTION  STATION; OUTDOOR APPLICATIONS, RED, TERMINAL BLOCK, NOTIFIER KEY LOCK, USE WITH WBB, OR SB-I/O.</t>
  </si>
  <si>
    <t>NBG-12LOB</t>
  </si>
  <si>
    <t>DUAL ACTION  STATION; OUTDOOR APPLICATIONS, RED, TERMINAL BLOCK, NOTIFIER KEY LOCK, INCLUDES SB-I/O BACKBOX.</t>
  </si>
  <si>
    <t>NBG-12LPS</t>
  </si>
  <si>
    <t>DUAL ACTION  STATION, RED, TERMINAL BLOCK, NOTIFIER KEY LOCK, PRESIGNAL.</t>
  </si>
  <si>
    <t>NBG-12LPSP</t>
  </si>
  <si>
    <t>DUAL ACTION  STATION, RED, TERMINAL BLOCK, NOTIFIER KEY LOCK, PRESIGNAL. LABELED IN SPANISH, “FUEGO”.</t>
  </si>
  <si>
    <t>NBG-12LR</t>
  </si>
  <si>
    <t>DUAL ACTION  RELEASING STATION,RED, TERMINAL BLOCK, NOTIFIER KEY LOCK.</t>
  </si>
  <si>
    <t>NBG-12LRA</t>
  </si>
  <si>
    <t>DUAL ACTION  RELEASING STATION WITH ABORT, RED, TERMINAL BLOCK, NOTIFIER KEY LOCK.</t>
  </si>
  <si>
    <t>NBG-12LSP</t>
  </si>
  <si>
    <t>DUAL ACTION  STATION, RED, TERMINAL BLOCK, NOTIFIER KEY LOCK, SPANISH.</t>
  </si>
  <si>
    <t>NBG-12LX</t>
  </si>
  <si>
    <t>ADDRESSABLE NBG-12L PULL STATION; WITH FLASHSCAN.</t>
  </si>
  <si>
    <t>NBG-12LXP</t>
  </si>
  <si>
    <t>ADDRESSABLE NBG-12L PULL STATION; WITH FLASHSCAN. PORTUGUESE</t>
  </si>
  <si>
    <t>NBG-12LXSP</t>
  </si>
  <si>
    <t>ADDRESSABLE NBG-12L PULL STATION; WITH FLASHSCAN. SPANISH</t>
  </si>
  <si>
    <t>NBG-12S</t>
  </si>
  <si>
    <t>SINGLE ACTION  STATION, RED, PIG TAIL LEADS, HEX KEY.</t>
  </si>
  <si>
    <t>PAM-1</t>
  </si>
  <si>
    <t>ENCAPSULATED, 24VAC/24VDC/115VAC RELAY, 10 AMP, FORM C</t>
  </si>
  <si>
    <t>PAM-2</t>
  </si>
  <si>
    <t>ENCAPSULATED, 12/24VDC RELAY, 7 AMP, FORM C</t>
  </si>
  <si>
    <t>PAM-4</t>
  </si>
  <si>
    <t>ENCAPSULATED WITH FLYING LEAD, 9VDC- 40VDC RELAY;  10 AMP, FORM C, 15MA OP CURRENT</t>
  </si>
  <si>
    <t>PR-1</t>
  </si>
  <si>
    <t>RELAY, SPDT, MULTIVOLT, 24VDC, 24/115VAC</t>
  </si>
  <si>
    <t>PR-2</t>
  </si>
  <si>
    <t>RELAY, SPDT, MULTIVOLT, 10-40VDC</t>
  </si>
  <si>
    <t>PR-3</t>
  </si>
  <si>
    <t>RELAY, SPDT, MULTIVOLT, 10-40VDC, REDUNDANT POWER INPUT</t>
  </si>
  <si>
    <t>R-10E</t>
  </si>
  <si>
    <t>RELAY, SPDT, MULTIVOLT, TRACK MOUNT, METAL ENCLOSURE</t>
  </si>
  <si>
    <t>R-10T</t>
  </si>
  <si>
    <t>RELAY, SPDT, MULTIVOLT, TRACK MOUNT</t>
  </si>
  <si>
    <t>R-14E</t>
  </si>
  <si>
    <t>4-GANG RELAY, SPDT, MULTIVOLT, TRACK MOUNT, METAL ENCLOSURE</t>
  </si>
  <si>
    <t>R-14T</t>
  </si>
  <si>
    <t>4-GANG RELAY, SPDT, MULTIVOLT, TRACK MOUNT</t>
  </si>
  <si>
    <t>R-20E</t>
  </si>
  <si>
    <t>RELAY, DPDT, MULTIVOLT, TRACK MOUNT, METAL ENCLOSURE</t>
  </si>
  <si>
    <t>R-20T</t>
  </si>
  <si>
    <t>RELAY, DPDT, MULTIVOLT, TRACK MOUNT</t>
  </si>
  <si>
    <t>R-24E</t>
  </si>
  <si>
    <t>4-GANG RELAY, DPDT, MULTIVOLT, TRACK MOUNT, METAL ENCLOSURE</t>
  </si>
  <si>
    <t>R-24T</t>
  </si>
  <si>
    <t>4-GANG RELAY, DPDT, MULTIVOLT, TRACK MOUNT</t>
  </si>
  <si>
    <t>RA100Z</t>
  </si>
  <si>
    <t>REMOTE LED. MOUNTS TO SINGLE GANG BOX.</t>
  </si>
  <si>
    <t>RTS151</t>
  </si>
  <si>
    <t>REMOTE TEST STATION; WITH SWITCH, ALARM AND POWER LED’S.</t>
  </si>
  <si>
    <t>RTS151KEY</t>
  </si>
  <si>
    <t>REMOTE TEST STATION; WITH SWITCH, ALARM AND POWER LED’S, KEY RESET.</t>
  </si>
  <si>
    <t>SB-10</t>
  </si>
  <si>
    <t>SURFACE BACK-BOX FOR ALL NBG-10 OR NBG-12; EXCEPT NBG-12LRA. METAL</t>
  </si>
  <si>
    <t>SBA-10</t>
  </si>
  <si>
    <t>SURFACE BACK-BOX; FOR NBG-12LRA.</t>
  </si>
  <si>
    <t>SB-I/O</t>
  </si>
  <si>
    <t>INDOOR/OUTDOOR BACKBOX FOR NBG-12 SERIES; EXCEPT NBG-12LRA, USE IN OUTDOOR APPLICATIONS WITH NBG-12LO “ONLY”. UL LISTED. PLASTIC</t>
  </si>
  <si>
    <t>SMB500-WH</t>
  </si>
  <si>
    <t>WHITE BACKBOX</t>
  </si>
  <si>
    <t>SMB600</t>
  </si>
  <si>
    <t>SURFACE MOUNT BOX; FOR 400 &amp; 500 SERIES DETECTORS AND SOUNDER BASES.</t>
  </si>
  <si>
    <t>XP10-M</t>
  </si>
  <si>
    <t>XP10 TRANSPONDER MONITOR MODULE, 10 CIRCUITS CLASS A OR B.</t>
  </si>
  <si>
    <t>XP-4</t>
  </si>
  <si>
    <t>EXTENSION POLE, 15 FT. (THREE, 5FT. POLES) FOR USE WITH XR2, XR2B AND XR5.</t>
  </si>
  <si>
    <t>XP6-C</t>
  </si>
  <si>
    <t>XP6 TRANSPONDER CONTROL MODULE, 6 CIRCUITS CLASS A OR B.</t>
  </si>
  <si>
    <t>XP6-MA</t>
  </si>
  <si>
    <t>XP6 TRANSPONDER 2-WIRE DETECTOR MONITOR MODULE; 6 CIRCUITS CLASS A OR B.</t>
  </si>
  <si>
    <t>XP6-R</t>
  </si>
  <si>
    <t>XP6 TRANSPONDER RELAY MODULE, 6 CIRCUITS CLASS A OR B.</t>
  </si>
  <si>
    <t>XR2</t>
  </si>
  <si>
    <t>DETECTOR INSTALLATION/REMOVAL TOOL KIT, LOW PROFILE FOR 700 SERIES DETECTORS.</t>
  </si>
  <si>
    <t>XR2B</t>
  </si>
  <si>
    <t>DETECTOR INSTALLATION/REMOVAL TOOL KIT FOR 800 AND 355 SERIES DETECTORS.</t>
  </si>
  <si>
    <t>B200S-IV</t>
  </si>
  <si>
    <t>INTELLIGENT, ADDRESSABLE, PROGRAMMABLE PLUG-IN SOUNDER BASE HIGH OR LOW VOLUME OUTPUT WITH ANSI TEMPORAL 3 OR TEMPORAL 4, CONTINUOUS, MARCH OR CUSTOM TONE; IVORY</t>
  </si>
  <si>
    <t>B200S-LF-IV</t>
  </si>
  <si>
    <t>INTELLIGENT, ADDRESSABLE, PROGRAMMABLE LOW FREQUENCY PLUG-IN SOUNDER BASE. HIGH OR LOW VOLUME OUTPUT WITH ANSI TEMPORAL 3 OR TEMPORAL 4, CONTINUOUS MARCH TIME OR CUSTOM TONE; IVORY</t>
  </si>
  <si>
    <t>B200S-LF-WH</t>
  </si>
  <si>
    <t>INTELLIGENT, ADDRESSABLE, PROGRAMMABLE LOW FREQUENCY PLUG-IN SOUNDER BASE. HIGH OR LOW VOLUME OUTPUT WITH ANSI TEMPORAL 3 OR TEMPORAL 4, CONTINUOUS MARCH TIME OR CUSTOM TONE; WHITE</t>
  </si>
  <si>
    <t>B200SR-IV</t>
  </si>
  <si>
    <t>INTELLIGENT PLUG-IN SOUNDER BASE WITH ANSI TEMPORAL 3 OR CONTINUOUS TONE; IVORY</t>
  </si>
  <si>
    <t>B200SR-LF-IV</t>
  </si>
  <si>
    <t>INTELLIGENT LOW-FREQUENCY PLUG-IN SUNDER BASE WITH ANSI TEMPORAL 3 OR CONTINOUS TONE; IVORY</t>
  </si>
  <si>
    <t>B200SR-LF-WH</t>
  </si>
  <si>
    <t>INTELLIGENT LOW-FREQUENCY PLUG-IN SUNDER BASE WITH ANSI TEMPORAL 3 OR CONTINOUS TONE; WHITE</t>
  </si>
  <si>
    <t>B200SR-WH</t>
  </si>
  <si>
    <t>INTELLIGENT PLUG-IN SOUNDER BASE WITH ANSI TEMPORAL 3 OR CONTINUOUS TONE; WHITE</t>
  </si>
  <si>
    <t>B200S-WH</t>
  </si>
  <si>
    <t>INTELLIGENT, ADDRESSABLE, PROGRAMMABLE PLUG-IN SOUNDER BASE HIGH OR LOW VOLUME OUTPUT WITH ANSI TEMPORAL 3 OR TEMPORAL 4, CONTINUOUS, MARCH OR CUSTOM TONE; WHITE</t>
  </si>
  <si>
    <t>B224BI-IV</t>
  </si>
  <si>
    <t>INTELLIGENT ISOLATOR BASE; IVORY</t>
  </si>
  <si>
    <t>B224BI-WH</t>
  </si>
  <si>
    <t>INTELLIGENT ISOLATOR BASE; WHITE</t>
  </si>
  <si>
    <t>B224RB-IV</t>
  </si>
  <si>
    <t>INTELLIGENT RELAY BASE; IVORY</t>
  </si>
  <si>
    <t>B224RB-WH</t>
  </si>
  <si>
    <t>INTELLIGENT RELAY BASE; WHITE</t>
  </si>
  <si>
    <t>B501-WHITE</t>
  </si>
  <si>
    <t>INTELLIGENT DETECTOR BASE, WITHOUT FLANGE; WHITE</t>
  </si>
  <si>
    <t>CK300</t>
  </si>
  <si>
    <t>WHITE DETECTOR CONVERSION KIT FOR SSD INTELLIGENT LOW-PROFILE PHOTO, ION AND LASER DETECTORS.  PACKAGE OF 10 WHITE TRIM RINGS AND 10 WHITE DETECTORS.  BRIGHT WHITE COLOR WILL MATCH THE WHITE OF SSD A/V PRODUCTS.</t>
  </si>
  <si>
    <t>CK300-BL</t>
  </si>
  <si>
    <t>BLACK DETECTOR CONVERSION KIT FOR SSD INTELLIGENT LOW-PROFILE PHOTO, ION AND LASER DETECTORS.  PACKAGE OF 10 BLACK TRIM RINGS AND 10 BLACK DETECTORS.  WILL MATCH THE WHITE OF SSD A/V PRODUCTS.</t>
  </si>
  <si>
    <t>CK300-IV</t>
  </si>
  <si>
    <t>BLACK DETECTOR CONVERSION KIT FOR SSD INTELLIGENT LOW-PROFILE PHOTO, ION AND LASER DETECTORS.  PACKAGE OF 10 IVORY TRIM RINGS AND 10 IVORY DETECTORS.  WILL MATCH THE WHITE OF SSD A/V PRODUCTS.</t>
  </si>
  <si>
    <t>FSP-951</t>
  </si>
  <si>
    <t>INTELLIGENT ADDRESSABLE PHOTO DETECTOR; WITH FLASHSCAN; WHITE</t>
  </si>
  <si>
    <t>FSP-951-IV</t>
  </si>
  <si>
    <t>INTELLIGENT ADDRESSABLE PHOTO DETECTOR; WITH FLASHSCAN AND CLIP; IVORY</t>
  </si>
  <si>
    <t>FSP-951R</t>
  </si>
  <si>
    <t>REMOTE TEST CAPABLE INTELLIGENT PHOTO DETECTOR WITH FLASHSCAN; FOR USE WITH DNR(W) DUCT DETECTOR HOUSING; WHITE</t>
  </si>
  <si>
    <t>FSP-951R-IV</t>
  </si>
  <si>
    <t>REMOTE TEST CAPABLE INTELLIGENT PHOTO DETECTOR WITH FLASHSCAN AND CLIP; FOR USE WITH DNR(W) DUCT DETECTOR HOUSING; IVORY</t>
  </si>
  <si>
    <t>FSP-951T</t>
  </si>
  <si>
    <t>INTELLIGENT ADDRESSABLE PHOTO/THERMAL DETECTOR; WITH FLASHSCAN; WHITE</t>
  </si>
  <si>
    <t>FSP-951T-IV</t>
  </si>
  <si>
    <t>INTELLIGENT ADDRESSABLE PHOTO/THERMAL DETECTOR; WITH FLASHSCAN AND CLIP; IVORY</t>
  </si>
  <si>
    <t>FST-951</t>
  </si>
  <si>
    <t>FST-951H</t>
  </si>
  <si>
    <t>FST-951H-IV</t>
  </si>
  <si>
    <t>INTELLIGENT ADDRESSABLE HIGH TEMPERATURE 190 DEGREE  HEAT DETECTOR; WITH FLASHSCAN AND CLIP; IVORY</t>
  </si>
  <si>
    <t>FST-951R</t>
  </si>
  <si>
    <t>INTELLIGENT ADDRESSABLE RATE-OF-RISE THERMAL DETECTOR; WITH FLASHSCAN; WHITE.</t>
  </si>
  <si>
    <t>FST-951R-IV</t>
  </si>
  <si>
    <t>INTELLIGENT ADDRESSABLE RATE-OF-RISE THERMAL DETECTOR; WITH FLASHSCAN AND CLIP; IVORY</t>
  </si>
  <si>
    <t>FSV-951R</t>
  </si>
  <si>
    <t>INTELLIGENT ADDRESSABLE HIGH SENSITIVITY DETECTOR; LOW PROFILE, WITH FLASHSCAN; WHITE</t>
  </si>
  <si>
    <t>FSV-951R-IV</t>
  </si>
  <si>
    <t>TR300</t>
  </si>
  <si>
    <t>ACCESSORY FLANGE RING FOR B210LP BASE, WHITE</t>
  </si>
  <si>
    <t>TR300-IV</t>
  </si>
  <si>
    <t>ACCESSORY FLANGE RING FOR B210LP BASE, IVORY</t>
  </si>
  <si>
    <t>302-135</t>
  </si>
  <si>
    <t>135 °F (57° C) VERTICAL MOUNT.</t>
  </si>
  <si>
    <t>302-194</t>
  </si>
  <si>
    <t>194 °F (90° C) VERTICAL MOUNT.</t>
  </si>
  <si>
    <t>302-AW-135</t>
  </si>
  <si>
    <t>135 °F (57° C) VERTICAL MOUNT, FOR INDOOR OR OUTDOOR USE.</t>
  </si>
  <si>
    <t>302-AW-194</t>
  </si>
  <si>
    <t>194 °F (90° C) VERTICAL MOUNT, FOR INDOOR OR OUTDOOR USE.</t>
  </si>
  <si>
    <t>302-EPM-135</t>
  </si>
  <si>
    <t>135 °F (57° C) EXPLOSION-PROOF.</t>
  </si>
  <si>
    <t>302-EPM-194</t>
  </si>
  <si>
    <t>194 °F (90° C) EXPLOSION-PROOF.</t>
  </si>
  <si>
    <t>302-ET-135</t>
  </si>
  <si>
    <t>135 °F (57° C) VERTICAL MOUNT, INDOOR OR OUTDOOR USE. CAN BE MOUNTED TO 1/2” CONDUIT THREADS FOR ATTACHMENT TO THREADED HUB COVER.</t>
  </si>
  <si>
    <t>302-ET-194</t>
  </si>
  <si>
    <t>194 °F (90° C) VERTICAL MOUNT, INDOOR OR OUTDOOR USE.  CAN BE MOUNTED TO 1/2” CONDUIT THREADS FOR ATTACHMENT TO THREADED HUB COVER.</t>
  </si>
  <si>
    <t>AP-P</t>
  </si>
  <si>
    <t>PLASTIC ADAPTER PLATE FOR 302 AND 302AW.</t>
  </si>
  <si>
    <t>B210W</t>
  </si>
  <si>
    <t>DETECTOR BASE FOR ALL WIRELESS SMOKE &amp; HEAT DETECTORS</t>
  </si>
  <si>
    <t>FP-WHITE-SWIFT-BP</t>
  </si>
  <si>
    <t>WHITE FACEPLATE SWIFT 10-PACK</t>
  </si>
  <si>
    <t>FWD-200ACCLIMATE</t>
  </si>
  <si>
    <t>WIRELESS PHOTO-HEAT DETECTOR, ACCLIMATE, WITH FLASHSCAN.  REQUIRES B210W BASE, ORDERED SEPARATELY.</t>
  </si>
  <si>
    <t>FWD-200P</t>
  </si>
  <si>
    <t>WIRELESS DETECTOR, PHOTO, WITH FLASHSCAN.  REQUIRES B210W BASE, ORDERED SEPARATELY.</t>
  </si>
  <si>
    <t>FWH-200FIX135</t>
  </si>
  <si>
    <t>WIRELESS FIXED TEMP HEAT DETECTOR, 135 DEGREE, WITH FLASHSCAN.  REQUIRES B210W BASE, ORDERED SEPARATELY.</t>
  </si>
  <si>
    <t>FWH-200ROR135</t>
  </si>
  <si>
    <t>WIRELESS ROR HEAT DETECTOR, 135 DEGREE, WITH FLASHSCAN.  REQUIRES B210W BASE, ORDERED SEPARATELY.</t>
  </si>
  <si>
    <t>FW-MM</t>
  </si>
  <si>
    <t>WIRELESS MONITOR MODULE, WITH FLASHSCAN</t>
  </si>
  <si>
    <t>FW-RM</t>
  </si>
  <si>
    <t>WIRELESS RELAY MODULE, WITH FLASHSCAN</t>
  </si>
  <si>
    <t>FWSG</t>
  </si>
  <si>
    <t>WIRELESS SYSTEM GATEWAY FOR SWIFT WIRELESS SYSTEMS, WITH FLASHSCAN</t>
  </si>
  <si>
    <t>W-USB</t>
  </si>
  <si>
    <t>WIRELESS USB ADAPTER, REQUIRED FOR ANY VERSION OF SWIFT TOOLS</t>
  </si>
  <si>
    <t>WIRELESS PULL STATION</t>
  </si>
  <si>
    <t>WAV-CRL</t>
  </si>
  <si>
    <t>SWIFT AV BASE CEILING, RED</t>
  </si>
  <si>
    <t>WAV-CWL</t>
  </si>
  <si>
    <t>SWIFT AV BASE CEILING, WHITE</t>
  </si>
  <si>
    <t>W-BATCART</t>
  </si>
  <si>
    <t xml:space="preserve">WIRELESS AV BASE BATTERY CARTAGE - HOLD 4 CR-123A BATTERIES FOR WIRELESS AV BASES AND WIRELESS PULL STATION - PACK OF 10 UNITS </t>
  </si>
  <si>
    <t>W-SYNC</t>
  </si>
  <si>
    <t>WIRELESS SYNC MODULE</t>
  </si>
  <si>
    <t>ACPS-610</t>
  </si>
  <si>
    <t>ADDRESSABLE CHARGING POWER SUPPLY - 6 OR 10 AMPS; MOUNTS IN  CAB-PS1, CAB-3/4,EQ CABX, BB-25, OR CHS-PS1; COMES WITH THE PK-PPS PROGRAMMING UTILITY.   WINDOWS® PC AND USB CABLE REQUIRED FOR PROGRAMMING.</t>
  </si>
  <si>
    <t>ACPS-610E</t>
  </si>
  <si>
    <t>CHARGER POWER SUPPLY - 6 OR 10 AMPS; MOUNTS IN  CAB-PS1, CAB-3/4,EQ CABX, BB-25, OR CHS-PS1; COMES WITH THE PK-PPS PROGRAMMING UTILITY.   WINDOWS® PC AND USB CABLE REQUIRED FOR PROGRAMMING.  220 VOLT</t>
  </si>
  <si>
    <t>AMPS-24</t>
  </si>
  <si>
    <t>ADDRESSABLE POWER SUPPLY, 120 VAC (NFS-3030/NFS2-3030).</t>
  </si>
  <si>
    <t>AMPS-24E</t>
  </si>
  <si>
    <t>ADDRESSABLE POWER SUPPLY, 240 VAC (NFS-3030/NFS2-3030).</t>
  </si>
  <si>
    <t>APS2-6R</t>
  </si>
  <si>
    <t>AUXILIARY POWER SUPPLY, 6 AMPS; MOUNTS IN SAME POSITIONS AS AVPS-24.  120 VAC</t>
  </si>
  <si>
    <t>APS2-6RE</t>
  </si>
  <si>
    <t>AUXILIARY POWER SUPPLY, 6 AMPS; MOUNTS IN SAME POSITIONS AS AVPS-24. 220-240 VAC</t>
  </si>
  <si>
    <t>CAB-PS1</t>
  </si>
  <si>
    <t>ACPS STAND-ALONE CABINET.</t>
  </si>
  <si>
    <t>CHG-120</t>
  </si>
  <si>
    <t>BATTERY CHARGER, 25 - 120 AH GEL CELL; MOUNTS ON CHS CHASSIS OR IN NFS-LBB BOX.</t>
  </si>
  <si>
    <t>CHG-75</t>
  </si>
  <si>
    <t>BATTERY CHARGER, 25 – 75 AMP HOUR SEALED LEAD ACID, MOUNTS IN A BB-26,NFS-LBB, DIAGNOSTIC LED’S FOR MONITORING</t>
  </si>
  <si>
    <t>DR-PS1</t>
  </si>
  <si>
    <t>REPLACEMENT DOOR USED FOR MOUNTING ACPS-610 (E) IN A CAB-PS1 CABINET WHEN REPLACING ACPS-2406</t>
  </si>
  <si>
    <t>HP300ULM</t>
  </si>
  <si>
    <t>2.5A 12/24VDC 5 OUT UL LISTED PS W/FIRE</t>
  </si>
  <si>
    <t>HP300ULPD8CB</t>
  </si>
  <si>
    <t>2.5A 12/24VDC PS W/HPD8CB DISTRIBUTION</t>
  </si>
  <si>
    <t>2.5A 12/24VDC UL LISTED PS &amp; ENCL - 2.5</t>
  </si>
  <si>
    <t>HP400ULACM4</t>
  </si>
  <si>
    <t>4A 12/24VDC 4 OUT UL LISTED PS W/ACCESS</t>
  </si>
  <si>
    <t>HP400ULM</t>
  </si>
  <si>
    <t>4A 12/24VDC 6 OUT UL LISTED PS W/FIRE A</t>
  </si>
  <si>
    <t>HP400ULPD8CB</t>
  </si>
  <si>
    <t>4A 12VDC OR 3A 24VDC PS W/HPD8CB DISTRI</t>
  </si>
  <si>
    <t>HP400ULX</t>
  </si>
  <si>
    <t>4A 12VDC OR 3A 24VDC UL LISTED PS &amp; LG</t>
  </si>
  <si>
    <t>HP600ULACM8</t>
  </si>
  <si>
    <t>6A 12/24VDC 8 OUT UL LISTED PS W/ACCESS</t>
  </si>
  <si>
    <t>HP600ULM</t>
  </si>
  <si>
    <t>6A 12/24VDC 6 OUT UL LISTED PS W/FIRE A</t>
  </si>
  <si>
    <t>HP600ULPD16CB</t>
  </si>
  <si>
    <t>6A 12/24VDC PS W/2 HPD8CB DISTRIBUTION</t>
  </si>
  <si>
    <t>6A 12/24VDC UL LISTED PS &amp; ENCL - 6A 12</t>
  </si>
  <si>
    <t>HPACM8</t>
  </si>
  <si>
    <t>8 FUSED ACCESS POWER CONTROLLER UL RECO</t>
  </si>
  <si>
    <t>HPFF12</t>
  </si>
  <si>
    <t>12A 24VDC F/A PS, 120 VAC</t>
  </si>
  <si>
    <t>HPFF12CM</t>
  </si>
  <si>
    <t>12A 24VDC F/A NPS, CHASSIS120V</t>
  </si>
  <si>
    <t>HPFF12CME</t>
  </si>
  <si>
    <t>12A 24VDC F/A NPS, CHASSIS220V</t>
  </si>
  <si>
    <t>HPFF8CM</t>
  </si>
  <si>
    <t>8A 24VDC UL LISTED FIRE ALARM POWER SUPPLY, CHASSIS MOUNT, 120 VAC</t>
  </si>
  <si>
    <t>HPFF8CME</t>
  </si>
  <si>
    <t>8A 24VDC UL LISTED FIRE ALARM POWER SUPPLY, CHASSIS MOUNT, 220/240 VAC</t>
  </si>
  <si>
    <t>HPP31076</t>
  </si>
  <si>
    <t>CLASS A ADAPTER HPFF8/HPFF12</t>
  </si>
  <si>
    <t>MPS-TR</t>
  </si>
  <si>
    <t>MPS SERIES POWER SUPPLY REMOTE TROUBLE RELAY.</t>
  </si>
  <si>
    <t>ZNAC-4</t>
  </si>
  <si>
    <t>AA-100</t>
  </si>
  <si>
    <t>100 WATT AUDIO AMPLIFIER @ 70.7 VRMS W/BUILT-IN TONE GENERATOR, 120 VAC.</t>
  </si>
  <si>
    <t>AA-100E</t>
  </si>
  <si>
    <t>100 WATT AUDIO AMPLIFIER @ 70.7 VRMS  W/BUILT-IN TONE GENERATOR, 220 VAC.</t>
  </si>
  <si>
    <t>AA-120</t>
  </si>
  <si>
    <t>120 WATT AUDIO AMPLIFIER @ 25  VRMS W/BUILT-IN TONE GENERATOR, 120 VAC.</t>
  </si>
  <si>
    <t>AA-120E</t>
  </si>
  <si>
    <t>120 WATT AUDIO AMPLIFIER @ 25 VRMS  W/BUILT-IN TONE GENERATOR, 220 VAC.</t>
  </si>
  <si>
    <t>AA-30</t>
  </si>
  <si>
    <t>30 WATT AUDIO AMPLIFIER @ 25 VRMS, 120 VAC.</t>
  </si>
  <si>
    <t>AA-30E</t>
  </si>
  <si>
    <t>30 WATT AUDIO AMPLIFIER @ 25 VRMS, 220 VAC.</t>
  </si>
  <si>
    <t>ACT-1</t>
  </si>
  <si>
    <t>AUDIO COUPLING TRANSFORMER. FOR AUDIO SYSTEMS W/ MULTIPLE MPS SUPPLIES.</t>
  </si>
  <si>
    <t>ACT-25</t>
  </si>
  <si>
    <t>AUDIO COUPLING TRANSFORMER.  STEPS DOWN 25 VRMS AUDIO TO LOW LEVEL AUDIO.  USED WITH DAA-5025</t>
  </si>
  <si>
    <t>ACT-4</t>
  </si>
  <si>
    <t>AUDIO COUPLING TRANSFORMER.  PROVIDES ISOLATION FOR DVC-AO AUDIO SYSTEM APPLICATIONS W/MULTIPLE POWER SUPPLIES</t>
  </si>
  <si>
    <t>ACT-70</t>
  </si>
  <si>
    <t>AUDIO COUPLING TRANSFORMER. STEPS DOWN 70.7 VRMS AUDIO TO LOW LEVEL AUDIO.  USED WITH DAA-5070</t>
  </si>
  <si>
    <t>AFL-RM</t>
  </si>
  <si>
    <t>AUDIO FIBER LINK, RECEIVER FOR MULTIMODE FIBER.  CONVERTS LOW LEVEL AUDIO TO FIBER.</t>
  </si>
  <si>
    <t>AFL-TM</t>
  </si>
  <si>
    <t>AUDIO FIBER LINK, TRANSMITTER FOR MULTIMODE FIBER. CONVERTS LOW LEVEL AUDIO TO FIBER.</t>
  </si>
  <si>
    <t>BDA-25V</t>
  </si>
  <si>
    <t>BACK-UP DIGITAL AMPLIFIER FOR 25 VOLT DAX OR DAA2 SERIES</t>
  </si>
  <si>
    <t>BDA-70V</t>
  </si>
  <si>
    <t>BACK-UP DIGITAL AMPLIFIER FOR 70 VOLT DAX OR DAA2 SERIES</t>
  </si>
  <si>
    <t>BP-CA2</t>
  </si>
  <si>
    <t>BLANK DRESS PLATE FOR CA-2.  USED WITH NFS2-640, NFS2-640E</t>
  </si>
  <si>
    <t>CA-1</t>
  </si>
  <si>
    <t>CHASSIS, DVC, ONE ROW</t>
  </si>
  <si>
    <t>CA-2</t>
  </si>
  <si>
    <t>CHASSIS, DVC, TWO ROWS, INCLUDES MIC-1; USE ADDR-XX DOORS</t>
  </si>
  <si>
    <t>CAB-RM</t>
  </si>
  <si>
    <t>REMOTE CABINET,  LEAD TIME IS 4 WEEKS.</t>
  </si>
  <si>
    <t>CAB-RMR</t>
  </si>
  <si>
    <t>REMOTE CABINET, RED COLOR. LEAD TIME IS 4 WEEKS.</t>
  </si>
  <si>
    <t>CAB-RP</t>
  </si>
  <si>
    <t>NOTIFIER CABINET FOR DVC-RPU, BLACK</t>
  </si>
  <si>
    <t>CAB-RPR</t>
  </si>
  <si>
    <t>NOTIFIER CABINET FOR DVC-RPU, RED - 4 WEEK LEAD TIME</t>
  </si>
  <si>
    <t>CFFT-1</t>
  </si>
  <si>
    <t>SINGLE NEW CHASSIS FOR MOUNTING FIREFIGHTER’S TELEPHONE. INCLUDES CFFT-1 CHASSIS, PHONE WELL, TELH-1 AND HARDWARE. ORDER DP-CFFT DRESS PLATE SEPARATELY</t>
  </si>
  <si>
    <t>CHS-BH1</t>
  </si>
  <si>
    <t>CHASSIS, 12AH BATTERY HOLDER, FOR USE WITH DAA- NUMBERS</t>
  </si>
  <si>
    <t>CMIC-1</t>
  </si>
  <si>
    <t>CHASSIS WITH PAGING MICROPHONE WITH WELL; USED WITH CA-1</t>
  </si>
  <si>
    <t>CMIC-RP</t>
  </si>
  <si>
    <t>MICROPHONE AND WELL FOR CAB-RP</t>
  </si>
  <si>
    <t>DAA2-5025</t>
  </si>
  <si>
    <t>DIGITAL AMPLIFIER, 50W, 25V, 120 VAC</t>
  </si>
  <si>
    <t>DAA2-5025E</t>
  </si>
  <si>
    <t>DIGITAL AMPLIFIER, 50W, 25V, 220-240 VAC</t>
  </si>
  <si>
    <t>DAA2-5070</t>
  </si>
  <si>
    <t>DIGITAL AMPLIFIER 50W, 70V, 120 VAC</t>
  </si>
  <si>
    <t>DAA2-5070E</t>
  </si>
  <si>
    <t>DIGITAL AMPLIFIER 50W, 70V, 220-240 VAC</t>
  </si>
  <si>
    <t>DAA2-7525</t>
  </si>
  <si>
    <t>DIGITAL AMPLIFIER 75W, 25V, 120 VAC</t>
  </si>
  <si>
    <t>DAA2-7525E</t>
  </si>
  <si>
    <t>DIGITAL AMPLIFIER 75W, 25V, 220-240 VAC</t>
  </si>
  <si>
    <t>DAX-3525</t>
  </si>
  <si>
    <t>DIGITAL AMPLIFIER 35W, 25V, 120 VAC</t>
  </si>
  <si>
    <t>DAX-3525E</t>
  </si>
  <si>
    <t>DIGITAL AMPLIFIER 35W, 25V, 220-240 VAC</t>
  </si>
  <si>
    <t>DAX-3570</t>
  </si>
  <si>
    <t>DIGITAL AMPLIFIER 35W, 70V, 120 VAC</t>
  </si>
  <si>
    <t>DAX-3570E</t>
  </si>
  <si>
    <t>DIGITAL AMPLIFIER 35W, 70V, 220-240 VAC</t>
  </si>
  <si>
    <t>DAX-5025</t>
  </si>
  <si>
    <t>DIGITAL AMPLIFIER 50W, 25V, 120 VAC</t>
  </si>
  <si>
    <t>DAX-5025E</t>
  </si>
  <si>
    <t>DIGITAL AMPLIFIER 50W, 25V, 220-240 VAC</t>
  </si>
  <si>
    <t>DAX-5070</t>
  </si>
  <si>
    <t>DAX-5070E</t>
  </si>
  <si>
    <t>DPA-1</t>
  </si>
  <si>
    <t>DRESS PLATE, DVC, ONE ROW</t>
  </si>
  <si>
    <t>DPA-1A4</t>
  </si>
  <si>
    <t>DRESS PLATE FOR CA-1, SUPPORTS DVC-KD WITH 2 ANNUNCIATOR POSITIONS</t>
  </si>
  <si>
    <t>DPA-2B</t>
  </si>
  <si>
    <t>DRESS PLATE, DVC, TWO ROWS</t>
  </si>
  <si>
    <t>DP-CFFT</t>
  </si>
  <si>
    <t>DRESS PLATE USED WITH CFFT-1</t>
  </si>
  <si>
    <t>DS-AMP</t>
  </si>
  <si>
    <t>DS SERIES AMPLIFIER.  120VAC. PRODUCES 125W AT 25V, CAN BE CONVERTED TO 70V, 100W WITH A DS-XF70V</t>
  </si>
  <si>
    <t>DS-AMPE</t>
  </si>
  <si>
    <t>DS SERIES AMPLIFIER.  220-240VAC. PRODUCES 125W AT 25V, CAN BE CONVERTED TO A 70V, 100W AMPLIFIER WITH A DS-XF70V</t>
  </si>
  <si>
    <t>DS-BDA</t>
  </si>
  <si>
    <t>DS SERIES BACKUP AMPLIFIER BOARD.  125W AT 25V, CAN BE CONVERTED TO A 70V, 100W AMPLIFIER WITH A DS-XF70V</t>
  </si>
  <si>
    <t>DS-DB</t>
  </si>
  <si>
    <t>DS SERIES DISTRIBUTION BOARD, SUPPORTS ONE TO FOUR DS-AMP OR DS-AMPE</t>
  </si>
  <si>
    <t>DS-FM</t>
  </si>
  <si>
    <t>CONVERTS ONE DAX OR DAA2 DAL PORT TO MULTI-MODE FIBER</t>
  </si>
  <si>
    <t>DS-RFM</t>
  </si>
  <si>
    <t>CONVERTS ONE DAX OR DAA2 PORT TO ST STYLE MULTI-MODE FIBER (FOR CONNECTION TO DVC-EMF OR DAA-XXXF SERIES AMPLIFIER)</t>
  </si>
  <si>
    <t>DS-SFM</t>
  </si>
  <si>
    <t>CONVERTS ONE DAX OR DAA2 DAL PORT TO SINGLE-MODE FIBER</t>
  </si>
  <si>
    <t>DS-XF70V</t>
  </si>
  <si>
    <t>DS SERIES TRANSFORMER USED TO CONVERT DS-AMP, DS-AMPE, OR DS-BDA TO 70V, 100W</t>
  </si>
  <si>
    <t>DVC-AO</t>
  </si>
  <si>
    <t>DIGITAL VOICE COMMAND, ANALOG OUTPUT</t>
  </si>
  <si>
    <t>DVC-EM</t>
  </si>
  <si>
    <t>DIGITAL VOICE COMMAND, EXTENDED MEMORY</t>
  </si>
  <si>
    <t>DVC-KD</t>
  </si>
  <si>
    <t>DIGITAL VOICE COMMAND, KEYPAD</t>
  </si>
  <si>
    <t>DVC-RPU</t>
  </si>
  <si>
    <t>REMOTE PAGING UNIT (INCLUDES KEYPAD DISPLAY)</t>
  </si>
  <si>
    <t>ECC-MICROPHONE</t>
  </si>
  <si>
    <t>REPLACEMENT MICROPHONE FOR NFC-50/100, NFC-LOC, NFC-RPU AND NFC-RM</t>
  </si>
  <si>
    <t>FHSC-R</t>
  </si>
  <si>
    <t>FIREFIGHTERS HANDSET CABINET (RECESSED MOUNT), HOUSES UP TO FIVE HANDSETS, RED</t>
  </si>
  <si>
    <t>FHSC-S</t>
  </si>
  <si>
    <t>FIREFIGHTERS HANDSET CABINET (SURFACE MOUNT), HOUSES UP TO FIVE HANDSETS, RED</t>
  </si>
  <si>
    <t>FHS-F</t>
  </si>
  <si>
    <t>FIREFIGHTERS HANDSET, RED</t>
  </si>
  <si>
    <t>MIC-1</t>
  </si>
  <si>
    <t>PAGING MICROPHONE ONLY</t>
  </si>
  <si>
    <t>NFC-125DA</t>
  </si>
  <si>
    <t>DISTRIBUTED AMPLIFIER, 125 WATTS (25V), 4 CLASS A/B SPEAKER CIRCUITS, 120 VAC, BLACK</t>
  </si>
  <si>
    <t>NFC-125DAE</t>
  </si>
  <si>
    <t>SAME AS NFC-125DA, 220-240 VAC</t>
  </si>
  <si>
    <t>NFC-50/100</t>
  </si>
  <si>
    <t>MAIN UNIT, 50 WATTS (25 V), 1 CLASS A/B  SPEAKER CIRCUIT, 120 VAC, BLACK</t>
  </si>
  <si>
    <t>NFC-50/100DA</t>
  </si>
  <si>
    <t>DISTRIBUTED AMPLIFIER WITH BACKUP CAPABILITY. CAN PROVIDE 50 WATTS PRIMARY WITH 50 WATTS BACKUP; 100 WATTS PRIMARY OR 100 WATTS PRIMARY WITH 50 WATTS BACKUP (REQUIRES NFC-BDA-BU)</t>
  </si>
  <si>
    <t>NFC-50/100E</t>
  </si>
  <si>
    <t>SAME AS NFC-50/100, 220-240 VAC</t>
  </si>
  <si>
    <t>NFC-50DA</t>
  </si>
  <si>
    <t>DISTRIBUTED AMPLIFIER, 50 WATTS (25V OR 70V), 4 CLASS A/B SPEAKER CIRCUITS, 120 VAC, BLACK</t>
  </si>
  <si>
    <t>NFC-50DAE</t>
  </si>
  <si>
    <t>SAME AS NFC-50DA, 220-240 VAC</t>
  </si>
  <si>
    <t>NFC-BDA-25V</t>
  </si>
  <si>
    <t>AMPLIFIER FOR A SECOND SPEAKER CIRCUIT, OR BACKUP, 50 WATTS (25V)</t>
  </si>
  <si>
    <t>NFC-BDA-70V</t>
  </si>
  <si>
    <t>AMPLIFIER FOR A SECOND SPEAKER CIRCUIT, OR BACKUP, 50 WATTS (70V)</t>
  </si>
  <si>
    <t>NFC-BDA-BU</t>
  </si>
  <si>
    <t>BACKUP CARD FOR NFC-50/100DA FOR 100 WATT PRIMARY/50 WATT BACKUP OPERATION</t>
  </si>
  <si>
    <t>NFC-CE4</t>
  </si>
  <si>
    <t>CIRCUIT EXPANDER MODULE FOR NFC-50/125DA(E), FOUR ADDITIONAL CLASS A/B SPEAKER CIRCUITS</t>
  </si>
  <si>
    <t>NFC-CE6</t>
  </si>
  <si>
    <t>CIRCUIT EXPANDER MODULE FOR NFC-50/100(E), SIX ADDITIONAL CLASS A/B SPEAKER CIRCUITS</t>
  </si>
  <si>
    <t>NFC-FFT</t>
  </si>
  <si>
    <t>STANDALONE FIREFIGHTER’S TELEPHONE SYSTEM, ONBOARD SLC SUPPORTS UP TO 24 MONITOR MODULES, BUILT-IN HANDSET, BLACK</t>
  </si>
  <si>
    <t>NFC-LOC</t>
  </si>
  <si>
    <t>LOCAL OPERATOR CONSOLE, BUILT-IN MICROPHONE, MESSAGE AND ZONE CONTROL SWITCHES, BLACK</t>
  </si>
  <si>
    <t>NFC-RM</t>
  </si>
  <si>
    <t>REMOTE MICROPHONE, BLACK</t>
  </si>
  <si>
    <t>NFC-RPU</t>
  </si>
  <si>
    <t>REMOTE PAGING UNIT, BUILT-IN MICROPHONE, MESSAGE CONTROL SWITCHES, BLACK</t>
  </si>
  <si>
    <t>NFC-XRM-70V</t>
  </si>
  <si>
    <t>70 VOLT CONVERSION MODULE FOR NFC-50/100</t>
  </si>
  <si>
    <t>N-FPJ</t>
  </si>
  <si>
    <t>FIREFIGHTERS PHONE JACK</t>
  </si>
  <si>
    <t>RM-1</t>
  </si>
  <si>
    <t>MICROPHONE ASSEMBLY FOR MOUNTING TO AN ADP-4 DRESS PANEL.</t>
  </si>
  <si>
    <t>RM-1SA</t>
  </si>
  <si>
    <t>MICROPHONE ASSEMBLY FOR MOUNTING IN AN CAB-RM CABINET.</t>
  </si>
  <si>
    <t>TELH-1</t>
  </si>
  <si>
    <t>FIREFIGHTER’S TELEPHONE HANDSET ONLY</t>
  </si>
  <si>
    <t>THUMBLTCH</t>
  </si>
  <si>
    <t>THUMBLATCH OPTION FOR NFC-LOC AND NFC-RPU</t>
  </si>
  <si>
    <t>TR-6-B</t>
  </si>
  <si>
    <t>TRIM RING USED WITH NFC-RPU, BLACK</t>
  </si>
  <si>
    <t>TR-RP</t>
  </si>
  <si>
    <t>TRIM RING, FOR SEMI-FLUSH MOUNTING OPTION</t>
  </si>
  <si>
    <t>AFAWS-BX</t>
  </si>
  <si>
    <t>BACK BOX, FLUSH OR SURFACE MOUNT; REQUIRES A DOOR &amp; TELEPHONE CHASSIS.</t>
  </si>
  <si>
    <t>AFAWS-KR</t>
  </si>
  <si>
    <t>DOOR, FLUSH MOUNT, KEY LOCK.</t>
  </si>
  <si>
    <t>AFAWS-KS</t>
  </si>
  <si>
    <t>DOOR, SURFACE MOUNT, KEY LOCK.</t>
  </si>
  <si>
    <t>AFAWS-LR</t>
  </si>
  <si>
    <t>DOOR, FLUSH MOUNT, LATCH STYLE LOCK.</t>
  </si>
  <si>
    <t>AFAWS-LS</t>
  </si>
  <si>
    <t>DOOR, SURFACE MOUNT, LATCH STYLE LOCK.</t>
  </si>
  <si>
    <t>AFAWS-TELA</t>
  </si>
  <si>
    <t>TELEPHONE CHASSIS WITH ARMORED COIL CORD.</t>
  </si>
  <si>
    <t>AFAWS-TELC</t>
  </si>
  <si>
    <t>TELEPHONE CHASSIS WITH COIL CORD.</t>
  </si>
  <si>
    <t>BRKG-B</t>
  </si>
  <si>
    <t>BREAK-GLASS, OPTIONAL, WITH HAMMER</t>
  </si>
  <si>
    <t>FHS</t>
  </si>
  <si>
    <t>FIREMAN’S TELEPHONE HAND SET.</t>
  </si>
  <si>
    <t>FPJ</t>
  </si>
  <si>
    <t>FIREMAN’S PHONE JACK ON A SINGLE GANG PLATE.</t>
  </si>
  <si>
    <t>ABF-1B</t>
  </si>
  <si>
    <t>ANNUNCIATOR FLUSH BOX. MOUNTS ONE ANNUNCIATOR MODULE.</t>
  </si>
  <si>
    <t>ABF-1DB</t>
  </si>
  <si>
    <t>ANNUNCIATOR FLUSH BOX. ONE MODULE.  ATTRACTIVE GLASS DOOR &amp; KEY LOCK.</t>
  </si>
  <si>
    <t>ABF-2B</t>
  </si>
  <si>
    <t>ANNUNCIATOR FLUSH BOX. MOUNTS TWO ANNUNCIATOR MODULES.</t>
  </si>
  <si>
    <t>ABF-2DB</t>
  </si>
  <si>
    <t>ANNUNCIATOR FLUSH BOX.  TWO MODULES. ATTRACTIVE GLASS DOOR &amp; KEY LOCK.</t>
  </si>
  <si>
    <t>ABF-4B</t>
  </si>
  <si>
    <t>ANNUNCIATOR FLUSH BOX. MOUNTS FOUR ANNUNCIATOR MODULES.</t>
  </si>
  <si>
    <t>ABM-1</t>
  </si>
  <si>
    <t>ACM-32A/ACM-16AT ANNUNCIATOR BLANK PLATE.</t>
  </si>
  <si>
    <t>ABS-1B</t>
  </si>
  <si>
    <t>ANNUNCIATOR SURFACE BOX. MOUNTS ONE ANNUNCIATOR MODULE.</t>
  </si>
  <si>
    <t>ABS-1TB</t>
  </si>
  <si>
    <t>ANNUNCIATOR SURFACE BOX.  DEEP WITH TRIM COVER.</t>
  </si>
  <si>
    <t>ABS-2B</t>
  </si>
  <si>
    <t>ANNUNCIATOR SURFACE BOX. MOUNTS TWO ANNUNCIATOR MODULES.</t>
  </si>
  <si>
    <t>ABS-2D</t>
  </si>
  <si>
    <t>SURFACE (OR SEMI-FLUSH) MOUNT BACKBOX.  USED WITH THE ACS ANNUNCIATORS,  SCS SERIES, NCA AND NCA-2 BLACK.</t>
  </si>
  <si>
    <t>ABS-2DR</t>
  </si>
  <si>
    <t>SURFACE (OR SEMI-FLUSH) MOUNT BACKBOX.  USED WITH THE  ACS ANNUNCIATORS,  SCS SERIES, NCA AND NCA-2 RED.</t>
  </si>
  <si>
    <t>ABS-4D</t>
  </si>
  <si>
    <t>SURFACE (OR SEMI-FLUSH) MOUNT  ACS, OR SCS BACKBOX, BLACK.</t>
  </si>
  <si>
    <t>ABS-4DR</t>
  </si>
  <si>
    <t>SURFACE (OR SEMI-FLUSH) MOUNT  ACS, OR SCS BACKBOX, RED.</t>
  </si>
  <si>
    <t>ABS-8RB</t>
  </si>
  <si>
    <t>SURFACE BACK-BOX FOR REMOTE MOUNTING THE ACM-8R.  BLACK.</t>
  </si>
  <si>
    <t>ADDR-B4</t>
  </si>
  <si>
    <t>AUDIO COMMAND DOOR FOR CAB-B4, BLACK; REQUIRED WHEN USING CA-2</t>
  </si>
  <si>
    <t>ADDR-B4R</t>
  </si>
  <si>
    <t>AUDIO COMMAND DOOR FOR CAB-B4, RED; REQUIRED WHEN USING CA-2</t>
  </si>
  <si>
    <t>ADDR-C4</t>
  </si>
  <si>
    <t>AUDIO COMMAND DOOR FOR CAB-C4, BLACK; REQUIRED WHEN USING CA-2</t>
  </si>
  <si>
    <t>ADDR-C4R</t>
  </si>
  <si>
    <t>AUDIO COMMAND DOOR FOR CAB-C4, RED; REQUIRED WHEN USING CA-2</t>
  </si>
  <si>
    <t>ADDR-D4</t>
  </si>
  <si>
    <t>AUDIO COMMAND DOOR FOR CAB-D4, BLACK; REQUIRED WHEN USING CA-2</t>
  </si>
  <si>
    <t>ADDR-D4R</t>
  </si>
  <si>
    <t>AUDIO COMMAND DOOR FOR CAB-D4, RED; REQUIRED WHEN USING CA-2</t>
  </si>
  <si>
    <t>ADP2-640</t>
  </si>
  <si>
    <t>BLANK MODULE DRESS PLATE; USED TO COVER ANNUNCIATOR POSITIONS. ALSO MOUNTS SOME OPTION MODULES</t>
  </si>
  <si>
    <t>ADP-4B</t>
  </si>
  <si>
    <t>DRESS PLATE, ANNUNCIATOR, MOUNTS ACS ANNUNCIATORS AND NCMS. (ONLY NFS-3030/NFS-640)</t>
  </si>
  <si>
    <t>AKS-1B</t>
  </si>
  <si>
    <t>ANNUNCIATOR KEY SWITCH.  BLACK LABEL WITH WHITE LETTERS.</t>
  </si>
  <si>
    <t>BB-100</t>
  </si>
  <si>
    <t>OPTIONAL COMBINATION POWER SUPPLY AND BATTERY ENCLOSURE FOR NFS-3030 OR NFS2-3030; WHEN LARGER BATTERIES ARE REQUIRED.  PERMITS MOUNTING OF AMPS-24 POWER SUPPLY.  WILL HOLD FOUR 55 AH BATTERIES OR TWO 100 AH BATTERIES.</t>
  </si>
  <si>
    <t>BB-100R</t>
  </si>
  <si>
    <t>OPTIONAL COMBINATION POWER SUPPLY AND BATTERY ENCLOSURE FOR NFS-3030 OR NFS2-3030; WHEN LARGER BATTERIES ARE REQUIRED.  PERMITS MOUNTING OF AMPS-24 POWER SUPPLY.  WILL HOLD FOUR 55 AH BATTERIES OR TWO 100 AH BATTERIES. RED</t>
  </si>
  <si>
    <t>BB-17</t>
  </si>
  <si>
    <t>BATTERY BACK BOX, HOLDS UP TO TWO BAT-12180 BATTERIES.</t>
  </si>
  <si>
    <t>BB-200</t>
  </si>
  <si>
    <t>OPTIONAL COMBINATION POWER SUPPLY AND BATTERY ENCLOSURE; FOR NFS2-3030 WHEN LARGER BATTERIES ARE REQUIRED. PERMITS MOUNTING OF AMPS-24 POWER SUPPLY.  WILL HOLD FOUR 55 AH BATTERIES OR FOUR 100 AH BATTERIES.</t>
  </si>
  <si>
    <t>BB-200R</t>
  </si>
  <si>
    <t>OPTIONAL COMBINATION POWER SUPPLY AND BATTERY ENCLOSURE; FOR NFS2-3030 WHEN LARGER BATTERIES ARE REQUIRED. PERMITS MOUNTING OF AMPS-24 POWER SUPPLY.  WILL HOLD FOUR 55 AH BATTERIES OR FOUR 100 AH BATTERIES. RED</t>
  </si>
  <si>
    <t>BB-25</t>
  </si>
  <si>
    <t>CABINET, MOUNTS UP TO SIX XP6 BOARDS OR ACPS-610 (XP6 MODULES REQUIRE A CHS-6 IN ADDITION TO BB-25).</t>
  </si>
  <si>
    <t>BB-26</t>
  </si>
  <si>
    <t>BATTERY BACKBOX – MOUNTS UP TO 2, BAT-12260  BATTERIES</t>
  </si>
  <si>
    <t>BM-1B</t>
  </si>
  <si>
    <t>BLANK MODULE DRESS PLATE; USED TO COVER ANNUNCIATOR POSITIONS OR PANEL POSITIONS. ALSO MOUNTS SOME OPTION MODULES. BLACK. (ONLY NFS-3030/NFS-640)</t>
  </si>
  <si>
    <t>BMP-1</t>
  </si>
  <si>
    <t>BLANK MODULE DRESS PLATE; USED TO COVER ANNUNCIATOR POSITIONS. ALSO MOUNTS SOME OPTION MODULES.</t>
  </si>
  <si>
    <t>BP2-4</t>
  </si>
  <si>
    <t>BATTERY DRESS PANEL FOR CAB-4 SERIES;  FOR USE WITH THE NFS2-3030, NFS2-640, NCA-2, AND DVC SYSTEMS.</t>
  </si>
  <si>
    <t>BP-4</t>
  </si>
  <si>
    <t>BATTERY DRESS PLATE.  USED WITH THE NFS-640 AND NFS-3030 ONLY.  FOR NFS2-640 AND NFS2-3030 USE BP2-4.</t>
  </si>
  <si>
    <t>CAB-BM</t>
  </si>
  <si>
    <t>B-SIZED MARINE /NEMA APPROVED CABINET WITH NOTIFIER LOGO.  MOUNTS A B SIZED CAB-4 SERIES CABINET, NFS-320, CAB-PS1, FILTER.</t>
  </si>
  <si>
    <t>CB-1</t>
  </si>
  <si>
    <t>CHASSIS BRIDGE. PROVIDES A BRIDGE BETWEEN CHS SERIES CHASSIS.</t>
  </si>
  <si>
    <t>CHS-2D</t>
  </si>
  <si>
    <t>CHASSIS TO MOUNT NCA-2 IN ABS-2D</t>
  </si>
  <si>
    <t>CHS-4</t>
  </si>
  <si>
    <t>CHASSIS, MOUNTS UP TO FOUR MODULES. (ONLY NFS-3030/NFS-640)</t>
  </si>
  <si>
    <t>CHS-4L</t>
  </si>
  <si>
    <t>CHASSIS, LOW PROFILE, FOR MOUNTING THE AA-30, LDM. (ONLY NFS-3030/NFS-640)</t>
  </si>
  <si>
    <t>CHS-4MB</t>
  </si>
  <si>
    <t>2ND ROW CHASSIS ASSEMBLY.  INCLUDES MP-1B, CHS-4N (“N” IS THE CHS-4 WITH DIFFERENT DEPTH), AND EXPANDER RIBBON CABLE.(ONLY NFS-3030/NFS-640)</t>
  </si>
  <si>
    <t>CHS-6</t>
  </si>
  <si>
    <t>CHASSIS, MOUNTS UP TO 6 XP-6 MODULES IN A BB-25 OR A ROW OF THE CAB-3/4 SERIES CABINET; ALSO MOUNTS ACPS-610.</t>
  </si>
  <si>
    <t>CHS-BH</t>
  </si>
  <si>
    <t>BATTERY HOLDER.  HOLDS UP TO TWO BAT-12120 12 AH BATTERIES WHEN MOUNTED ON THE CHS-PS CHASSIS.</t>
  </si>
  <si>
    <t>CHS-M2</t>
  </si>
  <si>
    <t>CHASSIS ASSEMBLY- 1ST ROW; ORDER ONE FOR EACH CPU-640 / CPU-640E.</t>
  </si>
  <si>
    <t>CHS-M3</t>
  </si>
  <si>
    <t>MOUNTING CHASSIS, USED FOR CPU-3030, CPU2-3030, AND NCA-2.</t>
  </si>
  <si>
    <t>CHS-PS</t>
  </si>
  <si>
    <t>CHASSIS ASSEMBLY. MOUNTS XPIQ-PS AND/OR CHS-BH IN A CAB-3/4 ROW.  CAN ALSO MOUNT ONE ACPS-610 IN CAB-3 ROW.</t>
  </si>
  <si>
    <t>CHS-RL-MP</t>
  </si>
  <si>
    <t>MOUNTING PLATE FOR HS-NCM</t>
  </si>
  <si>
    <t>DP-1B</t>
  </si>
  <si>
    <t>DRESS PANEL BLANK; COVERS UNUSED CABINET ROW(S), PAINTED BLACK. (ONLY NFS-3030/NFS-640)</t>
  </si>
  <si>
    <t>DP-DISP</t>
  </si>
  <si>
    <t>DRESS PLATE, DISPLAY, BLACK. (ONLY NFS-3030/NFS-640)</t>
  </si>
  <si>
    <t>DP-DISP2</t>
  </si>
  <si>
    <t>DRESS PLATE USED WHEN CPU2-640 IS MOUNTED ON TOP ROW.</t>
  </si>
  <si>
    <t>DR-A4</t>
  </si>
  <si>
    <t>DOOR, LOCK &amp; KEYS.  ACCEPTS 1 CHASSIS, BLACK.</t>
  </si>
  <si>
    <t>DR-A4B</t>
  </si>
  <si>
    <t>BLANK DOOR, LOCK &amp; KEYS.  ACCEPTS 1 CHASSIS; BLACK.</t>
  </si>
  <si>
    <t>DR-A4BR</t>
  </si>
  <si>
    <t>BLANK DOOR, LOCK &amp; KEYS.  ACCEPTS 1 CHASSIS; RED.</t>
  </si>
  <si>
    <t>DR-A4R</t>
  </si>
  <si>
    <t>DOOR, LOCK &amp; KEYS.  ACCEPTS 1 CHASSIS, RED.</t>
  </si>
  <si>
    <t>DR-AA4</t>
  </si>
  <si>
    <t>AA SIZE DOOR WITH WINDOW, BLACK</t>
  </si>
  <si>
    <t>DR-AA4B</t>
  </si>
  <si>
    <t>AA SIZE DOOR WITHOUT WINDOW, BLACK</t>
  </si>
  <si>
    <t>DR-AA4BR</t>
  </si>
  <si>
    <t>AA SIZE DOOR WITHOUT WINDOW, RED</t>
  </si>
  <si>
    <t>DR-AA4R</t>
  </si>
  <si>
    <t>AA SIZE DOOR WITH WINDOW, RED</t>
  </si>
  <si>
    <t>DR-B4</t>
  </si>
  <si>
    <t>DOOR, LOCK &amp; KEYS.  ACCEPTS 2 CHASSIS, BLACK.</t>
  </si>
  <si>
    <t>DR-B4B</t>
  </si>
  <si>
    <t>BLANK DOOR, LOCK &amp; KEYS.  ACCEPTS 2 CHASSIS, BLACK.</t>
  </si>
  <si>
    <t>DR-B4BR</t>
  </si>
  <si>
    <t>BLANK DOOR, LOCK &amp; KEYS; ACCEPTS 2 CHASSIS, RED.</t>
  </si>
  <si>
    <t>DR-B4R</t>
  </si>
  <si>
    <t>DOOR, LOCK &amp; KEYS.  ACCEPTS 2 CHASSIS, RED.</t>
  </si>
  <si>
    <t>DR-C4</t>
  </si>
  <si>
    <t>DOOR, LOCK &amp; KEYS.  ACCEPTS 3 CHASSIS, BLACK.</t>
  </si>
  <si>
    <t>DR-C4B</t>
  </si>
  <si>
    <t>BLANK DOOR, LOCK &amp; KEYS.  ACCEPTS 3 CHASSIS; BLACK.</t>
  </si>
  <si>
    <t>DR-C4BR</t>
  </si>
  <si>
    <t>BLANK DOOR, LOCK &amp; KEYS.  ACCEPTS 3 CHASSIS, RED.</t>
  </si>
  <si>
    <t>DR-C4R</t>
  </si>
  <si>
    <t>DOOR, LOCK &amp; KEYS.  ACCEPTS 3 CHASSIS, RED.</t>
  </si>
  <si>
    <t>DR-D4</t>
  </si>
  <si>
    <t>DOOR, LOCK &amp; KEYS.  ACCEPTS 4 CHASSIS, BLACK.</t>
  </si>
  <si>
    <t>DR-D4B</t>
  </si>
  <si>
    <t>BLANK DOOR, LOCK &amp; KEYS.  ACCEPTS 4 CHASSIS, BLACK.</t>
  </si>
  <si>
    <t>DR-D4BR</t>
  </si>
  <si>
    <t>BLANK DOOR, LOCK &amp; KEYS.  ACCEPTS 4 CHASSIS, RED.</t>
  </si>
  <si>
    <t>DR-D4R</t>
  </si>
  <si>
    <t>DOOR, LOCK &amp; KEYS.  ACCEPTS 4 CHASSIS, RED.</t>
  </si>
  <si>
    <t>EQBB-B4</t>
  </si>
  <si>
    <t>EQUIPMENT BACKBOX ASSEMBLY, TWO TIERS, BLACK.</t>
  </si>
  <si>
    <t>EQBB-B4R</t>
  </si>
  <si>
    <t>EQBB-C4</t>
  </si>
  <si>
    <t>EQUIPMENT BACKBOX ASSEMBLY, THREE TIERS, BLACK.</t>
  </si>
  <si>
    <t>EQBB-C4R</t>
  </si>
  <si>
    <t>EQBB-D4</t>
  </si>
  <si>
    <t>EQUIPMENT BACKBOX ASSEMBLY, FOUR TIERS, BLACK.</t>
  </si>
  <si>
    <t>EQBB-D4R</t>
  </si>
  <si>
    <t>EQDR-B4</t>
  </si>
  <si>
    <t>EQUIPMENT DOOR ASSEMBLY, VENTED, TWO TIERS, BLACK.</t>
  </si>
  <si>
    <t>EQDR-B4R</t>
  </si>
  <si>
    <t>EQDR-C4</t>
  </si>
  <si>
    <t>EQUIPMENT DOOR ASSEMBLY, VENTED, THREE TIERS, BLACK.</t>
  </si>
  <si>
    <t>EQDR-C4R</t>
  </si>
  <si>
    <t>EQDR-D4</t>
  </si>
  <si>
    <t>EQUIPMENT DOOR ASSEMBLY, VENTED, FOUR TIERS, BLACK.</t>
  </si>
  <si>
    <t>EQDR-D4R</t>
  </si>
  <si>
    <t>NFS-LBB</t>
  </si>
  <si>
    <t>NFS LARGE BATTERY BACKBOX, HOUSES UP TO TWO 55 AH BATTERIES, BLACK.</t>
  </si>
  <si>
    <t>NFS-LBBR</t>
  </si>
  <si>
    <t>NFS LARGE BATTERY BACKBOX, HOUSES UP TO TWO 55 AH BATTERIES, RED.</t>
  </si>
  <si>
    <t>NOT-FILTER-KIT1</t>
  </si>
  <si>
    <t>KIT INCLUDES FILTERS, MOUNTING HARDWARE AND DOCUMENTATION FOR SPECIFIED MARINE APPLICATIONS</t>
  </si>
  <si>
    <t>P40-KITB</t>
  </si>
  <si>
    <t>DRESS PLATE, KELTRON PRINTER, SAME AS P40-KIT BUT INCLUDES BLACK DRESS PLATE; ALSO INCLUDES TWO NEW STYLE BMP-1 ANNUNCIATOR BLANK DRESS PLATES. (ONLY NFS-3030/NFS-640)</t>
  </si>
  <si>
    <t>PL-BM</t>
  </si>
  <si>
    <t>MOUNTING PLATE.  REQUIRED FOR EACH CAB-BM.</t>
  </si>
  <si>
    <t>SBB-A4</t>
  </si>
  <si>
    <t>BACKBOX, 1 CHASSIS, BLACK.</t>
  </si>
  <si>
    <t>SBB-A4R</t>
  </si>
  <si>
    <t>BACKBOX, 1 CHASSIS, RED.</t>
  </si>
  <si>
    <t>SBB-AA4</t>
  </si>
  <si>
    <t>AA SIZE BACKBOX, BLACK</t>
  </si>
  <si>
    <t>SBB-AA4R</t>
  </si>
  <si>
    <t>AA SIZE BACKBOX, RED</t>
  </si>
  <si>
    <t>SBB-B4</t>
  </si>
  <si>
    <t>BACKBOX, 2 CHASSIS, BLACK.</t>
  </si>
  <si>
    <t>SBB-B4R</t>
  </si>
  <si>
    <t>BACKBOX, 2 CHASSIS, RED.</t>
  </si>
  <si>
    <t>SBB-C4</t>
  </si>
  <si>
    <t>BACKBOX, 3 CHASSIS, BLACK.</t>
  </si>
  <si>
    <t>SBB-C4R</t>
  </si>
  <si>
    <t>BACKBOX, 3 CHASSIS, RED.</t>
  </si>
  <si>
    <t>SBB-D4</t>
  </si>
  <si>
    <t>BACKBOX, 4 CHASSIS, BLACK.</t>
  </si>
  <si>
    <t>SBB-D4R</t>
  </si>
  <si>
    <t>BACKBOX, 4 CHASSIS, RED.</t>
  </si>
  <si>
    <t>SEISKIT-2550</t>
  </si>
  <si>
    <t>SEISMIC KIT FOR THE FIREVOICE 25/50 SERIES. INCLUDES BATTERY BRACKET FOR TWO 7AH, 12AH, OR 18AH BATTERIES</t>
  </si>
  <si>
    <t>SEISKIT-320/B26</t>
  </si>
  <si>
    <t>SEISMIC KIT FOR THE NFS-320 AND BB-26. INCLUDES BATTERY BRACKET FOR TWO 26AH BATTERIES</t>
  </si>
  <si>
    <t>SEISKIT-BB100</t>
  </si>
  <si>
    <t>SEISMIC KIT FOR THE BB-100 AND BB-200. INCLUDES BATTERY BRACKET FOR TWO 100AH BATTERIES. TWO KITS ARE REQUIRED FOR THE BB-200</t>
  </si>
  <si>
    <t>SEISKIT-BB17</t>
  </si>
  <si>
    <t>SEISMIC KIT FOR THE BB-17. INCLUDES BATTERY BRACKET FOR TWO 18AH BATTERIES</t>
  </si>
  <si>
    <t>SEISKIT-BB25</t>
  </si>
  <si>
    <t>SEISMIC KIT FOR THE BB-25. INCLUDES BATTERY BRACKET FOR TWO 26AH BATTERIES</t>
  </si>
  <si>
    <t>SEISKIT-CAB</t>
  </si>
  <si>
    <t>SEISMIC KIT FOR THE CAB-4 SERIES CABINETS. INCLUDES BATTERY BRACKET FOR TWO 26AH BATTERIES</t>
  </si>
  <si>
    <t>SEISKIT-COMMENC</t>
  </si>
  <si>
    <t>SEISMIC KIT FOR THE SFP-5UD, SFP-10UD, FIREWARDEN 50, FIREWARDEN 100-2, RP-2001, AND RP-2002. INCLUDES BATTERY BRACKET FOR TWO 7AH, 12AH, OR 18AH BATTERIES</t>
  </si>
  <si>
    <t>SEISKIT-DAA</t>
  </si>
  <si>
    <t>SEISMIC KIT FOR THE DAX, DAA, AND DAA2 SERIES AMPLIFIERS. INCLUDES BATTERY BRACKET FOR TWO 12AH BATTERIES</t>
  </si>
  <si>
    <t>SEISKIT-LBB</t>
  </si>
  <si>
    <t>SEISMIC KIT FOR THE NFS-LBB. INCLUDES BATTERY BRACKET FOR TWO 55AH BATTERIES</t>
  </si>
  <si>
    <t>SEISKIT-PS/2/4</t>
  </si>
  <si>
    <t>SEISMIC KIT FOR THE FCPS-24S6/8, CAB-PS1, SFP-2402 AND SFP-2404. INCLUDES BATTERY BRACKET FOR TWO 7AH OR 12AH BATTERIES</t>
  </si>
  <si>
    <t>TR-320</t>
  </si>
  <si>
    <t>TRIM RING FOR NFS-320 CABINET.</t>
  </si>
  <si>
    <t>TR-320R</t>
  </si>
  <si>
    <t>TRIM RING FOR NFS-320 CABINET, RED</t>
  </si>
  <si>
    <t>TR-A4</t>
  </si>
  <si>
    <t>“A” SIZE TRIM RING FOR THE CAB-4 OR CAB-3 SERIES. BLACK.</t>
  </si>
  <si>
    <t>TR-AA4</t>
  </si>
  <si>
    <t>“AA” SIZE TRIM RING FOR THE CAB-4 OR CAB-3 SERIES. BLACK.</t>
  </si>
  <si>
    <t>TR-ABS2D</t>
  </si>
  <si>
    <t>TRIM RING FOR ABS-2D, BLACK</t>
  </si>
  <si>
    <t>TRABS-4D</t>
  </si>
  <si>
    <t>TRIM RING FOR ABS-4D, BLACK</t>
  </si>
  <si>
    <t>TR-B4</t>
  </si>
  <si>
    <t>“B” SIZE TRIM RING FOR THE CAB-4 OR CAB-3 SERIES. BLACK.</t>
  </si>
  <si>
    <t>TR-C4</t>
  </si>
  <si>
    <t>“C” SIZE TRIM RING FOR THE CAB-4 OR CAB-3 SERIES. BLACK.</t>
  </si>
  <si>
    <t>TR-D4</t>
  </si>
  <si>
    <t>“D” SIZE TRIM RING FOR THE CAB-4 OR CAB-3 SERIES. BLACK.</t>
  </si>
  <si>
    <t>VP-2B</t>
  </si>
  <si>
    <t>2” FILLER DRESS PLATE.  USED WHEN THE ADP-4B IS INSTALLED IN THE TOP ROW OF A CAB-4 SERIES BACKBOX. (ONLY NFS-3030/NFS-640)</t>
  </si>
  <si>
    <t>WC-2</t>
  </si>
  <si>
    <t>WIRE CHANNEL. PROVIDES A PAIR OF WIRE TRAYS TO NEATLY ROUTE WIRE IN A CAB-4 SERIES BACKBOX</t>
  </si>
  <si>
    <t>BAT-121000</t>
  </si>
  <si>
    <t>BATTERY, 12 VOLT, 100 AH.</t>
  </si>
  <si>
    <t>BAT-12120-BP</t>
  </si>
  <si>
    <t>FOUR (4) BAT-12120 BAT-12120 (12V, 12AH)</t>
  </si>
  <si>
    <t>BAT-12180-BP</t>
  </si>
  <si>
    <t>TWO (2) BAT-12180 (12V, 18AH)</t>
  </si>
  <si>
    <t>BAT-12260-BP</t>
  </si>
  <si>
    <t>TWO (2) BAT-12660 (12V, 26AH)</t>
  </si>
  <si>
    <t>BAT-1250-BP</t>
  </si>
  <si>
    <t>TEN (10) BAT-1250 (12V, 5AH)</t>
  </si>
  <si>
    <t>BAT-12550</t>
  </si>
  <si>
    <t>BATTERY, 12 VOLT, 55 AH.</t>
  </si>
  <si>
    <t>BAT-1270-BP</t>
  </si>
  <si>
    <t>FIVE (5) BAT-1270 (12V, 7AH) SHIPPED IN EACH BULK PACK</t>
  </si>
  <si>
    <t>411</t>
  </si>
  <si>
    <t>3 CHANNEL, DUAL LINE SLAVE DACT; REQUIRES PRO-411 PROGRAMMER.</t>
  </si>
  <si>
    <t>411RK</t>
  </si>
  <si>
    <t>RELAY KIT, TWO PROGRAMMABLE RELAYS, FORM-C, 411UDAC ONLY.</t>
  </si>
  <si>
    <t>411UD</t>
  </si>
  <si>
    <t>4 CHANNEL DUAL LINE SLAVE PROGRAMMER DACT; FORM-C RELAY AND UP/DOWNLOAD CAPABILITY.  REQUIRES PRO-411.</t>
  </si>
  <si>
    <t>411UDAC</t>
  </si>
  <si>
    <t>4 CHANNEL, DUAL LINE, STAND-ALONE COMMUNICATOR; 1 AMP NAC, INTEGRAL BATTERY CHARGER, REMOTE UPLOAD/DOWNLOAD CAPABILITY.</t>
  </si>
  <si>
    <t>25 FT. ANTENNA CABLE, LOW LOSS</t>
  </si>
  <si>
    <t>50 FT. ANTENNA CABLE, LOW LOSS</t>
  </si>
  <si>
    <t>IPGSM-COM, IPGSM-COMA HANDHELD PROGRAMMER</t>
  </si>
  <si>
    <t>ALMSC119</t>
  </si>
  <si>
    <t>RJ45-DB9F CONNECTOR</t>
  </si>
  <si>
    <t>BB-UZC</t>
  </si>
  <si>
    <t>OPTIONAL ENCLOSURE FOR APPLICATIONS WHERE THE UZC-256 WILL NOT FIT IN PANEL ENCLOSURE; BLACK</t>
  </si>
  <si>
    <t>BB-UZC-R</t>
  </si>
  <si>
    <t>OPTIONAL ENCLSOURE FOR APPLICATIONS WHERE THE UZC-256 WILL NOT FIT IN PANEL ENCLOSURE; RED</t>
  </si>
  <si>
    <t>DPI-232</t>
  </si>
  <si>
    <t>DIRECT PANEL INTERFACE.  MODEM INTERFACE FOR DIRECT WIRE (NO DIAL-UP CAPABILITIES) FOR INTERCONNECTING PANELS.  REPLACES TPI-232 IN DIRECT WIRE APPLICATIONS.</t>
  </si>
  <si>
    <t>ESD-100</t>
  </si>
  <si>
    <t>VISORALARM-PLUS UL LISTED SURGE PROTECTOR IN CHS-M3 OR CPU2-640 CHASSIS</t>
  </si>
  <si>
    <t>HPTCOVER</t>
  </si>
  <si>
    <t>PLUG IN TRANSFORMER BOX FOR IPGSM COMMUNICATOR</t>
  </si>
  <si>
    <t>IPCHSKIT</t>
  </si>
  <si>
    <t>CHASSIS TO MOUNT IP COMMUNICATOR IN CHSA SERIES CHASSIS</t>
  </si>
  <si>
    <t>MCBL-7</t>
  </si>
  <si>
    <t>DACT PHONE CORDS -- 7 FOOT.</t>
  </si>
  <si>
    <t>PRO-411</t>
  </si>
  <si>
    <t>HAND-HELD PROGRAMMER FOR LOCAL PROGRAMMING OF 411, 411UD OR 411UDAC.</t>
  </si>
  <si>
    <t>UBS-1</t>
  </si>
  <si>
    <t>BACKBOX, UDACT, WITH VIEWING WINDOW AND OPTIONAL RELAY MOUNT.</t>
  </si>
  <si>
    <t>UBS-1B</t>
  </si>
  <si>
    <t>METAL ENCLOSURE WITH SOLID DOOR FOR REMOTE MOUNTING OF THE UDACT-2, BLACK</t>
  </si>
  <si>
    <t>UBS-1R</t>
  </si>
  <si>
    <t>METAL ENCLOSURE WITH SOLID DOOR FOR REMOTE MOUNTING OF THE UDACT-2, RED</t>
  </si>
  <si>
    <t>UDACT-2</t>
  </si>
  <si>
    <t>UNIVERSAL DIGITAL ALARM COMMUNICTATOR TRANSMITTER-2</t>
  </si>
  <si>
    <t>UZC-HI</t>
  </si>
  <si>
    <t>HARDWARE KIT TO CONNECT THE UZC-256 TO A PC.; INCLUDES: NULL MODEM CABLE, AC POWER ADAPTER, AND 9-PIN TO 25-PIN CONVERTER.</t>
  </si>
  <si>
    <t>HS-NCM-MF</t>
  </si>
  <si>
    <t>HIGH-SPEED NETWORK COMMUNICATIONS MODULE, FIBER-OPTIC CABLE INTERFACE (MULTI-MODE).</t>
  </si>
  <si>
    <t>HS-NCM-MFSF</t>
  </si>
  <si>
    <t>HIGH-SPEED NETWORK COMMUNICATIONS MODULE, FIBER-OPTIC CABLE INTERFACE (MULTI-MODE FIBER TO SINGLE-MODE FIBER)</t>
  </si>
  <si>
    <t>HS-NCM-SF</t>
  </si>
  <si>
    <t>HIGH-SPEED NETWORK COMMUNICATIONS MODULE, FIBER-OPTIC CABLE INTERFACE (SINGLE-MODE)</t>
  </si>
  <si>
    <t>MON-22LCDW</t>
  </si>
  <si>
    <t>22" UL-LISTED WIDE-SCREEN LCD, 1680X1050 WSXGA</t>
  </si>
  <si>
    <t>MON-22LCDW-TS</t>
  </si>
  <si>
    <t>22" UL-LISTED CAPACITIVE TOUCH-SCREEN, USB CONTROLLER, CUSTOM STAND</t>
  </si>
  <si>
    <t>MON-42LCDW</t>
  </si>
  <si>
    <t>42" UL-LISTED WIDE-SCREEN LCD, 1920X1080P</t>
  </si>
  <si>
    <t>NCM-F</t>
  </si>
  <si>
    <t>NETWORK CONTROL MODULE - MULTI MODE FIBER; ORDER ONE NCM PER NETWORK NODE (CPU-640/3030,NCA,CPU2-640/3030,NCA-2,DVC, ETC).</t>
  </si>
  <si>
    <t>NCM-W</t>
  </si>
  <si>
    <t>NETWORK CONTROL MODULE - WIRE; ORDER ONE NCM PER NETWORK NODE (CPU-640/3030,NCA,CPU2-640/3030,NCA-2,DVC, ETC).</t>
  </si>
  <si>
    <t>NFN-GW-EM-3</t>
  </si>
  <si>
    <t>INTELLIGENT GATEWAY INTERFACE FOR THE ONYXWORKS™ FIRE MONITORING WORKSTATION</t>
  </si>
  <si>
    <t>NFN-GW-PC-F</t>
  </si>
  <si>
    <t>NFN GATEWAY PC CARD WITH FIBER.</t>
  </si>
  <si>
    <t>NFN-GW-PC-HNMF</t>
  </si>
  <si>
    <t>NFN-GW-PC-HNSF</t>
  </si>
  <si>
    <t>NFN-GW-PC-W</t>
  </si>
  <si>
    <t>NFN GATEWAY PC CARD WITH WIRE.</t>
  </si>
  <si>
    <t>RPT-F</t>
  </si>
  <si>
    <t>NETWORK FIBER OPTICS REPEATER.</t>
  </si>
  <si>
    <t>RPT-W</t>
  </si>
  <si>
    <t>NETWORK WIRE REPEATER.</t>
  </si>
  <si>
    <t>RPT-WF</t>
  </si>
  <si>
    <t>NETWORK WIRE TO FIBER OPTICS REPEATER.</t>
  </si>
  <si>
    <t>SLC-IM</t>
  </si>
  <si>
    <t>CIRCUIT-INTEGRATION MODULE PROVIDES A COMMUNICATION LINK BETWEEN A VESDANET NETWORK AND A FIRE ALARM CONTROL PANEL (FACP) VIA THE VHX-1420-HFS</t>
  </si>
  <si>
    <t>VESDA-HLI-GW</t>
  </si>
  <si>
    <t>INTELLIGENT INTERFACE THAT PROVIDES A COMMUNICATION LINK BETWEEN THE NOTI-FIRE-NET™ NETWORK AND VESDA™ DETECTORS ON THE VESDANET™</t>
  </si>
  <si>
    <t>FIRSTVISION-ENC</t>
  </si>
  <si>
    <t>ONYX FIRSTVISION™ BACKBOX WITH DOOR</t>
  </si>
  <si>
    <t>FIRSTVISION-LCD</t>
  </si>
  <si>
    <t>ONYX FIRSTVISION™ USER INTERFACE SOFTWARE AND HARDWARE PACKAGE. INCLUDES 22” LCD TOUCH-SCREEN PC, ONBOARD ETHERNET, AND USB PORTS. PACKAGE ALSO INCLUDES ONE SOFTWARE LICENSE, AND CONFIGURATION SOFTWARE. FIRSTVISION-ENC BACKBOX WITH DOOR MUST BE ORDERED SEPARATELY.</t>
  </si>
  <si>
    <t>BACNET-GW-3</t>
  </si>
  <si>
    <t>INTELLIGENT INTERFACE USING BACNET PROTOCOL THAT A PROVIDES A COMMUNICATIONS LINKS BETWEEN A BUILDING MANAGEMENT SYSTEM (BMS) AND FIRE ALARM CONTROL PANELS</t>
  </si>
  <si>
    <t>CAP-GW</t>
  </si>
  <si>
    <t>EMERGENCY COMMUNICATIONS RECEIVERS SYSTEM - DRMNS GATEWAY USING CAP PROTOCOL (INQUIRE REGARDING VENDOR COMPARTIBILITY)</t>
  </si>
  <si>
    <t>NOTIFY-IP</t>
  </si>
  <si>
    <t>DP-9692</t>
  </si>
  <si>
    <t>DRESS PANEL FOR FIREWARDEN-100-2; RED</t>
  </si>
  <si>
    <t>DP-9692B</t>
  </si>
  <si>
    <t>DRESS PANEL FOR THE FIREWARDEN 100-2, BLACK</t>
  </si>
  <si>
    <t>MULTIMOD-BRKT</t>
  </si>
  <si>
    <t>MULTI-MODULE MOUNTING BRACKET; FOR ONE OPTIONAL MULTI-MODULE IN ROME-B</t>
  </si>
  <si>
    <t>N100-ISO</t>
  </si>
  <si>
    <t>NC-100</t>
  </si>
  <si>
    <t>ADDRESSABLE CONTROL MODULE ; CONFIGURED FOR ONE CLASS A OR CLASS B NAC.</t>
  </si>
  <si>
    <t>NC-100R</t>
  </si>
  <si>
    <t>ADDRESSABLE RELAY MODULE ; PROVIDES 2 FORM-C DRY CONTACTS THAT SWITCH TOGETHER.</t>
  </si>
  <si>
    <t>NDM-100</t>
  </si>
  <si>
    <t>ADDRESSABLE DUAL MONITOR MODULE; 2 CLASS B.</t>
  </si>
  <si>
    <t>NMM-100</t>
  </si>
  <si>
    <t>ADDRESSABLE MONITOR MODULE; SUPERVISES EITHER A CLASS A OR CLASS B CIRCUIT OF N.D. DRY-CONTACT INPUT DEVICES.</t>
  </si>
  <si>
    <t>NMM-100-10</t>
  </si>
  <si>
    <t>ADDRESSABLE 10 INPUT MULTIMOD</t>
  </si>
  <si>
    <t>NMM-100P</t>
  </si>
  <si>
    <t>ADDRESSABLE MINI MODULE; SUPERVISES A CLASS B CIRCUIT OF N.D. DRY-CONTACT DEVICES.</t>
  </si>
  <si>
    <t>NOT-BG12LX</t>
  </si>
  <si>
    <t>ADDRESSABLE PULL STATION.</t>
  </si>
  <si>
    <t>NZM-100</t>
  </si>
  <si>
    <t>ADDRESSABLE 2-WIRE DETECTOR ZONE MODULE.</t>
  </si>
  <si>
    <t>NZM-100-6</t>
  </si>
  <si>
    <t>6-INPUT (CLASS B) OR 3-INPUT (CLASS A) 2-WIRE DET. ZONE MODULE</t>
  </si>
  <si>
    <t>PRT/PK-CABLE</t>
  </si>
  <si>
    <t>CABLE PRINTER/PERSONAL COMPUTER INTERFACE CABLE</t>
  </si>
  <si>
    <t>ROME-B</t>
  </si>
  <si>
    <t>RELAY OPTION MODULE ENCLOSURE; INCLUDES ONE N-ANN-RLY. ROOM FOR ONE ADDITIONAL RELAY MODULE OR ADDRESSABLE MULTI-MODULE; BLACK</t>
  </si>
  <si>
    <t>XRM-24BE</t>
  </si>
  <si>
    <t>TRANSFORMER ASSEMBLY; EXPANDS SYSTEM POWER OUTPUT TO 6 AMPS; FOR USE WITH REV 2 OR HIGHER FIREWARDEN-100-2E PANELS ONLY.</t>
  </si>
  <si>
    <t>ZNAC-92</t>
  </si>
  <si>
    <t>CLASS A CONVERTER FOR NFW2-100 NACS ONLY</t>
  </si>
  <si>
    <t>DP-ES-B</t>
  </si>
  <si>
    <t>OPTIONAL DRESS PANEL, BLACK</t>
  </si>
  <si>
    <t>DP-ES-R</t>
  </si>
  <si>
    <t>OPTIONAL DRESS PANEL, RED</t>
  </si>
  <si>
    <t>IPOTS-COM</t>
  </si>
  <si>
    <t>IPOTS CARD</t>
  </si>
  <si>
    <t>N-ANN-100</t>
  </si>
  <si>
    <t>REMOTE MIMIC ANNUNCIATOR, 100 CHARACTER DISLAY, BLACK</t>
  </si>
  <si>
    <t>N-ANN-100R</t>
  </si>
  <si>
    <t>REMOTE MIMIC ANNUNCIATOR, 100 CHARACTER DISLAY, RED</t>
  </si>
  <si>
    <t>NFW-100X</t>
  </si>
  <si>
    <t>ADDRESSABLE FIRE ALARM CONTROL PANEL, 198 ADDRESSABLE DEVICES ON ONE SLC, BLACK</t>
  </si>
  <si>
    <t>NFW-100XR</t>
  </si>
  <si>
    <t>ADDRESSABLE FIRE ALARM CONTROL PANEL, 198 ADDRESSABLE DEVICES ON ONE SLC, RED.</t>
  </si>
  <si>
    <t>NFW-50X</t>
  </si>
  <si>
    <t>ADDRESSABLE FIRE ALARM CONTROL PANEL, 50 ADDRESSABLE DEVICES ON ONE SLC, BLACK.</t>
  </si>
  <si>
    <t>NFW-50XR</t>
  </si>
  <si>
    <t>ADDRESSABLE FIRE ALARM CONTROL PANEL, 50 ADDRESSABLE DEVICES ON ONE SLC, RED.</t>
  </si>
  <si>
    <t>PWRMOD24</t>
  </si>
  <si>
    <t>TRANSFORMER, EXPANDS NFW-100X SYSTEM POWER TO 6 AMPS</t>
  </si>
  <si>
    <t>4XLM</t>
  </si>
  <si>
    <t>ANNUNCIATOR DRIVER MODULE.  SFP-2404 ONLY</t>
  </si>
  <si>
    <t>4XTM</t>
  </si>
  <si>
    <t>PLUG-IN TRANSMITTER MODULE; PROVIDES MUNICIPAL BOX AND REMOTE STATION CONNECTIONS.</t>
  </si>
  <si>
    <t>4XZM</t>
  </si>
  <si>
    <t>4 ZONE FUNCTION RELAY MODULE.  SFP-2404 ONLY</t>
  </si>
  <si>
    <t>ANN-MBRLY</t>
  </si>
  <si>
    <t>OPTIONAL MOUNTING BRACKET (ANN-RLY)</t>
  </si>
  <si>
    <t>ANN-SB80KIT-B</t>
  </si>
  <si>
    <t>BACKBOX KIT, SURFACE MOUNT, USED WITH N-ANN-80 , BLACK</t>
  </si>
  <si>
    <t>ANN-SB80KIT-W</t>
  </si>
  <si>
    <t>BACKBOX KIT, SURFACE MOUNT USED WITH N-ANN-80 , WHITE</t>
  </si>
  <si>
    <t>CAC-4</t>
  </si>
  <si>
    <t>CLASS A CONVERTER; FOR INITIATING DEVICE CIRCUITS (IDC) AND NOTIFICATION APPLIANCE CIRCUITS (NAC).  SFP-2404 ONLY.</t>
  </si>
  <si>
    <t>DP-51050</t>
  </si>
  <si>
    <t>DRESS PANEL, RED</t>
  </si>
  <si>
    <t>DP-51050B</t>
  </si>
  <si>
    <t>DRESS PANEL, BLACK</t>
  </si>
  <si>
    <t>N-ANN-80</t>
  </si>
  <si>
    <t>REMOTE LCD ANNUNCIATOR MIMICS THE FACP DISPLAY, 80 CHARACTER DISPLAY. BLACK</t>
  </si>
  <si>
    <t>N-ANN-80-W</t>
  </si>
  <si>
    <t>REMOTE LCD ANNUNCIATOR MIMICS THE FACP DISPLAY, 80 CHARACTER DISPLAY. WHITE</t>
  </si>
  <si>
    <t>N-ANN-I/O</t>
  </si>
  <si>
    <t>INPUT/OUTPUT MODULE FOR DRIVING GRAPHIC ANNUNCIATORS OR RELAYS.</t>
  </si>
  <si>
    <t>N-ANN-LED</t>
  </si>
  <si>
    <t>ANNUNCIATOR MODULE, 10 INPUT ZONES, ALARM(RED), TROUBLE(YELLOW), SUPERVISORY(YELLOW), BLACK BOX</t>
  </si>
  <si>
    <t>N-ANN-LED-R</t>
  </si>
  <si>
    <t>ANNUNCIATOR MODULE, 10 INPUT ZONES, ALARM(RED), TROUBLE(YELLOW), SUPERVISORY(YELLOW), RED BOX</t>
  </si>
  <si>
    <t>N-ANN-LED-W</t>
  </si>
  <si>
    <t>ANNUNCIATOR MODULE, 10 INPUT ZONES, ALARM(RED), TROUBLE(YELLOW), SUPERVISORY(YELLOW), GREY BOX</t>
  </si>
  <si>
    <t>N-ANN-RLED</t>
  </si>
  <si>
    <t>ANNUNCIATOR MODULE, 10 INPUT ZONES, RED LEDS ONLY, BLACK BOX</t>
  </si>
  <si>
    <t>N-ANN-RLED-R</t>
  </si>
  <si>
    <t>ANNUNCIATOR MODULE, 10 INPUT ZONES, RED LEDS ONLY, RED BOX</t>
  </si>
  <si>
    <t>N-ANN-RLY</t>
  </si>
  <si>
    <t>RELAY MODULE WITH 10 FORM C RELAYS</t>
  </si>
  <si>
    <t>N-ANN-S/PG</t>
  </si>
  <si>
    <t>SERIAL/PARALLEL PRINTER INTERFACE MODULE FOR CONNECTING PRINTER TO FACP. FOR NFW-50 ONLY.</t>
  </si>
  <si>
    <t>N-CAC-5X</t>
  </si>
  <si>
    <t>CLASS A CONVERTER MODULE</t>
  </si>
  <si>
    <t>SFP-10UD</t>
  </si>
  <si>
    <t>10 ZONE CONVENTIONAL FIRE CONTROL PANEL WITH DACT AND 7 AMP POWER SUPPLY.</t>
  </si>
  <si>
    <t>SFP-10UDC</t>
  </si>
  <si>
    <t>ULC/UL LISTED, 10 ZONE CONVENTIONAL FIRE CONTROL PANEL WITH DACT AND 7 AMP POWER SUPPLY.  INCLUDES INTERNAL DRESS PANEL WITH BUILT-IN ANNUNCIATOR MODULE</t>
  </si>
  <si>
    <t>SFP-10UDE</t>
  </si>
  <si>
    <t>10 ZONE CONVENTIONAL FIRE CONTROL PANEL WITH DACT AND 7 AMP POWER SUPPLY. 240 VOLTS</t>
  </si>
  <si>
    <t>SFP-10UDR</t>
  </si>
  <si>
    <t>10 ZONE CONVENTIONAL FIRE CONTROL PANEL WITH DACT AND 7 AMP POWER SUPPLY. RED</t>
  </si>
  <si>
    <t>SFP-2402</t>
  </si>
  <si>
    <t>FIRE ALARM CONTROL PANEL, 2-ZONE, CLASS B; 24VDC, ONE CLASS B NAC, FEATURES: MAINTENANCE ALERT, DRIFT COMP, AND DETECTOR SENSITIVITY AUTOMATICALLY ADJUSTED.</t>
  </si>
  <si>
    <t>SFP-2402E</t>
  </si>
  <si>
    <t>SFP-2402 CONTROL PANEL 220/240VAC</t>
  </si>
  <si>
    <t>SFP-2404</t>
  </si>
  <si>
    <t>FIRE ALARM CONTROL PANEL, 4-ZONE, CLASS B/A; USE CAC-4 FOR CLASS A, 24VDC, ONE CLASS B/A (USE CAC-4 FOR CLASS A) NAC,.</t>
  </si>
  <si>
    <t>SFP-2404E</t>
  </si>
  <si>
    <t>SFP-2404 CONTROL PANEL 220/240VAC</t>
  </si>
  <si>
    <t>SFP-5UD</t>
  </si>
  <si>
    <t>5 ZONE CONVENTIONAL FIRE CONTROL PANEL WITH DACT AND 3 AMP POWER SUPPLY.</t>
  </si>
  <si>
    <t>SFP-5UDC</t>
  </si>
  <si>
    <t>ULC/UL LISTED, 5 ZONE CONVENTIONAL FIRE CONTROL PANEL WITH DACT AND 7 AMP POWER SUPPLY.  INCLUDES INTERNAL DRESS PANEL WITH BUILT-IN ANNUNCIATOR MODULE</t>
  </si>
  <si>
    <t>SFP-5UDE</t>
  </si>
  <si>
    <t>5 ZONE CONVENTIONAL FIRE CONTROL PANEL WITH DACT AND 3 AMP POWER SUPPLY. 240 VOLTS</t>
  </si>
  <si>
    <t>SFP-5UDR</t>
  </si>
  <si>
    <t>5 ZONE CONVENTIONAL FIRE CONTROL PANEL WITH DACT AND 3 AMP POWER SUPPLY. RED</t>
  </si>
  <si>
    <t>TR-1-B</t>
  </si>
  <si>
    <t>OPTIONAL BACK BOX TRIM RING.</t>
  </si>
  <si>
    <t>TR-CE</t>
  </si>
  <si>
    <t>TRIM RING USED WITH NFW2-100 AND NFW-50, SFP-5UD, SFP-10UD, RP-2001, RP-2002; RED</t>
  </si>
  <si>
    <t>TR-CE-B</t>
  </si>
  <si>
    <t>TRIM RING USED WITH NFW2-100 AND NFW-50, SFP-5UD, SFP-10UD, RP-2001, RP-2002; BLACK</t>
  </si>
  <si>
    <t>XRM-24</t>
  </si>
  <si>
    <t>TRANSFORMER ASSEMBLY; EXPANDS NOTIFICATION APPLIANCE CIRCUIT POWER FROM 2.5 TO 5 AMPS.  SFP-2404 ONLY</t>
  </si>
  <si>
    <t>2151</t>
  </si>
  <si>
    <t>SMOKE DETECTOR HEAD, PHOTO, LOW-PROFILE</t>
  </si>
  <si>
    <t>2151T</t>
  </si>
  <si>
    <t>SMOKE DETECTOR HEAD, PHOTO/THERMAL, LOW-PROFILE -REQ. B100 SERIES BASE</t>
  </si>
  <si>
    <t>2WTA-B</t>
  </si>
  <si>
    <t>I3 PHOTO DETECTOR, PLUG-IN, 2-WIRE, 12/24 VDC, 135 °F THERMAL, TEMPORAL 85 DBA SOUNDER.</t>
  </si>
  <si>
    <t>2WTR-B</t>
  </si>
  <si>
    <t>I3 PHOTO DETECTOR, PLUG-IN, 2-WIRE, 12/24 VDC, 135 °F THERMAL, FORM-C RELAY.</t>
  </si>
  <si>
    <t>4WITAR-B</t>
  </si>
  <si>
    <t>I3 PHOTO DETECTOR, PLUG-IN, 4-WIRE, 12/24 VDC, ISOLATED 135 DEG F THERMAL, TEMPORAL 85 DBA SOUNDER, FORM-C RELAY.</t>
  </si>
  <si>
    <t>4WTA-B</t>
  </si>
  <si>
    <t>I3 PHOTO DETECTOR, PLUG-IN, 4-WIRE, 12/24 VDC, 135 °F THERMAL, TEMPORAL 85 DBA SOUNDER.</t>
  </si>
  <si>
    <t>4WTAR-B</t>
  </si>
  <si>
    <t>I3 PHOTO DETECTOR, PLUG-IN, 4-WIRE, 12/24 VDC, 135 °F THERMAL, TEMPORAL 85 DBA SOUNDER, FORM-C RELAY.</t>
  </si>
  <si>
    <t>4WTR-B</t>
  </si>
  <si>
    <t>I3 PHOTO DETECTOR, PLUG-IN, 4-WIRE, 12/24 VDC, 135 °F THERMAL, FORM-C RELAY.</t>
  </si>
  <si>
    <t>5151</t>
  </si>
  <si>
    <t>135 °F (57°C) ELECTRONIC FIXED &amp; ROR HEAT; REQUIRES B400 SERIES BASE.</t>
  </si>
  <si>
    <t>A77-AB2</t>
  </si>
  <si>
    <t>I³ RETROFIT ADAPTER BRACKET.</t>
  </si>
  <si>
    <t>B110LP</t>
  </si>
  <si>
    <t>BASE, 2-WIRE, LOW-PROFILE, FLANGED, 12/24VDC</t>
  </si>
  <si>
    <t>B112LP</t>
  </si>
  <si>
    <t>BASE, 4-WIRE, LOW-PROFILE, FORM-A&amp;C, 24VDC</t>
  </si>
  <si>
    <t>CO1224T</t>
  </si>
  <si>
    <t>CONVENTIONAL CARBON MONOXIDE DETECTOR, 12/24 VDC, WITH SOUNDER AND TROUBLE RELAY WITH TEST FUNCTION; UL2075 LISTED</t>
  </si>
  <si>
    <t>CO1224TR</t>
  </si>
  <si>
    <t>CONVENTIONAL CARBON MONOXIDE DETECTOR, 12/24 VDC, WITH SOUNDER AND TROUBLE RELAY WITH TEST FUNCTION, ROUND; UL2075 LISTED</t>
  </si>
  <si>
    <t>CO-PLATE</t>
  </si>
  <si>
    <t>CO DETECTOR PLATE, PACKAGE OF 5.  USE WHEN REPLACING ROUND CO DETECTORS WITH THE CO1224T.</t>
  </si>
  <si>
    <t>RRS-MOD</t>
  </si>
  <si>
    <t>REVERSING RELAY/SYNCH MODULE.</t>
  </si>
  <si>
    <t>SENS-RDR</t>
  </si>
  <si>
    <t>I³ SENSITIVITY READER.</t>
  </si>
  <si>
    <t>BEAM DETECTOR WITH REFLECTOR, UL LISTED, ADDRESSABLE</t>
  </si>
  <si>
    <t>OSI-R-SS</t>
  </si>
  <si>
    <t>HAZ-WP-PULL</t>
  </si>
  <si>
    <t>FIRE ALARM PULL STATION FOR HAZARDOUS, NON-HAZARDOUS, WEATHERPROOF OR HARSH LOCATIONS</t>
  </si>
  <si>
    <t>XAL-53</t>
  </si>
  <si>
    <t>KILARK MANUAL STATION, EXPLOSION-PROOF; NO &amp; NC CONTACTS.</t>
  </si>
  <si>
    <t>ALPHA-215</t>
  </si>
  <si>
    <t>PROGRAMMABLE LED ARRAY, 2.5” X 26” DISPLAY</t>
  </si>
  <si>
    <t>LEDSIGN-GW</t>
  </si>
  <si>
    <t>UL LISTED SIGN MESSAGE GENERATOR GATEWAY, USE WITH OAX2-24V.  EACH GATEWAY CAN CONTROL UP TO 10 OAX2-24V SIGNS</t>
  </si>
  <si>
    <t>MEGADOT</t>
  </si>
  <si>
    <t>PROGRAMMABLE LED ARRAY, 4.0” X 45.5” DISPLAY</t>
  </si>
  <si>
    <t>MNS-4000UL/24</t>
  </si>
  <si>
    <t>MNS 4000 LED DISPLAY, 24V, UL1638</t>
  </si>
  <si>
    <t>MNS-CONTROL16</t>
  </si>
  <si>
    <t>FACP INTERFACE FOR LED ARRAYS, 16 MESSAGES</t>
  </si>
  <si>
    <t>MNS-CONTROL8</t>
  </si>
  <si>
    <t>FACP INTERFACE FOR LED ARRAYS, 8 MESSAGES</t>
  </si>
  <si>
    <t>UL-LISTED LED SIGN</t>
  </si>
  <si>
    <t>SP-2/MNS</t>
  </si>
  <si>
    <t>TWO MESSAGE SIGN, “ANNOUNCEMENT” AND “EVACUATE”</t>
  </si>
  <si>
    <t>SP-4</t>
  </si>
  <si>
    <t>FOUR MESSAGE SIGN, “FIRE”, “WEATHER”, “ANNOUNCEMENT”, “EVACUATE”</t>
  </si>
  <si>
    <t>11337-L9</t>
  </si>
  <si>
    <t>IR-F9 CALIBRATION KIT FOR USE WITH 58/103L CYLINDERS</t>
  </si>
  <si>
    <t>129570-L3</t>
  </si>
  <si>
    <t>S301D2COMB - COMBUSTIBLE EXPLOSION PROOF SENSOR - (GAIN 1.0-1.3 / METHANE)</t>
  </si>
  <si>
    <t>1309-0071</t>
  </si>
  <si>
    <t>E3PT-CAGE - PROTECTIVE WIRE GUARD FOR E³POINT</t>
  </si>
  <si>
    <t>1309A0035</t>
  </si>
  <si>
    <t>E3H2S - HYDROGEN SULFIDE (H2S); -40° TO 50°C (-40° TO 122°F)</t>
  </si>
  <si>
    <t>1309A0036</t>
  </si>
  <si>
    <t>E302 - OXYGEN (O2);  -40° TO 50°C (-40° TO 122°F)</t>
  </si>
  <si>
    <t>1309A0037</t>
  </si>
  <si>
    <t>E3NO2 - NITROGEN DIOXIDE (NO2); -40° TO 50°C (-40° TO 122°F)</t>
  </si>
  <si>
    <t>1309A0038</t>
  </si>
  <si>
    <t>E3SCO - CARBON MONOXIDE (CO); -20° TO 50°C (-4° TO 122°F)</t>
  </si>
  <si>
    <t>1309A0039</t>
  </si>
  <si>
    <t>E3H2 - HYDROGEN (H2); -40° TO 50°C (-40° TO 122°F)</t>
  </si>
  <si>
    <t>1309A0040</t>
  </si>
  <si>
    <t>E3M - METHANE (CH4); -40° TO 50°C (-40° TO 122°F)</t>
  </si>
  <si>
    <t>1309A0041</t>
  </si>
  <si>
    <t>E3P - PROPANE (C3H8); -40° TO 50°C (-40° TO 122°F)</t>
  </si>
  <si>
    <t>1309A0042</t>
  </si>
  <si>
    <t>E3SA - E³POINT WITHOUT SENSOR, WALL MOUNT, ANALOG, 24VAC/DC</t>
  </si>
  <si>
    <t>1309A0043</t>
  </si>
  <si>
    <t>E3SAH - E³POINT WITHOUT SENSOR, WALL MOUNT, ANALOG, 120VAC</t>
  </si>
  <si>
    <t>1309A0047</t>
  </si>
  <si>
    <t>E3SM - E³POINT WITHOUT SENSOR, WALL MOUNT, MODBUS/BACNET, 24VAC/DC</t>
  </si>
  <si>
    <t>1309A0049</t>
  </si>
  <si>
    <t>E3DA - E³POINT WITHOUT SENSOR, DUCT MOUNT, ANALOG, 24VAC/DC</t>
  </si>
  <si>
    <t>1309A0056</t>
  </si>
  <si>
    <t>E3SRMO2 - E³POINT REMOTE SENSOR, OXYGEN (O2)</t>
  </si>
  <si>
    <t>1309A0057</t>
  </si>
  <si>
    <t>E3SRMNO2 - E³POINT REMOTE SENSOR, NITROGEN DIOXIDE (NO2)</t>
  </si>
  <si>
    <t>1309A0058</t>
  </si>
  <si>
    <t>E3SRMH2S - E³POINT REMOTE SENSOR, HYDROGEN SULFIDE (H2S)</t>
  </si>
  <si>
    <t>1309A0059</t>
  </si>
  <si>
    <t>E3SRMH2 - E³POINT REMOTE SENSOR, HYDROGEN (H2)</t>
  </si>
  <si>
    <t>1309A0060</t>
  </si>
  <si>
    <t>E3SRMCO - E³POINT REMOTE SENSOR, CARBON MONOXIDE (CO)</t>
  </si>
  <si>
    <t>1309A0061</t>
  </si>
  <si>
    <t>E3SRMM - E³POINT REMOTE SENSOR, METHANE (CH4)</t>
  </si>
  <si>
    <t>1309A0062</t>
  </si>
  <si>
    <t>E3SRMP - E³POINT REMOTE SENSOR, PROPANE (C3H8)</t>
  </si>
  <si>
    <t>1309K0002</t>
  </si>
  <si>
    <t>CAL KIT 58-103L CYLINDERS (ALL PRODUCTS EXCEPT SQN8X, IR-F9 &amp; XCD)</t>
  </si>
  <si>
    <t>1309K0003</t>
  </si>
  <si>
    <t>ECLAB - SPLASH GUARD ENCLOSURE</t>
  </si>
  <si>
    <t>301-ADI</t>
  </si>
  <si>
    <t>301-ADI ANALOG DIGITAL INPUT CONVERTER (4-20MA TO MODBUS RS-485)</t>
  </si>
  <si>
    <t>301-C</t>
  </si>
  <si>
    <t>301C CONTROLLER, PLASTIC ENCLOSURE</t>
  </si>
  <si>
    <t>301-C-DLC</t>
  </si>
  <si>
    <t>301C CONTROLLER, WITH DATALOGGER, PLASTIC ENCLOSURE</t>
  </si>
  <si>
    <t>301-EM-US3</t>
  </si>
  <si>
    <t>301-EM CONTROLLER TYPE 3 US</t>
  </si>
  <si>
    <t>301-R8-FS</t>
  </si>
  <si>
    <t>301-R8 RELAY MODULE WITH 8 RELAYS, FAILSAFE</t>
  </si>
  <si>
    <t>420-I</t>
  </si>
  <si>
    <t>420I DIGITAL ANALOG OUTPUT CONVERTER. MODBUS RS-485 TO 4-20MA</t>
  </si>
  <si>
    <t>998-012-001</t>
  </si>
  <si>
    <t>CH4 (25% LEL), AIR BALANCE, 103 L</t>
  </si>
  <si>
    <t>AAY80-390</t>
  </si>
  <si>
    <t>GAS SENSOR O2 4OXV</t>
  </si>
  <si>
    <t>8 OUTPUT VAC POWER SUPPLY. 24VAC@25A OR 28VAC@20A. UL/CUL.</t>
  </si>
  <si>
    <t>EC-FX-NH3-HR</t>
  </si>
  <si>
    <t>EC-FX REPLACEMENT NH3 CELL 0-500/1000PPM</t>
  </si>
  <si>
    <t>GFV213</t>
  </si>
  <si>
    <t>NH3 (25 PPM), N2 BALANCE, 58 L</t>
  </si>
  <si>
    <t>GFV543</t>
  </si>
  <si>
    <t>HFO-1234YF (500 PPM), N2 BALANCE, 103 L</t>
  </si>
  <si>
    <t>GFV544</t>
  </si>
  <si>
    <t>HFO-1234YF (1000 PPM), N2 BALANCE, 103 L</t>
  </si>
  <si>
    <t>GFV545</t>
  </si>
  <si>
    <t>HFO-1234YF (3000 PPM), N2 BALANCE, 103 L</t>
  </si>
  <si>
    <t>M-500975</t>
  </si>
  <si>
    <t>CH4 (1% / 20% LEL), AIR BALANCE, 103 L</t>
  </si>
  <si>
    <t>M-500976</t>
  </si>
  <si>
    <t>H2 (1% / 20% LEL), AIR BALANCE, 103 L</t>
  </si>
  <si>
    <t>M-500988</t>
  </si>
  <si>
    <t>CO (200 PPM), N2 BALANCE, 103 L</t>
  </si>
  <si>
    <t>M-501008</t>
  </si>
  <si>
    <t>AIR, AIR BALANCE, 103 L</t>
  </si>
  <si>
    <t>M-501046</t>
  </si>
  <si>
    <t>H2S (25 PPM), N2 BALANCE, 58 L</t>
  </si>
  <si>
    <t>M-501052</t>
  </si>
  <si>
    <t>CL2 (5 PPM), N2 BALANCE, 58 L</t>
  </si>
  <si>
    <t>M-501054</t>
  </si>
  <si>
    <t>NO2 (5 PPM), N2 BALANCE, 58 L</t>
  </si>
  <si>
    <t>M-501055</t>
  </si>
  <si>
    <t>SO2 (5 PPM), N2 BALANCE, 58 L</t>
  </si>
  <si>
    <t>M-501062</t>
  </si>
  <si>
    <t>CAL KIT TUBING 6 FT. 1/8 I.D X 1/4 O.D FOR SQN8X</t>
  </si>
  <si>
    <t>M-503380</t>
  </si>
  <si>
    <t>VA201TA50 - TRANSFORMER 50 VA</t>
  </si>
  <si>
    <t>M-507700</t>
  </si>
  <si>
    <t>C3H8 (20% LEL), AIR BALANCE, 103 L</t>
  </si>
  <si>
    <t>M-600400</t>
  </si>
  <si>
    <t>PS-24-150-N12 - 24 VAC/VDC POWER SUPPLY, 6.5A UL APPROVED</t>
  </si>
  <si>
    <t>M-700051</t>
  </si>
  <si>
    <t>IR-F9-R407A-0/500-COM, R407A 0/500 PPM, COMMERCIAL ENCLOSURE CARB COMPLIANT</t>
  </si>
  <si>
    <t>M-700144</t>
  </si>
  <si>
    <t>DEMAND FLOW REGULATOR 58-103L CYLINDERS, 0-3LPM FOR SQN8X</t>
  </si>
  <si>
    <t>M-700265</t>
  </si>
  <si>
    <t>IR-F9-HFO1234YF-0/1000-COM, HFO1234YF 0/500 PPM, COMMERCIAL ENCLOSURE CARB COMPLIANT</t>
  </si>
  <si>
    <t>M-700270</t>
  </si>
  <si>
    <t>IR-F9-HFO1234YF-0/1000-COM, HFO1234YF 0/1000 PPM, COMMERCIAL ENCLOSURE</t>
  </si>
  <si>
    <t>M-700275</t>
  </si>
  <si>
    <t>IR-F9-HFO1234YF-0/1000-COM, HFO1234YF 0/3000 PPM, COMMERCIAL ENCLOSURE</t>
  </si>
  <si>
    <t>S301-IRF-R11</t>
  </si>
  <si>
    <t>301-IRFS-R11 REFRIGERANT GAS SENSOR</t>
  </si>
  <si>
    <t>S301-IRF-R123</t>
  </si>
  <si>
    <t>301-IRFS-R123 REFRIGERANT GAS SENSOR</t>
  </si>
  <si>
    <t>S301-IRF-R125</t>
  </si>
  <si>
    <t>301-IRFS-R125 REFRIGERANT GAS SENSOR</t>
  </si>
  <si>
    <t>S301-IRF-R134A</t>
  </si>
  <si>
    <t>301-IRFS-R134A REFRIGERANT GAS SENSOR</t>
  </si>
  <si>
    <t>S301-IRF-R22</t>
  </si>
  <si>
    <t>301-IRFS-R22 REFRIGERANT GAS SENSOR</t>
  </si>
  <si>
    <t>S301-IRF-R404A</t>
  </si>
  <si>
    <t>301-IRFS-R404A REFRIGERANT GAS SENSOR</t>
  </si>
  <si>
    <t>S301-IRF-R407C</t>
  </si>
  <si>
    <t>301-IRFS-R407C REFRIGERANT GAS SENSOR</t>
  </si>
  <si>
    <t>S301-IRF-R410A</t>
  </si>
  <si>
    <t>301-IRFS-R410A REFRIGERANT GAS SENSOR</t>
  </si>
  <si>
    <t>S301-IRF-R4310</t>
  </si>
  <si>
    <t>301-IRFS-R4310 REFRIGERANT GAS SENSOR</t>
  </si>
  <si>
    <t>S301-IRF-R507A</t>
  </si>
  <si>
    <t>301-IRFS-R507A REFRIGERANT GAS SENSOR</t>
  </si>
  <si>
    <t>SPLCB3BARCXNZZ</t>
  </si>
  <si>
    <t>SPXCL-BT-CO2 5000PPM-MA/RLY-CHR</t>
  </si>
  <si>
    <t>SPLCB3BARWXNZZ</t>
  </si>
  <si>
    <t>SPXCL-BT-CO2 5000PPM-MA/RLY-WHT</t>
  </si>
  <si>
    <t>SPLCB3BAXCXNZZ</t>
  </si>
  <si>
    <t>SPXCL-BT-CO2 5000PPM-MA-CHR</t>
  </si>
  <si>
    <t>SPLCB3BAXWXNZZ</t>
  </si>
  <si>
    <t>SPXCL-BT-CO2 5000PPM-MA-WHT</t>
  </si>
  <si>
    <t>SPLCB3BMXCXNZZ</t>
  </si>
  <si>
    <t>SPXCL-BT-CO2 5000PPM-MODBUS-CHR</t>
  </si>
  <si>
    <t>SPLCB3BMXWXNZZ</t>
  </si>
  <si>
    <t>SPXCL-BT-CO2 5000PPM-MODBUS-WHT</t>
  </si>
  <si>
    <t>SPLCB4BARCXNZZ</t>
  </si>
  <si>
    <t>SPXCL-BT-CO2 5.0%VOL-MA/RLY-CHR</t>
  </si>
  <si>
    <t>SPLCB4BARWXNZZ</t>
  </si>
  <si>
    <t>SPXCL-BT-CO2 5.0%VOL-MA/RLY-WHT</t>
  </si>
  <si>
    <t>SPLCB4BAXCXNZZ</t>
  </si>
  <si>
    <t>SPXCL-BT-CO2 5.0%VOL-MA-CHR</t>
  </si>
  <si>
    <t>SPLCB4BAXWXNZZ</t>
  </si>
  <si>
    <t>SPXCL-BT-CO2 5.0%VOL-MA-WHT</t>
  </si>
  <si>
    <t>SPLCB4BMXCXNZZ</t>
  </si>
  <si>
    <t>SPXCL-BT-CO2 5.0%VOL-MODBUS-CHR</t>
  </si>
  <si>
    <t>SPLCB4BMXWXNZZ</t>
  </si>
  <si>
    <t>SPXCL-BT-CO2 5.0%VOL-MODBUS-WHT</t>
  </si>
  <si>
    <t>SPLCC1BARCXNZZ</t>
  </si>
  <si>
    <t>SENSEPOINT XCL TRANSMITTER, SAFE AREA, IP65, CO, 4~20 MA, RELAY, CHARCOAL</t>
  </si>
  <si>
    <t>SPLCC1BARWXNZZ</t>
  </si>
  <si>
    <t xml:space="preserve">SENSEPOINT XCL TRANSMITTER, SAFE AREA, IP65, CO, 4~20 MA, RELAY, WHITE </t>
  </si>
  <si>
    <t>SPLCC1BAXCXNZZ</t>
  </si>
  <si>
    <t>SENSEPOINT XCL TRANSMITTER, SAFE AREA, IP65, CO, 4~20 MA, CHARCOAL</t>
  </si>
  <si>
    <t>SPLCC1BAXWXNZZ</t>
  </si>
  <si>
    <t>SENSEPOINT XCL TRANSMITTER, SAFE AREA, IP65, CO, 4~20 MA, WHITE</t>
  </si>
  <si>
    <t>SPLCC1BMRCXNZZ</t>
  </si>
  <si>
    <t>SENSEPOINT XCL TRANSMITTER, SAFE AREA, IP65, CO, MODBUS, RELAY, CHARCOAL</t>
  </si>
  <si>
    <t>SPLCC1BMRWXNZZ</t>
  </si>
  <si>
    <t>SENSEPOINT XCL TRANSMITTER, SAFE AREA, IP65, CO, MODBUS, RELAY, WHITE</t>
  </si>
  <si>
    <t>SPLCC1BMXCXNZZ</t>
  </si>
  <si>
    <t>SENSEPOINT XCL TRANSMITTER, SAFE AREA, IP65, CO, MODBUS, CHARCOAL</t>
  </si>
  <si>
    <t>SPLCC1BMXWXNZZ</t>
  </si>
  <si>
    <t>SENSEPOINT XCL TRANSMITTER, SAFE AREA, IP65, CO, MODBUS, WHITE</t>
  </si>
  <si>
    <t>SPLCF5BARCXNZZ</t>
  </si>
  <si>
    <t>SPXCL-BT-FL C3H8 100%LEL-MA/RLY-CHR</t>
  </si>
  <si>
    <t>SPLCF5BAXCXNZZ</t>
  </si>
  <si>
    <t>SPXCL-BT-FL C3H8 100%LEL-MA-CHR</t>
  </si>
  <si>
    <t>SPLCF5BMRCXNZZ</t>
  </si>
  <si>
    <t>SPXCL-BT-FL C3H8 100%LEL-MODBUS/RLY-CHR</t>
  </si>
  <si>
    <t>SPLCF5BMXCXNZZ</t>
  </si>
  <si>
    <t>SPXCL-BT-FL C3H8 100%LEL-MODBUS-CHR</t>
  </si>
  <si>
    <t>SPLCF6BARCXNZZ</t>
  </si>
  <si>
    <t>SENSEPOINT XCL TRANSMITTER, SAFE AREA, IP65, CH4 (CAT), 4~20 MA, RELAY, CHARCOAL</t>
  </si>
  <si>
    <t>SPLCF6BARWXNZZ</t>
  </si>
  <si>
    <t>SENSEPOINT XCL TRANSMITTER, SAFE AREA, IP65, CH4 (CAT), 4~20 MA, RELAY, WHITE</t>
  </si>
  <si>
    <t>SPLCF6BAXCXNZZ</t>
  </si>
  <si>
    <t>SENSEPOINT XCL TRANSMITTER, SAFE AREA, IP65, CH4 (CAT), 4~20 MA, CHARCOAL</t>
  </si>
  <si>
    <t>SPLCF6BAXWXNZZ</t>
  </si>
  <si>
    <t>SENSEPOINT XCL TRANSMITTER, SAFE AREA, IP65, CH4 (CAT), 4~20 MA, WHITE</t>
  </si>
  <si>
    <t>SPLCF6BMRCXNZZ</t>
  </si>
  <si>
    <t>SENSEPOINT XCL TRANSMITTER, SAFE AREA, IP65, CH4 (CAT), MODBUS, RELAY, CHARCOAL</t>
  </si>
  <si>
    <t>SPLCF6BMRWXNZZ</t>
  </si>
  <si>
    <t>SENSEPOINT XCL TRANSMITTER, SAFE AREA, IP65, CH4 (CAT), MODBUS, RELAY, WHITE</t>
  </si>
  <si>
    <t>SPLCF6BMXCXNZZ</t>
  </si>
  <si>
    <t>SENSEPOINT XCL TRANSMITTER, SAFE AREA, IP65, CH4 (CAT), MODBUS, CHARCOAL</t>
  </si>
  <si>
    <t>SPLCF6BMXWXNZZ</t>
  </si>
  <si>
    <t>SENSEPOINT XCL TRANSMITTER, SAFE AREA, IP65, CH4 (CAT), MODBUS, WHITE</t>
  </si>
  <si>
    <t>SPLCG1BARCXNZZ</t>
  </si>
  <si>
    <t>SENSEPOINT XCL TRANSMITTER, SAFE AREA, IP65, H2, 4~20 MA, RELAY, CHARCOAL</t>
  </si>
  <si>
    <t>SPLCG1BAXCXNZZ</t>
  </si>
  <si>
    <t>SENSEPOINT XCL TRANSMITTER, SAFE AREA, IP65, H2, 4~20 MA, CHARCOAL</t>
  </si>
  <si>
    <t>SPLCG1BAXWXNZZ</t>
  </si>
  <si>
    <t>SENSEPOINT XCL TRANSMITTER, SAFE AREA, IP65, H2, 4~20 MA, WHITE</t>
  </si>
  <si>
    <t>SPLCG1BMRCXNZZ</t>
  </si>
  <si>
    <t>SENSEPOINT XCL TRANSMITTER, SAFE AREA, IP65, H2, MODBUS, RELAY, CHARCOAL</t>
  </si>
  <si>
    <t>SPLCG1BMXCXNZZ</t>
  </si>
  <si>
    <t>SENSEPOINT XCL TRANSMITTER, SAFE AREA, IP65, H2, MODBUS, CHARCOAL</t>
  </si>
  <si>
    <t>SPLCG1BMXWXNZZ</t>
  </si>
  <si>
    <t>SENSEPOINT XCL TRANSMITTER, SAFE AREA, IP65, H2, MODBUS, WHITE</t>
  </si>
  <si>
    <t>SPLCN1BARCXNZZ</t>
  </si>
  <si>
    <t>SENSEPOINT XCL TRANSMITTER, SAFE AREA, IP65, NO2, 4~20 MA, RELAY, CHARCOAL</t>
  </si>
  <si>
    <t>SPLCN1BMRCXNZZ</t>
  </si>
  <si>
    <t>SENSEPOINT XCL TRANSMITTER, SAFE AREA, IP65, NO2, MODBUS, RELAY, CHARCOAL</t>
  </si>
  <si>
    <t>SPLCN1BMXCXNZZ</t>
  </si>
  <si>
    <t>SENSEPOINT XCL TRANSMITTER, SAFE AREA, IP65, NO2, MODBUS, CHARCOAL</t>
  </si>
  <si>
    <t>SPLCO1BARCXNZZ</t>
  </si>
  <si>
    <t>SENSEPOINT XCL TRANSMITTER, SAFE AREA, IP65, O2, 4~20 MA, RELAY, CHARCOAL</t>
  </si>
  <si>
    <t>SPLCO1BARWXNZZ</t>
  </si>
  <si>
    <t>SENSEPOINT XCL TRANSMITTER, SAFE AREA, IP65, O2, 4~20 MA, RELAY, WHITE</t>
  </si>
  <si>
    <t>SPLCO1BAXCXNZZ</t>
  </si>
  <si>
    <t>SENSEPOINT XCL TRANSMITTER, SAFE AREA, IP65, O2, 4~20 MA, CHARCOAL</t>
  </si>
  <si>
    <t>SPLCO1BAXWXNZZ</t>
  </si>
  <si>
    <t>SENSEPOINT XCL TRANSMITTER, SAFE AREA, IP65, O2, 4~20 MA, WHITE</t>
  </si>
  <si>
    <t>SPLCO1BMRCXNZZ</t>
  </si>
  <si>
    <t>SENSEPOINT XCL TRANSMITTER, SAFE AREA, IP65, O2, MODBUS, RELAY, CHARCOAL</t>
  </si>
  <si>
    <t>SPLCO1BMRWXNZZ</t>
  </si>
  <si>
    <t>SENSEPOINT XCL TRANSMITTER, SAFE AREA, IP65, O2, MODBUS, RELAY, WHITE</t>
  </si>
  <si>
    <t>SPLCO1BMXCXNZZ</t>
  </si>
  <si>
    <t>SENSEPOINT XCL TRANSMITTER, SAFE AREA, IP65, O2, MODBUS, CHARCOAL</t>
  </si>
  <si>
    <t>SPLCO1BMXWXNZZ</t>
  </si>
  <si>
    <t>SENSEPOINT XCL TRANSMITTER, SAFE AREA, IP65, O2, MODBUS, WHITE</t>
  </si>
  <si>
    <t>SPLCONO2-BNDL-MA</t>
  </si>
  <si>
    <t>CO/NO2 BUNDLE-SPXCL, 4~20MA, CHARCOAL</t>
  </si>
  <si>
    <t>SPLCONO2-BNDL-MAR</t>
  </si>
  <si>
    <t>CO/NO2 BUNDLE-SPXCL, 4~20MA, RELAY, CHARCOAL</t>
  </si>
  <si>
    <t>SPLCONO2-BNDL-MB</t>
  </si>
  <si>
    <t>CO/NO2 BUNDLE-SPXCL, MODBUS, CHARCOAL</t>
  </si>
  <si>
    <t>SPLCONO2-BNDL-MBR</t>
  </si>
  <si>
    <t>CO/NO2 BUNDLE-SPXCL, MODBUS, RELAY, CHARCOAL</t>
  </si>
  <si>
    <t>SPXCLCAL</t>
  </si>
  <si>
    <t>SPXCL CAL/FLOW CAP</t>
  </si>
  <si>
    <t>SPXCLRGP</t>
  </si>
  <si>
    <t>SPXCL GASSING PORT</t>
  </si>
  <si>
    <t>SPXCLRLC1SS</t>
  </si>
  <si>
    <t>SPXCL/XRL-SPARE CELL-CO</t>
  </si>
  <si>
    <t>SPXCLRLG1SS</t>
  </si>
  <si>
    <t>SPXCL/XRL-SPARE CELL-H2</t>
  </si>
  <si>
    <t>SPXCLRLN1SS</t>
  </si>
  <si>
    <t>SPXCL/XRL-SPARE CELL-NO2</t>
  </si>
  <si>
    <t>SPXCLZZB3SS</t>
  </si>
  <si>
    <t>SPXCL-REPLACEMENT SENSOR-CO2PPM</t>
  </si>
  <si>
    <t>SPXCLZZB4SS</t>
  </si>
  <si>
    <t>SPXCL-REPLACEMENT SENSOR-CO2%VOL</t>
  </si>
  <si>
    <t>SPXCLZZF6SS</t>
  </si>
  <si>
    <t>SPXCL-SPARE CELL-FLM CAT</t>
  </si>
  <si>
    <t>SPXCLZZO1SS</t>
  </si>
  <si>
    <t>SPXCL-SPARE CELL-O2</t>
  </si>
  <si>
    <t>TEST-1A</t>
  </si>
  <si>
    <t>BUMP TEST KIT; INCLUDES BALLOON ADAPTER &amp; QUAD GAS CYLINDER: 
H2S (40 PPM), CO (200 PPM), CH4 (2.5%), O2 (10%)</t>
  </si>
  <si>
    <t>002-3011-000</t>
  </si>
  <si>
    <t>CONSTANT-FLOW REGULATOR, 0.5 LITER/MIN (FEMALE THREADED REGULATOR: FOR USE WITH 34 LITER STEEL CYLINDER ONLY)</t>
  </si>
  <si>
    <t>02000-A-1642</t>
  </si>
  <si>
    <t>COLLECTING CONE (FOR USE WITH MPD, SENSEPOINT AND 705 SENSORS)</t>
  </si>
  <si>
    <t>029-5401-000</t>
  </si>
  <si>
    <t>ZONE 1 (IS) RUGGED SMART HAND-HELD (NORTH AMERICA)</t>
  </si>
  <si>
    <t>029-5402-000</t>
  </si>
  <si>
    <t>RUGGED SMART HAND-HELD (NORTH AMERICA)</t>
  </si>
  <si>
    <t>029-5403-000</t>
  </si>
  <si>
    <t>WALL CHARGER FOR SMART HAND-HELD (NORTH AMERICA)</t>
  </si>
  <si>
    <t>029-5410-000</t>
  </si>
  <si>
    <t>USB CABLE WITH INTEGRAL PROTECTION DEVICE (FOR IS SMART HAND-HELD)</t>
  </si>
  <si>
    <t>05704-A-0148</t>
  </si>
  <si>
    <t>5704F FIRE STATUS PANEL</t>
  </si>
  <si>
    <t>081-0002-000</t>
  </si>
  <si>
    <t>KIT, LAMP CLEANING</t>
  </si>
  <si>
    <t>100440</t>
  </si>
  <si>
    <t>TUBING POLYPROPYLENE 1/4" OD X 3/16" ID (EXHAUST) (PRICE PER FT.)</t>
  </si>
  <si>
    <t>102599</t>
  </si>
  <si>
    <t>TUBING TEFLON® FEP 1/4" OD X 1/8" ID (SAMPLE INLET)  (PRICE PER FT.)</t>
  </si>
  <si>
    <t>1283-1047</t>
  </si>
  <si>
    <t>DUCT MOUNT ADAPTOR ASSEMBLY (REQUIRES 1283-1084)</t>
  </si>
  <si>
    <t>1283-1084</t>
  </si>
  <si>
    <t>SENSEPOINT ADAPTOR INTERFACE KIT (REQUIRES 1283-1047)</t>
  </si>
  <si>
    <t>1991-0159</t>
  </si>
  <si>
    <t>H2 (500 PPM), AIR BALANCE, 103 L</t>
  </si>
  <si>
    <t>2029-INTERFACE-KIT</t>
  </si>
  <si>
    <t>INTERFACE KIT FOR SS4 DETECTOR, WITH UNIVERSAL CHARGER</t>
  </si>
  <si>
    <t>20404-0200</t>
  </si>
  <si>
    <t xml:space="preserve">EXTRACTIVE MODULE FOR USE WITH ELECTROCHEMICAL SENSORS </t>
  </si>
  <si>
    <t>20408-0114</t>
  </si>
  <si>
    <t>PYROLYZER MODULE FOR SULFUR HEXAFLOURIDE (SF6)</t>
  </si>
  <si>
    <t>2104B2351</t>
  </si>
  <si>
    <t>HAND HELD INTERROGATOR UL CERTIFIED (4V0 SOFTWARE) FOR OPTIMA, OPTIMA PLUS AND EXCEL</t>
  </si>
  <si>
    <t>2104D5021</t>
  </si>
  <si>
    <t>ETHYLENE / LELM (STANDARD CALIBRATION)</t>
  </si>
  <si>
    <t>2106B1200</t>
  </si>
  <si>
    <t>0-100% LEL M20</t>
  </si>
  <si>
    <t>2106B1816</t>
  </si>
  <si>
    <t>HYDROGEN (H2) 0-1,000 PPM REPLACEMENT SENSOR</t>
  </si>
  <si>
    <t>2106B1817</t>
  </si>
  <si>
    <t>HYDROGEN (H2) 0-1,000 PPM SENSOR</t>
  </si>
  <si>
    <t>2106B1820</t>
  </si>
  <si>
    <t>SULFUR DIOXIDE (SO2) 0-15 PPM SENSOR</t>
  </si>
  <si>
    <t>2106B2312</t>
  </si>
  <si>
    <t>(ATEX) 3/4 NPT</t>
  </si>
  <si>
    <t>2108D0258</t>
  </si>
  <si>
    <t>OPTIMA PLUS GASSING COVER</t>
  </si>
  <si>
    <t>2108D0275</t>
  </si>
  <si>
    <t>OPTIMA PLUS DELUGE / HEAT SHADE</t>
  </si>
  <si>
    <t>2108D3001</t>
  </si>
  <si>
    <t>GAS TBL METHANE 100% LEL</t>
  </si>
  <si>
    <t>2108D3153</t>
  </si>
  <si>
    <t>BAND D (100% LEL FULL SCALE)</t>
  </si>
  <si>
    <t>2108D3170</t>
  </si>
  <si>
    <t>METHANE (CH4) (100% LEL FULL SCALE, 4.4 LEL %V/V)</t>
  </si>
  <si>
    <t>2108D3225</t>
  </si>
  <si>
    <t>ETHYLENE (C2H4) (100% LEL FULL SCALE, 2.7 LEL %V/V)</t>
  </si>
  <si>
    <t>2108D3228</t>
  </si>
  <si>
    <t>STYRENE (C8H8) (100% LEL FULL SCALE, 1.1 LEL %V/V)</t>
  </si>
  <si>
    <t>2108D3240</t>
  </si>
  <si>
    <t>ETHYLENE (C2H4) (100% LEL FULL SCALE, 2.3 LEL %V/V)</t>
  </si>
  <si>
    <t>2108N4100N</t>
  </si>
  <si>
    <t>HYDROCARBON CALIBRATION, WITH DUST BARRIER, WEATHER HOUSING, DELUGE/HEAT SHADE, CONFIGURED AS CURRENT SOURCE OUTPUT</t>
  </si>
  <si>
    <t>2430-0021</t>
  </si>
  <si>
    <t>SENSEPOINT XCD RTD REMOTE JUNCTION BOX, 3 TERMINAL</t>
  </si>
  <si>
    <t>2992-0029</t>
  </si>
  <si>
    <t>CO2/AIR (1% V/V), 103 L (FOR XNX/XCD/S3K)</t>
  </si>
  <si>
    <t>500-0034-000</t>
  </si>
  <si>
    <t>CALIBRATION KIT CASE (NO GAS OR REGULATOR) HOLDS TWO 34 OR 58 LITER CYLINDERS</t>
  </si>
  <si>
    <t>600-0001-000</t>
  </si>
  <si>
    <t>ISOBUTYLENE, 50 PPM (BALANCE AIR), 34 LITER CYLINDER</t>
  </si>
  <si>
    <t>705CALKIT</t>
  </si>
  <si>
    <t>CALIBRATION KIT FOR SENSEPOINT XCD RFD - INCLUDES TUBING, FLOW ADAPTOR, REGULATOR AND CARRYING CASE (998-100-004, 00780-A-0035, 998-100-012 (1.5LPM),998-100-003)</t>
  </si>
  <si>
    <t>780248</t>
  </si>
  <si>
    <t>END OF LINE PARTICULATE FILTER, DISPOSABLE</t>
  </si>
  <si>
    <t>9602-0205</t>
  </si>
  <si>
    <t>SATELLITE XT 4-20 MA/R</t>
  </si>
  <si>
    <t>9602-9710</t>
  </si>
  <si>
    <t>SULFUR HEXAFLUORIDE (SF6) 0 - 0.500 %V/V (FOR PYROLYZER ONLY)</t>
  </si>
  <si>
    <t>998-022-001</t>
  </si>
  <si>
    <t>CH4 (50% LEL), AIR BALANCE, 103 L</t>
  </si>
  <si>
    <t>BP-1</t>
  </si>
  <si>
    <t>BACKPLANE FOR 1 CARD CONTROLLER FOR FS10 DETECTOR</t>
  </si>
  <si>
    <t>FS10-R30</t>
  </si>
  <si>
    <t>COPPER-FREE ALUMINUM HOUSING  INCL ALERT / FIRE EARLY WARNING RELAY, 30 FT SENSITIVITY (LATCHING ALERT &amp; ALARM RELAYS</t>
  </si>
  <si>
    <t>FS10-RN45-SS</t>
  </si>
  <si>
    <t>316 STAINLESS STEEL HOUSING 45 FT SENSITIVITY (NON-LATCHING ALARM RELAYS)</t>
  </si>
  <si>
    <t>FS20X-211-21-2</t>
  </si>
  <si>
    <t>DUAL IR/UV COPPER-FREE ALUMINUM ENCL. WITH (2) ¾” NPT ENTRIES, FM, CFM FOR CLASS I, DIVISION 1, GROUPS A, B, C, D; CLASS II, DIVISION 1, GROUPS E, F, G; CLASS III</t>
  </si>
  <si>
    <t>FS20X-211-22-2</t>
  </si>
  <si>
    <t>DUAL IR/UV STAINLESS STEEL ENCL. WITH (2) ¾”NPT ENTRIES, FM, CFM FOR CLASS I, DIVISION 1, GROUPS A, B, C, D; CLASS II, DIVISION 1, GROUPS E, F, G; CLASS III</t>
  </si>
  <si>
    <t>FS20X-211-24-3</t>
  </si>
  <si>
    <t>DUAL IR/UV STAINLESS STEEL ENCL. WITH (2) M25 ENTRIES, FM, CFM, ATEX, IECEX FOR CLASS I, ZONE 1</t>
  </si>
  <si>
    <t>FSL100-IR3</t>
  </si>
  <si>
    <t>IR3 FLAME DETECTOR RED</t>
  </si>
  <si>
    <t>FSL100-IR3-W</t>
  </si>
  <si>
    <t>IR3 FLAME DETECTOR WHITE</t>
  </si>
  <si>
    <t>FSL100-SM21</t>
  </si>
  <si>
    <t>FSL100 OPTIONAL SWIVEL MOUNT</t>
  </si>
  <si>
    <t>FSL100-TL</t>
  </si>
  <si>
    <t>FSL100 TEST LAMP, INCL. UNIVERSAL CHARGER AND CARRYING CASE; NON EX</t>
  </si>
  <si>
    <t>FSL100-TLBT</t>
  </si>
  <si>
    <t>12 VDC BATTERY FOR FSL-TL TEST LAMP</t>
  </si>
  <si>
    <t>FSL100-TLBU</t>
  </si>
  <si>
    <t>H3 LIGHT BULB FOR FSL-TL TEST LAMP</t>
  </si>
  <si>
    <t>FSL100-TLX</t>
  </si>
  <si>
    <t>FSL100 TEST LAMP, INCL. CARRYING CASE; INTRINSICALLY SAFE (PENDING*)</t>
  </si>
  <si>
    <t>FSL100-UV</t>
  </si>
  <si>
    <t>UV FLAME DETECTOR RED</t>
  </si>
  <si>
    <t>FSL100-UVIR</t>
  </si>
  <si>
    <t>UVIR FLAME DETECTOR RED</t>
  </si>
  <si>
    <t>FSL100-UVIR-W</t>
  </si>
  <si>
    <t>UVIR FLAME DETECTOR WHITE</t>
  </si>
  <si>
    <t>FSL100-UV-W</t>
  </si>
  <si>
    <t>UV FLAME DETECTOR WHITE</t>
  </si>
  <si>
    <t>FT-2145</t>
  </si>
  <si>
    <t>UV/IR TEST LAMP WITH UNIVERSAL CHARGER, (FM &amp; ATEX APPROVAL)</t>
  </si>
  <si>
    <t>GFV232</t>
  </si>
  <si>
    <t>PENTANE/AIR (50% LEL), 103 L (FOR XNX/XCD/S3K)</t>
  </si>
  <si>
    <t>GFV233</t>
  </si>
  <si>
    <t>HCL/N2 (10 PPM), 58 L (FOR XNX/XCD/S3K)</t>
  </si>
  <si>
    <t>HA71N4-16</t>
  </si>
  <si>
    <t>HA71 IN NEMA 4X ENCLOSURE, 16 CHANNEL, STANDARD CONFIGURATION</t>
  </si>
  <si>
    <t>HA71N4-8</t>
  </si>
  <si>
    <t>HA71 IN NEMA 4X ENCLOSURE, 8 CHANNEL, STANDARD CONFIGURATION</t>
  </si>
  <si>
    <t>H-D03-0010-000</t>
  </si>
  <si>
    <t>KIT, RAEGUARD 2 PID, UL, 0.1 – 1000 PPM ISOBUTYLENE EQUIVALENT</t>
  </si>
  <si>
    <t>KIT, RAEGUARD 2 PID, UL, 1 – 1000 PPM ISOBUTYLENE EQUIVALENT
NOTE: CORRECTION FACTORS AND RELAYS ARE NOT AVAILABLE FOR THIS DETECTION RANGE</t>
  </si>
  <si>
    <t>MA420-4</t>
  </si>
  <si>
    <t>0-20 MA MODULE FOR SS4 DETECTORS NEW VERSION (FACTORY INSTALLED)</t>
  </si>
  <si>
    <t>MIDAS-L-O2S</t>
  </si>
  <si>
    <t>MIDAS OXYGEN SENSOR</t>
  </si>
  <si>
    <t>MPD-UTCB1</t>
  </si>
  <si>
    <t>XNX MPD UL/CSA CATALYTIC BEAD SENSOR 0-100% LEL</t>
  </si>
  <si>
    <t>OELDBXXXXXADMAX</t>
  </si>
  <si>
    <t>OELD SMART JUNCTION BOX, DISPLAY, EX D, ALUMINIUM, M25,ATEX/IECEX</t>
  </si>
  <si>
    <t>OELDBXXXXXADNUX</t>
  </si>
  <si>
    <t>OELD SMART JUNCTION BOX, DISPLAY, C1D1 Z1, ALUMINIUM, 3/4"NPT, CULUS</t>
  </si>
  <si>
    <t>OELDBXXXXXSDMAX</t>
  </si>
  <si>
    <t>OELD SMART JUNCTION BOX, DISPLAY, EX D, 316SST, M25, ATEX/IECEX</t>
  </si>
  <si>
    <t>OELDBXXXXXSDNUX</t>
  </si>
  <si>
    <t>OELD SMART JUNCTION BOX, DISPLAY, C1D1 Z1, 316SST, 3/4“NPT, CULUS</t>
  </si>
  <si>
    <t>OELDVSK01</t>
  </si>
  <si>
    <t>OELD GENERAL SERVICE KIT INCLUDES O-RINGS AND FIXINGS</t>
  </si>
  <si>
    <t>OELDVSK02</t>
  </si>
  <si>
    <t>OELD TERMINAL BLOCK SET</t>
  </si>
  <si>
    <t>OELDVSK04</t>
  </si>
  <si>
    <t>OELD M25 STOPPING PLUG</t>
  </si>
  <si>
    <t>OELDVSK05</t>
  </si>
  <si>
    <t>OELD ¾”NPT STOPPING PLUG</t>
  </si>
  <si>
    <t>OELDVSK06</t>
  </si>
  <si>
    <t>OELD ELECTRONICS MODULE</t>
  </si>
  <si>
    <t>OELDVSK08</t>
  </si>
  <si>
    <t>OELD PLASTIC LOCATING POST FOR ELECTRONICS MODULE</t>
  </si>
  <si>
    <t>PSU-12</t>
  </si>
  <si>
    <t>110/220 VAC, 50-60 HZ INPUT /15 VDC OUTPUT : UNIVERSAL CHARGER FOR INTERFACE BOX OR DD SERIES, FT SERIES AND TL SERIES TEST LAMPS</t>
  </si>
  <si>
    <t>RS-232 CABLE</t>
  </si>
  <si>
    <t>RS232 COMPUTER CABLE FOR CONNECTION FROM FS7-130-SX, S7-2175, OPTION-1 OR OPTION-2 CONTROLLERS OR INTERFACE BOX TO PC</t>
  </si>
  <si>
    <t>S3KUS2</t>
  </si>
  <si>
    <t>UL/CUL APPROVED SERIES 3000 MKII TOXIC AND OXYGEN (O2) TRANSMITTER, STAINLESS STEEL 316 AND 2 X 3/4”NPT ENTRIES</t>
  </si>
  <si>
    <t>SM4</t>
  </si>
  <si>
    <t>STAINLESS STEEL SWIVEL MOUNTING ASSEMBLY FOR FS24X, FS18X, SS4, SS2 DETECTORS</t>
  </si>
  <si>
    <t>SPLIC1BAXYNUZZ</t>
  </si>
  <si>
    <t>SPXRL-BT-CULUS-CO 300PPM-MA-YEL</t>
  </si>
  <si>
    <t>SPLIC1BMXYNUZZ</t>
  </si>
  <si>
    <t>SPXRL-BT-CULUS-CO 300PPM-MODBUS-YEL</t>
  </si>
  <si>
    <t>SPLIF6BAXYNUZZ</t>
  </si>
  <si>
    <t>SPXRL-BT-CULUS-CH4 100%LEL-MA-YEL</t>
  </si>
  <si>
    <t>SPLIF6BMXYNUZZ</t>
  </si>
  <si>
    <t>SPXRL-BT-CULUS-CH4 100%LEL-MODBUS-YEL</t>
  </si>
  <si>
    <t>SPLIN1BAXYNUZZ</t>
  </si>
  <si>
    <t>SPXRL-BT-CULUS-NO2 20.0PPM-MA-YEL</t>
  </si>
  <si>
    <t>SPLIN1BMXYNUZZ</t>
  </si>
  <si>
    <t>SPXRL-BT-CULUS-NO2 20.0PPM-MODBUS-YEL (AVAILABLE Q4 2017)</t>
  </si>
  <si>
    <t>SPLIO1BAXYNUZZ</t>
  </si>
  <si>
    <t>SPXRL-BT-CULUS-O2 25.0%VOL-MA-YEL</t>
  </si>
  <si>
    <t>SPLIO1BMXYNUZZ</t>
  </si>
  <si>
    <t>SPXRL-BT-CULUS-O2 25.0%VOL-MODBUS-YEL</t>
  </si>
  <si>
    <t>SPXCDALMB2</t>
  </si>
  <si>
    <t>XCD GAS DETECTOR, 4 TO 20 MA OUTPUT, ATEX/IECEX/ASIAN APPROVALS, 2 X M20 ENTRIES, PAINTED LM25, INCLUDES INFRARED CARBON DIOXIDE SENSOR CARTRIDGE 0 TO 5.0% V/V, INCLUDES NYLON WEATHER PROTECTION</t>
  </si>
  <si>
    <t>SPXCDALMB2M</t>
  </si>
  <si>
    <t>XCD GAS DETECTOR, 4 TO 20 MA AND MODBUS OUTPUT, ATEX/IECEX/ASIAN APPROVALS, 2 X M20 ENTRIES, PAINTED LM25, INCLUDES INFRARED CARBON DIOXIDE SENSOR CARTRIDGE 0 TO 5.0% V/V, INCLUDES NYLON WEATHER PROTECTION</t>
  </si>
  <si>
    <t>SPXCDALMO1</t>
  </si>
  <si>
    <t>ATEX/IECEX/KTL/PA AND GB APPROVED SP XCD OXYGEN (O2)
25.0% / VOL WITH LM25, M20 ENTRY</t>
  </si>
  <si>
    <t>SPXCDALMPX</t>
  </si>
  <si>
    <t>ATEX/IECEX/KTL/PA AND GB APPROVED SP XCD FLAMMABLE PROPANE (CH4), ETHYLENE (C2H4), BUTANE (C4H10) &amp; PENTANE (C5H12); IR 0-100% LEL (20 TO 100% LEL, 10% LEL) WITH LM25, M20 ENTRY</t>
  </si>
  <si>
    <t>SPXCDALMRFD</t>
  </si>
  <si>
    <t>ATEX/IECEX &amp; AP APPROVED SP XCD RFD TRANSMITTER WITH LM25</t>
  </si>
  <si>
    <t>SPXCDASMB2</t>
  </si>
  <si>
    <t>XCD GAS DETECTOR, 4 TO 20 MA OUTPUT, ATEX/IECEX/ASIAN APPROVALS, 2 X M20 ENTRIES, PAINTED 316SS, INCLUDES INFRARED CARBON DIOXIDE SENSOR CARTRIDGE 0 TO 5.0% V/V, INCLUDES NYLON WEATHER PROTECTION</t>
  </si>
  <si>
    <t>SPXCDASMB2M</t>
  </si>
  <si>
    <t>XCD GAS DETECTOR, 4 TO 20 MA AND MODBUS OUTPUT, ATEX/IECEX/ASIAN APPROVALS, 2 X M20 ENTRIES, PAINTED 316SS, INCLUDES INFRARED CARBON DIOXIDE SENSOR CARTRIDGE 0 TO 5.0% V/V, INCLUDES NYLON WEATHER PROTECTION</t>
  </si>
  <si>
    <t>SPXCDCC</t>
  </si>
  <si>
    <t>COLLECTING CONE FOR USE WITH LIGHTER THAN AIR GASES</t>
  </si>
  <si>
    <t>SPXCDDMFM</t>
  </si>
  <si>
    <t>REPLACEMENT DISPLAY MODULE FOR FL &amp; IR WITH MODBUS</t>
  </si>
  <si>
    <t>SPXCDMTBR</t>
  </si>
  <si>
    <t>MOUNTING BRACKET (INC. BOLTS, NUTS, BRACKETS)</t>
  </si>
  <si>
    <t>SPXCDSDP</t>
  </si>
  <si>
    <t>SUNSHADE / DELUGE PROTECTION</t>
  </si>
  <si>
    <t>SPXCDULNA2</t>
  </si>
  <si>
    <t>EXPLOSION PROOF TRANSMITTER (EC), 4-20MA, 3 RELAYS, SENSEPOINT TOXIC SENSOR, AMMONIA (NH3) 0-50 PPM ALUMINUM ENCLOSURE, CLASS I, DIV 2</t>
  </si>
  <si>
    <t>SPXCDULNA2M</t>
  </si>
  <si>
    <t>AMMONIA (NH3) EXPLOSION PROOF TRANSMITTER (EC), 4-20MA, 3 RELAYS, MODBUS, 0-50 PPM ALUMINUM ENCLOSURE, CLASS I, DIV 2</t>
  </si>
  <si>
    <t>SPXCDULNA2RM</t>
  </si>
  <si>
    <t>AMMONIA (NH3) EXPLOSION PROOF TRANSMITTER (EC), 4-20MA, 3 RELAYS, MODBUS, 0-50 PPM ALUMINUM ENCLOSURE, CLASS I, DIV 2 W/ REMOTE MOUNT HARDWARE</t>
  </si>
  <si>
    <t>SPXCDULNB1M</t>
  </si>
  <si>
    <t>CARBON DIOXIDE (CO2) EXPLOSION PROOF TRANSMITTER (IR), 4-20 MA, 3 RELAYS, MODBUS, 0-2% VOL ALUMINUM ENCLOSURE</t>
  </si>
  <si>
    <t>SPXCDULNB2</t>
  </si>
  <si>
    <t>XCD GAS DETECTOR, 4 TO 20 MA OUTPUT, UL/C-UL/INMETRO, 2 X 3/4" NPT ENTRIES, PAINTED LM25, INCLUDES INFRARED CARBON DIOXIDE SENSOR CARTRIDGE 0 TO 5.0% V/V, INCLUDES NYLON WEATHER PROTECTION</t>
  </si>
  <si>
    <t>SPXCDULNB2M</t>
  </si>
  <si>
    <t>XCD GAS DETECTOR, 4 TO 20 MA AND MODBUS OUTPUT, UL/C-UL/INMETRO, 2 X 3/4" NPT ENTRIES, PAINTED LM25, INCLUDES INFRARED CARBON DIOXIDE SENSOR CARTRIDGE 0 TO 5.0% V/V, INCLUDES NYLON WEATHER PROTECTION</t>
  </si>
  <si>
    <t>SPXCDULNC2M</t>
  </si>
  <si>
    <t>CARBON MONOXIDE (CO) EXPLOSION PROOF TRANSMITTER (EC), 4-20MA, 3 RELAYS, MODBUS, 0-200 PPM ALUMINUM ENCLOSURE, CLASS I, DIV 2</t>
  </si>
  <si>
    <t>SPXCDULNC2RM</t>
  </si>
  <si>
    <t>CARBON MONOXIDE (CO) EXPLOSION PROOF TRANSMITTER (EC), 4-20MA, 3 RELAYS, MODBUS, 0-200 PPM ALUMINUM ENCLOSURE, CLASS I, DIV 2 W/ REMOTE MOUNT HARDWARE</t>
  </si>
  <si>
    <t>SPXCDULNCX</t>
  </si>
  <si>
    <t>UL/CUL/INMETRO APPROVED SP XCD CARBON MONOXIDE (CO) 0-300 PPM (100 TO 1000 PPM, 100 PPM) WITH LM25, 3/4"NPT ENTRY</t>
  </si>
  <si>
    <t>SPXCDULNCXM</t>
  </si>
  <si>
    <t>CARBON MONOXIDE (CO) EXPLOSION PROOF TRANSMITTER (EC), 4-20MA, 3 RELAYS, MODBUS, 0-250 PPM ALUMINUM ENCLOSURE</t>
  </si>
  <si>
    <t>SPXCDULND2</t>
  </si>
  <si>
    <t>EXPLOSION PROOF TRANSMITTER (EC), 4-20MA, 3 RELAYS, SENSEPOINT TOXIC SENSOR, NITRIC OXIDE (NO) 0-100 PPM ALUMINUM ENCLOSURE, CLASS I, DIV 2</t>
  </si>
  <si>
    <t>SPXCDULND2M</t>
  </si>
  <si>
    <t>NITRIC OXIDE (NO) EXPLOSION PROOF TRANSMITTER (EC), 4-20MA, 3 RELAYS, MODBUS, 0-100 PPM ALUMINUM ENCLOSURE, CLASS I, DIV 2</t>
  </si>
  <si>
    <t>SPXCDULND2RM</t>
  </si>
  <si>
    <t>NITRIC OXIDE (NO) EXPLOSION PROOF TRANSMITTER (EC), 4-20MA, 3 RELAYS, MODBUS, 0-10 PPM ALUMINUM ENCLOSURE, CLASS I, DIV 2 W/ REMOTE MOUNT HARDWARE</t>
  </si>
  <si>
    <t>SPXCDULNFX</t>
  </si>
  <si>
    <t>COMBUSTIBLE (CH4) EXPLOSION PROOF TRANSMITTER (CAT BEAD), 4-20 MA, 3 RELAYS, MODBUS, 0-100% ALUMINUM ENCLOSURE</t>
  </si>
  <si>
    <t>SPXCDULNFXM</t>
  </si>
  <si>
    <t>SPXCDULNG1</t>
  </si>
  <si>
    <t>UL/CUL/INMETRO APPROVED SP XCD HYDROGEN (H2) 0-1000 PPM WITH LM25, 3/4"NPT ENTRY</t>
  </si>
  <si>
    <t>SPXCDULNG1M</t>
  </si>
  <si>
    <t>HYDROGEN (H2) EXPLOSION PROOF TRANSMITTER (EC), 4-20MA, 3 RELAYS, MODBUS, 0-1,000 PPM  ALUMINUM ENCLOSURE</t>
  </si>
  <si>
    <t>SPXCDULNG2</t>
  </si>
  <si>
    <t>EXPLOSION PROOF TRANSMITTER (EC), 4-20MA, 3 RELAYS, SENSEPOINT TOXIC SENSOR, HYDROGEN (H2) 0-1,000 PPM ALUMINUM ENCLOSURE, CLASS I, DIV 2</t>
  </si>
  <si>
    <t>SPXCDULNG2M</t>
  </si>
  <si>
    <t>HYDROGEN (H2) EXPLOSION PROOF TRANSMITTER (EC), 4-20MA, 3 RELAYS, MODBUS, 0-1,000 PPM ALUMINUM ENCLOSURE, CLASS I, DIV 2</t>
  </si>
  <si>
    <t>SPXCDULNG2RM</t>
  </si>
  <si>
    <t>HYDROGEN (H2) EXPLOSION PROOF TRANSMITTER (EC), 4-20MA, 3 RELAYS, MODBUS, 0-1,000 PPM ALUMINUM ENCLOSURE, CLASS I, DIV 2 W/ REMOTE MOUNT HARDWARE</t>
  </si>
  <si>
    <t>SPXCDULNH2M</t>
  </si>
  <si>
    <t>HYDROGEN SULFIDE (H2S) EXPLOSION PROOF TRANSMITTER (EC), 4-20MA, 3 RELAYS, MODBUS, 0-50 PPM ALUMINUM ENCLOSURE, CLASS I, DIV 2</t>
  </si>
  <si>
    <t>SPXCDULNH2RM</t>
  </si>
  <si>
    <t>HYDROGEN SULFIDE (H2S) EXPLOSION PROOF TRANSMITTER (EC), 4-20MA, 3 RELAYS, MODBUS, 0-50 PPM ALUMINUM ENCLOSURE, CLASS I, DIV 2 W/ REMOTE MOUNT HARDWARE</t>
  </si>
  <si>
    <t>SPXCDULNHX</t>
  </si>
  <si>
    <t>UL/CUL/INMETRO APPROVED SP XCD HYDROGEN SULFIDE (H2S) 0-50 PPM (10.0 TO 100.0 PPM, 1 PPM) WITH LM25, 3/4"NPT ENTRY</t>
  </si>
  <si>
    <t>SPXCDULNHXM</t>
  </si>
  <si>
    <t>HYDROGEN SULFIDE (H2S) EXPLOSION PROOF TRANSMITTER (EC), 4-20MA, 3 RELAYS, MODBUS, 0-50 PPM ALUMINUM ENCLOSURE</t>
  </si>
  <si>
    <t>SPXCDULNL2M</t>
  </si>
  <si>
    <t>CHLORINE (CL2) EXPLOSION PROOF TRANSMITTER (EC), 4-20MA, 3 RELAYS, MODBUS, 0-5 PPM ALUMINUM ENCLOSURE, CLASS I, DIV 2</t>
  </si>
  <si>
    <t>SPXCDULNL2RM</t>
  </si>
  <si>
    <t>CHLORINE (CL2) EXPLOSION PROOF TRANSMITTER (EC), 4-20MA, 3 RELAYS, MODBUS, 0-5 PPM ALUMINUM ENCLOSURE, CLASS I, DIV 2 W/ REMOTE MOUNT HARDWARE</t>
  </si>
  <si>
    <t>SPXCDULNN2M</t>
  </si>
  <si>
    <t>NITROGEN DIOXIDE (NO2) EXPLOSION PROOF TRANSMITTER (EC), 4-20MA, 3 RELAYS, MODBUS, 0-10 PPM ALUMINUM ENCLOSURE, CLASS I, DIV 2</t>
  </si>
  <si>
    <t>SPXCDULNN2RM</t>
  </si>
  <si>
    <t>NITROGEN DIOXIDE (NO2) EXPLOSION PROOF TRANSMITTER (EC), 4-20MA, 3 RELAYS, MODBUS, 0-10 PPM ALUMINUM ENCLOSURE, CLASS I, DIV 2 W/ REMOTE MOUNT HARDWARE</t>
  </si>
  <si>
    <t>SPXCDULNO1M</t>
  </si>
  <si>
    <t>OXYGEN (O2) EXPLOSION PROOF TRANSMITTER (EC), 4-20MA, 3 RELAYS, MODBUS,    0-25% ALUMINUM ENCLOSURE</t>
  </si>
  <si>
    <t>SPXCDULNO2RM</t>
  </si>
  <si>
    <t>OXYGEN (O2) EXPLOSION PROOF TRANSMITTER (EC), 4-20MA, 3 RELAYS, MODBUS, 0-25% ALUMINUM ENCLOSURE, CLASS I, DIV 2 W/ REMOTE MOUNT HARDWARE</t>
  </si>
  <si>
    <t>SPXCDULNPX</t>
  </si>
  <si>
    <t>UL/INMETRO APPROVED SP XCD FLAMMABLE PROPANE (CH4), ETHYLENE (C2H4), BUTANE (C4H10) &amp; PENTANE (C5H12); IR 0-100% LEL (20 TO 100% LEL, 10% LEL) WITH LM25, 3/4"NPT ENTRY</t>
  </si>
  <si>
    <t>SPXCDULNPXM</t>
  </si>
  <si>
    <t>COMBUSTIBLE EXPLOSION PROOF TRANSMITTER (IR), PROPANE (C3H8) 4-20 MA, 3 RELAYS, MODBUS, 0-100% LEL ALUMINUM ENCLOSURE</t>
  </si>
  <si>
    <t>SPXCDULNRX</t>
  </si>
  <si>
    <t>UL/INMETRO APPROVED SP XCD FLAMMABLE METHANE (CH4) IR 0-100% LEL (20 TO 100% LEL, 10% LEL) WITH LM25, 3/4"NPT ENTRY</t>
  </si>
  <si>
    <t>SPXCDULNRXM</t>
  </si>
  <si>
    <t>COMBUSTIBLE EXPLOSION PROOF TRANSMITTER (IR), METHANE (CH4) 4-20 MA, 3 RELAYS, MODBUS, 0-100% LEL ALUMINUM ENCLOSURE</t>
  </si>
  <si>
    <t>SPXCDULNS2</t>
  </si>
  <si>
    <t>EXPLOSION PROOF TRANSMITTER (EC), 4-20MA, 3 RELAYS, SENSEPOINT TOXIC SENSOR, SULFUR DIOXIDE (SO2) 0-15 PPM ALUMINUM ENCLOSURE, CLASS I, DIV 2</t>
  </si>
  <si>
    <t>SPXCDULNS2M</t>
  </si>
  <si>
    <t>SULFUR DIOXIDE (SO2) EXPLOSION PROOF TRANSMITTER (EC), 4-20MA, 3 RELAYS, MODBUS, 0-15 PPM ALUMINUM ENCLOSURE, CLASS I, DIV 2</t>
  </si>
  <si>
    <t>SPXCDULNS2RM</t>
  </si>
  <si>
    <t>SULFUR DIOXIDE (SO2) EXPLOSION PROOF TRANSMITTER (EC), 4-20MA, 3 RELAYS, MODBUS, 0-15 PPM ALUMINUM ENCLOSURE, CLASS I, DIV 2 W/ REMOTE MOUNT HARDWARE</t>
  </si>
  <si>
    <t>SPXCDULNTX4M</t>
  </si>
  <si>
    <t>SENSEPOINT XCD RTD TRANSMITTER, 4-20MA, 3 RELAYS, MODBUS</t>
  </si>
  <si>
    <t>SPXCDULNTXFM</t>
  </si>
  <si>
    <t xml:space="preserve">SENSEPOINT XCD FLAM AND IR TRANSMITTER ONLY (NO SENSOR) FOR UL, LM25 </t>
  </si>
  <si>
    <t>SPXCDUSNB2</t>
  </si>
  <si>
    <t>XCD GAS DETECTOR, 4 TO 20 MA OUTPUT, UL/C-UL/INMETRO, 2 X 3/4" NPT ENTRIES, PAINTED 316SS, INCLUDES INFRARED CARBON DIOXIDE SENSOR CARTRIDGE 0 TO 5.0% V/V, INCLUDES NYLON WEATHER PROTECTION</t>
  </si>
  <si>
    <t>SPXCDUSNB2M</t>
  </si>
  <si>
    <t>XCD GAS DETECTOR, 4 TO 20 MA AND MODBUS OUTPUT, UL/C-UL/INMETRO, 2 X 3/4" NPT ENTRIES, PAINTED 316SS, INCLUDES INFRARED CARBON DIOXIDE SENSOR CARTRIDGE 0 TO 5.0% V/V, INCLUDES NYLON WEATHER PROTECTION</t>
  </si>
  <si>
    <t>SPXCDXSB1SS</t>
  </si>
  <si>
    <t>CARBON DIOXIDE (CO2) 0-2% VOL</t>
  </si>
  <si>
    <t>SPXCDXSB2SS</t>
  </si>
  <si>
    <t>CARBON DIOXIDE IR 0-5.00% V/V ONLY</t>
  </si>
  <si>
    <t>SPXCDXSCXSS</t>
  </si>
  <si>
    <t>CARBON MONOXIDE (CO) 0-500 PPM (100 TO 1000 PPM)</t>
  </si>
  <si>
    <t>SPXCDXSFXSS</t>
  </si>
  <si>
    <t>FLAMMABLE CAT 0-100% LEL (20 TO 100.0%LEL)</t>
  </si>
  <si>
    <t>SPXCDXSG1SS</t>
  </si>
  <si>
    <t>HYDROGEN (H2) 0-1000 PPM ONLY</t>
  </si>
  <si>
    <t>SPXCDXSHXSS</t>
  </si>
  <si>
    <t>HYDROGEN SULFIDE (H2S) 0-50 PPM (10.0 TO 100.0 PPM)</t>
  </si>
  <si>
    <t>SPXCDXSRXSS</t>
  </si>
  <si>
    <t>FLAMMABLE IR 0-100% LEL METHANE (20 TO 100.0% LEL)</t>
  </si>
  <si>
    <t>SPXCLRLH1SS</t>
  </si>
  <si>
    <t>SENSEPOINT XCL/XRL REPLACEMENT SENSOR - H2S (LOW AND HIGH RANGE)</t>
  </si>
  <si>
    <t>SPXRLCAL</t>
  </si>
  <si>
    <t>SPXRL-CALIBRATION CAP</t>
  </si>
  <si>
    <t>SPXRLDMK</t>
  </si>
  <si>
    <t>SPXRL-DUCT MOUNT KIT</t>
  </si>
  <si>
    <t>SPXRLFLW</t>
  </si>
  <si>
    <t>SPXRL-FLOW HOUSING</t>
  </si>
  <si>
    <t>SPXZZRLF6SS</t>
  </si>
  <si>
    <t>SPXRL-REPLACEMENT SENSOR-CAT</t>
  </si>
  <si>
    <t>SVIP3729</t>
  </si>
  <si>
    <t>COMBUSTIBLE (C3H8) EXPLOSION PROOF TRANSMITTER (CAT BEAD), 4-20MA, 3 RELAYS, MODBUS, 0-100% ALUMINUM ENCLOSURE 
CUSTOM CALIBRATION: SPXCDULNFXM PROPANE</t>
  </si>
  <si>
    <t>SVIP3730</t>
  </si>
  <si>
    <t>COMBUSTIBLE (H2) EXPLOSION PROOF TRANSMITTER (CAT BEAD), 4-20MA, 3 RELAYS, MODBUS, 0-100% ALUMINUM ENCLOSURE 
CUSTOM CALIBRATION: SPXCDULNFXM HYDROGEN</t>
  </si>
  <si>
    <t>TL-1055</t>
  </si>
  <si>
    <t>IR TEST LAMP FOR TESTING FS18X, FS20X &amp; FS24X DETECTORS, NON-EXPLOSION PROOF VERSION. INCL UNIVERSAL CHARGER</t>
  </si>
  <si>
    <t>TL-2055</t>
  </si>
  <si>
    <t>IR TEST LAMP FOR TESTING FS18X, FS20X &amp; FS24X DETECTORS, EXPLOSION PROOF VERSION. INCL UNIVERSAL CHARGER</t>
  </si>
  <si>
    <t>TPPLBAWA2NNNNNN</t>
  </si>
  <si>
    <t>TPPL CONTROLLER BASIC, WALL MOUNT, AC115/220 150W, 2 X MA INPUT</t>
  </si>
  <si>
    <t>TPPLBAWA4N4BNNN</t>
  </si>
  <si>
    <t>TPPL CONTROLLER BASIC, WALL MOUNT, AC115/220 150W, 4 X MA INPUT WITH 4 X MA OUTPUT, BATTERY BACKUP</t>
  </si>
  <si>
    <t>TPPLBAWA4N4BRNN</t>
  </si>
  <si>
    <t>TPPL CONTROLLER BASIC, WALL MOUNT, AC115/220 150W, 4 X MA INPUT, 4 X MA OUTPUT WITH BATTERY BACKUP, MODBUS RTU</t>
  </si>
  <si>
    <t>TPPLBAWA4N4NNNN</t>
  </si>
  <si>
    <t>TPPL CONTROLLER BASIC, WALL MOUNT, AC115/220 150W, 4 X MA INPUT WITH 4 X MA OUTPUT</t>
  </si>
  <si>
    <t>TPPLBAWA4N4NRNN</t>
  </si>
  <si>
    <t>TPPL CONTROLLER BASIC, WALL MOUNT, AC115/220 150W, 4 X MA INPUT, 4 X MA OUTPUT, MODBUS RTU</t>
  </si>
  <si>
    <t>TPPLBAWA4NNBNNN</t>
  </si>
  <si>
    <t>TPPL CONTROLLER BASIC, WALL MOUNT, AC115/220 150W, 4 X MA INPUT WITH BATTERY BACKUP</t>
  </si>
  <si>
    <t>TPPLBAWA4NNBRNN</t>
  </si>
  <si>
    <t>TPPL CONTROLLER BASIC, WALL MOUNT, AC115/220 150W, 4 X MA INPUT WITH BATTERY BACKUP, MODBUS RTU</t>
  </si>
  <si>
    <t>TPPLBAWA4NNNNNN</t>
  </si>
  <si>
    <t>TPPL CONTROLLER BASIC, WALL MOUNT, AC115/220 150W, 4 X MA INPUT</t>
  </si>
  <si>
    <t>TPPLBAWA4NNNRNN</t>
  </si>
  <si>
    <t>TPPL CONTROLLER BASIC, WALL MOUNT, AC115/220 150W, 4 X MA INPUT, MODBUS RTU</t>
  </si>
  <si>
    <t>TPPLBAWA4S4BNNN</t>
  </si>
  <si>
    <t>TPPL CONTROLLER BASIC, WALL MOUNT, AC115/220 150W, 4 X MA INPUT WITH 12 X RELAY OUTPUT, 4 X MA OUTPUT, BATTERY BACKUP</t>
  </si>
  <si>
    <t>TPPLBAWA4S4BRNN</t>
  </si>
  <si>
    <t>TPPL CONTROLLER BASIC, WALL MOUNT, AC115/220 150W, 4 X MA INPUT WITH 12 X RELAY OUTPUT, 4 X MA OUTPUT WITH BATTERY BACKUP, MODBUS RTU</t>
  </si>
  <si>
    <t>TPPLBAWA4S4NNNN</t>
  </si>
  <si>
    <t>TPPL CONTROLLER BASIC, WALL MOUNT, AC115/220 150W, 4 X MA INPUT WITH 12 X RELAY OUTPUT, 4 X MA OUTPUT</t>
  </si>
  <si>
    <t>TPPLBAWA4S4NRNN</t>
  </si>
  <si>
    <t>TPPL CONTROLLER BASIC, WALL MOUNT, AC115/220 150W, 4 X MA INPUT WITH 12 X RELAY OUTPUT, 4 X MA OUTPUT, MODBUS RTU</t>
  </si>
  <si>
    <t>TPPLBAWA4SNBNNN</t>
  </si>
  <si>
    <t>TPPL CONTROLLER BASIC, WALL MOUNT, AC115/220 150W, 4 X MA INPUT WITH 12 X RELAY OUTPUT, BATTERY BACKUP</t>
  </si>
  <si>
    <t>TPPLBAWA4SNBRNN</t>
  </si>
  <si>
    <t>TPPL CONTROLLER BASIC, WALL MOUNT, AC115/220 150W, 4 X MA INPUT WITH 12 X RELAY OUTPUT WITH BATTERY BACKUP, MODBUS RTU</t>
  </si>
  <si>
    <t>TPPLBAWA4SNNNNN</t>
  </si>
  <si>
    <t>TPPL CONTROLLER BASIC, WALL MOUNT, AC115/220 150W, 4 X MA INPUT WITH 12 X RELAY OUTPUT</t>
  </si>
  <si>
    <t>TPPLBAWA4SNNRNN</t>
  </si>
  <si>
    <t>TPPL CONTROLLER BASIC, WALL MOUNT, AC115/220 150W, 4 X MA INPUT WITH 12 X RELAY OUTPUT, MODBUS RTU</t>
  </si>
  <si>
    <t>TPPLBAWA8D8BNNN</t>
  </si>
  <si>
    <t>TPPL CONTROLLER BASIC, WALL MOUNT, AC115/220 150W, 8 X MA INPUT WITH 24 X RELAY OUTPUT, 8 X MA OUTPUT, BATTERY BACKUP</t>
  </si>
  <si>
    <t>TPPLBAWA8D8BRNN</t>
  </si>
  <si>
    <t>TPPL CONTROLLER BASIC, WALL MOUNT, AC115/220 150W, 8 X MA INPUT WITH 24 X RELAY OUTPUT, 8 X MA OUTPUT WITH BATTERY BACKUP, MODBUS RTU</t>
  </si>
  <si>
    <t>TPPLBAWA8D8NNNN</t>
  </si>
  <si>
    <t>TPPL CONTROLLER BASIC, WALL MOUNT, AC115/220 150W, 8 X MA INPUT WITH 24 X RELAY OUTPUT, 8 X MA OUTPUT</t>
  </si>
  <si>
    <t>TPPLBAWA8D8NRNN</t>
  </si>
  <si>
    <t>TPPL CONTROLLER BASIC, WALL MOUNT, AC115/220 150W, 8 X MA INPUT WITH 24 X RELAY OUTPUT, 8 X MA OUTPUT, MODBUS RTU</t>
  </si>
  <si>
    <t>TPPLBAWA8DNBNNN</t>
  </si>
  <si>
    <t>TPPL CONTROLLER BASIC, WALL MOUNT, AC115/220 150W, 8 X MA INPUT WITH 24 X RELAY OUTPUT, BATTERY BACKUP</t>
  </si>
  <si>
    <t>TPPLBAWA8DNBRNN</t>
  </si>
  <si>
    <t>TPPL CONTROLLER BASIC, WALL MOUNT, AC115/220 150W, 8 X MA INPUT WITH 24 X RELAY OUTPUT WITH BATTERY BACKUP, MODBUS RTU</t>
  </si>
  <si>
    <t>TPPLBAWA8DNNNNN</t>
  </si>
  <si>
    <t>TPPL CONTROLLER BASIC, WALL MOUNT, AC115/220 150W, 8 X MA INPUT WITH 24 X RELAY OUTPUT</t>
  </si>
  <si>
    <t>TPPLBAWA8DNNRNN</t>
  </si>
  <si>
    <t>TPPL CONTROLLER BASIC, WALL MOUNT, AC115/220 150W, 8 X MA INPUT WITH 24 X RELAY OUTPUT, MODBUS RTU</t>
  </si>
  <si>
    <t>TPPLBAWA8N8BNNN</t>
  </si>
  <si>
    <t>TPPL CONTROLLER BASIC, WALL MOUNT, AC115/220 150W, 8 X MA INPUT WITH 8 X MA OUTPUT, BATTERY BACKUP</t>
  </si>
  <si>
    <t>TPPLBAWA8N8BRNN</t>
  </si>
  <si>
    <t>TPPL CONTROLLER BASIC, WALL MOUNT, AC115/220 150W, 8 X MA INPUT, 8 X MA OUTPUT WITH BATTERY BACKUP, MODBUS RTU</t>
  </si>
  <si>
    <t>TPPLBAWA8N8NNNN</t>
  </si>
  <si>
    <t>TPPL CONTROLLER BASIC, WALL MOUNT, AC115/220 150W, 8 X MA INPUT WITH 8 X MA OUTPUT</t>
  </si>
  <si>
    <t>TPPLBAWA8N8NRNN</t>
  </si>
  <si>
    <t>TPPL CONTROLLER BASIC, WALL MOUNT, AC115/220 150W, 8 X MA INPUT, 8 X MA OUTPUT, MODBUS RTU</t>
  </si>
  <si>
    <t>TPPLBAWA8NNBNNN</t>
  </si>
  <si>
    <t>TPPL CONTROLLER BASIC, WALL MOUNT, AC115/220 150W, 8 X MA INPUT WITH BATTERY BACKUP</t>
  </si>
  <si>
    <t>TPPLBAWA8NNBRNN</t>
  </si>
  <si>
    <t>TPPL CONTROLLER BASIC, WALL MOUNT, AC115/220 150W, 8 X MA INPUT WITH BATTERY BACKUP, MODBUS RTU</t>
  </si>
  <si>
    <t>TPPLBAWA8NNNNNN</t>
  </si>
  <si>
    <t>TPPL CONTROLLER BASIC, WALL MOUNT, AC115/220 150W, 8 X MA INPUT</t>
  </si>
  <si>
    <t>TPPLBAWA8NNNRNN</t>
  </si>
  <si>
    <t>TPPL CONTROLLER BASIC, WALL MOUNT, AC115/220 150W, 8 X MA INPUT, MODBUS RTU</t>
  </si>
  <si>
    <t>TPPLBAWA8S4BNNN</t>
  </si>
  <si>
    <t>TPPL CONTROLLER BASIC, WALL MOUNT, AC115/220 150W, 8 X MA INPUT WITH 12 X RELAY OUTPUT, 4 X MA OUTPUT, BATTERY BACKUP</t>
  </si>
  <si>
    <t>TPPLBAWA8S4NNNN</t>
  </si>
  <si>
    <t>TPPL CONTROLLER BASIC, WALL MOUNT, AC115/220 150W, 8 X MA INPUT WITH 12 X RELAY OUTPUT, 4 X MA OUTPUT</t>
  </si>
  <si>
    <t>TPPLBAWA8S4NRNN</t>
  </si>
  <si>
    <t>TPPL CONTROLLER BASIC, WALL MOUNT, AC115/220 150W, 8 X MA INPUT WITH 12 X RELAY OUTPUT, 4 X MA OUTPUT, MODBUS RTU</t>
  </si>
  <si>
    <t>TPPLBAWA8S8BNNN</t>
  </si>
  <si>
    <t>TPPL CONTROLLER BASIC, WALL MOUNT, AC115/220 150W, 8 X MA INPUT WITH 12 X RELAY OUTPUT, 8 X MA OUTPUT, BATTERY BACKUP</t>
  </si>
  <si>
    <t>TPPLBAWA8S8BRNN</t>
  </si>
  <si>
    <t>TPPL CONTROLLER BASIC, WALL MOUNT, AC115/220 150W, 8 X MA INPUT WITH 12 X RELAY OUTPUT, 8 X MA OUTPUT WITH BATTERY BACKUP, MODBUS RTU</t>
  </si>
  <si>
    <t>TPPLBAWA8S8NNNN</t>
  </si>
  <si>
    <t>TPPL CONTROLLER BASIC, WALL MOUNT, AC115/220 150W, 8 X MA INPUT WITH 12 X RELAY OUTPUT, 8 X MA OUTPUT</t>
  </si>
  <si>
    <t>TPPLBAWA8S8NRNN</t>
  </si>
  <si>
    <t>TPPL CONTROLLER BASIC, WALL MOUNT, AC115/220 150W, 8 X MA INPUT WITH 12 X RELAY OUTPUT, 8 X MA OUTPUT, MODBUS RTU</t>
  </si>
  <si>
    <t>TPPLBAWA8SNBNNN</t>
  </si>
  <si>
    <t>TPPL CONTROLLER BASIC, WALL MOUNT, AC115/220 150W, 8 X MA INPUT WITH 12 X RELAY OUTPUT, BATTERY BACKUP</t>
  </si>
  <si>
    <t>TPPLBAWA8SNBRNN</t>
  </si>
  <si>
    <t>TPPL CONTROLLER BASIC, WALL MOUNT, AC115/220 150W, 8 X MA INPUT WITH 12 X RELAY OUTPUT WITH BATTERY BACKUP, MODBUS RTU</t>
  </si>
  <si>
    <t>TPPLBAWA8SNNNNN</t>
  </si>
  <si>
    <t>TPPL CONTROLLER BASIC, WALL MOUNT, AC115/220 150W, 8 X MA INPUT WITH 12 X RELAY OUTPUT</t>
  </si>
  <si>
    <t>TPPLBAWA8SNNRNN</t>
  </si>
  <si>
    <t>TPPL CONTROLLER BASIC, WALL MOUNT, AC115/220 150W, 8 X MA INPUT WITH 12 X RELAY OUTPUT, MODBUS RTU</t>
  </si>
  <si>
    <t>TPPLBAWV4S4NNNN</t>
  </si>
  <si>
    <t>TPPL CONTROLLER BASIC, WALL MOUNT, AC115/220 150W, 4 X MV INPUT WITH 12 X RELAY OUTPUT, 4 X MA OUTPUT</t>
  </si>
  <si>
    <t>TPPLBAWV8D4BNNN</t>
  </si>
  <si>
    <t>TPPL CONTROLLER BASIC, WALL MOUNT, AC115/220 150W, 8 X MV INPUT WITH 24 X RELAY OUTPUT, 4 X MA OUTPUT, BATTERY BACKUP</t>
  </si>
  <si>
    <t>TPPLBAWV8D4NNNN</t>
  </si>
  <si>
    <t>TPPL CONTROLLER BASIC, WALL MOUNT, AC115/220 150W, 8 X MV INPUT WITH 24 X RELAY OUTPUT, 4 X MA OUTPUT</t>
  </si>
  <si>
    <t>TPPLBAWV8D4NRNN</t>
  </si>
  <si>
    <t>TPPL CONTROLLER BASIC, WALL MOUNT, AC115/220 150W, 8 X MV INPUT WITH 24 X RELAY OUTPUT, 4 X MA OUTPUT, MODBUS RTU</t>
  </si>
  <si>
    <t>TPPLBAWV8D8BNNN</t>
  </si>
  <si>
    <t>TPPL CONTROLLER BASIC, WALL MOUNT, AC115/220 150W, 8 X MV INPUT WITH 24 X RELAY OUTPUT, 8 X MA OUTPUT, BATTERY BACKUP</t>
  </si>
  <si>
    <t>TPPLBAWV8D8BRNN</t>
  </si>
  <si>
    <t>TPPL CONTROLLER BASIC, WALL MOUNT, AC115/220 150W, 8 X MV INPUT WITH 24 X RELAY OUTPUT, 8 X MA OUTPUT WITH BATTERY BACKUP, MODBUS RTU</t>
  </si>
  <si>
    <t>TPPLBAWV8D8NNNN</t>
  </si>
  <si>
    <t>TPPL CONTROLLER BASIC, WALL MOUNT, AC115/220 150W, 8 X MV INPUT WITH 24 X RELAY OUTPUT, 8 X MA OUTPUT</t>
  </si>
  <si>
    <t>TPPLBAWV8D8NRNN</t>
  </si>
  <si>
    <t>TPPL CONTROLLER BASIC, WALL MOUNT, AC115/220 150W, 8 X MV INPUT WITH 24 X RELAY OUTPUT, 8 X MA OUTPUT, MODBUS RTU</t>
  </si>
  <si>
    <t>TPPLBAWV8DNBNNN</t>
  </si>
  <si>
    <t>TPPL CONTROLLER BASIC, WALL MOUNT, AC115/220 150W, 8 X MV INPUT WITH 24 X RELAY OUTPUT, BATTERY BACKUP</t>
  </si>
  <si>
    <t>TPPLBAWV8DNBRNN</t>
  </si>
  <si>
    <t>TPPL CONTROLLER BASIC, WALL MOUNT, AC115/220 150W, 8 X MV INPUT WITH 24 X RELAY OUTPUT WITH BATTERY BACKUP, MODBUS RTU</t>
  </si>
  <si>
    <t>TPPLBAWV8DNNNNN</t>
  </si>
  <si>
    <t>TPPL CONTROLLER BASIC, WALL MOUNT, AC115/220 150W, 8 X MV INPUT WITH 24 X RELAY OUTPUT</t>
  </si>
  <si>
    <t>TPPLBAWV8DNNRNN</t>
  </si>
  <si>
    <t>TPPL CONTROLLER BASIC, WALL MOUNT, AC115/220 150W, 8 X MV INPUT WITH 24 X RELAY OUTPUT, MODBUS RTU</t>
  </si>
  <si>
    <t>TPPLBAWV8N8BNNN</t>
  </si>
  <si>
    <t>TPPL CONTROLLER BASIC, WALL MOUNT, AC115/220 150W, 8 X MV INPUT WITH 8 X MA OUTPUT, BATTERY BACKUP</t>
  </si>
  <si>
    <t>TPPLBAWV8N8NNNN</t>
  </si>
  <si>
    <t>TPPL CONTROLLER BASIC, WALL MOUNT, AC115/220 150W, 8 X MV INPUT WITH 8 X MA OUTPUT</t>
  </si>
  <si>
    <t>TPPLBAWV8NNBNNN</t>
  </si>
  <si>
    <t>TPPL CONTROLLER BASIC, WALL MOUNT, AC115/220 150W, 8 X MV INPUT WITH BATTERY BACKUP</t>
  </si>
  <si>
    <t>TPPLBAWV8NNNNNN</t>
  </si>
  <si>
    <t>TPPL CONTROLLER BASIC, WALL MOUNT, AC115/220 150W, 8 X MV INPUT</t>
  </si>
  <si>
    <t>TPPLBAWV8S4BNNN</t>
  </si>
  <si>
    <t>TPPL CONTROLLER BASIC, WALL MOUNT, AC115/220 150W, 8 X MV INPUT WITH 12 X RELAY OUTPUT, 4 X MA OUTPUT, BATTERY BACKUP</t>
  </si>
  <si>
    <t>TPPLBAWV8S4NNNN</t>
  </si>
  <si>
    <t>TPPL CONTROLLER BASIC, WALL MOUNT, AC115/220 150W, 8 X MV INPUT WITH 12 X RELAY OUTPUT, 4 X MA OUTPUT</t>
  </si>
  <si>
    <t>TPPLBAWV8S4NRNN</t>
  </si>
  <si>
    <t>TPPL CONTROLLER BASIC, WALL MOUNT, AC115/220 150W, 8 X MV INPUT WITH 12 X RELAY OUTPUT, 4 X MA OUTPUT, MODBUS RTU</t>
  </si>
  <si>
    <t>TPPLBAWV8S8BNNN</t>
  </si>
  <si>
    <t>TPPL CONTROLLER BASIC, WALL MOUNT, AC115/220 150W, 8 X MV INPUT WITH 12 X RELAY OUTPUT, 8 X MA OUTPUT, BATTERY BACKUP</t>
  </si>
  <si>
    <t>TPPLBAWV8S8BRNN</t>
  </si>
  <si>
    <t>TPPL CONTROLLER BASIC, WALL MOUNT, AC115/220 150W, 8 X MV INPUT WITH 12 X RELAY OUTPUT, 8 X MA OUTPUT WITH BATTERY BACKUP, MODBUS RTU</t>
  </si>
  <si>
    <t>TPPLBAWV8S8NNNN</t>
  </si>
  <si>
    <t>TPPL CONTROLLER BASIC, WALL MOUNT, AC115/220 150W, 8 X MV INPUT WITH 12 X RELAY OUTPUT, 8 X MA OUTPUT</t>
  </si>
  <si>
    <t>TPPLBAWV8S8NRNN</t>
  </si>
  <si>
    <t>TPPL CONTROLLER BASIC, WALL MOUNT, AC115/220 150W, 8 X MV INPUT WITH 12 X RELAY OUTPUT, 8 X MA OUTPUT, MODBUS RTU</t>
  </si>
  <si>
    <t>TPPLBAWV8SNBNNN</t>
  </si>
  <si>
    <t>TPPL CONTROLLER BASIC, WALL MOUNT, AC115/220 150W, 8 X MV INPUT WITH 12 X RELAY OUTPUT, BATTERY BACKUP</t>
  </si>
  <si>
    <t>TPPLBAWV8SNBRNN</t>
  </si>
  <si>
    <t>TPPL CONTROLLER BASIC, WALL MOUNT, AC115/220 150W, 8 X MV INPUT WITH 12 X RELAY OUTPUT WITH BATTERY BACKUP, MODBUS RTU</t>
  </si>
  <si>
    <t>TPPLBAWV8SNNNNN</t>
  </si>
  <si>
    <t>TPPL CONTROLLER BASIC, WALL MOUNT, AC115/220 150W, 8 X MV INPUT WITH 12 X RELAY OUTPUT</t>
  </si>
  <si>
    <t>TPPLBAWV8SNNRNN</t>
  </si>
  <si>
    <t>TPPL CONTROLLER BASIC, WALL MOUNT, AC115/220 150W, 8 X MV INPUT WITH 12 X RELAY OUTPUT, MODBUS RTU</t>
  </si>
  <si>
    <t>TPPLBDWA4N4BNNN</t>
  </si>
  <si>
    <t>TPPL CONTROLLER BASIC, WALL MOUNT, DC POWERED, 4 X MA INPUT WITH 4 X MA OUTPUT, BATTERY BACKUP</t>
  </si>
  <si>
    <t>TPPLBDWA4N4BRNN</t>
  </si>
  <si>
    <t>TPPL CONTROLLER BASIC, WALL MOUNT, DC POWERED, 4 X MA INPUT, 4 X MA OUTPUT WITH BATTERY BACKUP, MODBUS RTU</t>
  </si>
  <si>
    <t>TPPLBDWA4N4NNNN</t>
  </si>
  <si>
    <t>TPPL CONTROLLER BASIC, WALL MOUNT, DC POWERED, 4 X MA INPUT WITH 4 X MA OUTPUT</t>
  </si>
  <si>
    <t>TPPLBDWA4N4NRNN</t>
  </si>
  <si>
    <t>TPPL CONTROLLER BASIC, WALL MOUNT, DC POWERED, 4 X MA INPUT, 4 X MA OUTPUT, MODBUS RTU</t>
  </si>
  <si>
    <t>TPPLBDWA4NNBNNN</t>
  </si>
  <si>
    <t>TPPL CONTROLLER BASIC, WALL MOUNT, DC POWERED, 4 X MA INPUT WITH BATTERY BACKUP</t>
  </si>
  <si>
    <t>TPPLBDWA4NNBRNN</t>
  </si>
  <si>
    <t>TPPL CONTROLLER BASIC, WALL MOUNT, DC POWERED, 4 X MA INPUT WITH BATTERY BACKUP, MODBUS RTU</t>
  </si>
  <si>
    <t>TPPLBDWA4NNNNNN</t>
  </si>
  <si>
    <t>TPPL CONTROLLER BASIC, WALL MOUNT, DC POWERED, 4 X MA INPUT</t>
  </si>
  <si>
    <t>TPPLBDWA4NNNRNN</t>
  </si>
  <si>
    <t>TPPL CONTROLLER BASIC, WALL MOUNT, DC POWERED, 4 X MA INPUT, MODBUS RTU</t>
  </si>
  <si>
    <t>TPPLBDWA4S4BNNN</t>
  </si>
  <si>
    <t>TPPL CONTROLLER BASIC, WALL MOUNT, DC POWERED, 4 X MA INPUT WITH 12 X RELAY OUTPUT, 4 X MA OUTPUT, BATTERY BACKUP</t>
  </si>
  <si>
    <t>TPPLBDWA4S4BRNN</t>
  </si>
  <si>
    <t>TPPL CONTROLLER BASIC, WALL MOUNT, DC POWERED, 4 X MA INPUT WITH 12 X RELAY OUTPUT, 4 X MA OUTPUT WITH BATTERY BACKUP, MODBUS RTU</t>
  </si>
  <si>
    <t>TPPLBDWA4S4NNNN</t>
  </si>
  <si>
    <t>TPPL CONTROLLER BASIC, WALL MOUNT, DC POWERED, 4 X MA INPUT WITH 12 X RELAY OUTPUT, 4 X MA OUTPUT</t>
  </si>
  <si>
    <t>TPPLBDWA4S4NRNN</t>
  </si>
  <si>
    <t>TPPL CONTROLLER BASIC, WALL MOUNT, DC POWERED, 4 X MA INPUT WITH 12 X RELAY OUTPUT, 4 X MA OUTPUT, MODBUS RTU</t>
  </si>
  <si>
    <t>TPPLBDWA4SNBNNN</t>
  </si>
  <si>
    <t>TPPL CONTROLLER BASIC, WALL MOUNT, DC POWERED, 4 X MA INPUT WITH 12 X RELAY OUTPUT, BATTERY BACKUP</t>
  </si>
  <si>
    <t>TPPLBDWA4SNBRNN</t>
  </si>
  <si>
    <t>TPPL CONTROLLER BASIC, WALL MOUNT, DC POWERED, 4 X MA INPUT WITH 12 X RELAY OUTPUT WITH BATTERY BACKUP, MODBUS RTU</t>
  </si>
  <si>
    <t>TPPLBDWA4SNNNNN</t>
  </si>
  <si>
    <t>TPPL CONTROLLER BASIC, WALL MOUNT, DC POWERED, 4 X MA INPUT WITH 12 X RELAY OUTPUT</t>
  </si>
  <si>
    <t>TPPLBDWA4SNNRNN</t>
  </si>
  <si>
    <t>TPPL CONTROLLER BASIC, WALL MOUNT, DC POWERED, 4 X MA INPUT WITH 12 X RELAY OUTPUT, MODBUS RTU</t>
  </si>
  <si>
    <t>TPPLBDWA8D4BNNN</t>
  </si>
  <si>
    <t>TPPL CONTROLLER BASIC, WALL MOUNT, DC POWERED, 8 X MA INPUT WITH 24 X RELAY OUTPUT, 4 X MA OUTPUT, BATTERY BACKUP</t>
  </si>
  <si>
    <t>TPPLBDWA8D4NNNN</t>
  </si>
  <si>
    <t>TPPL CONTROLLER BASIC, WALL MOUNT, DC POWERED, 8 X MA INPUT WITH 24 X RELAY OUTPUT, 4 X MA OUTPUT</t>
  </si>
  <si>
    <t>TPPLBDWA8D8BNNN</t>
  </si>
  <si>
    <t>TPPL CONTROLLER BASIC, WALL MOUNT, DC POWERED, 8 X MA INPUT WITH 24 X RELAY OUTPUT, 8 X MA OUTPUT, BATTERY BACKUP</t>
  </si>
  <si>
    <t>TPPLBDWA8D8BRNN</t>
  </si>
  <si>
    <t>TPPL CONTROLLER BASIC, WALL MOUNT, DC POWERED, 8 X MA INPUT WITH 24 X RELAY OUTPUT, 8 X MA OUTPUT WITH BATTERY BACKUP, MODBUS RTU</t>
  </si>
  <si>
    <t>TPPLBDWA8D8NNNN</t>
  </si>
  <si>
    <t>TPPL CONTROLLER BASIC, WALL MOUNT, DC POWERED, 8 X MA INPUT WITH 24 X RELAY OUTPUT, 8 X MA OUTPUT</t>
  </si>
  <si>
    <t>TPPLBDWA8D8NRNN</t>
  </si>
  <si>
    <t>TPPL CONTROLLER BASIC, WALL MOUNT, DC POWERED, 8 X MA INPUT WITH 24 X RELAY OUTPUT, 8 X MA OUTPUT, MODBUS RTU</t>
  </si>
  <si>
    <t>TPPLBDWA8DNBNNN</t>
  </si>
  <si>
    <t>TPPL CONTROLLER BASIC, WALL MOUNT, DC POWERED, 8 X MA INPUT WITH 24 X RELAY OUTPUT, BATTERY BACKUP</t>
  </si>
  <si>
    <t>TPPLBDWA8DNBRNN</t>
  </si>
  <si>
    <t>TPPL CONTROLLER BASIC, WALL MOUNT, DC POWERED, 8 X MA INPUT WITH 24 X RELAY OUTPUT WITH BATTERY BACKUP, MODBUS RTU</t>
  </si>
  <si>
    <t>TPPLBDWA8DNNNNN</t>
  </si>
  <si>
    <t>TPPL CONTROLLER BASIC, WALL MOUNT, DC POWERED, 8 X MA INPUT WITH 24 X RELAY OUTPUT</t>
  </si>
  <si>
    <t>TPPLBDWA8DNNRNN</t>
  </si>
  <si>
    <t>TPPL CONTROLLER BASIC, WALL MOUNT, DC POWERED, 8 X MA INPUT WITH 24 X RELAY OUTPUT, MODBUS RTU</t>
  </si>
  <si>
    <t>TPPLBDWA8N8BNNN</t>
  </si>
  <si>
    <t>TPPL CONTROLLER BASIC, WALL MOUNT, DC POWERED, 8 X MA INPUT WITH 8 X MA OUTPUT, BATTERY BACKUP</t>
  </si>
  <si>
    <t>TPPLBDWA8N8BRNN</t>
  </si>
  <si>
    <t>TPPL CONTROLLER BASIC, WALL MOUNT, DC POWERED, 8 X MA INPUT, 8 X MA OUTPUT WITH BATTERY BACKUP, MODBUS RTU</t>
  </si>
  <si>
    <t>TPPLBDWA8N8NNNN</t>
  </si>
  <si>
    <t>TPPL CONTROLLER BASIC, WALL MOUNT, DC POWERED, 8 X MA INPUT WITH 8 X MA OUTPUT</t>
  </si>
  <si>
    <t>TPPLBDWA8N8NRNN</t>
  </si>
  <si>
    <t>TPPL CONTROLLER BASIC, WALL MOUNT, DC POWERED, 8 X MA INPUT, 8 X MA OUTPUT, MODBUS RTU</t>
  </si>
  <si>
    <t>TPPLBDWA8NNBNNN</t>
  </si>
  <si>
    <t>TPPL CONTROLLER BASIC, WALL MOUNT, DC POWERED, 8 X MA INPUT WITH BATTERY BACKUP</t>
  </si>
  <si>
    <t>TPPLBDWA8NNBRNN</t>
  </si>
  <si>
    <t>TPPL CONTROLLER BASIC, WALL MOUNT, DC POWERED, 8 X MA INPUT WITH BATTERY BACKUP, MODBUS RTU</t>
  </si>
  <si>
    <t>TPPLBDWA8NNNNNN</t>
  </si>
  <si>
    <t>TPPL CONTROLLER BASIC, WALL MOUNT, DC POWERED, 8 X MA INPUT</t>
  </si>
  <si>
    <t>TPPLBDWA8NNNRNN</t>
  </si>
  <si>
    <t>TPPL CONTROLLER BASIC, WALL MOUNT, DC POWERED, 8 X MA INPUT, MODBUS RTU</t>
  </si>
  <si>
    <t>TPPLBDWA8S4BNNN</t>
  </si>
  <si>
    <t>TPPL CONTROLLER BASIC, WALL MOUNT, DC POWERED, 8 X MA INPUT WITH 12 X RELAY OUTPUT, 4 X MA OUTPUT, BATTERY BACKUP</t>
  </si>
  <si>
    <t>TPPLBDWA8S4NNNN</t>
  </si>
  <si>
    <t>TPPL CONTROLLER BASIC, WALL MOUNT, DC POWERED, 8 X MA INPUT WITH 12 X RELAY OUTPUT, 4 X MA OUTPUT</t>
  </si>
  <si>
    <t>TPPLBDWA8S8BNNN</t>
  </si>
  <si>
    <t>TPPL CONTROLLER BASIC, WALL MOUNT, DC POWERED, 8 X MA INPUT WITH 12 X RELAY OUTPUT, 8 X MA OUTPUT, BATTERY BACKUP</t>
  </si>
  <si>
    <t>TPPLBDWA8S8BRNN</t>
  </si>
  <si>
    <t>TPPL CONTROLLER BASIC, WALL MOUNT, DC POWERED, 8 X MA INPUT WITH 12 X RELAY OUTPUT, 8 X MA OUTPUT WITH BATTERY BACKUP, MODBUS RTU</t>
  </si>
  <si>
    <t>TPPLBDWA8S8NNNN</t>
  </si>
  <si>
    <t>TPPL CONTROLLER BASIC, WALL MOUNT, DC POWERED, 8 X MA INPUT WITH 12 X RELAY OUTPUT, 8 X MA OUTPUT</t>
  </si>
  <si>
    <t>TPPLBDWA8S8NRNN</t>
  </si>
  <si>
    <t>TPPL CONTROLLER BASIC, WALL MOUNT, DC POWERED, 8 X MA INPUT WITH 12 X RELAY OUTPUT, 8 X MA OUTPUT, MODBUS RTU</t>
  </si>
  <si>
    <t>TPPLBDWA8SNBNNN</t>
  </si>
  <si>
    <t>TPPL CONTROLLER BASIC, WALL MOUNT, DC POWERED, 8 X MA INPUT WITH 12 X RELAY OUTPUT, BATTERY BACKUP</t>
  </si>
  <si>
    <t>TPPLBDWA8SNBRNN</t>
  </si>
  <si>
    <t>TPPL CONTROLLER BASIC, WALL MOUNT, DC POWERED, 8 X MA INPUT WITH 12 X RELAY OUTPUT WITH BATTERY BACKUP, MODBUS RTU</t>
  </si>
  <si>
    <t>TPPLBDWA8SNNNNN</t>
  </si>
  <si>
    <t>TPPL CONTROLLER BASIC, WALL MOUNT, DC POWERED, 8 X MA INPUT WITH 12 X RELAY OUTPUT</t>
  </si>
  <si>
    <t>TPPLBDWA8SNNRNN</t>
  </si>
  <si>
    <t>TPPL CONTROLLER BASIC, WALL MOUNT, DC POWERED, 8 X MA INPUT WITH 12 X RELAY OUTPUT, MODBUS RTU</t>
  </si>
  <si>
    <t>TPPLBDWV8D4BNNN</t>
  </si>
  <si>
    <t>TPPL CONTROLLER BASIC, WALL MOUNT, DC POWERED, 8 X MV INPUT WITH 24 X RELAY OUTPUT, 4 X MA OUTPUT, BATTERY BACKUP</t>
  </si>
  <si>
    <t>TPPLBDWV8D4NNNN</t>
  </si>
  <si>
    <t>TPPL CONTROLLER BASIC, WALL MOUNT, DC POWERED, 8 X MV INPUT WITH 24 X RELAY OUTPUT, 4 X MA OUTPUT</t>
  </si>
  <si>
    <t>TPPLBDWV8D8BNNN</t>
  </si>
  <si>
    <t>TPPL CONTROLLER BASIC, WALL MOUNT, DC POWERED, 8 X MV INPUT WITH 24 X RELAY OUTPUT, 8 X MA OUTPUT, BATTERY BACKUP</t>
  </si>
  <si>
    <t>TPPLBDWV8D8NNNN</t>
  </si>
  <si>
    <t>TPPL CONTROLLER BASIC, WALL MOUNT, DC POWERED, 8 X MV INPUT WITH 24 X RELAY OUTPUT, 8 X MA OUTPUT</t>
  </si>
  <si>
    <t>TPPLBDWV8DNBNNN</t>
  </si>
  <si>
    <t>TPPL CONTROLLER BASIC, WALL MOUNT, DC POWERED, 8 X MV INPUT WITH 24 X RELAY OUTPUT, BATTERY BACKUP</t>
  </si>
  <si>
    <t>TPPLBDWV8DNNNNN</t>
  </si>
  <si>
    <t>TPPL CONTROLLER BASIC, WALL MOUNT, DC POWERED, 8 X MV INPUT WITH 24 X RELAY OUTPUT</t>
  </si>
  <si>
    <t>TPPLBDWV8N8BNNN</t>
  </si>
  <si>
    <t>TPPL CONTROLLER BASIC, WALL MOUNT, DC POWERED, 8 X MV INPUT WITH 8 X MA OUTPUT, BATTERY BACKUP</t>
  </si>
  <si>
    <t>TPPLBDWV8N8NNNN</t>
  </si>
  <si>
    <t>TPPL CONTROLLER BASIC, WALL MOUNT, DC POWERED, 8 X MV INPUT WITH 8 X MA OUTPUT</t>
  </si>
  <si>
    <t>TPPLBDWV8NNBNNN</t>
  </si>
  <si>
    <t>TPPL CONTROLLER BASIC, WALL MOUNT, DC POWERED, 8 X MV INPUT WITH BATTERY BACKUP</t>
  </si>
  <si>
    <t>TPPLBDWV8NNNNNN</t>
  </si>
  <si>
    <t>TPPL CONTROLLER BASIC, WALL MOUNT, DC POWERED, 8 X MV INPUT</t>
  </si>
  <si>
    <t>TPPLBDWV8S4BNNN</t>
  </si>
  <si>
    <t>TPPL CONTROLLER BASIC, WALL MOUNT, DC POWERED, 8 X MV INPUT WITH 12 X RELAY OUTPUT, 4 X MA OUTPUT, BATTERY BACKUP</t>
  </si>
  <si>
    <t>TPPLBDWV8S4NNNN</t>
  </si>
  <si>
    <t>TPPL CONTROLLER BASIC, WALL MOUNT, DC POWERED, 8 X MV INPUT WITH 12 X RELAY OUTPUT, 4 X MA OUTPUT</t>
  </si>
  <si>
    <t>TPPLBDWV8S8BNNN</t>
  </si>
  <si>
    <t>TPPL CONTROLLER BASIC, WALL MOUNT, DC POWERED, 8 X MV INPUT WITH 12 X RELAY OUTPUT, 8 X MA OUTPUT, BATTERY BACKUP</t>
  </si>
  <si>
    <t>TPPLBDWV8S8NNNN</t>
  </si>
  <si>
    <t>TPPL CONTROLLER BASIC, WALL MOUNT, DC POWERED, 8 X MV INPUT WITH 12 X RELAY OUTPUT, 8 X MA OUTPUT</t>
  </si>
  <si>
    <t>TPPLBDWV8SNBNNN</t>
  </si>
  <si>
    <t>TPPL CONTROLLER BASIC, WALL MOUNT, DC POWERED, 8 X MV INPUT WITH 12 X RELAY OUTPUT, BATTERY BACKUP</t>
  </si>
  <si>
    <t>TPPLBDWV8SNNNNN</t>
  </si>
  <si>
    <t>TPPL CONTROLLER BASIC, WALL MOUNT, DC POWERED, 8 X MV INPUT WITH 12 X RELAY OUTPUT</t>
  </si>
  <si>
    <t>TPPLEAWA4N4BNNN</t>
  </si>
  <si>
    <t>TOUCHPOINT PLUS BASE EXPANSION UNIT WITH 4 X MA INPUT, 4 MA OUTPUT AND BATTERY BACK-UP</t>
  </si>
  <si>
    <t>TPPLEAWA4SNNNNN</t>
  </si>
  <si>
    <t>TPPL EXPANSION UNIT, WALL MOUNT, AC115/220 150W, 4 X MA INPUT WITH 12 X RELAY OUTPUT</t>
  </si>
  <si>
    <t>TPPLEAWA8D8BNNN</t>
  </si>
  <si>
    <t>TPPL EXPANSION UNIT, WALL MOUNT, AC115/220 150W, 8 X MA INPUT WITH 24 X RELAY OUTPUT, 8 X MA OUTPUT WITH BATTERY BACKUP</t>
  </si>
  <si>
    <t>TPPLEAWA8D8NNNN</t>
  </si>
  <si>
    <t>TPPL EXPANSION UNIT, WALL MOUNT, AC115/220 150W, 8 X MA INPUT WITH 24 X RELAY OUTPUT, 8 X MA OUTPUT</t>
  </si>
  <si>
    <t>TPPLEAWA8DNBNNN</t>
  </si>
  <si>
    <t>TPPL EXPANSION UNIT, WALL MOUNT, AC115/220 150W, 8 X MA INPUT WITH 24 X RELAY OUTPUT WITH BATTERY BACKUP</t>
  </si>
  <si>
    <t>TPPLEAWA8DNNNNN</t>
  </si>
  <si>
    <t>TPPL EXPANSION UNIT, WALL MOUNT, AC115/220 150W, 8 X MA INPUT WITH 24 X RELAY OUTPUT</t>
  </si>
  <si>
    <t>TPPLEAWA8N8BNNN</t>
  </si>
  <si>
    <t>TPPL EXPANSION UNIT, WALL MOUNT, AC115/220 150W, 8 X MA INPUT, 8 X MA OUTPUT WITH BATTERY BACKUP</t>
  </si>
  <si>
    <t>TPPLEAWA8N8NNNN</t>
  </si>
  <si>
    <t>TPPL EXPANSION UNIT, WALL MOUNT, AC115/220 150W, 8 X MA INPUT, 8 X MA OUTPUT</t>
  </si>
  <si>
    <t>TPPLEAWA8NNBNNN</t>
  </si>
  <si>
    <t>TPPL EXPANSION UNIT, WALL MOUNT, AC115/220 150W, 8 X MA INPUT WITH BATTERY BACKUP</t>
  </si>
  <si>
    <t>TPPLEAWA8NNNNNN</t>
  </si>
  <si>
    <t>TPPL EXPANSION UNIT, WALL MOUNT, AC115/220 150W, 8 X MA INPUT</t>
  </si>
  <si>
    <t>TPPLEAWA8S8BNNN</t>
  </si>
  <si>
    <t>TPPL EXPANSION UNIT, WALL MOUNT, AC115/220 150W, 8 X MA INPUT WITH 12 X RELAY OUTPUT, 8 X MA OUTPUT WITH BATTERY BACKUP</t>
  </si>
  <si>
    <t>TPPLEAWA8S8NNNN</t>
  </si>
  <si>
    <t>TPPL EXPANSION UNIT, WALL MOUNT, AC115/220 150W, 8 X MA INPUT WITH 12 X RELAY OUTPUT, 8 X MA OUTPUT</t>
  </si>
  <si>
    <t>TPPLEAWA8SNBNNN</t>
  </si>
  <si>
    <t>TPPL EXPANSION UNIT, WALL MOUNT, AC115/220 150W, 8 X MA INPUT WITH 12 X RELAY OUTPUT WITH BATTERY BACKUP</t>
  </si>
  <si>
    <t>TPPLEAWA8SNNNNN</t>
  </si>
  <si>
    <t>TPPL EXPANSION UNIT, WALL MOUNT, AC115/220 150W, 8 X MA INPUT WITH 12 X RELAY OUTPUT</t>
  </si>
  <si>
    <t>TPPLEAWAN</t>
  </si>
  <si>
    <t>WALL MOUNT TPPL WITH AC POWER FOR EXPANSION UNIT</t>
  </si>
  <si>
    <t>TPPLEAWDN</t>
  </si>
  <si>
    <t>WALL MOUNT TPPL WITH DC POWER FOR EXPANSION UNIT</t>
  </si>
  <si>
    <t>TPPLEAWV8SNNNNN</t>
  </si>
  <si>
    <t>TPPL EXPANSION UNIT, WALL MOUNT, AC115/220 150W, 8 X MV INPUT WITH 12 X RELAY OUTPUT</t>
  </si>
  <si>
    <t>TPPLEDWA8D8BNNN</t>
  </si>
  <si>
    <t>TPPL EXPANSION UNIT, WALL MOUNT, DC POWERED, 8 X MA INPUT WITH 24 X RELAY OUTPUT, 8 X MA OUTPUT WITH BATTERY BACKUP</t>
  </si>
  <si>
    <t>TPPLEDWA8D8NNNN</t>
  </si>
  <si>
    <t>TPPL EXPANSION UNIT, WALL MOUNT, DC POWERED, 8 X MA INPUT WITH 24 X RELAY OUTPUT, 8 X MA OUTPUT</t>
  </si>
  <si>
    <t>TPPLEDWA8DNBNNN</t>
  </si>
  <si>
    <t>TPPL EXPANSION UNIT, WALL MOUNT, DC POWERED, 8 X MA INPUT WITH 24 X RELAY OUTPUT WITH BATTERY BACKUP</t>
  </si>
  <si>
    <t>TPPLEDWA8DNNNNN</t>
  </si>
  <si>
    <t>TPPL EXPANSION UNIT, WALL MOUNT, DC POWERED, 8 X MA INPUT WITH 24 X RELAY OUTPUT</t>
  </si>
  <si>
    <t>TPPLEDWA8N8BNNN</t>
  </si>
  <si>
    <t>TPPL EXPANSION UNIT, WALL MOUNT, DC POWERED, 8 X MA INPUT, 8 X MA OUTPUT WITH BATTERY BACKUP</t>
  </si>
  <si>
    <t>TPPLEDWA8N8NNNN</t>
  </si>
  <si>
    <t>TPPL EXPANSION UNIT, WALL MOUNT, DC POWERED, 8 X MA INPUT, 8 X MA OUTPUT</t>
  </si>
  <si>
    <t>TPPLEDWA8NNBNNN</t>
  </si>
  <si>
    <t>TPPL EXPANSION UNIT, WALL MOUNT, DC POWERED, 8 X MA INPUT WITH BATTERY BACKUP</t>
  </si>
  <si>
    <t>TPPLEDWA8NNNNNN</t>
  </si>
  <si>
    <t>TPPL EXPANSION UNIT, WALL MOUNT, DC POWERED, 8 X MA INPUT</t>
  </si>
  <si>
    <t>TPPLEDWA8S8BNNN</t>
  </si>
  <si>
    <t>TPPL EXPANSION UNIT, WALL MOUNT, DC POWERED, 8 X MA INPUT WITH 12 X RELAY OUTPUT, 8 X MA OUTPUT WITH BATTERY BACKUP</t>
  </si>
  <si>
    <t>TPPLEDWA8S8NNNN</t>
  </si>
  <si>
    <t>TPPL EXPANSION UNIT, WALL MOUNT, DC POWERED, 8 X MA INPUT WITH 12 X RELAY OUTPUT, 8 X MA OUTPUT</t>
  </si>
  <si>
    <t>TPPLEDWA8SNBNNN</t>
  </si>
  <si>
    <t>TPPL EXPANSION UNIT, WALL MOUNT, DC POWERED, 8 X MA INPUT WITH 12 X RELAY OUTPUT WITH BATTERY BACKUP</t>
  </si>
  <si>
    <t>TPPLEDWA8SNNNNN</t>
  </si>
  <si>
    <t>TPPL EXPANSION UNIT, WALL MOUNT, DC POWERED, 8 X MA INPUT WITH 12 X RELAY OUTPUT</t>
  </si>
  <si>
    <t>TPPLMACI4</t>
  </si>
  <si>
    <t>2CH MA + 2CH MV INPUT MODULE</t>
  </si>
  <si>
    <t>TPPLMACI8</t>
  </si>
  <si>
    <t>4CH MA + 4CH MV DUAL INPUT MODULE</t>
  </si>
  <si>
    <t>TPPLOGLD</t>
  </si>
  <si>
    <t>CABLE GLANDES (13 EA)</t>
  </si>
  <si>
    <t>TPPLOGLDA</t>
  </si>
  <si>
    <t>CABLE GLANDS ADAPTOR FOR M20 (13 PC.)</t>
  </si>
  <si>
    <t>TPPLOMGND</t>
  </si>
  <si>
    <t>METAL GROUNDING FOR CABLE GLAND</t>
  </si>
  <si>
    <t>TPPLOSDC</t>
  </si>
  <si>
    <t>SD CARD</t>
  </si>
  <si>
    <t>TPPLOWMB</t>
  </si>
  <si>
    <t>WALL MOUNTING BRACKET</t>
  </si>
  <si>
    <t>TPPLSBPM</t>
  </si>
  <si>
    <t>BACK PLANE MODULE</t>
  </si>
  <si>
    <t>TPPLSDPM</t>
  </si>
  <si>
    <t>UI PCB MODULE</t>
  </si>
  <si>
    <t>TPPLSIBB</t>
  </si>
  <si>
    <t>REPLACEMENT BACKUP BATTERY PACK</t>
  </si>
  <si>
    <t>TPPLSLTSM</t>
  </si>
  <si>
    <t>LCD + TOUCH SCREEN MODULE</t>
  </si>
  <si>
    <t>TPPLSMAAI2</t>
  </si>
  <si>
    <t>2 X MA INPUT MODULE (1ST F)</t>
  </si>
  <si>
    <t>TPPLSMAAI4</t>
  </si>
  <si>
    <t>4 X MA INPUT MODULE(1ST F)</t>
  </si>
  <si>
    <t>TPPLSMAAI8</t>
  </si>
  <si>
    <t>8 X MA INPUT MODULE(1ST F)</t>
  </si>
  <si>
    <t>TPPLSMAAO4</t>
  </si>
  <si>
    <t>4 X MA OUTPUT MODULE</t>
  </si>
  <si>
    <t>TPPLSMACI4</t>
  </si>
  <si>
    <t>REPLACEMENT 2CH MA + 2CH MV DUAL INPUT MODULE</t>
  </si>
  <si>
    <t>TPPLSMACI8</t>
  </si>
  <si>
    <t>REPLACEMENT 4:4 DUAL INPUT MODULE</t>
  </si>
  <si>
    <t>TPPLSMAROC</t>
  </si>
  <si>
    <t>12 X RELAY OUTPUT MODULE</t>
  </si>
  <si>
    <t>TPPLSMAVI2</t>
  </si>
  <si>
    <t>2 X MV INPUT MODULE(1ST F)</t>
  </si>
  <si>
    <t>TPPLSMAVI4</t>
  </si>
  <si>
    <t>4 X MV INPUT MODULE(1ST F)</t>
  </si>
  <si>
    <t>TPPLSMAVI8</t>
  </si>
  <si>
    <t>8 X MV INPUT MODULE (1ST F)</t>
  </si>
  <si>
    <t>TPPLSMPM</t>
  </si>
  <si>
    <t>MAIN PCB MODULE</t>
  </si>
  <si>
    <t>TPPLSMPME</t>
  </si>
  <si>
    <t>REPLACEMENT EXPANSION PCB MODULE</t>
  </si>
  <si>
    <t>TPPLSSAM</t>
  </si>
  <si>
    <t>SMPS ASSEMBLY MODULE(150W,110/220VAC)</t>
  </si>
  <si>
    <t>XCDCOMBKIT</t>
  </si>
  <si>
    <t>SENSEPOINT XCD COMBUSTILBE CALIBRATION KIT</t>
  </si>
  <si>
    <t>XCDRFDL</t>
  </si>
  <si>
    <t>CCSAUS APPROVED SPXCD RFD TRANSMITTER WITH LM25, 3/4“NPT ENTRY, ALUMINUM, 705 SENSOR, AND 3 WIRE JUNCTION BOX</t>
  </si>
  <si>
    <t>XCDRFDLM</t>
  </si>
  <si>
    <t>CCSAUS APPROVED SPXCD RFD TRANSMITTER WITH LM25, 3/4“NPT ENTRY, MODBUS, ALUMINUM, 705 SENSOR, AND 3 WIRE JUNCTION BOX</t>
  </si>
  <si>
    <t>XCDRFDLMH</t>
  </si>
  <si>
    <t>CCSAUS APPROVED SPXCD RFD TRANSMITTER WITH LM25, 3/4“NPT ENTRY, MODBUS, ALUMINUM, 705 HIGH TEMP SENSOR, AND 3 WIRE JUNCTION BOX</t>
  </si>
  <si>
    <t>XCDRTDKIT</t>
  </si>
  <si>
    <t>CALIBRATION KIT FOR SENSEPOINT XCD RTD - INCLUDES CALIBRATION COVER, POTENTIOMETER, ADJUSTMENT TOOL, FLOW HOUSING, REGULATOR AND TUBING (2106B2114, 02000-A-1645, 998-100-012, 998-100-003, 998-100-004)</t>
  </si>
  <si>
    <t>XCDTOXKIT</t>
  </si>
  <si>
    <t>SENSEPOINT XCD TOXIC CALIBRATION KIT</t>
  </si>
  <si>
    <t>XNX-UTAV-RNNNN</t>
  </si>
  <si>
    <t>UL/CSA 3/4" NPT, ALUMINUM, MILLIVOLT, RELAY</t>
  </si>
  <si>
    <t>XNX-UTSE-RNNNN</t>
  </si>
  <si>
    <t>UL/CSA 3/4" NPT, STAINLESS STEEL, ELECTROCHEMICAL, RELAY</t>
  </si>
  <si>
    <t>XNX-UTSI-RNNNN</t>
  </si>
  <si>
    <t>UL/CSA 3/4" NPT, STAINLESS STEEL, INFRARED (OPTIMA-EXCEL), RELAY</t>
  </si>
  <si>
    <t>XNXXSA1SS</t>
  </si>
  <si>
    <t>AMMONIA (NH3) 0-200 PPM (50 TO 200 PPM, 50 PPM)</t>
  </si>
  <si>
    <t>PRN-7</t>
  </si>
  <si>
    <t>80 COLUMN DESKTOP PRINTER, 120 VAC.</t>
  </si>
  <si>
    <t>RP-2001</t>
  </si>
  <si>
    <t>PRE-ACTION DELUGE CONTROL PANEL, 120 VAC.</t>
  </si>
  <si>
    <t>RP-2001C</t>
  </si>
  <si>
    <t>PRE-ACTION DELUGE CONTROL PANEL WITH LEDS, 120 VAC.</t>
  </si>
  <si>
    <t>RP-2001E</t>
  </si>
  <si>
    <t>PRE-ACTION DELUGE CONTROL PANEL, 240 VOLTS</t>
  </si>
  <si>
    <t>RP-2002</t>
  </si>
  <si>
    <t>AGENT RELEASE CONTROL PANEL, 120 VAC.</t>
  </si>
  <si>
    <t>RP-2002C</t>
  </si>
  <si>
    <t>AGENT RELEASE CONTROL PANEL WITH LEDS, 120 VAC.</t>
  </si>
  <si>
    <t>RP-2002E</t>
  </si>
  <si>
    <t>AGENT RELEASE CONTROL PANEL, 240 VOLTS</t>
  </si>
  <si>
    <t>FM900</t>
  </si>
  <si>
    <t>DOOR HOLDER EXTENSION KIT.</t>
  </si>
  <si>
    <t>FM900-100</t>
  </si>
  <si>
    <t>DOOR HOLDER SPACER, 1 INCH.</t>
  </si>
  <si>
    <t>FM900-50</t>
  </si>
  <si>
    <t>DOOR HOLDER SPACER, 1/2 INCH.</t>
  </si>
  <si>
    <t>FM900-75</t>
  </si>
  <si>
    <t>DOOR HOLDER SPACER, 3/4 INCH.</t>
  </si>
  <si>
    <t>FM900-Z</t>
  </si>
  <si>
    <t>DOOR HOLDER SPACER KIT, 90 DEGREE.</t>
  </si>
  <si>
    <t>FM980</t>
  </si>
  <si>
    <t>FM-980, 12 VDC, 24 VAC/VDC, 120/250 VAC, SURFACE FLOOR MOUNT, SINGLE DOOR.</t>
  </si>
  <si>
    <t>FM996-L8</t>
  </si>
  <si>
    <t>FM-996, 12 VDC, 24 VAC/VDC, 120/250 VAC, SURFACE WALL MOUNT.</t>
  </si>
  <si>
    <t>FM998</t>
  </si>
  <si>
    <t>FM-998, 12 VDC, 24 VAC/VDC, 120/250 VAC, FLUSH WALL MOUNT.</t>
  </si>
  <si>
    <t>DH24120FB</t>
  </si>
  <si>
    <t>SEMI-FLUSH, PLATED, BRASS</t>
  </si>
  <si>
    <t>DH24120FD</t>
  </si>
  <si>
    <t>SEMI-FLUSH, POWDER COATED DARK BRONZE</t>
  </si>
  <si>
    <t>DH24120FPC</t>
  </si>
  <si>
    <t>SEMI-FLUSH, POWDER COATED CHROME</t>
  </si>
  <si>
    <t>DH24120GB1</t>
  </si>
  <si>
    <t>GROUND MOUNT, SINGLE DOOR, PLATED, BRASS</t>
  </si>
  <si>
    <t>DH24120GB2</t>
  </si>
  <si>
    <t>GROUND MOUNT, DOUBLE DOOR, PLATED, BRASS</t>
  </si>
  <si>
    <t>DH24120GPC1</t>
  </si>
  <si>
    <t>GROUND MOUNT, SINGLE DOOR, POWDER COATED, CHROME</t>
  </si>
  <si>
    <t>DH24120GPC2</t>
  </si>
  <si>
    <t>GROUND MOUNT, DOUBLE DOOR, POWDER COATED, CHROME</t>
  </si>
  <si>
    <t>DH24120GPD1</t>
  </si>
  <si>
    <t>GROUND MOUNT, SINGLE DOOR, POWDER COATED, DARK BRONZE</t>
  </si>
  <si>
    <t>DH24120GPD2</t>
  </si>
  <si>
    <t>GROUND MOUNT, DOUBLE DOOR, POWDER COATED, DARK BRONZE</t>
  </si>
  <si>
    <t>DH24120SB</t>
  </si>
  <si>
    <t>SURFACE MOUNT, PLATED, BRASS</t>
  </si>
  <si>
    <t>DH24120SPC</t>
  </si>
  <si>
    <t>SURFACE MOUNT, POWDER COATED, CHROME</t>
  </si>
  <si>
    <t>DH24120SPD</t>
  </si>
  <si>
    <t>SURFACE MOUNT, POWDER COATED, DARK BRONZE</t>
  </si>
  <si>
    <t>DH24120WB</t>
  </si>
  <si>
    <t>RECESSED, PLATED, BRASS</t>
  </si>
  <si>
    <t>DH24120WD</t>
  </si>
  <si>
    <t>RECESSED, POWDER COATED, DARK BRONZE</t>
  </si>
  <si>
    <t>DH24120WPC</t>
  </si>
  <si>
    <t>RECESSED, POWDER COATED, CHROME</t>
  </si>
  <si>
    <t>DHBBB</t>
  </si>
  <si>
    <t>SURFACE MOUNT BACK BOX, PLATED, BRASS</t>
  </si>
  <si>
    <t>DHBBD</t>
  </si>
  <si>
    <t>SURFACE MOUNT BACK BOX, POWDER COATED, DARK BRONZE</t>
  </si>
  <si>
    <t>DHBBPC</t>
  </si>
  <si>
    <t>SURFACE MOUNT BACK BOX, POWDER COATED, CHROME</t>
  </si>
  <si>
    <t>DHCPB</t>
  </si>
  <si>
    <t>CATCH PLATE, PLATED, BRASS</t>
  </si>
  <si>
    <t>DHCPC</t>
  </si>
  <si>
    <t>CATCH PLATE, POWDER COATED, CHROME</t>
  </si>
  <si>
    <t>DHCPD</t>
  </si>
  <si>
    <t>CATCH PLATE, POWDER COATED, DARK BRONZE</t>
  </si>
  <si>
    <t>DHDF</t>
  </si>
  <si>
    <t>SWIVEL BASE MOUNTING DRILL FIXTURE</t>
  </si>
  <si>
    <t>DHE.5B</t>
  </si>
  <si>
    <t>.5” EXTENSION ROD, PLATED, BRASS</t>
  </si>
  <si>
    <t>DHE.5D</t>
  </si>
  <si>
    <t>.5” EXTENSION ROD, POWDER COATED, DARK BRONZE</t>
  </si>
  <si>
    <t>DHE.5PC</t>
  </si>
  <si>
    <t>.5” EXTENSION ROD, POWDER COATED, CHROME</t>
  </si>
  <si>
    <t>DHE1.5APC</t>
  </si>
  <si>
    <t>1.5” ADJUSTABLE EXTENSION ROD, POWDER COATED, CHROME</t>
  </si>
  <si>
    <t>DHE1.5B</t>
  </si>
  <si>
    <t>1.5” EXTENSION ROD, PLATED, BRASS</t>
  </si>
  <si>
    <t>DHE1.5D</t>
  </si>
  <si>
    <t>1.5” EXTENSION ROD, POWDER COATED, DARK BRONZE</t>
  </si>
  <si>
    <t>DHE1.5PC</t>
  </si>
  <si>
    <t>1.5” EXTENSION ROD, POWDER COATED, CHROME</t>
  </si>
  <si>
    <t>DHE1B</t>
  </si>
  <si>
    <t>1” EXTENSION ROD, PLATED, BRASS</t>
  </si>
  <si>
    <t>DHE1D</t>
  </si>
  <si>
    <t>1” EXTENSION ROD, POWDER COATED, DARK BRONZE</t>
  </si>
  <si>
    <t>DHE1PC</t>
  </si>
  <si>
    <t>1” EXTENSION ROD, POWDER COATED, CHROME</t>
  </si>
  <si>
    <t>DHE2APC</t>
  </si>
  <si>
    <t>2” ADJUSTABLE EXTENSION ROD, POWDER COATED, CHROME</t>
  </si>
  <si>
    <t>DHE2B</t>
  </si>
  <si>
    <t>2” EXTENSION ROD, PLATED, BRASS</t>
  </si>
  <si>
    <t>DHE2D</t>
  </si>
  <si>
    <t>2” EXTENSION ROD, POWDER COATED, DARK BRONZE</t>
  </si>
  <si>
    <t>DHE2PC</t>
  </si>
  <si>
    <t>2” EXTENSION ROD, POWDER COATED, CHROME</t>
  </si>
  <si>
    <t>DHE3B</t>
  </si>
  <si>
    <t>3” EXTENSION ROD, PLATED, BRASS</t>
  </si>
  <si>
    <t>DHE3D</t>
  </si>
  <si>
    <t>3” EXTENSTION ROD, POWDER COATED, DARK BRONZE</t>
  </si>
  <si>
    <t>DHE3PC</t>
  </si>
  <si>
    <t>3” EXTENSION ROD, POWDER COATED, CHROME</t>
  </si>
  <si>
    <t>DHE4AB</t>
  </si>
  <si>
    <t>4” ADJUSTABLE EXTENSION ROD, PLATED, BRASS</t>
  </si>
  <si>
    <t>DHE4AD</t>
  </si>
  <si>
    <t>4” ADJUSTABLE EXTENSION ROD, POWDER COATED, DARK BRONZE</t>
  </si>
  <si>
    <t>DHE4APC</t>
  </si>
  <si>
    <t>4” ADJUSTABLE EXTENSION ROD, POWDER COATED, CHROME</t>
  </si>
  <si>
    <t>DHE4PC</t>
  </si>
  <si>
    <t>4” EXTENSION ROD, POWDER COATED, CHROME</t>
  </si>
  <si>
    <t>DHE5B</t>
  </si>
  <si>
    <t>5” EXTENSION ROD, PLATED, BRASS</t>
  </si>
  <si>
    <t>DHE5D</t>
  </si>
  <si>
    <t>5” EXTENSION ROD, POWDER COATED, DARK BRONZE</t>
  </si>
  <si>
    <t>DHE5PC</t>
  </si>
  <si>
    <t>5” EXTENSION ROD, POWDER COATED, CHROME</t>
  </si>
  <si>
    <t>DHSBB</t>
  </si>
  <si>
    <t>SWIVEL BASE, PLATED, BRASS</t>
  </si>
  <si>
    <t>DHSBD</t>
  </si>
  <si>
    <t>SWIVEL BASE, POWDER COATED, DARK BRONZE</t>
  </si>
  <si>
    <t>DHSBPC</t>
  </si>
  <si>
    <t>SWIVEL BASE, POWDER COATED, CHROME</t>
  </si>
  <si>
    <t>02084</t>
  </si>
  <si>
    <t>S5000:  REMOVABLE TERMINAL BLOCK. - 2 POSITION.</t>
  </si>
  <si>
    <t>02086</t>
  </si>
  <si>
    <t>200/300/400/5000/NION: REMOVABLE TERMINAL BLOCK, 6-POSITION.</t>
  </si>
  <si>
    <t>10103</t>
  </si>
  <si>
    <t>3 GANG BACK BOX</t>
  </si>
  <si>
    <t>109-7000</t>
  </si>
  <si>
    <t>CAT-30, TYPE CAT-30 LOCK &amp; KEY.</t>
  </si>
  <si>
    <t>17003</t>
  </si>
  <si>
    <t>FIRELITE KEY ONLY.</t>
  </si>
  <si>
    <t>17021</t>
  </si>
  <si>
    <t>NOTIFIER KEY ONLY.</t>
  </si>
  <si>
    <t>17044</t>
  </si>
  <si>
    <t>FIRELITE LOCK AND KEY (5012, CAB-3F SERIES, 9200, 5024).</t>
  </si>
  <si>
    <t>17045</t>
  </si>
  <si>
    <t>NOTIFIER SNAP-IN LOCK, CAB-3/CAB-4, ABS-1/2/4D, NFS-LBB, AFP-100, FCPS, CAB-400/600AA, NION, SFP-1024, VEC.</t>
  </si>
  <si>
    <t>17045KIT</t>
  </si>
  <si>
    <t>LOCK KIT, CONTAINS 5 LOCKS (17045) AND 5 KEYS (17021)</t>
  </si>
  <si>
    <t>71031</t>
  </si>
  <si>
    <t>AM2020/AFP1010: POWER SUPERVISION RIBBON,.  CONNECTS MPS P3 TO CPU.</t>
  </si>
  <si>
    <t>71032</t>
  </si>
  <si>
    <t>AM2020/AFP1010: DATA RIBBON CABLE.  CONNECTS DIA P3 TO CPU-2020 P3.</t>
  </si>
  <si>
    <t>71033</t>
  </si>
  <si>
    <t>TROUBLE/SUPERVISORY RIBBON, 2-WIRE.  CONNECTS CPU TO AVPS, AA-30.</t>
  </si>
  <si>
    <t>71046</t>
  </si>
  <si>
    <t>AM2020/AFP1010: DATA RIBBON CABLE DIA.  CONNECTS P4 TO SIB BOARD P4.</t>
  </si>
  <si>
    <t>71070</t>
  </si>
  <si>
    <t>BATTERY INTERCONNECT CABLE. CONNECTS - WITH + WITH BATTERIES IN SERIES.</t>
  </si>
  <si>
    <t>71071</t>
  </si>
  <si>
    <t>BATTERY CABLE (MPS +) (AM2020, AFP1010, SYSTEM 5000).</t>
  </si>
  <si>
    <t>71072</t>
  </si>
  <si>
    <t>BATTERY CABLE (MPS - ) (AM2020, AFP1010, SYSTEM 5000).</t>
  </si>
  <si>
    <t>71073</t>
  </si>
  <si>
    <t>EARTH GROUND CABLE - SINGLE GREEN CONDUCTOR, 10 INCHES.</t>
  </si>
  <si>
    <t>71085</t>
  </si>
  <si>
    <t>POWER RIBBON CABLE, 10-WIRE .  CONNECTS MPS P3 TO CPU.</t>
  </si>
  <si>
    <t>71086</t>
  </si>
  <si>
    <t>POWER HARNESS.  7-WIRE POWER.  CONNECTS SYSTEM 5000 CPU TO MPS.</t>
  </si>
  <si>
    <t>71088</t>
  </si>
  <si>
    <t>RIBBON EXPANDER. CONNECTS CPU-5000 TO 2ND, 3RD OR 4TH ROW MODULES.</t>
  </si>
  <si>
    <t>71091</t>
  </si>
  <si>
    <t>BELL POWER CABLE, 2-WIRE.  CONNECTS AVPS P3 TO ICM J5 ON XPC.</t>
  </si>
  <si>
    <t>71093</t>
  </si>
  <si>
    <t>MAIN BELL POWER HARNESS.  CONNECTS CPU-5000 J5 TO MPS A/V POWER.</t>
  </si>
  <si>
    <t>75073</t>
  </si>
  <si>
    <t>ANNUNCIATOR EXPANDER RIBBON, 20-WIRE. CONNECTS THE ACM J1 WITH AEM J2.</t>
  </si>
  <si>
    <t>75074</t>
  </si>
  <si>
    <t>POWER HARNESS CABLE, 7-WIRE.  CONNECTS MPS P4 TO EFB-1 P2.</t>
  </si>
  <si>
    <t>75095</t>
  </si>
  <si>
    <t>TRANSPONDER SYSTEM RIBBON, 34-WIRE.  CONNECTS XPP TO OPTION MODULE.</t>
  </si>
  <si>
    <t>75097</t>
  </si>
  <si>
    <t>CONNECTS AMG P6 TO FFT P4 6-WIRE.</t>
  </si>
  <si>
    <t>75098</t>
  </si>
  <si>
    <t>VOICE: TROUBLE/SUPERVISORY RIBBON, 2-WIRE.  CONNECTS AMG TO AA-30.</t>
  </si>
  <si>
    <t>75099</t>
  </si>
  <si>
    <t>POWER HARNESS, 7-WIRE.  CONNECTS POWER THROUGH.  16 INCHES.</t>
  </si>
  <si>
    <t>75106</t>
  </si>
  <si>
    <t>XPC-8 JUMPER PLUG, 2-WIRE.  JUMPS P4 TO P5 ETC.</t>
  </si>
  <si>
    <t>75108</t>
  </si>
  <si>
    <t>BACKUP AUDIO, 4-WIRE.  CONNECTS AA P6 TO BACKUP AA P4.</t>
  </si>
  <si>
    <t>75110</t>
  </si>
  <si>
    <t>LOW LEVEL AUDIO, 4-WIRE.  CONNECTS AMG P2 TO XPC P3.</t>
  </si>
  <si>
    <t>75121</t>
  </si>
  <si>
    <t>A/V POWER CABLE, 2-WIRE.  CONNECTS MPS A/V POWER TO XPC.</t>
  </si>
  <si>
    <t>75136</t>
  </si>
  <si>
    <t>DUAL CHANNEL CASCADE CABLE, 2-WIRE.  CONNECTS AMG P10 TO AMG-E P10.</t>
  </si>
  <si>
    <t>75159</t>
  </si>
  <si>
    <t>BATTERY INTERCONNECT CABLE.  CONNECTS BATTERY + TO -.</t>
  </si>
  <si>
    <t>75160</t>
  </si>
  <si>
    <t>BATTERY POSITIVE 1-WIRE.  CONNECTS BATTERY + TO MPS-24B.  15 INCHES.</t>
  </si>
  <si>
    <t>75161</t>
  </si>
  <si>
    <t>BATTERY NEGATIVE 1-WIRE.  CONNECTS BATTERY TO MPS-24B.  15 INCHES.</t>
  </si>
  <si>
    <t>75170</t>
  </si>
  <si>
    <t>POWER SUPERVISION RIBBON.  CONNECTS MPS P3 TO EFB-1 P1.</t>
  </si>
  <si>
    <t>75225</t>
  </si>
  <si>
    <t>AM2020/AFP1010: DIA TO LCD RIBBON.  CONNECTS DIA TO 1010 DISPLAY.</t>
  </si>
  <si>
    <t>75226</t>
  </si>
  <si>
    <t>CPU TO DIA RIBBON, 16-WIRE.  CONNECTS AFP1010 TO CPU P3 DIA P3.</t>
  </si>
  <si>
    <t>75378</t>
  </si>
  <si>
    <t>AM2020/AFP1010: POWER CABLE, 6-WIRE. CONNECTS ICA TO MPS.</t>
  </si>
  <si>
    <t>75554</t>
  </si>
  <si>
    <t>LAPTOP TO NUP PORT PROGRAMMING CABLE.</t>
  </si>
  <si>
    <t>75557</t>
  </si>
  <si>
    <t>NCS CABLE, DB9 TO RJ45</t>
  </si>
  <si>
    <t>75565</t>
  </si>
  <si>
    <t>RIBBON CABLE TO CONNECT FOR LCM-320</t>
  </si>
  <si>
    <t>75592</t>
  </si>
  <si>
    <t>REPLACEMENT TRANSFORMER FOR FCPS-24S6 AND FCPS-24S8</t>
  </si>
  <si>
    <t>AFP-200TA</t>
  </si>
  <si>
    <t>200:  REPLACEMENT TRANSFORMER ASSEMBLY, 120 VAC.</t>
  </si>
  <si>
    <t>ELR-20K</t>
  </si>
  <si>
    <t>END OF LINE RESISTOR, 20K OHMS</t>
  </si>
  <si>
    <t>FCPS-24S6RB</t>
  </si>
  <si>
    <t>REPLACEMENT BOARD FOR FCPS-24S6</t>
  </si>
  <si>
    <t>FCPS-24S8RB</t>
  </si>
  <si>
    <t>REPLACEMENT BOARD FOR FCPS-24S8</t>
  </si>
  <si>
    <t>MBT-1</t>
  </si>
  <si>
    <t>MUNICIPAL BOX TRANSMITTER MODULE.</t>
  </si>
  <si>
    <t>MIB-W</t>
  </si>
  <si>
    <t>1010/2020/INA TWISTED PAIR WIRE MEDIA INTERFACE BOARD.</t>
  </si>
  <si>
    <t>NAM-232F</t>
  </si>
  <si>
    <t>NETWORK ADAPTER MODULE; CONNECTS ONE 200/300/400 VIA FIBER TO NFN.</t>
  </si>
  <si>
    <t>NCM-1</t>
  </si>
  <si>
    <t>NOISE CONTROL MODULE; FOR USE WITH NON-TWISTED, NON-SHIELDED WIRE ON NOTIFIER SLC LOOPS.</t>
  </si>
  <si>
    <t>NF-FAD</t>
  </si>
  <si>
    <t>FIRE ALARM DOCUMENT CABINET WITH NOTIFIER LOCK</t>
  </si>
  <si>
    <t>NFS-320-RB</t>
  </si>
  <si>
    <t>REPLACEMENT BOARD FOR NFS-320, 120 VAC</t>
  </si>
  <si>
    <t>NFS-320-RBE</t>
  </si>
  <si>
    <t>REPLACEMENT BOARD FOR NFS-320E, 240 VAC</t>
  </si>
  <si>
    <t>NFS-320-RB-POE</t>
  </si>
  <si>
    <t>REPLACEMENT BOARD FOR NFS-320-POE, 240 VAC</t>
  </si>
  <si>
    <t>NFS-320-RB-SP</t>
  </si>
  <si>
    <t>REPLACEMENT BOARD FOR NFS-320-SP, 120 VAC</t>
  </si>
  <si>
    <t>NFS-320-RB-SPE</t>
  </si>
  <si>
    <t>REPLACEMENT BOARD FOR NFS-320-SPE, 240 VAC</t>
  </si>
  <si>
    <t>NF-SRD</t>
  </si>
  <si>
    <t>SYSTEMS RECORD DOCUMENT CABINET WITH NOTIFIER LOCK</t>
  </si>
  <si>
    <t>REL-2.2K</t>
  </si>
  <si>
    <t>END OF LINE RESISTOR; 2.2K WITH LEADS</t>
  </si>
  <si>
    <t>REL-4.7K</t>
  </si>
  <si>
    <t>END OF LINE RESISTOR; 4.7K WITH LEADS</t>
  </si>
  <si>
    <t>REL-4.7K-BP</t>
  </si>
  <si>
    <t>END OF LINE RESISTOR; 4.7K WITH LEADS; PKG. 10</t>
  </si>
  <si>
    <t>REL-47K</t>
  </si>
  <si>
    <t>END OF LINE RESISTOR; 47K WITH LEADS</t>
  </si>
  <si>
    <t>REL-47K-BP</t>
  </si>
  <si>
    <t>END OF LINE RESISTOR; 47K WITH LEADS; PKG. 10</t>
  </si>
  <si>
    <t>SBB-3</t>
  </si>
  <si>
    <t>3 GANG BACK BOX FOR LED-10N.</t>
  </si>
  <si>
    <t>SFP2402RB</t>
  </si>
  <si>
    <t>SFP-2402 REPLACEMENT CPU</t>
  </si>
  <si>
    <t>SFP2404RB</t>
  </si>
  <si>
    <t>SFP-2404 REPLACEMENT CPU</t>
  </si>
  <si>
    <t>SFP-400BRB</t>
  </si>
  <si>
    <t>SFP-400B: REPLACEMENT MOTHERBOARD.</t>
  </si>
  <si>
    <t>XRM-24E</t>
  </si>
  <si>
    <t>POWER EXPANSION TRANSFORMER; EXPANDS NOTIFICATION APPLIANCE CIRCUIT POWER FROM 3.0 AMPS TO 6.0 AMPS MOUNTS WITHIN CABINET. 240VAC</t>
  </si>
  <si>
    <t>RIGHT ANGLE N MALE TO N FEMALE ADAPTER</t>
  </si>
  <si>
    <t>COAXIAL CABLE GROUNDING KIT</t>
  </si>
  <si>
    <t>COAXIAL CABLE JUMPER NM-NM RG58, 18" LONG</t>
  </si>
  <si>
    <t>COAXIAL CABLE JUMPER NM-NM RG58, 37" LONG</t>
  </si>
  <si>
    <t>COAXIAL CABLE JUMPER NM-NM FLEXIBLE RG8, 24" LONG, FOR DONOR ANTENNA</t>
  </si>
  <si>
    <t>DAS ANTENNA, LOW PROFILE 150-175MHZ</t>
  </si>
  <si>
    <t>PS-640F</t>
  </si>
  <si>
    <t>6v 4AH Battery</t>
  </si>
  <si>
    <t>PS-650L</t>
  </si>
  <si>
    <t>6v 5AAH Battery</t>
  </si>
  <si>
    <t>PS-670</t>
  </si>
  <si>
    <t>6v 7ah Battery</t>
  </si>
  <si>
    <t>PS-1250</t>
  </si>
  <si>
    <t>12v 5an Battery</t>
  </si>
  <si>
    <t>PS-1270</t>
  </si>
  <si>
    <t>12v 7ah Battery</t>
  </si>
  <si>
    <t>PS-12100</t>
  </si>
  <si>
    <t>12v 10ah Battery</t>
  </si>
  <si>
    <t>PS-12120</t>
  </si>
  <si>
    <t>12v 12ah Battery</t>
  </si>
  <si>
    <t>PS-12120L</t>
  </si>
  <si>
    <t>12v 12ah Battery Lug</t>
  </si>
  <si>
    <t>PS-12180</t>
  </si>
  <si>
    <t>12v 18ah Battery</t>
  </si>
  <si>
    <t>PS-12260</t>
  </si>
  <si>
    <t>12v 26ah Battery</t>
  </si>
  <si>
    <t>PS-12350</t>
  </si>
  <si>
    <t>12v 35ah Battery</t>
  </si>
  <si>
    <t>PS-12550</t>
  </si>
  <si>
    <t>12v 55ah Battery</t>
  </si>
  <si>
    <t>PS-121000</t>
  </si>
  <si>
    <t>12v 100ah Battery</t>
  </si>
  <si>
    <t>PS-121100</t>
  </si>
  <si>
    <t>12v 110ah Battery</t>
  </si>
  <si>
    <t>HBD2PER1</t>
  </si>
  <si>
    <t>IR Indoor/Outdoor Bullet Camera, 2 MP, 3.6 mm Fixed, H.265+, TDN, Digital WDR</t>
  </si>
  <si>
    <t>HBW2PER1</t>
  </si>
  <si>
    <t>2 MP WDR True Day/Night IR Bullet Camera PoE 802.3af or 12 VDC</t>
  </si>
  <si>
    <t>HBW4PER1</t>
  </si>
  <si>
    <t>IR Indoor/Outdoor Bullet Camera, 4 MP, 3.6 mm Fixed, WDR, H.265+</t>
  </si>
  <si>
    <t>HBW4PGR1</t>
  </si>
  <si>
    <t>4 MP Fixed WDR True Day/Night IR Bullet Camera, PoE 802.3af or 12 VDC</t>
  </si>
  <si>
    <t>HBW2PER2</t>
  </si>
  <si>
    <t>2 MP 2.7–13.5 mm MFZ  WDR True Day/Night IR Bullet Camera, PoE 802.3af or 12 VDC</t>
  </si>
  <si>
    <t>HBW4PER2</t>
  </si>
  <si>
    <t>IR Indoor/Outdoor Bullet Camera, 4 MP, 2.7–13.5 mm MFZ, H.265+, WDR</t>
  </si>
  <si>
    <t>HBW8PR2</t>
  </si>
  <si>
    <t>8 MP (4K) 3.7--11mm MFZ, WDR True Day/Night IR Bullet Camera, PoE 802.3af or 12 VDC</t>
  </si>
  <si>
    <t>H2W2PER3</t>
  </si>
  <si>
    <t>2 MP Fixed WDR True Day/Night IR Micro-Dome Camera with built-in mic, PoE 802.3af or 12VDC</t>
  </si>
  <si>
    <t>H2W4PER3</t>
  </si>
  <si>
    <t>4 MP Fixed WDR True Day/Night IR Micro-Dome Camera with built-in mic, PoE 802.3af or 12VDC</t>
  </si>
  <si>
    <t>H2W2PC1M</t>
  </si>
  <si>
    <t>2 MP Fixed WDR True Day/Night people counting camera with built-in mic, PoE 802.3af or 12VDC</t>
  </si>
  <si>
    <t>H4W2PER3</t>
  </si>
  <si>
    <t>2 MP Fixed WDR IR Rugged Mini Dome Camera, PoE 802.3af or 12 VDC</t>
  </si>
  <si>
    <t>H4W4PER3</t>
  </si>
  <si>
    <t>IR Rugged Indoor/Outdoor Mini Dome Camera, 4 MP, 2.8 mm Fixed, WDR, H.265+</t>
  </si>
  <si>
    <t>H4W2PER2</t>
  </si>
  <si>
    <t>2 MP 2.7-13.5mm MFZ WDR True Day/Night IR Rugged Mini-Dome Camera PoE 802.3af or 12 VDC</t>
  </si>
  <si>
    <t>H4W4PER2</t>
  </si>
  <si>
    <t>Network TDN IR Rugged Indoor/Outdoor Mini Dome Camera, 4 MP, 2.7–13.5 mm MFZ, WDR, H.265+</t>
  </si>
  <si>
    <t>H4W8PR2</t>
  </si>
  <si>
    <t>8 MP (4K) 3.7--11mm MFZ, WDR True Day/Night IR Rugged Mini-Dome Camera, PoE 802.3af or 12 VDC</t>
  </si>
  <si>
    <t>HED2PER3</t>
  </si>
  <si>
    <t>2 MP DWDR TDN IR Ball camera PoE 802.3af or 12 VDC</t>
  </si>
  <si>
    <t>HEW2PER3</t>
  </si>
  <si>
    <t>2 MP WDR True Day/Night IR Ball camera white, PoE 802.3af or 12 VDC</t>
  </si>
  <si>
    <t>HEW4PER3</t>
  </si>
  <si>
    <t>4 MP WDR True Day/Night IR Ball camera, PoE 802.3af or 12 VDC</t>
  </si>
  <si>
    <t>HEW4PER3B</t>
  </si>
  <si>
    <t>4 MP WDR True Day/Night IR Ball camera grey, PoE 802.3af or 12 VDC</t>
  </si>
  <si>
    <t>HEW2PER2</t>
  </si>
  <si>
    <t>HEW4PER2B</t>
  </si>
  <si>
    <t>HDZP252DI</t>
  </si>
  <si>
    <t>2 MP 25x zoom (4.8-120mm) True Day/Night, WDR, 6 High Power IR LEDs, Indoor/Outdoor PTZ Dome, PoE+ 802.3at 12 VDC, IP66</t>
  </si>
  <si>
    <t>HDZP304DI</t>
  </si>
  <si>
    <t>4 MP 30x zoom, True Day/Night, WDR, 4 High Power IR LEDs, Indoor/outdoor PTZ Dome, PoE+, 802.3at 24 VAC</t>
  </si>
  <si>
    <t>HFD5PR1</t>
  </si>
  <si>
    <t>Network DN Superior HD Indoor Rugged Fisheye Camera, 1/3" CMOS, 5 MP, 1.42 mm Fixed Fisheye Lens, PoE, H.264</t>
  </si>
  <si>
    <t>HPW2P1</t>
  </si>
  <si>
    <t>2 MP WDR IP Pin-Hole Camera, 12 VDC</t>
  </si>
  <si>
    <t>HD30HD4</t>
  </si>
  <si>
    <t>TDN Indoor / Outdoor IR Ball Camera, 4 MP, HQA, 1/3″ CMOS, 15fps @ 4 MP / 30 fps @ 1080p, 1ch HQA output / 1ch SD output, 3.6mm fixed, 120db WD,  1 High Power IR LEDs, 12DC</t>
  </si>
  <si>
    <t>HE30XD2</t>
  </si>
  <si>
    <t>1080p 3.6mm Indoor/Outdoor IR Ball, True Day/Night, HD-CVI, HD-TVI, AHD, Standard Definition, Smart IR</t>
  </si>
  <si>
    <t>HE30XD2G</t>
  </si>
  <si>
    <t>1080p 3.6mm Indoor/Outdoor IR Ball, True Day/Night, HD-CVI, HD-TVI, AHD, Standard Definition, Smart IR, Gray</t>
  </si>
  <si>
    <t>HE42XD2</t>
  </si>
  <si>
    <t>1080p 2.7-13.5mm MFZ lens, Indoor/Outdoor IR Ball, True Day/Night, HD-CVI, HD-TVI, AHD, Standard Definition, Smart IR</t>
  </si>
  <si>
    <t>HE42XD2G</t>
  </si>
  <si>
    <t>1080p 2.7-13.5mm MFZ lens, Indoor/Outdoor IR Ball, True Day/Night, HD-CVI, HD-TVI, AHD, Standard Definition, Smart IR, Gray</t>
  </si>
  <si>
    <t>HD72HD4</t>
  </si>
  <si>
    <t>TDN Indoor / Outdoor IR Dome Camera, 4MP, HQA, 1/3″ CMOS, 15fps @ 4 MP / 30 fps @ 1080p, 1ch HQA output / 1ch SD output, 2.8 Fixed Lens, 120db WD,  12 IR LEDs, 12DC</t>
  </si>
  <si>
    <t>HD274HD4</t>
  </si>
  <si>
    <t>TDN Indoor / Outdoor IR Dome Camera, 4MP, HQA, 1/3″ CMOS, 15fps @ 4 MP / 30 fps @ 1080p, 1ch HQA output / 1ch SD output, 2.7-12mm MFZ, 120db WD,  2 High Power IR LEDs, 12DC/24VAC</t>
  </si>
  <si>
    <t>HD42XD2</t>
  </si>
  <si>
    <t>1080p 2.7-13.5mm MFZ lens, Indoor/Outdoor IR Dome, True Day/Night, HD-CVI, HD-TVI, AHD, Standard Definition, Smart IR</t>
  </si>
  <si>
    <t>H4D42HD8</t>
  </si>
  <si>
    <t>4K 3.7-11mm MFZ lens, IR Rugged Dome, TDN, True WDR, 12VDC/24VAC, HD-CVI, Smart IR</t>
  </si>
  <si>
    <t>HD30XD2</t>
  </si>
  <si>
    <t>1080p 3.6mm Indoor/Outdoor IR Rugged Dome, True Day/Night, HD-CVI, HD-TVI, AHD, Standard Definition, Smart IR</t>
  </si>
  <si>
    <t>HD41XD2</t>
  </si>
  <si>
    <t>1080p 2.7-13.5mm Vari-Focal lens, Indoor/Outdoor IR Rugged Dome, True Day/Night, HD-CVI, HD-TVI, AHD, Standard Definition, Smart IR</t>
  </si>
  <si>
    <t>HD273XD2</t>
  </si>
  <si>
    <t>1080p 2.8-12mm Vari-Focal Lens, Indoor/Outdoor Rugged Dome, TDN, DWDR, 12VDC/24VAC, HD-CVI, HD-TVI, AHD, Standard Definition, Smart IR</t>
  </si>
  <si>
    <t>HB74HD4</t>
  </si>
  <si>
    <t>TDN Indoor / Outdoor IR Bullet Camera, 4MP, HQA, 1/3″ CMOS, 15fps @ 4 MP / 30 fps @ 1080p, 1ch HQA output / 1ch SD output, 3.6mm fixed, 120db WD,  2 High Power IR LEDs, 12DC</t>
  </si>
  <si>
    <t>HB276HD4</t>
  </si>
  <si>
    <t>TDN Indoor / Outdoor IR Bullet Camera, 4MP, HQA, 1/3″ CMOS, 15fps @ 4 MP / 30 fps @ 1080p, 1ch HQA output / 1ch SD output, 2.7-12mm MFZ, 120db WD,  4 High Power IR LEDs, 12DC/24VAC</t>
  </si>
  <si>
    <t>HB30XD2</t>
  </si>
  <si>
    <t>1080p 3.6mm Indoor/Outdoor IR Bullet, True Day/Night, HD-CVI, HD-TVI, AHD, Standard Definition, Smart IR</t>
  </si>
  <si>
    <t>HB42XD2</t>
  </si>
  <si>
    <t>1080p 2.7-13.5mm MFZ lens, Indoor/Outdoor IR Bullet, True Day/Night, HD-CVI, HD-TVI, AHD, Standard Definition, Smart IR</t>
  </si>
  <si>
    <t>HB30PHD2</t>
  </si>
  <si>
    <t>1080p 2.8mm Indoor/Outdoor IR Bullet, TDN, True WDR, HD-CVI, Smart IR</t>
  </si>
  <si>
    <t>HBD42HD8</t>
  </si>
  <si>
    <t>4K 3.7-11mm MFZ lens, IR Bullet, TDN, True WDR, 12VDC/24VAC, HD-CVI, Smart IR</t>
  </si>
  <si>
    <t>HB41XD2</t>
  </si>
  <si>
    <t>1080p 2.7-13.5mm Vari-Focal lens, Indoor/Outdoor IR Rugged Bullet, True Day/Night, HD-CVI, HD-TVI, AHD, Standard Definition, Smart IR</t>
  </si>
  <si>
    <t>HDP302DQI</t>
  </si>
  <si>
    <t>TDN WDR IR PTZ Dome Camera, 1/2.8" CMOS, 1080p, 4.5-135 mm, 30X, 4 High Power IR LEDs, 24VAC</t>
  </si>
  <si>
    <t>HDZP30XD4</t>
  </si>
  <si>
    <t>4 MP 4.5-135.0mm lens, 30x Optical Zoom, IR PTZ Dome (Wall Mnt Bracket included) 24 VAC, HD-CVI, HD-TVI, AHD, Standard Definition, Smart IR</t>
  </si>
  <si>
    <t>HFD40HD4</t>
  </si>
  <si>
    <t>4 MP Fisheye, TDN, WDR, 1.18mm, HD-CVI, 12VDC</t>
  </si>
  <si>
    <t>HEN04113</t>
  </si>
  <si>
    <t>4 channel, 1TB Hard Drive, Ultra 4K resolution,  H.265 Compression, 4-port PoE, 1 Channel Input/1 Channel Output, RCA, 1HDMI, 1VGA</t>
  </si>
  <si>
    <t>HEN04123</t>
  </si>
  <si>
    <t>4 channel, 2TB Hard Drive, Ultra 4K resolution,  H.265 Compression, 4-port PoE, 1 Channel Input/1 Channel Output, RCA, 1HDMI, 1VGA</t>
  </si>
  <si>
    <t>HEN08123</t>
  </si>
  <si>
    <t>8 channel, 2TB Hard Drive, Ultra 4K resolution,  H.265 Compression, 8 port POE, 2 USB ports, 1 RS-232 port, 1 RS-485 port, 1 HDMI, 1 VGA</t>
  </si>
  <si>
    <t>HEN08143</t>
  </si>
  <si>
    <t>8 channel,  4TB Hard Drive, Ultra 4K resolution,  H.265 Compression, 8 port POE, 2 USB ports, 1 RS-232 port, 1 RS-485 port, 1 HDMI, 1 VGA</t>
  </si>
  <si>
    <t>HEN16123</t>
  </si>
  <si>
    <t>16 channel, 2TB Hard Drive, Ultra 4K resolution,  H.265 Compression, 16 port POE, 2 USB ports, 1 RS-232 port, 1 RS-485 port, 1 HDMI, 1 VGA</t>
  </si>
  <si>
    <t>HEN16143</t>
  </si>
  <si>
    <t>16 channel, 4TB Hard Drive, Ultra 4K resolution,  H.265 Compression, 16 port POE, 2 USB ports, 1 RS-232 port, 1 RS-485 port, 1 HDMI, 1 VGA</t>
  </si>
  <si>
    <t>HEN16163</t>
  </si>
  <si>
    <t>16 channel, 6TB Hard Drive, Ultra 4K resolution,  H.265 Compression, 16 port POE, 2 USB ports, 1 RS-232 port, 1 RS-485 port, 1 HDMI, 1 VGA</t>
  </si>
  <si>
    <t>HEN4242B</t>
  </si>
  <si>
    <t>Kit consists of (1) HEN04123 4 Channel 2TB eNVR with (4) HBD2PER1 2MP Bullet Cameras</t>
  </si>
  <si>
    <t>HEN4242D</t>
  </si>
  <si>
    <t>Kit consists of (1) HEN04123 4 Channel 2TB eNVR with (4) H4W2PER3 2MP Dome Cameras</t>
  </si>
  <si>
    <t>HEN4242T</t>
  </si>
  <si>
    <t>Kit consists of (1) HEN04123 4 Channel 2TB eNVR with (4) HED2PER3 2MP Turret Cameras</t>
  </si>
  <si>
    <t>HEN4222B22T</t>
  </si>
  <si>
    <t>Kit consists of (1) HEN04123 4 Channel 2TB eNVR with (2) HBD2PER1 2 MP Bullet Cameras and (2) HED2PER3 2MP Turret Cameras</t>
  </si>
  <si>
    <t>HEN4224B24D</t>
  </si>
  <si>
    <t>Kit consists of (1) HEN04123 4 Channel 2TB eNVR with (2) HBW4PER1 4MP Bullet Cameras and (2) H4W4PER3 4MP Dome Cameras</t>
  </si>
  <si>
    <t>HEN8242D</t>
  </si>
  <si>
    <t>Kit consists of (1) HEN08123 8 Channel 2 TB eNVR with (4) H4W2PER3 2MP Dome Cameras</t>
  </si>
  <si>
    <t>HEN8262B</t>
  </si>
  <si>
    <t>Kit consists of (1) HEN08123 8 Channel 2 TB eNVR with (6) HBD2PER1 2MP Bullet Cameras</t>
  </si>
  <si>
    <t>HEN8262T</t>
  </si>
  <si>
    <t>HEN8264D</t>
  </si>
  <si>
    <t>Kit consists of (1) HEN08123 8 Channel 2 TB eNVR with (6) HED2PER3 2MP Turret Cameras</t>
  </si>
  <si>
    <t>HEN8222B42T</t>
  </si>
  <si>
    <t>Kit consists of (1) HEN08123 8 Channel 2 TB eNVR with (2) HBD2PER1 2MP Bullet Cameras and (4) HED2PER3 2MP Turret Cameras</t>
  </si>
  <si>
    <t>HEN8224B44D</t>
  </si>
  <si>
    <t>Kit consists of (1) HEN08123 8 Channel 2TB eNVR with (2) HBW4PER1 4MP Bullet Cameras and (4) H4W4PER3 4MP Dome Cameras</t>
  </si>
  <si>
    <t>HEN08144</t>
  </si>
  <si>
    <t>Performance Series 4K (12MP) IP NVR, H.265 8CH NVR, 4TB, 2xHDD ports, 240 fps (320 Mbps), 16 PoE ports, 1 RJ-45 1Gb, 2 USB ports, 1 RS-232 port, 1 HDMI (up to 3840 × 2160) 1 VGA, Audio 1 In/1 Out, 4 Alarm in, 2 Relay out</t>
  </si>
  <si>
    <t>HEN16144</t>
  </si>
  <si>
    <t>Performance Series 4K (12MP) IP NVR, H.265 16CH NVR, 4TB, 2xHDD ports, 480 fps (320 Mbps), 16 PoE ports, 1 RJ-45 1Gb, 2 USB ports, 1 RS-232 port, 1 HDMI (up to 3840 × 2160) 1 VGA, Audio 1 In/1 Out, 4 Alarm in, 2 Relay out</t>
  </si>
  <si>
    <t>HEN16184</t>
  </si>
  <si>
    <t>Performance Series 4K IP NVR, H.265 16 CH NVR, 8TB, 2xHDD ports, 480 fps (320 Mbps), 16 PoE ports, 1 RJ-45 1Gb, 2 USB ports, 1 RS-232 port, 1 HDMI (up to 3840 × 2160) 1 VGA, Audio 1 In/1 Out, 4 Alarm in, 2 Relay out</t>
  </si>
  <si>
    <t>HEN16284</t>
  </si>
  <si>
    <t>Performance Series 4K (12MP) IP NVR, H.265 16CH NVR, 8TB, 4xHDD ports, 480fps (320 Mbps), 16 PoE ports, 1 RJ-45 1Gb, 3USB ports, 1 RS-232 port, 2HDMI (1 HDMI up to 3840 × 2160) 1 VGA, Audio 1 In/1 Out, 16Alarm in, 6Relay out</t>
  </si>
  <si>
    <t>HEN16384</t>
  </si>
  <si>
    <t>Performance Series 4K (12MP) IP NVR, H.265 16CH NVR, 8TB RAID 5/6, 8xHDD ports, 480fps (320 Mbps), 16 PoE ports, 1 RJ-45 1Gb, 4USB ports, 1 RS-232 port, 2HDMI (1 HDMI up to 3840 × 2160) 1 VGA, Audio 1 In/1 Out, 16Alarm in, 6Relay out 1 x eSATA port</t>
  </si>
  <si>
    <t>HEN321124</t>
  </si>
  <si>
    <t>Performance Series 4K (12MP) IP NVR, H.265 32 CH NVR, 12TB, 2xHDD ports, 960 fps (320 Mbps), 16 PoE ports, 1 RJ-45 1Gb, 2 USB ports, 1 RS-232 port, 1 HDMI (up to 3840 × 2160) 1 VGA, Audio 1 In/1 Out, 4 Alarm in, 2 Relay out</t>
  </si>
  <si>
    <t>HEN32284</t>
  </si>
  <si>
    <t>Performance Series 4K (12MP) IP NVR, H.265 32CH NVR, 8TB, 4xHDD ports, 960fps (320 Mbps), 16 PoE ports, 1 RJ-45 1Gb, 3USB ports, 1 RS-232 port, 2HDMI (1 HDMI up to 3840 × 2160) 1 VGA, Audio 1 In/1 Out, 16Alarm in, 6Relay out 1 x eSATA port</t>
  </si>
  <si>
    <t>HEN322164</t>
  </si>
  <si>
    <t>Performance Series 4K (12MP) IP NVR, H.265 32CH NVR, 16TB, 4xHDD ports, 960fps (320 Mbps), 16 PoE ports, 1 RJ-45 1Gb, 3USB ports, 1 RS-232 port, 2HDMI (1 HDMI up to 3840 × 2160) 1 VGA, Audio 1 In/1 Out, 16Alarm in, 6Relay out 1 x eSATA port</t>
  </si>
  <si>
    <t>HEN32384</t>
  </si>
  <si>
    <t>Performance Series 4K (12MP) IP NVR, H.265 32CH NVR, 8TB RAID 5/6, 8xHDD ports, 960fps (320 Mbps), 16 PoE ports, 1 RJ-45 1Gb, 4USB ports, 1 RS-232 port, 2HDMI (1 HDMI up to 3840 × 2160) 1 VGA, Audio 1 In/1 Out, 16Alarm in, 6Relay out 1 x eSATA port</t>
  </si>
  <si>
    <t>HEN323164</t>
  </si>
  <si>
    <t>Performance Series 4K (12MP) IP NVR, H.265 32CH NVR, 16TB RAID 5/6, 8xHDD ports, 960fps (320 Mbps), 16 PoE ports, 1 RJ-45 1Gb, 4USB ports, 1 RS-232 port, 2HDMI (1 HDMI up to 3840 × 2160) 1 VGA, Audio 1 In/1 Out, 16Alarm in, 6Relay out 1 x eSATA port</t>
  </si>
  <si>
    <t>HEN643164</t>
  </si>
  <si>
    <t>Performance Series 4K (12MP) IP NVR, H.265 64CH NVR, 16TB RAID 5/6, 8xHDD ports, 1920fps (320 Mbps), 16 PoE ports, 1 RJ-45 1Gb, 4USB ports, 1 RS-232 port, 2HDMI (1 HDMI up to 3840 × 2160) 1 VGA, Audio 1 In/1 Out, 16Alarm in, 6Relay out 1 x eSATA port</t>
  </si>
  <si>
    <t>HEN643324</t>
  </si>
  <si>
    <t>Performance Series 4K (12MP) IP NVR, H.265 64CH NVR, 32TB RAID 5/6, 8xHDD ports, 1920fps (320 Mbps), 16 PoE ports, 1 RJ-45 1Gb, 4USB ports, 1 RS-232 port, 2HDMI (1 HDMI up to 3840 × 2160) 1 VGA, Audio 1 In/1 Out, 16Alarm in, 6Relay out 1 x eSATA port</t>
  </si>
  <si>
    <t>HEN643484</t>
  </si>
  <si>
    <t>Performance Series 4K (12MP) IP NVR, H.265 64CH NVR, 48TB RAID 5/6, 8xHDD ports, 1920fps (320 Mbps), 16 PoE ports, 1 RJ-45 1Gb, 4USB ports, 1 RS-232 port, 2HDMI (1 HDMI up to 3840 × 2160) 1 VGA, Audio 1 In/1 Out, 16Alarm in, 6Relay out 1 x eSATA port</t>
  </si>
  <si>
    <t>HRHT4041</t>
  </si>
  <si>
    <t>Digital Video Recorder, 4MP HQA Series, 4 Ch HQA, 2 Ch IP, 120ips @ 1080p, H.264+ / H.264 Compression, 4ch BNC Video Inputs, 1 HDMI and 1VGA output, 1TB Hard Drive Storage</t>
  </si>
  <si>
    <t>HRHT4042</t>
  </si>
  <si>
    <t>Digital Video Recorder, 4MP HQA Series, 4 Ch HQA, 2 Ch IP, 120ips @ 1080p, H.264+ / H.264 Compression, 4ch BNC Video Inputs, 1 HDMI and 1VGA output, 2TB Hard Drive Storage</t>
  </si>
  <si>
    <t>HRHT4082</t>
  </si>
  <si>
    <t>Digital Video Recorder, 4MP HQA Series, 8 Ch HQA, 4 Ch IP, 240ips @ 1080p, H.264+ / H.264 Compression, 8ch BNC Video Inputs, 1 HDMI and 1VGA output, 2TB Hard Drive Storage</t>
  </si>
  <si>
    <t>HRHT4084</t>
  </si>
  <si>
    <t>Digital Video Recorder, 4MP HQA Series, 8 Ch HQA, 4 Ch IP, 240ips @ 1080p, H.264+ / H.264 Compression, 8ch BNC Video Inputs, 1 HDMI and 1VGA output, 4TB Hard Drive Storage</t>
  </si>
  <si>
    <t>HRHT4162</t>
  </si>
  <si>
    <t>Digital Video Recorder, 4MP HQA Series, 16 Ch HQA, 8 Ch IP, 480ips @ 1080p, H.264+ / H.264 Compression, 16ch BNC Video Inputs, 1 HDMI and 1VGA output, 2TB Hard Drive Storage</t>
  </si>
  <si>
    <t>HRHT4164</t>
  </si>
  <si>
    <t>Digital Video Recorder, 4MP HQA Series, 16 Ch HQA, 8 Ch IP, 480ips @ 1080p, H.264+ / H.264 Compression, 16ch BNC Video Inputs, 1 HDMI and 1VGA output, 4TB Hard Drive Storage</t>
  </si>
  <si>
    <t>HRHT4166</t>
  </si>
  <si>
    <t>Digital Video Recorder, 4MP HQA Series, 16 Ch HQA, 8 Ch IP, 480ips @ 1080p, H.264+ / H.264 Compression, 16ch BNC Video Inputs, 1 HDMI and 1VGA output, 6TB Hard Drive Storage</t>
  </si>
  <si>
    <t>HRHT41612</t>
  </si>
  <si>
    <t>Digital Video Recorder, 4MP HQA Series, 16 Ch HQA, 8 Ch IP, 480ips @ 1080p, H.264+ / H.264 Compression, 16ch BNC Video Inputs, 1 HDMI and 1VGA output, 12TB Hard Drive Storage</t>
  </si>
  <si>
    <t>HRHQ1041</t>
  </si>
  <si>
    <t>4ch, 1SATA, 720p 120fps /1080p 60fps, alarm I/O, 1TB</t>
  </si>
  <si>
    <t>HRHQ1081</t>
  </si>
  <si>
    <t>8ch, 2SATA, 720p 240fps /1080p 120fps, alarm I/O, 1TB</t>
  </si>
  <si>
    <t>HRHQ1082</t>
  </si>
  <si>
    <t>8ch, 2SATA, 720p 240fps /1080p 120fps, alarm I/O, 2TB</t>
  </si>
  <si>
    <t>HRHQ1162</t>
  </si>
  <si>
    <t>16ch, 2SATA, 720p 480fps /1080p 240fps, alarm I/O, 2TB</t>
  </si>
  <si>
    <t>HRHQ1164</t>
  </si>
  <si>
    <t>16ch, 2SATA, 720p 480fps /1080p 240fps, alarm I/O, 4TB</t>
  </si>
  <si>
    <t>HQA4142T</t>
  </si>
  <si>
    <t>Kit consists of (1) HRHQ1041 4 Channel 1TB DVR with (4) HE30XD2 2MP Turret Cameras</t>
  </si>
  <si>
    <t>HQA4244T</t>
  </si>
  <si>
    <t>Kit consists of (1) HRHT4042 4 Channel 2TB DVR with (4) HD30HD4 4MP Turret Cameras</t>
  </si>
  <si>
    <t>HQA8262D</t>
  </si>
  <si>
    <t>Kit consists of (1) HRHQ1082 8 Channel 2TB DVR with (6) HD30XD2 2MP Turret Cameras</t>
  </si>
  <si>
    <t>HQA8262T</t>
  </si>
  <si>
    <t>Kit consists of (1) HRHQ1082 8 Channel 2TB DVR with (6) HE30XD2 2MP Turret Cameras</t>
  </si>
  <si>
    <t>HQA8464D</t>
  </si>
  <si>
    <t>Kit consists of (1) HRHT4084 8 Channel 4TB DVR with (6) HD72HD4 4MP Dome Cameras</t>
  </si>
  <si>
    <t>HQA8464T</t>
  </si>
  <si>
    <t>Kit consists of (1) HRHT4084 8 Channel 4TB DVR with (6) HD30HD4 4MP Turret Cameras</t>
  </si>
  <si>
    <t>HQA16462T62D</t>
  </si>
  <si>
    <t>Kit consists of (1) HRHQ1164 16 Channel 4TB DVR with (2) HE30XD2 2MP Turret Cameras and (6) HD30XD2 2MP Turret Cameras</t>
  </si>
  <si>
    <t>HQA16664T64D</t>
  </si>
  <si>
    <t>Kit consists of (1) HRHT4166 16 Channel 6TB DVR with (6) HD30HD4 4MP Turret Cameras and (6) HD72HD4 4MP Dome Cameras</t>
  </si>
  <si>
    <t>HQA-BB1</t>
  </si>
  <si>
    <t>Junction Box, Off White (HEW2PER3(B), HED2PER3, HEW4PER3, HBW2PR1, HBW4PR1, HBD8PR1, HD30HD1, HD30HD2, HB74HD2, HB74HD4)</t>
  </si>
  <si>
    <t>HQA-BB2</t>
  </si>
  <si>
    <t>Junction Box, Off White (H4W2PER3, H4W4PER3, H4W2PER2, H4W4PER2, H4W8PR2, HFD5PR1, H4D3PRV2, H4W2PRV2, H4W4PRV2, H4W4PRV3, HEW2PR2, HEW4PR2, H4D8PR1, HD72HD4, HD274HD4, HD31HD2, HD73HD1, HD74HD2, HD231HD2, HD274HD2)</t>
  </si>
  <si>
    <t>HQA-BB2G</t>
  </si>
  <si>
    <t>Junction Box, Grey (H4W2PER3, H4W4PER3, H4W2PER2, H4W4PER2, H4W8PR2, HFD5PR1, H4D3PRV2, H4W2PRV2, H4W4PRV2, H4W4PRV3, HEW2PR2, HEW4PR2, H4D8PR1, HD72HD4, HD274HD4, HD31HD2, HD73HD1, HD74HD2, HD231HD2, HD274HD2)</t>
  </si>
  <si>
    <t>HQA-BB3</t>
  </si>
  <si>
    <t>Junction Box, Off White (HEW2PER3(B), H2W2PER3, H2W4PER3, H2W2PC1M, H2W2PRV3, H2W4PRV3, HEW2PR1, HEW2PRW1, HEW3PR3, HED8PR1, HD30HD4, HE30XD2, HE30XD2G)</t>
  </si>
  <si>
    <t>HQA-BB3G</t>
  </si>
  <si>
    <t>Junction Box, Grey (HEW2PER3(B), H2W2PER3, H2W4PER3, H2W2PC1M, H2W2PRV3, H2W4PRV3, HEW2PR1, HEW2PRW1, HEW3PR3, HED8PR1, HD30HD4, HE30XD2, HE30XD2G)</t>
  </si>
  <si>
    <t>HQA-BB4</t>
  </si>
  <si>
    <t>H4W2PER2, H4W4PER2, H4W8PR2, H4D42HD8, HD274HD4, HD41XD2, HD42XD2</t>
  </si>
  <si>
    <t>HQA-BB5</t>
  </si>
  <si>
    <t>HBS2-BB</t>
  </si>
  <si>
    <t>Junction Box, Off White (HBD2PER1, HBW4PER1, HBW2PER2, HBW4PER2, HBW8PR2, HEW2PER2, HEW4PER2/B, HED1PR3, HED3PR3, HBD1PR1, HBD3PR1, HBD3PR2, HBW2PR2, HBW4PR2, HD29HD1, HD31HD2, HD231HD2, HB74HD1, HB75HD1, HB76HD2, HB276HD2, HB276HD4, HB30XD2, HB42XD2</t>
  </si>
  <si>
    <t>HEJB</t>
  </si>
  <si>
    <t>Junction Box, Off White (HBD2PER1, HBWPER1, HEW2PER2, HEW4PER2(b), HED1PR3, HED3PR3, HBD1PR1, HBD3PR1, HBD3PR2, HD31HD2, HD231HD2, HB74HD1, HB30XD2, HB42XD2)</t>
  </si>
  <si>
    <t>HQA-WK</t>
  </si>
  <si>
    <t>Wall Mount, Off White (H4W2PER3, H4W4PER3, H4W2PER2, H4W4PER2, H4W8PR2, HEW2PER2, HEW4PER2(B), HFD5PR1, HED1PR3, HED3PR3, H4D3PRV2, H4D3PRV3, H4W2PRV2, H4W4PRV2, H4W4PRV3, HEW2PR2, HEW4PR2, H4D8PR1, HD29HD1, HD31HD2, HD231HD2, HD73HD1, HD74HD2, HD274HD2, HD72HD4, HD274HD4, HD42XD2, HE30XD2/G)</t>
  </si>
  <si>
    <t>HQA-WKB</t>
  </si>
  <si>
    <t>Wall Mount, Grey (H4W2PER3, H4W4PER3, H4W2PER2, H4W4PER2, H4W8PR2, HEW2PER2, HEW4PER2(B), HFD5PR1, HED1PR3, HED3PR3, H4D3PRV2, H4D3PRV3, H4W2PRV2, H4W4PRV2, H4W4PRV3, HEW2PR2, HEW4PR2, H4D8PR1, HD29HD1, HD31HD2, HD231HD2, HD73HD1, HD74HD2, HD274HD2, HD72HD4, HD274HD4, HD42XD2, HE30XD2/G)</t>
  </si>
  <si>
    <t>HQA-WK2</t>
  </si>
  <si>
    <t>Wall Mount, Off White (HED2PER3, HEW4PER3, HEW2PER3(B), H2W2PRV3, H2W4PRV3, HEW2PR1, HEW2PRW1, HEW4PR3, HEW4PRW3, HED8PR1, HD30HD1, HD30HD2, HD30HD4)</t>
  </si>
  <si>
    <t>HQA-WK2G</t>
  </si>
  <si>
    <t>Wall Mount, Grey  (HED2PER3, HEW4PER3, HEW2PER3(B), H2W2PRV3, H2W4PRV3, HEW2PR1, HEW2PRW1, HEW4PR3, HEW4PRW3, HED8PR1, HD30HD1, HD30HD2, HD30HD4)</t>
  </si>
  <si>
    <t>HQA-PM2</t>
  </si>
  <si>
    <t>Pole Mount Adapter, Off White, (Compatible Junction Box: HQA-BB1, HQA-BB2, HQA-BB2G, HQA-BB3, HQA-BB4, HBS2-BB / Compatible with Wall Mount; HQA-WK, HQA-WKB, HQA-WK2, HQA-WK2G) Compatible with all Performance Series HQA cameras with compatible junction box except PTZ cameras</t>
  </si>
  <si>
    <t>HQA-PM2B</t>
  </si>
  <si>
    <t>Pole Mount Adapter, Grey, (Compatible Junction Box: HQA-BB1, HQA-BB2, HQA-BB2G, HQA-BB3, HQA-BB4, HBS2-BB / Compatible with Wall Mount; HQA-WK, HQA-WKB, HQA-WK2, HQA-WK2G) Compatible with all Performance Series HQA cameras with compatible junction box except PTZ cameras</t>
  </si>
  <si>
    <t>HB34S2-CM</t>
  </si>
  <si>
    <t>Corner Mount Adapter, Off White, (H2W2PRV3*, H2W4PRV3*, H4W2PRV2*, H4W4PRV2*, H4W4PRV3*, HBW2PR1*,
HBW4PR1*, HBW2PR2*, HBW4PR2*, HEW2PR1*, HEW2PRW1*, HEW2PR2*, HEW4PR2*,
HEW4PR3*, HEW4PRW3*, HED8PR1*, HBD8PR1*, H4D8PR1*) * A compatible junction box is required</t>
  </si>
  <si>
    <t>HB34S2-CMB</t>
  </si>
  <si>
    <t>Corner Mount Adapter, Grey, (H2W2PRV3*, H2W4PRV3*, H4W2PRV2*, H4W4PRV2*, H4W4PRV3*, HBW2PR1*,
HBW4PR1*, HBW2PR2*, HBW4PR2*, HEW2PR1*, HEW2PRW1*, HEW2PR2*, HEW4PR2*,
HEW4PR3*, HEW4PRW3*, HED8PR1*, HBD8PR1*, H4D8PR1*) * A compatible junction box is required</t>
  </si>
  <si>
    <t>HQA-IC</t>
  </si>
  <si>
    <t xml:space="preserve">In-Ceiling Bracket, Off-White, Compatible with HD73HD1, HD41XD2, HD274HD2, HD74HD2, HD42XD2, HB276HD4, H4D42HD8
</t>
  </si>
  <si>
    <t>HQA-RS</t>
  </si>
  <si>
    <t>Rain Shield Bracket, Off-White, Compatible with HD30XD2, HD72HD4, HD73HD1, HD41XD2, H4D42HD8</t>
  </si>
  <si>
    <t>HQA-PK</t>
  </si>
  <si>
    <t>Pendant Mount Cap, Off-White, HD30XD2*, HD72HD4*, HD73HD1*, HD41XD2*,
HD274HD2*, HD74HD2*, HD42XD2*, HB276HD4*,
HD30HD1*, HD30HD2*, HD29HD1*, HE41XD2*,
HE30XD2*, HE30XD2G*, HD30HD4*, HD231HD2*,
H4D42HD8*, HD31HD2*, HE42XD2*, HE42XD2G*,
H4D42HD8* (with compatible HQA-CB) * Compatible HQA-CB required</t>
  </si>
  <si>
    <t>HQA-CB</t>
  </si>
  <si>
    <t>Ceiling Mount Bracket, Off-White, HD30XD2*, HD72HD4*, HD73HD1*, HD41XD2*, HD274HD2*, HD74HD2*, HD42XD2*, HB276HD4*,
HD30HD1*, HD30HD2*, HD29HD1*, HE41XD2*,
HE30XD2*, HE30XD2G*, HD30HD4*, HD231HD2*,
HD31HD2*, HE42XD2*, HE42XD2G*, H4D42HD8*
(with compatible HQA-PK) * Compatible HQA-PK required</t>
  </si>
  <si>
    <t>HQA-CBE</t>
  </si>
  <si>
    <t>Ceiling Mount Extend Bracket, Off-White, used with HQA-CB together</t>
  </si>
  <si>
    <t>HCL2GV</t>
  </si>
  <si>
    <t>Network TDN Ultra Low-Light Box Camera , 140db Wide Dynamic, 1/2.8" Imager, 2MP, Video Analytics, Open VA framework, PoE, H.265+/H.265/H.264, ONVIF S/G/Q, UL-CAP</t>
  </si>
  <si>
    <t>HCW2GV</t>
  </si>
  <si>
    <t>Network TDN Ultra Low-Light Box Camera, 120db Wide Dynamic, 1/2.8" Imager, 2MP, Video Analytics, PoE, H.265+/H.265/H.264, ONVIF S/G/Q, UL-CAP</t>
  </si>
  <si>
    <t>HCD8G</t>
  </si>
  <si>
    <t>Network TDN Low-Light Box Camera, Digital Wide Dynamic, 1/1/7" Imager, 12MP, PoE, H.265/H.264, ONVIF S/G, UL-CAP</t>
  </si>
  <si>
    <t>HLM27V12MPD</t>
  </si>
  <si>
    <t>4MP, 1/2.7" Format 2.7-12MM DC Auto Iris Lens</t>
  </si>
  <si>
    <t>HLM5V50MPD</t>
  </si>
  <si>
    <t>4MP, 1/2.7" Format 5-50MM DC Auto Iris Lens</t>
  </si>
  <si>
    <t>HLM37V16MPD</t>
  </si>
  <si>
    <t>12MP, 1/1.7 Format 3.7-16MM DC Auto Iris Lens</t>
  </si>
  <si>
    <t>HLM105V42MPD</t>
  </si>
  <si>
    <t>12MP, 1/1.7 Format 10.5-42MM DC Auto Iris Lens</t>
  </si>
  <si>
    <t>H3W2GR1V</t>
  </si>
  <si>
    <t>Network TDN Low-Light, 120db Wide Dynamic,  IR Indoor Dome Camera, 1/2.8" Imager, 2MP, Video Analytics, 2.7-13.5 mm MFZ Lens, 3 IR LEDs, PoE, H.265+/H.265/H.264, ONVIF S/G/Q, UL-CAP</t>
  </si>
  <si>
    <t>H3W4GR1V</t>
  </si>
  <si>
    <t>Network TDN Low-Light, 120db Wide Dynamic,  IR Indoor Dome Camera, 1/3" Imager, 4MP, Video Analytics, 2.7-13.5 mm MFZ Lens, 3 IR LEDs, PoE, H.265+/H.265/H.264, ONVIF S/G/Q, UL-CAP</t>
  </si>
  <si>
    <t>H3W2GR2</t>
  </si>
  <si>
    <t>Network TDN Low-Light, 120db Wide Dynamic,  IR Indoor Dome Camera, 1/2.7" Imager, 2MP, 7-22 mm MFZ Lens, 3 IR LEDs, PoE, H.264</t>
  </si>
  <si>
    <t>H4L2GR1V</t>
  </si>
  <si>
    <t>Network TDN Ultra Low-Light, 140db Wide Dynamic,  IR Rugged Dome Camera, 1/2.8" Imager, 2MP, Video Analytics, Open VA framework, 2.7-12 mm MFZ Lens, 3 IR LEDs, PoE, H.265+/H.265/H.264, ONVIF S/G/Q, UL-CAP</t>
  </si>
  <si>
    <t>H4W2GR1V</t>
  </si>
  <si>
    <t>Network TDN Low-Light, 120db Wide Dynamic,  IR Rugged Dome Camera, 1/2.8" Imager, 2MP, Video Analytics, 2.7-13.5 mm MFZ Lens, 3 IR LEDs, PoE, H.265+/H.265/H.264, ONVIF S/G/Q, UL-CAP</t>
  </si>
  <si>
    <t xml:space="preserve">H4W4GR1V </t>
  </si>
  <si>
    <t>Network TDN Low-Light, 120db Wide Dynamic,  IR Rugged Dome Camera, 1/3" Imager, 4MP, Video Analytics, 2.7-13.5 mm MFZ Lens, 3 IR LEDs, PoE, H.265+/H.265/H.264, ONVIF S/G/Q, UL-CAP</t>
  </si>
  <si>
    <t>H4W2GR2</t>
  </si>
  <si>
    <t>Network TDN Low-Light, 120db Wide Dynamic,  IR Rugged Dome Camera, 1/2.7" Imager, 2MP, 7-22 mm MFZ Lens, 3 IR LEDs, PoE, H.264</t>
  </si>
  <si>
    <t>H4L6GR2</t>
  </si>
  <si>
    <t>Network TDN Low-Light, Digital Wide Dynamic,  IR Rugged Dome Camera, 1/1/8" Imager, 6MP, Video Analytics, 4.1-16.4mm MFZ Lens, 3 IR LEDs, PoE, H.265/H.264, ONVIF S/G</t>
  </si>
  <si>
    <t>H4D8GR1</t>
  </si>
  <si>
    <t>Network TDN Low-Light, Digital Wide Dynamic,  IR Rugged Dome Camera, 1/1.7" Imager, 12MP, 4.1-12.8 mm MFZ Lens, 3 IR LEDs, PoE, H.265/H.264, ONVIF S/G, UL-CAP</t>
  </si>
  <si>
    <t>HBL2GR1V</t>
  </si>
  <si>
    <t>Network TDN Ultra Low-Light, 140db Wide Dynamic,  IR Bullet Camera, 1/2.8" Imager, 2MP, Video Analytics, Open VA framework,  2.7-12 mm MFZ Lens, 4 IR LEDs, PoE, H.265+/H.265/H.264, ONVIF S/G/Q, UL-CAP</t>
  </si>
  <si>
    <t>HBW2GR1V</t>
  </si>
  <si>
    <t>Network TDN Low-Light, 120db Wide Dynamic,  IR Bullet Camera, 1/2.7" Imager, 2MP, Video Analytics 2.7-13.5 mm MFZ Lens, 4 IR LEDs, PoE, H.265+/H.265/H.264, ONVIF S/G/Q, UL-CAP</t>
  </si>
  <si>
    <t>HBW4GR1V *</t>
  </si>
  <si>
    <t>Network TDN Low-Light, 120db Wide Dynamic,  IR Bullet Camera, 1/3" Imager, 4MP, Video Analytics, 2.7-13.5 mm MFZ Lens, 4 IR LEDs, PoE, H.265+/H.265/H.264, ONVIF S/G/Q, UL-CAP in progress</t>
  </si>
  <si>
    <t>HBW2GR3V</t>
  </si>
  <si>
    <t>Network TDN Low-Light, 120db Wide Dynamic,  IR Bullet Camera, 1/2.7" Imager, 2MP, Video Analytics, 5-60 mm MFZ Lens, 4 IR LEDs, PoE, H.265+/H.265/H.264, ONVIF S/G/Q, UL-CAP</t>
  </si>
  <si>
    <t>HBL6GR2</t>
  </si>
  <si>
    <t>Network TDN Low-Light, Digital Wide Dynamic,  IR Rugged Dome Camera, 1/1.8" Imager 6MP, Video Analytics, 4.1-16.4mm MFZ Lens, 4 IR LEDs, PoE, H.265/H.264, ONVIF S/G</t>
  </si>
  <si>
    <t>HBD8GR1</t>
  </si>
  <si>
    <t>Network TDN Low-Light, Digital Wide Dynamic,  IR Bullet Camera, 1/7" Imager, 12MP, 5.1-12.8 mm MFZ Lens, 4 IR LEDs, PoE, H.265/H.264, ONVIF S/G, UL-CAP</t>
  </si>
  <si>
    <t>HFD6GR1</t>
  </si>
  <si>
    <t>Network TDN 6MP IR Fisheye, 1/1.8" Imager, 1.7mm fixed lens, 3 IR LEDs, PoE, H.265/H.264, ONVIF S/G, UL-CAP</t>
  </si>
  <si>
    <t>HFD8GR1</t>
  </si>
  <si>
    <t xml:space="preserve">Network TDN 12MP  IR Fisheye, 1/1.7" Imager, 1.98mm fixed lens, 3 IR LEDs, H.265/H.264, ONVIF S/G, UL-CAP </t>
  </si>
  <si>
    <t>HSW2G1</t>
  </si>
  <si>
    <t>Network ExitView Height Strip Camera, Silver, 1/2.8" CMOS, 2 MP, 2.8 mm Fixed Lens, 12 V DC, H.265</t>
  </si>
  <si>
    <t>HSWB2G1</t>
  </si>
  <si>
    <t>Network ExitView Height Strip Camera, Black, 1/2.8" CMOS, 2 MP, 2.8 mm Fixed Lens, 12 V DC, H.266</t>
  </si>
  <si>
    <t>HM4L8GR1</t>
  </si>
  <si>
    <t>Network Low Light, Digital Wide Dynamic, 1/1.9 " 2MP CMOS (4X), IR Rugged Dome Camera, 4* 5mm/M12 fixed lens, PoE+,  H.265/H.264, ONVIF S/G/Q</t>
  </si>
  <si>
    <t>HMBL8GR1</t>
  </si>
  <si>
    <t>Network Low Light, Digital Wide Dynamic, 1/2.8 " 2MP CMOS (4X), IR Rugged Bullet Camera, 4*3mm/M12 fixed lens, PoE+, H.265/H.264, ONVIF S/G/Q</t>
  </si>
  <si>
    <t>HBC5WT</t>
  </si>
  <si>
    <t>Wall/Ceiling Camera Mount, 5", White</t>
  </si>
  <si>
    <t>HD3-MK2</t>
  </si>
  <si>
    <t>Indoor Mini-Dome Wall Mount Bracket</t>
  </si>
  <si>
    <t>HD4CHIP-WK2</t>
  </si>
  <si>
    <t>Rugged Dome Wall Mount Bracket</t>
  </si>
  <si>
    <t>HD4CHIP-PK2</t>
  </si>
  <si>
    <t>Rugged Dome Pendant Mount Bracket</t>
  </si>
  <si>
    <t>HB4G-PM</t>
  </si>
  <si>
    <t>Pole Mount Adapter</t>
  </si>
  <si>
    <t>HB34G-CM</t>
  </si>
  <si>
    <t>Corner Mount Adapter</t>
  </si>
  <si>
    <t>HBG-BB</t>
  </si>
  <si>
    <t>Bullet Camera Back Box</t>
  </si>
  <si>
    <t xml:space="preserve">HFG-WK </t>
  </si>
  <si>
    <t>Fisheye Wall Mount Bracket</t>
  </si>
  <si>
    <t xml:space="preserve">HFG-PK </t>
  </si>
  <si>
    <t>Fisheye Pendant Mount Bracket</t>
  </si>
  <si>
    <t>49975831</t>
  </si>
  <si>
    <t>IntrusionTrace on Honeywell Cameras License Perp – 1 Channel</t>
  </si>
  <si>
    <t>49975832</t>
  </si>
  <si>
    <t>IntrusionTrace on Honeywell Cameras License Perp – 2 Channels</t>
  </si>
  <si>
    <t>49975833</t>
  </si>
  <si>
    <t>IntrusionTrace on Honeywell Cameras License Perp – 4 Channels</t>
  </si>
  <si>
    <t>49975834</t>
  </si>
  <si>
    <t>IntrusionTrace on Honeywell Cameras License Perp – 8 Channels</t>
  </si>
  <si>
    <t>49975835</t>
  </si>
  <si>
    <t>IntrusionTrace on Honeywell Cameras License Perp – 16 Channels</t>
  </si>
  <si>
    <t>49975836</t>
  </si>
  <si>
    <t>IntrusionTrace on Honeywell Cameras License Perp – 32 Channels</t>
  </si>
  <si>
    <t>49975837</t>
  </si>
  <si>
    <t>IntrusionTrace on Honeywell Cameras License Perp – 64 Channels</t>
  </si>
  <si>
    <t>49975838</t>
  </si>
  <si>
    <t>IntrusionTrace on Honeywell Cameras License Perp – 128 Channels</t>
  </si>
  <si>
    <t>LoiterTrace on Honeywell Cameras Edge License DEMO, 60 Day trial – 1 Channel</t>
  </si>
  <si>
    <t>LoiterTrace on Honeywell Cameras Edge License Perpetual – 1 Channel</t>
  </si>
  <si>
    <t>LoiterTrace on Honeywell Cameras Edge License Perpetual – 2 Channels</t>
  </si>
  <si>
    <t>LoiterTrace on Honeywell Cameras Edge License Perpetual – 4 Channels</t>
  </si>
  <si>
    <t>LoiterTrace on Honeywell Cameras Edge License Perpetual – 8 Channels</t>
  </si>
  <si>
    <t>LoiterTrace on Honeywell Cameras Edge License Perpetual – 16 Channels</t>
  </si>
  <si>
    <t>LoiterTrace on Honeywell Cameras Edge License Perpetual – 32 Channels</t>
  </si>
  <si>
    <t>LoiterTrace on Honeywell Cameras Edge License Perpetual – 64 Channels</t>
  </si>
  <si>
    <t>LoiterTrace on Honeywell Cameras Edge License Perpetual – 128 Channels</t>
  </si>
  <si>
    <t>49975920</t>
  </si>
  <si>
    <t>VehicleTrace Edge License DEMO 60 day trial - 1 Channel, Compatible with HBL6GR2 only, Camera must be purchased separately</t>
  </si>
  <si>
    <t>49975921</t>
  </si>
  <si>
    <t>VehicleTrace Edge License Perpetual - 1 Channel,  Compatible with HBL6GR2 only, Camera must be purchased separately</t>
  </si>
  <si>
    <t>HDZ302LIW</t>
  </si>
  <si>
    <t>Network  TDN IR PTZ Dome w/ Wiper, 120db Wide Dynamic, 1/1.9" Imager, 2MP, 6.0-180mm w/ 30x Optical Zoom Lens, Up to 492' IR Range, High PoE, H.264, ONVIF S, IP67</t>
  </si>
  <si>
    <t>HDZ302LIK</t>
  </si>
  <si>
    <t>Network TDN IR PTZ Dome, 120db Wide Dynamic, 1/1.9" Imager, 2MP, 6mm-180mm w/ 30x Optical Zoom Lens, Up to 656' IR Range, High PoE,  H.264, ONVIF S, IP67, IK10</t>
  </si>
  <si>
    <t>HDZ302D</t>
  </si>
  <si>
    <t>Network 5" TDN Pendant Indoor/Outdoor PTZ Dome, 120db Wide Dynamic, 1/2.8" Imager, 2MP, 4.5-135mm w/ 30X Optical Zoom Lens, PoE+, H.265/H.264, ONVIF S/G, IP66, clear bubble</t>
  </si>
  <si>
    <t>HDZ302DE</t>
  </si>
  <si>
    <t>Network 6" TDN Pendant Indoor/Outdoor PTZ Dome, 120db Wide Dynamic, 1/2.8" Imager, 2MP, 4.5-135mm w/ 30X Optical Zoom Lens, PoE+, H.265/H.264, ONVIF S/G, IP67,  clear bubble</t>
  </si>
  <si>
    <t>HDZCM1</t>
  </si>
  <si>
    <t xml:space="preserve">Ceiling Pendant Mount base with 235.5mm extension with G1.5 thread </t>
  </si>
  <si>
    <t>HDZCM2</t>
  </si>
  <si>
    <t>Pendant Mount xtension 220mm with G1.5 thread</t>
  </si>
  <si>
    <t>HDZCM3</t>
  </si>
  <si>
    <t>Pendant Mount xtension 420mm with G1.5 thread</t>
  </si>
  <si>
    <t>HDZWM1</t>
  </si>
  <si>
    <t>Wall mount with G1.5 thread</t>
  </si>
  <si>
    <t>HDZWM2</t>
  </si>
  <si>
    <t>Wall mount with access plate with G1.5 thread</t>
  </si>
  <si>
    <t>HDZCMA</t>
  </si>
  <si>
    <t>Corner adpater for wall mount</t>
  </si>
  <si>
    <t>HDZPMA</t>
  </si>
  <si>
    <t>Pole mount adpater for wall mount</t>
  </si>
  <si>
    <t>HDZJB</t>
  </si>
  <si>
    <t>HDZ Junction Box to be used with wall mount</t>
  </si>
  <si>
    <t>HDZNPTA</t>
  </si>
  <si>
    <t>1.5NPT Adapter to Pendant IR PTZ mount</t>
  </si>
  <si>
    <t>HDZGM</t>
  </si>
  <si>
    <t>Gooseneck Wall mount with G1.5 thread (HDZ302D Only)</t>
  </si>
  <si>
    <t>HDZ302DIN</t>
  </si>
  <si>
    <t>Network 5" TDN In-Ceiling  PTZ Dome, 120db Wide Dynamic, 1/2.8" Imager, 2MP, 4.5-135mm w/ 30X Optical Zoom Lens, PoE+, H.265/H.264, ONVIF S/G, IP66, clear bubble, conduit KO in back can</t>
  </si>
  <si>
    <t>HDZINSM</t>
  </si>
  <si>
    <t>Snap mount bracket to allow HDZ302DIN camera scan to be used in older style HDZ back can</t>
  </si>
  <si>
    <t>HDZINPL</t>
  </si>
  <si>
    <t>PTZ In-Ceiling Support Plate for Drop Ceiling</t>
  </si>
  <si>
    <t>HDZCB5</t>
  </si>
  <si>
    <t>Clear Bubble for HDZ302D 5"</t>
  </si>
  <si>
    <t>HDZCB5IN</t>
  </si>
  <si>
    <t>Clear Bubble for HDZ302DIN 5"</t>
  </si>
  <si>
    <t>HDZSB5</t>
  </si>
  <si>
    <t>Smoked Bubble for HDZ302D 5"</t>
  </si>
  <si>
    <t>HDZSB5IN</t>
  </si>
  <si>
    <t>Smoked Bubble for HDZ302DIN 5"</t>
  </si>
  <si>
    <t>HDB00D0SW</t>
  </si>
  <si>
    <t>Lower dome for in-ceiling mount, smoked dome, white trim ring</t>
  </si>
  <si>
    <t>HDB00D0CW</t>
  </si>
  <si>
    <t>Lower dome for in-ceiling mount, clear dome, white trim ring</t>
  </si>
  <si>
    <t>HDB00D0CB</t>
  </si>
  <si>
    <t>Lower dome for in-ceiling mount, clear dome, black trim ring</t>
  </si>
  <si>
    <t>HEPZ302W0</t>
  </si>
  <si>
    <t xml:space="preserve">Network TDN Explosion-Proof PTZ Dome w/ Wiper, 120db Wide Dynamic, 1/2.8" Imager, 2MP, 4.5-135mm w/ 30x Optical zoom lens, 24VAC, H.265/H.264, ONVIF S/Q , IP66, ATEX/IECEX/UL certified w/ AISI 316L stainless contruction </t>
  </si>
  <si>
    <t>HEPZA04</t>
  </si>
  <si>
    <t>4 meter armoured cable with barrier cable gland</t>
  </si>
  <si>
    <t>HEPZA10</t>
  </si>
  <si>
    <t>10 meter armoured cable with barrier cable gland</t>
  </si>
  <si>
    <t>HEPZT04</t>
  </si>
  <si>
    <t>4 meter cable tail</t>
  </si>
  <si>
    <t>HEPZT10</t>
  </si>
  <si>
    <t>10 meter cable tail</t>
  </si>
  <si>
    <t>HEPZWM</t>
  </si>
  <si>
    <t>Stainless steel AISI 316L Wall Bracket</t>
  </si>
  <si>
    <t>HEPZPMA</t>
  </si>
  <si>
    <t>Stainless steel AISI 316L Pole Mount Adapter for HEPZWM</t>
  </si>
  <si>
    <t>HEPZCMA</t>
  </si>
  <si>
    <t>Stainless steel AISI 316L Corner Mount Adapter for HEPZWM</t>
  </si>
  <si>
    <t>HEPZPRM</t>
  </si>
  <si>
    <t>Stainless steel AISI 316L Parapet or ceiling mounting bracket</t>
  </si>
  <si>
    <t>MPNVRSW128</t>
  </si>
  <si>
    <t>MAXPRO NVR Software – Base Software and License for 128 Channels</t>
  </si>
  <si>
    <t>MPNVRSW64</t>
  </si>
  <si>
    <t>MAXPRO NVR Software – Base Software and License for 64 Channels</t>
  </si>
  <si>
    <t xml:space="preserve">MPNVRSW48 </t>
  </si>
  <si>
    <t>MAXPRO NVR Software – Base Software and License for 48 Channels</t>
  </si>
  <si>
    <t xml:space="preserve">MPNVRSW32 </t>
  </si>
  <si>
    <t>MAXPRO NVR Software – Base Software and License for 32 Channels</t>
  </si>
  <si>
    <t xml:space="preserve">MPNVRSW16 </t>
  </si>
  <si>
    <t>MAXPRO NVR Software – Base Software and License for 16 Channels</t>
  </si>
  <si>
    <t xml:space="preserve">MPNVRSW8 </t>
  </si>
  <si>
    <t>MAXPRO NVR Software – Base Software and License for 8 Channels</t>
  </si>
  <si>
    <t xml:space="preserve">MPNVRSW4 </t>
  </si>
  <si>
    <t>MAXPRO NVR Software – Base Software and License for 4 Channels</t>
  </si>
  <si>
    <t>MPNVRSW1UP</t>
  </si>
  <si>
    <t>MAXPRO NVR Software – 1 Channel License Upgrade</t>
  </si>
  <si>
    <t>MPNVRSW4UP</t>
  </si>
  <si>
    <t>MAXPRO NVR Software – 4 Channel License Upgrade</t>
  </si>
  <si>
    <t>MPNVRSW8UP</t>
  </si>
  <si>
    <t>MAXPRO NVR Software – 8 Channel License Upgrade</t>
  </si>
  <si>
    <t>MPNVRSW16UP</t>
  </si>
  <si>
    <t>MAXPRO NVR Software – 16 Channel License Upgrade</t>
  </si>
  <si>
    <t>MPNVRSW32UP</t>
  </si>
  <si>
    <t>MAXPRO NVR Software – 32 Channel License Upgrade</t>
  </si>
  <si>
    <t>MPNVRSW64UP</t>
  </si>
  <si>
    <t>MAXPRO NVR Software – 64 Channel License Upgrade</t>
  </si>
  <si>
    <t>HNMXE08B01T</t>
  </si>
  <si>
    <t>MAXPRO NVR XE Unit, Desktop, Supports up to 8 channels, Intel Core i5 Processor,8GB RAM, 1TB SATA Drive,  Windows 7 OS, 2x 1Gb Ethernet Port, DVD-RW, Includes 3 year advanced parts replacement</t>
  </si>
  <si>
    <t>HNMXE08B02T</t>
  </si>
  <si>
    <t>MAXPRO NVR XE Unit, Desktop, Supports up to 8 channels, Intel Core i5 Processor,8GB RAM, 2TB SATA Drive,  Windows 7 OS, 2x 1Gb Ethernet Port, DVD-RW, Includes 3 year advanced parts replacement</t>
  </si>
  <si>
    <t>HNMXE08B03T</t>
  </si>
  <si>
    <t>MAXPRO NVR XE Unit, Desktop, Supports up to 8 channels, Intel Core i5 Processor,8GB RAM, 3TB SATA Drive,  Windows 7 OS, 2x 1Gb Ethernet Port, DVD-RW, Includes 3 year advanced parts replacement</t>
  </si>
  <si>
    <t>HNMXE08B04T</t>
  </si>
  <si>
    <t>MAXPRO NVR XE Unit, Desktop, Supports up to 8 channels, Intel Core i5 Processor,8GB RAM, 4TB SATA Drive,  Windows 7 OS, 2x 1Gb Ethernet Port, DVD-RW, Includes 3 year advanced parts replacement</t>
  </si>
  <si>
    <t>HNMXE08B06T</t>
  </si>
  <si>
    <t>MAXPRO NVR XE Unit, Desktop, Supports up to 8 channels, Intel Core i5 Processor,8GB RAM, 6TB SATA Drive,  Windows 7 OS, 2x 1Gb Ethernet Port, DVD-RW, Includes 3 year advanced parts replacement</t>
  </si>
  <si>
    <t>HNMXE08B08T</t>
  </si>
  <si>
    <t>MAXPRO NVR XE Unit, Desktop, Supports up to 8 channels, Intel Core i5 Processor,8GB RAM, 8TB SATA Drive,  Windows 7 OS, 2x 1Gb Ethernet Port, DVD-RW, Includes 3 year advanced parts replacement</t>
  </si>
  <si>
    <t>HNMXE08B12T</t>
  </si>
  <si>
    <t>MAXPRO NVR XE Unit, Desktop, Supports up to 8 channels, Intel Core i5 Processor,8GB RAM, 12TB SATA Drive,  Windows 7 OS, 2x 1Gb Ethernet Port, DVD-RW, Includes 3 year advanced parts replacement</t>
  </si>
  <si>
    <t>HNMXE16B01T</t>
  </si>
  <si>
    <t>MAXPRO NVR XE Unit, Desktop, Supports up to 16 channels, Intel Core i5 Processor,8GB RAM, 1TB SATA Drive,  Windows 7 OS, 2x 1Gb Ethernet Port, DVD-RW, Includes 3 year advanced parts replacement</t>
  </si>
  <si>
    <t>HNMXE16B02T</t>
  </si>
  <si>
    <t>MAXPRO NVR XE Unit, Desktop, Supports up to 16 channels, Intel Core i5 Processor,8GB RAM, 2TB SATA Drive,  Windows 7 OS, 2x 1Gb Ethernet Port, DVD-RW, Includes 3 year advanced parts replacement</t>
  </si>
  <si>
    <t>HNMXE16B03T</t>
  </si>
  <si>
    <t>MAXPRO NVR XE Unit, Desktop, Supports up to 16 channels, Intel Core i5 Processor,8GB RAM, 3TB SATA Drive,  Windows 7 OS, 2x 1Gb Ethernet Port, DVD-RW, Includes 3 year advanced parts replacement</t>
  </si>
  <si>
    <t>HNMXE16B04T</t>
  </si>
  <si>
    <t>MAXPRO NVR XE Unit, Desktop, Supports up to 16 channels, Intel Core i5 Processor,8GB RAM, 4TB SATA Drive,  Windows 7 OS, 2x 1Gb Ethernet Port, DVD-RW, Includes 3 year advanced parts replacement</t>
  </si>
  <si>
    <t>HNMXE16B06T</t>
  </si>
  <si>
    <t>MAXPRO NVR XE Unit, Desktop, Supports up to 16 channels, Intel Core i5 Processor,8GB RAM, 6TB SATA Drive,  Windows 7 OS, 2x 1Gb Ethernet Port, DVD-RW, Includes 3 year advanced parts replacement</t>
  </si>
  <si>
    <t>HNMXE16B08T</t>
  </si>
  <si>
    <t>MAXPRO NVR XE Unit, Desktop, Supports up to 16 channels, Intel Core i5 Processor,8GB RAM, 8TB SATA Drive,  Windows 7 OS, 2x 1Gb Ethernet Port, DVD-RW, Includes 3 year advanced parts replacement</t>
  </si>
  <si>
    <t>HNMXE16B12T</t>
  </si>
  <si>
    <t>MAXPRO NVR XE Unit, Desktop, Supports up to 16 channels, Intel Core i5 Processor,8GB RAM, 12TB SATA Drive,  Windows 7 OS, 2x 1Gb Ethernet Port, DVD-RW, Includes 3 year advanced parts replacement</t>
  </si>
  <si>
    <t>HNMSE32C04T</t>
  </si>
  <si>
    <t>MAXPRO NVR SE Unit, 2U Rackmount, Supports up to 32 channels, Intel Core i7 Processor, 8GB RAM, Removable HD's, 400W Power Supply, DVD-RW, 2x 1Gb Ethernet, 6 SATA Drive Bays, (1) 4TB SATA Drive ,  Windows 10 IoT Enterprise OS, Includes 3 year advanced parts replacement</t>
  </si>
  <si>
    <t>HNMSE32C08T</t>
  </si>
  <si>
    <t>MAXPRO NVR SE Unit, 2U Rackmount, Supports up to 32 channels, Intel Core i7 Processor, 8GB RAM, Removable HD's, 400W Power Supply, DVD-RW, 2x 1Gb Ethernet, 6  SATA Drive Bays, (1)  8TB SATA Drive,  Windows 10 IoT Enterprise OS, Includes 3 year advanced parts replacement</t>
  </si>
  <si>
    <t>HNMSE32C16T</t>
  </si>
  <si>
    <t>MAXPRO NVR SE Unit, 2U Rackmount, Supports up to 32 channels, Intel Core i7 Processor, 8GB RAM, Removable HD's, 400W Power Supply, DVD-RW, 2x 1Gb Ethernet, 6 SATA Drive Bays, (2) 8TB SATA Drives,  Windows 10 IoT Enterprise OS, Includes 3 year advanced parts replacement</t>
  </si>
  <si>
    <t>HNMSE32C24T</t>
  </si>
  <si>
    <t>MAXPRO NVR SE Unit, 2U Rackmount, Supports up to 32 channels, Intel Core i7 Processor, 8GB RAM, Removable HD's, 400W Power Supply, DVD-RW, 2x 1Gb Ethernet, 6 SATA Drive Bays, (3) 8TB SATA Drives,  Windows 7 OS, Includes 3 year advanced parts replacement</t>
  </si>
  <si>
    <t>HNMSE32C36T</t>
  </si>
  <si>
    <t>MAXPRO NVR SE Unit, 2U Rackmount, Supports up to 32 channels, Intel Core i7 Processor, 8GB RAM, Removable HD's, 400W Power Supply, DVD-RW, 2x 1Gb Ethernet, 6 SATA Drive Bays, (4) 8TB SATA Drives,  Windows 10 IoT Enterprise OS, Includes 3 year advanced parts replacement</t>
  </si>
  <si>
    <t>HNMSE32C48T</t>
  </si>
  <si>
    <t>MAXPRO NVR SE Unit, 2U Rackmount, Supports up to 32 channels, Intel Core i7 Processor, 8GB RAM, Removable HD's, 400W Power Supply, DVD-RW, 2x 1Gb Ethernet, 6 SATA Drive Bays, (6) 8TB SATA Drives,  Windows 10 IoT Enterprise OS, Includes 3 year advanced parts replacement</t>
  </si>
  <si>
    <t>HNMSE32C60T</t>
  </si>
  <si>
    <t>MAXPRO NVR SE Unit, 2U Rackmount, Supports up to 32 channels, Intel Core i7 Processor, 8GB RAM, Removable HD's, 400W Power Supply, DVD-RW, 2x 1Gb Ethernet, 6 SATA Drive Bays, (6) 10TB SATA Drives,  Windows 10 IoS Enterprise OS, Includes 3 year advanced parts replacement</t>
  </si>
  <si>
    <t>HNMSE48C04T</t>
  </si>
  <si>
    <t>MAXPRO NVR SE Unit, 2U Rackmount, Supports up to 48 channels, Intel Core i7 Processor, 8GB RAM, Removable HD's, 400W Power Supply, DVD-RW, 2x 1Gb Ethernet, 6 SATA Drive Bays, (1) 4TB SATA Drive,  Windows 10 IoT Enterprise OS, Includes 3 year advanced parts replacement</t>
  </si>
  <si>
    <t>HNMSE48C08T</t>
  </si>
  <si>
    <t>MAXPRO NVR SE Unit, 2U Rackmount, Supports up to 48 channels, Intel Core i7 Processor, 8GB RAM, Removable HD's, 400W Power Supply, DVD-RW, 2x 1Gb Ethernet, 6 SATA Drive Bays, (1) 8TB SATA Drive,  Windows 10 IoT Enterprise OS, Includes 3 year advanced parts replacement</t>
  </si>
  <si>
    <t>HNMSE48C16T</t>
  </si>
  <si>
    <t>MAXPRO NVR SE Unit, 2U Rackmount, Supports up to 48 channels, Intel Core i7 Processor, 8GB RAM, Removable HD's, 400W Power Supply, DVD-RW, 2x 1Gb Ethernet, 6 each SATA Drive Bays, (2) 8TB SATA Drives,  Windows 10 IoT Enterprise OS, Includes 3 year advanced parts replacement</t>
  </si>
  <si>
    <t>HNMSE48C24T</t>
  </si>
  <si>
    <t>MAXPRO NVR SE Unit, 2U Rackmount, Supports up to 48 channels, Intel Core i7 Processor, 8GB RAM, Removable HD's, 400W Power Supply, DVD-RW, 2x 1Gb Ethernet, 6 SATA Drive Bays, (3) 8TB SATA Drives,  Windows 10 IoT Enterprise OS, Includes 3 year advanced parts replacement</t>
  </si>
  <si>
    <t>HNMSE48C36T</t>
  </si>
  <si>
    <t>MAXPRO NVR SE Unit, 2U Rackmount, Supports up to 48 channels, Intel Core i7 Processor, 8GB RAM, Removable HD's, 400W Power Supply, DVD-RW, 2x 1Gb Ethernet, 6 SATA Drive Bays, (4) 8TB SATA Drives,  Windows 10 IoT OS, Includes 3 year advanced parts replacement</t>
  </si>
  <si>
    <t>HNMSE48C48T</t>
  </si>
  <si>
    <t>MAXPRO NVR SE Unit, 2U Rackmount, Supports up to 48 channels, Intel Core i7 Processor, 8GB RAM, Removable HD's, 400W Power Supply, DVD-RW, 2x 1Gb Ethernet, 6 SATA Drive Bays, (6) 8TB SATA Drives,  Windows 10 IoT Enterprise OS, Includes 3 year advanced parts replacement</t>
  </si>
  <si>
    <t>HNMSE48C60T</t>
  </si>
  <si>
    <t>MAXPRO NVR SE Unit, 2U Rackmount, Supports up to 48 channels, Intel Core i7 Processor, 8GB RAM, Removable HD's, 400W Power Supply, DVD-RW, 2x 1Gb Ethernet, 6 SATA Drive Bays, (6) 10TB SATA Drives,  Windows 10 IoT Enterprise OS, Includes 3 year advanced parts replacement</t>
  </si>
  <si>
    <t>HNMSE64C04T</t>
  </si>
  <si>
    <t>MAXPRO NVR SE Unit, 2U Rackmount, Supports up to 64 channels, Intel Core i7 Processor, 8GB RAM, Removable HD's, 400W Power Supply, DVD-RW, 2x 1Gb Ethernet, 6 SATA Drive Bays, (1) 4TB SATA Drives,  Windows 10 IoT Enterprise OS, Includes 3 year advanced parts replacement</t>
  </si>
  <si>
    <t>HNMSE64C08T</t>
  </si>
  <si>
    <t>MAXPRO NVR SE Unit, 2U Rackmount, Supports up to 64 channels, Intel Core i7 Processor, 8GB RAM, Removable HD's, 400W Power Supply, DVD-RW, 2x 1Gb Ethernet, 6 SATA Drive Bays, (1) 8TB SATA Drive,  Windows 10 IoT Enterprise OS, Includes 3 year advanced parts replacement</t>
  </si>
  <si>
    <t>HNMSE64C16T</t>
  </si>
  <si>
    <t>MAXPRO NVR SE Unit, 2U Rackmount, Supports up to 64 channels, Intel Core i7 Processor, 8GB RAM, Removable HD's, 400W Power Supply, DVD-RW, 2x 1Gb Ethernet, 6 SATA Drive Bays, (2) 8TB SATA Drives,  Windows 10 IoT Enterprise OS, Includes 3 year advanced parts replacement</t>
  </si>
  <si>
    <t>HNMSE64C24T</t>
  </si>
  <si>
    <t>MAXPRO NVR SE Unit, 2U Rackmount, Supports up to 64 channels, Intel Core i7 Processor, 8GB RAM, Removable HD's, 400W Power Supply, DVD-RW, 2x 1Gb Ethernet, 6 SATA Drive Bays, (3) 8TB SATA Drives,  Windows 10 IoT Enterprise OS, Includes 3 year advanced parts replacement</t>
  </si>
  <si>
    <t>HNMSE64C36T</t>
  </si>
  <si>
    <t>MAXPRO NVR SE Unit, 2U Rackmount, Supports up to 64 channels, Intel Core i7 Processor, 8GB RAM, Removable HD's, 400W Power Supply, DVD-RW, 2x 1Gb Ethernet, 6 SATA Drive Bays, (4) 8TB SATA Drives,  Windows 10 IoT Enterprise OS, Includes 3 year advanced parts replacement</t>
  </si>
  <si>
    <t>HNMSE64C48T</t>
  </si>
  <si>
    <t>MAXPRO NVR SE Unit, 2U Rackmount, Supports up to 64 channels, Intel Core i7 Processor, 8GB RAM, Removable HD's, 400W Power Supply, DVD-RW, 2x 1Gb Ethernet, 6 SATA Drive Bays, (6) 8TB SATA Drives,  Windows 10 IoT Enterprise OS, Includes 3 year advanced parts replacement</t>
  </si>
  <si>
    <t>HNMSE64C60T</t>
  </si>
  <si>
    <t>MAXPRO NVR SE Unit, 2U Rackmount, Supports up to 64 channels, Intel Core i7 Processor, 8GB RAM, Removable HD's, 400W Power Supply, DVD-RW, 2x 1Gb Ethernet, 6 each SATA Drive Bays, (6) 10TB SATA Drives,  Windows 10 IoT Enterprise OS, Includes 3 year advanced parts replacement</t>
  </si>
  <si>
    <t>HNMPE32C16T4</t>
  </si>
  <si>
    <t>MAXPRO NVR PE Unit, 2U Rackmount, Supports up to 32 channels, Xeon Silver 4110 Processor, 16GB RAM, 2 x OS SSD, Removable HD's, Redundant Power Supply, DVD-RW, 2x GIG Ethernet, 12 SAS Drive Bays, (4) 4TB SAS Enterprise Class Drives, RAID 5/6/10, Windows 10 IoT Enterprise OS, Includes 5 year warranty</t>
  </si>
  <si>
    <t>HNMPE32C32T8</t>
  </si>
  <si>
    <t>MAXPRO NVR PE Unit, 2U Rackmount, Supports up to 32 channels, Xeon Silver 4110 Processor, 16GB RAM, 2 x OS SSD, Removable HD's, Redundant Power Supply, DVD-RW, 2x GIG Ethernet, 12 SAS Drive Bays with (4) 8TB SAS Enterprise Class Drives, RAID 5/6/10, Windows 10 IoT Enterprise OS, Includes 5 year warranty</t>
  </si>
  <si>
    <t>HNMPE32C48T8</t>
  </si>
  <si>
    <t>MAXPRO NVR PE Unit, 2U Rackmount, Supports up to 32 channels, Xeon Silver 4110 Processor, 16GB RAM, 2 x OS SSD, Removable HD's, Redundant Power Supply, DVD-RW, 2x GIG Ethernet, 12 SAS Drive Bays, (6) 8TB SAS Enterprise Class Drives,  RAID 5/6/10, Windows 10 IoT Enterprise OS, Includes 5 year warranty</t>
  </si>
  <si>
    <t>HNMPE32C64T8</t>
  </si>
  <si>
    <t>MAXPRO NVR PE Unit, 2U Rackmount, Supports up to 32 channels, Xeon Silver 4110 Processor, 16GB RAM, 2 x OS SSD, Removable HD's, Redundant Power Supply, DVD-RW, 2x GIG Ethernet, 12 SAS Drive Bays, (8) 8TB SAS Enterprise Class Drives,  RAID 5/6/10, Windows 10 IoT Enterprise OS, Includes 5 year warranty</t>
  </si>
  <si>
    <t>HNMPE32C96T8</t>
  </si>
  <si>
    <t>MAXPRO NVR PE Unit, 2U Rackmount, Supports up to 32 channels, Xeon Silver 4110 Processor, 16GB RAM, 2 x OS SSD, Removable HD's, Redundant Power Supply, DVD-RW, 2x GIG Ethernet, 12 SAS Drive Bays, (12) 8TB SAS Enterprise Class Drives, RAID 5/6/10, Windows 10 IoT Enterprise OS, Includes 5 year warranty</t>
  </si>
  <si>
    <t>HNMPE32C120T10</t>
  </si>
  <si>
    <t>MAXPRO NVR PE Unit, 2U Rackmount, Supports up to 32 channels, Xeon Silver 4110 Processor, 16GB RAM, 2 x OS SSD, Removable HD's, Redundant Power Supply, DVD-RW, 2x GIG Ethernet, 12 SAS Drive Bays, (12) 10TB SAS Enterprise Class Drives, RAID 5/6/10, Windows 10 IoT Enterprise OS, Includes 5 year warranty</t>
  </si>
  <si>
    <t>HNMPE32C144T12</t>
  </si>
  <si>
    <t>MAXPRO NVR PE Unit, 2U Rackmount, Supports up to 32 channels, Xeon Silver 4110 Processor, 16GB RAM, 2 x OS SSD, Removable HD's, Redundant Power Supply, DVD-RW, 2x GIG Ethernet, 12 SAS Drive Bays, (12) 12TB SAS Enterprise Class Drives, RAID 5/6/10, Windows 10 IoT Enterprise OS, Includes 5 year warranty</t>
  </si>
  <si>
    <t>HNMPE48C16T4</t>
  </si>
  <si>
    <t>MAXPRO NVR PE Unit, 2U Rackmount, Supports up to 48 channels, Xeon Silver 4110 Processor, 16GB RAM, 2 x OS SSD, Removable HD's, Redundant Power Supply, DVD-RW, 2x GIG Ethernet, 12 SAS Drive Bays, (4) 4TB SAS Enterprise Class Drives, RAID 5/6/10, Windows 10 IoT Enterprise OS, Includes 5 year warranty</t>
  </si>
  <si>
    <t>HNMPE48C32T8</t>
  </si>
  <si>
    <t>MAXPRO NVR PE Unit, 2U Rackmount, Supports up to 48 channels, Xeon Silver 4110 Processor, 16GB RAM, 2 x OS SSD, Removable HD's, Redundant Power Supply, DVD-RW, 2x GIG Ethernet, 12 SAS Drive Bays with (4) 8TB SAS Enterprise Class Drives, RAID 5/6/10, Windows 10 IoT Enterprise OS, Includes 5 year warranty</t>
  </si>
  <si>
    <t>HNMPE48C48T8</t>
  </si>
  <si>
    <t>MAXPRO NVR PE Unit, 2U Rackmount, Supports up to 48 channels, Xeon Silver 4110 Processor, 16GB RAM, 2 x OS SSD, Removable HD's, Redundant Power Supply, DVD-RW, 2x GIG Ethernet, 12 SAS Drive Bays, (6) 8TB SAS Enterprise Class Drives,  RAID 5/6/10, Windows 10 IoT Enterprise OS, Includes 5 year warranty</t>
  </si>
  <si>
    <t>HNMPE48C64T8</t>
  </si>
  <si>
    <t>MAXPRO NVR PE Unit, 2U Rackmount, Supports up to 48 channels, Xeon Silver 4110 Processor, 16GB RAM, 2 x OS SSD, Removable HD's, Redundant Power Supply, DVD-RW, 2x GIG Ethernet, 12 SAS Drive Bays, (8) 8TB SAS Enterprise Class Drives,  RAID 5/6/10, Windows 10 IoT Enterprise OS, Includes 5 year warranty</t>
  </si>
  <si>
    <t>HNMPE48C96T8</t>
  </si>
  <si>
    <t>MAXPRO NVR PE Unit, 2U Rackmount, Supports up to 48 channels, Xeon Silver 4110 Processor, 16GB RAM, 2 x OS SSD, Removable HD's, Redundant Power Supply, DVD-RW, 2x GIG Ethernet, 12 SAS Drive Bays, (12) 8TB SAS Enterprise Class Drives, RAID 5/6/10, Windows 10 IoT Enterprise OS, Includes 5 year warranty</t>
  </si>
  <si>
    <t>HNMPE48C120T10</t>
  </si>
  <si>
    <t>MAXPRO NVR PE Unit, 2U Rackmount, Supports up to 48 channels, Xeon Silver 4110 Processor, 16GB RAM, 2 x OS SSD, Removable HD's, Redundant Power Supply, DVD-RW, 2x GIG Ethernet, 12 SAS Drive Bays, (12) 10TB SAS Enterprise Class Drives, RAID 5/6/10, Windows 10 IoT Enterprise OS, Includes 5 year warranty</t>
  </si>
  <si>
    <t>HNMPE48C144T12</t>
  </si>
  <si>
    <t>MAXPRO NVR PE Unit, 2U Rackmount, Supports up to 48 channels, Xeon Silver 4110 Processor, 16GB RAM, 2 x OS SSD, Removable HD's, Redundant Power Supply, DVD-RW, 2x GIG Ethernet, 12 SAS Drive Bays, (12) 12TB SAS Enterprise Class Drives, RAID 5/6/10, Windows 10 IoT Enterprise OS, Includes 5 year warranty</t>
  </si>
  <si>
    <t>HNMPE64C16T4</t>
  </si>
  <si>
    <t>MAXPRO NVR PE Unit, 2U Rackmount, Supports up to 64 channels, Xeon Silver 4110 Processor, 16GB RAM, 2 x OS SSD, Removable HD's, Redundant Power Supply, DVD-RW, 2x GIG Ethernet, 12 SAS Drive Bays, (4) 4TB SAS Enterprise Class Drives, RAID 5/6/10, Windows 10 IoT Enterprise OS, Includes 5 year warranty</t>
  </si>
  <si>
    <t>HNMPE64C32T8</t>
  </si>
  <si>
    <t>MAXPRO NVR PE Unit, 2U Rackmount, Supports up to 64 channels, Xeon Silver 4110 Processor, 16GB RAM, 2 x OS SSD, Removable HD's, Redundant Power Supply, DVD-RW, 2x GIG Ethernet, 12 SAS Drive Bays with (4) 8TB SAS Enterprise Class Drives, RAID 5/6/10, Windows 10 IoT Enterprise OS, Includes 5 year warranty</t>
  </si>
  <si>
    <t>HNMPE64C48T8</t>
  </si>
  <si>
    <t>MAXPRO NVR PE Unit, 2U Rackmount, Supports up to 64 channels, Xeon Silver 4110 Processor, 16GB RAM, 2 x OS SSD, Removable HD's, Redundant Power Supply, DVD-RW, 2x GIG Ethernet, 12 SAS Drive Bays, (6) 8TB SAS Enterprise Class Drives,  RAID 5/6/10, Windows 10 IoT Enterprise OS, Includes 5 year warranty</t>
  </si>
  <si>
    <t>HNMPE64C64T8</t>
  </si>
  <si>
    <t>MAXPRO NVR PE Unit, 2U Rackmount, Supports up to 64 channels, Xeon Silver 4110 Processor, 16GB RAM, 2 x OS SSD, Removable HD's, Redundant Power Supply, DVD-RW, 2x GIG Ethernet, 12 SAS Drive Bays, (8) 8TB SAS Enterprise Class Drives,  RAID 5/6/10, Windows 10 IoT Enterprise OS, Includes 5 year warranty</t>
  </si>
  <si>
    <t>HNMPE64C96T8</t>
  </si>
  <si>
    <t>MAXPRO NVR PE Unit, 2U Rackmount, Supports up to 64 channels, Xeon Silver 4110 Processor, 16GB RAM, 2 x OS SSD, Removable HD's, Redundant Power Supply, DVD-RW, 2x GIG Ethernet, 12 SAS Drive Bays, (12) 8TB SAS Enterprise Class Drives, RAID 5/6/10, Windows 10 IoT Enterprise OS, Includes 5 year warranty</t>
  </si>
  <si>
    <t>HNMPE64C120T10</t>
  </si>
  <si>
    <t>MAXPRO NVR PE Unit, 2U Rackmount, Supports up to 64 channels, Xeon Silver 4110 Processor, 16GB RAM, 2 x OS SSD, Removable HD's, Redundant Power Supply, DVD-RW, 2x GIG Ethernet, 12 SAS Drive Bays, (12) 10TB SAS Enterprise Class Drives, RAID 5/6/10, Windows 10 IoT Enterprise OS, Includes 5 year warranty</t>
  </si>
  <si>
    <t>HNMPE64C144T12</t>
  </si>
  <si>
    <t>MAXPRO NVR PE Unit, 2U Rackmount, Supports up to 64 channels, Xeon Silver 4110 Processor, 16GB RAM, 2 x OS SSD, Removable HD's, Redundant Power Supply, DVD-RW, 2x GIG Ethernet, 12 SAS Drive Bays, (12) 12TB SAS Enterprise Class Drives, RAID 5/6/10, Windows 10 IoT Enterprise OS, Includes 5 year warranty</t>
  </si>
  <si>
    <t>HNMPE128C16T4</t>
  </si>
  <si>
    <t>MAXPRO NVR PE Unit, 2U Rackmount, Supports up to 128 channels, Xeon Silver 4110 Processor, 32GB RAM, 2 x OS SSD, Removable HD's, Redundant Power Supply, DVD-RW, 2x GIG Ethernet, 12 SAS Drive Bays, (4) 4TB SAS Enterprise Class Drives, RAID 5/6/10, Windows 10 IoT Enterprise OS, Includes 5 year warranty</t>
  </si>
  <si>
    <t>HNMPE128C32T8</t>
  </si>
  <si>
    <t>MAXPRO NVR PE Unit, 2U Rackmount, Supports up to 128 channels, Xeon Silver 4110 Processor, 32GB RAM, 2 x OS SSD, Removable HD's, Redundant Power Supply, DVD-RW, 2x GIG Ethernet, 12 SAS Drive Bays with (4) 8TB SAS Enterprise Class Drives, RAID 5/6/10, Windows 10 IoT Enterprise OS, Includes 5 year warranty</t>
  </si>
  <si>
    <t>HNMPE128C48T8</t>
  </si>
  <si>
    <t>MAXPRO NVR PE Unit, 2U Rackmount, Supports up to 128 channels, Xeon Silver 4110 Processor, 32GB RAM, 2 x OS SSD, Removable HD's, Redundant Power Supply, DVD-RW, 2x GIG Ethernet, 12 SAS Drive Bays, (6) 8TB SAS Enterprise Class Drives,  RAID 5/6/10, Windows 10 IoT Enterprise OS, Includes 5 year warranty</t>
  </si>
  <si>
    <t>HNMPE128C64T8</t>
  </si>
  <si>
    <t>MAXPRO NVR PE Unit, 2U Rackmount, Supports up to 128 channels, Xeon Silver 4110 Processor, 32GB RAM, 2 x OS SSD, Removable HD's, Redundant Power Supply, DVD-RW, 2x GIG Ethernet, 12 SAS Drive Bays, (8) 8TB SAS Enterprise Class Drives,  RAID 5/6/10, Windows 10 IoT Enterprise OS, Includes 5 year warranty</t>
  </si>
  <si>
    <t>HNMPE128C96T8</t>
  </si>
  <si>
    <t>MAXPRO NVR PE Unit, 2U Rackmount, Supports up to 128 channels, Xeon Silver 4110 Processor, 32GB RAM, 2 x OS SSD, Removable HD's, Redundant Power Supply, DVD-RW, 2x GIG Ethernet, 12 SAS Drive Bays, (12) 8TB SAS Enterprise Class Drives, RAID 5/6/10, Windows 10 IoT Enterprise OS, Includes 5 year warranty</t>
  </si>
  <si>
    <t>HNMPE128C120T10</t>
  </si>
  <si>
    <t>MAXPRO NVR PE Unit, 2U Rackmount, Supports up to 128 channels, Xeon Silver 4110 Processor, 32GB RAM, 2 x OS SSD, Removable HD's, Redundant Power Supply, DVD-RW, 2x GIG Ethernet, 12 SAS Drive Bays, (12) 10TB SAS Enterprise Class Drives, RAID 5/6/10, Windows 10 IoT Enterprise OS, Includes 5 year warranty</t>
  </si>
  <si>
    <t>HNMPE128C144T12</t>
  </si>
  <si>
    <t>MAXPRO NVR PE Unit, 2U Rackmount, Supports up to 128 channels, Xeon Silver 4110 Processor, 32GB RAM, 2 x OS SSD, Removable HD's, Redundant Power Supply, DVD-RW, 2x GIG Ethernet, 12 SAS Drive Bays, (12) 12TB SAS Enterprise Class Drives, RAID 5/6/10, Windows 10 IoT Enterprise OS, Includes 5 year warranty</t>
  </si>
  <si>
    <t>HHXE16C1601T</t>
  </si>
  <si>
    <t>MAXPRO NVR Hybrid XE  Unit, Desktop 3U Rackmount (rack ears included), Supports up to 16 channels,  Channels may be any mix of IP or analog. Limit of  480 IPS @ CIF Resolution for analog.Intel Core i5 Processor, 8GB RAM, 1TB SATA Drive,  Windows 10 OS, 2x 1Gb Ethernet Port, DVD-RW, Includes 3 year advanced parts replacement</t>
  </si>
  <si>
    <t>HHXE16C1602T</t>
  </si>
  <si>
    <t>MAXPRO NVR Hybrid XE Unit, Desktop 3U Rackmount (rack ears included), Supports up to 16 channels,  Channels may be any mix of IP or analog. Limit of  480 IPS @ CIF Resolution for analog.Intel Core i5 Processor, 8GB RAM, 2TB SATA Drive,  Windows 10 OS, 2x 1Gb Ethernet Port, DVD-RW, Includes 3 year advanced parts replacement</t>
  </si>
  <si>
    <t>HHXE16C1603T</t>
  </si>
  <si>
    <t>MAXPRO NVR  Hybrid XE Unit, Desktop 3U Rackmount (rack ears included), Supports up to 16 channels,  Channels may be any mix of IP or analog. Limit of  480 IPS @ CIF Resolution for analog.Intel Core i5 Processor, 8GB RAM, 3TB SATA Drive,  Windows 10 OS, 2x 1Gb Ethernet Port, DVD-RW, Includes 3 year advanced parts replacement</t>
  </si>
  <si>
    <t>HHXE16C1604T</t>
  </si>
  <si>
    <t>MAXPRO NVR Hybrid XE  Unit, Desktop 3U Rackmount (rack ears included), Supports up to 16 channels,  Channels may be any mix of IP or analog. Limit of  480 IPS @ CIF Resolution for analog.Intel Core i5 Processor, 8GB RAM, 4TB SATA Drive,  Windows 10 OS, 2x 1Gb Ethernet Port, DVD-RW, Includes 3 year advanced parts replacement</t>
  </si>
  <si>
    <t>HHXE16C1606T</t>
  </si>
  <si>
    <t>MAXPRO NVR Hybrid XE Unit, Desktop 3U Rackmount (rack ears included), Supports up to 16 channels,  Channels may be any mix of IP or analog. Limit of  480 IPS @ CIF Resolution for analog.Intel Core i5 Processor, 8GB RAM, 6TB SATA Drive,  Windows 10 OS, 2x 1Gb Ethernet Port, DVD-RW, Includes 3 year advanced parts replacement</t>
  </si>
  <si>
    <t>HHXE16C1608T</t>
  </si>
  <si>
    <t>MAXPRO NVR  Hybrid XE Unit, Desktop 3U Rackmount (rack ears included), Supports up to 16 channels,  Channels may be any mix of IP or analog. Limit of  480 IPS @ CIF Resolution for analog.Intel Core i5 Processor, 8GB RAM, 8TB SATA Drive,  Windows 10 OS, 2x 1Gb Ethernet Port, DVD-RW, Includes 3 year advanced parts replacement</t>
  </si>
  <si>
    <t>HHXE16C1612T</t>
  </si>
  <si>
    <t>MAXPRO NVR  Hybrid XE Unit, Desktop 3U Rackmount (rack ears included), Supports up to 16 channels,  Channels may be any mix of IP or analog. Limit of  480 IPS @ CIF Resolution for analog.Intel Core i5 Processor, 8GB RAM, 12TB SATA Drive,  Windows 10 OS, 2x 1Gb Ethernet Port, DVD-RW, Includes 3 year advanced parts replacement</t>
  </si>
  <si>
    <t>HHXE16C1616T</t>
  </si>
  <si>
    <t>HHSE32C1601T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</si>
  <si>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1 each 1TB SATA Drives,  Windows 10 IoT Enterprise OS, Includes 3 year advanced parts replacement</t>
  </si>
  <si>
    <t>HHSE32C1602T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</si>
  <si>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1 each 2TB SATA Drives,  Windows 10 IoT Enterprise OS, Includes 3 year advanced parts replacement</t>
  </si>
  <si>
    <t>HHSE32C1603T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</si>
  <si>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1 each 3TB SATA Drives,  Windows 10 IoT Enterprise OS, Includes 3 year advanced parts replacement</t>
  </si>
  <si>
    <t>HHSE32C1604T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</si>
  <si>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1 each 4TB SATA Drives,  Windows 10 IoT Enterprise OS, Includes 3 year advanced parts replacement</t>
  </si>
  <si>
    <t>HHSE32C1606T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</si>
  <si>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2 each 3TB SATA Drives,  Windows 10 IoT Enterprise OS, Includes 3 year advanced parts replacement</t>
  </si>
  <si>
    <t>HHSE32C1608T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</si>
  <si>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2 each 4TB SATA Drives,  Windows 10 IoT Enterprise OS, Includes 3 year advanced parts replacement</t>
  </si>
  <si>
    <t>HHSE32C1612T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</si>
  <si>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4 each 3TB SATA Drives,  Windows 10 IoT Enterprise OS, Includes 3 year advanced parts replacement</t>
  </si>
  <si>
    <t>HHSE32C1616T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</si>
  <si>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4 each 4TB SATA Drives,  Windows 10 IoT Enterprise OS, Includes 3 year advanced parts replacement</t>
  </si>
  <si>
    <t>HHSE32C1624T</t>
  </si>
  <si>
    <t>MAXPRO NVR Hybrid SE Unit, 4U Rackmount (rack ears included), Supports up to 32 channels, Channels may be IP or IP with up to 16 analog. Limit of 480 IPS @ CIF Resolution for analog. Intel Core i7 Processor, 8GB RAM, Removable HD's, 400W Power Supply, DVD-RW, 2x 1Gb Ethernet, 4 each SATA Drive Bays with 4 each 6TB SATA Drives,  Windows 10 IoT Enterprise OS, Includes 3 year advanced parts replacement</t>
  </si>
  <si>
    <t>HHSE48C1608T</t>
  </si>
  <si>
    <t>MAXPRO NVR Hybrid SE Unit, 4U Rackmount (rack ears included), Supports up to 48 channels, Channels may be IP or IP with up to 16 analog. Limit of 480 IPS @ CIF Resolution for analog. Intel Core i7 Processor, 8GB RAM, Removable HD's, 400W Power Supply, DVD-RW, 2x 1Gb Ethernet, 4 each SATA Drive Bays with 2 each 4TB SATA Drives,  Windows 10 IoT Enterprise OS, Includes 3 year advanced parts replacement</t>
  </si>
  <si>
    <t>HHSE48C1624T</t>
  </si>
  <si>
    <t>MAXPRO NVR Hybrid SE Unit, 4U Rackmount (rack ears included), Supports up to 48 channels, Channels may be IP or IP with up to 16 analog. Limit of 480 IPS @ CIF Resolution for analog. Intel Core i7 Processor, 8GB RAM, Removable HD's, 400W Power Supply, DVD-RW, 2x 1Gb Ethernet, 4 each SATA Drive Bays with 4 each 6TB SATA Drives,  Windows 10 IoT Enterprise OS, Includes 3 year advanced parts replacement</t>
  </si>
  <si>
    <t>HHSE64C1604T</t>
  </si>
  <si>
    <t>MAXPRO NVR Hybrid SE Unit, 4U Rackmount (rack ears included), Supports up to 64 channels, Channels may be IP or IP with up to 16 analog. Limit of 480 IPS @ CIF Resolution for analog. Intel Core i7 Processor, 8GB RAM, Removable HD's, 400W Power Supply, DVD-RW, 2x 1Gb Ethernet, 4 each SATA Drive Bays with 1 each 4TB SATA Drives,  Windows 10 IoT Enterprise OS, Includes 3 year advanced parts replacement</t>
  </si>
  <si>
    <t>HHSE64C1612T</t>
  </si>
  <si>
    <t>MAXPRO NVR Hybrid SE Unit, 4U Rackmount (rack ears included), Supports up to 64 channels, Channels may be IP or IP with up to 16 analog. Limit of 480 IPS @ CIF Resolution for analog. Intel Core i7 Processor, 8GB RAM, Removable HD's, 400W Power Supply, DVD-RW, 2x 1Gb Ethernet, 4 each SATA Drive Bays with 4 each 3TB SATA Drives,  Windows 10 IoT Enterprise OS, Includes 3 year advanced parts replacement</t>
  </si>
  <si>
    <t>HHSE64C1624T</t>
  </si>
  <si>
    <t>MAXPRO NVR Hybrid SE Unit, 4U Rackmount (rack ears included), Supports up to 64 channels, Channels may be IP or IP with up to 16 analog. Limit of 480 IPS @ CIF Resolution for analog. Intel Core i7 Processor, 8GB RAM, Removable HD's, 400W Power Supply, DVD-RW, 2x 1Gb Ethernet, 4 each SATA Drive Bays with 4 each 6TB SATA Drives,  Windows 10 IoT Enterprise OS, Includes 3 year advanced parts replacement</t>
  </si>
  <si>
    <t>HNM01UP</t>
  </si>
  <si>
    <t>MAXPRO NVR - 1 Channel License Upgrade to add support for up to 64 Channels per NVR</t>
  </si>
  <si>
    <t>HNM04UP</t>
  </si>
  <si>
    <t>MAXPRO NVR - 4 Channel License Upgrade to add support for up to 64 Channels per NVR</t>
  </si>
  <si>
    <t>HNM08UP</t>
  </si>
  <si>
    <t>MAXPRO NVR - 8 Channel License Upgrade to add support for up to 64 Channels per NVR</t>
  </si>
  <si>
    <t>HNM16UP</t>
  </si>
  <si>
    <t>MAXPRO NVR - 16 Channel License Upgrade to add support for up to 64 Channels per NVR</t>
  </si>
  <si>
    <t>HNM32UP</t>
  </si>
  <si>
    <t>MAXPRO NVR - 32 Channel License Upgrade to add support for up to 64 Channels per NVR</t>
  </si>
  <si>
    <t>HNM64UP</t>
  </si>
  <si>
    <t>MAXPRO NVR - 64 Channel License Upgrade to add support for up to 64 Channels per NVR</t>
  </si>
  <si>
    <t>HNMSEBHD1T</t>
  </si>
  <si>
    <t>1 TB Upgrade Kit, MAXPRO NVR SE, Rev C Server</t>
  </si>
  <si>
    <t>HNMSEBHD2T</t>
  </si>
  <si>
    <t>2 TB Upgrade Kit, MAXPRO NVR SE, Rev C Server</t>
  </si>
  <si>
    <t>HNMSEBHD3T</t>
  </si>
  <si>
    <t>3 TB Upgrade Kit, MAXPRO NVR SE, Rev C Server</t>
  </si>
  <si>
    <t>HNMSEBHD4T</t>
  </si>
  <si>
    <t>4 TB Upgrade Kit, MAXPRO NVR SE, Rev C Server</t>
  </si>
  <si>
    <t>HNMSEBHD6T</t>
  </si>
  <si>
    <t>6 TB Upgrade Kit, MAXPRO NVR SE, Rev C Server</t>
  </si>
  <si>
    <t>HNMSEBRAM4GB</t>
  </si>
  <si>
    <t>RAM 4 GB Upgrade, MAXPRO NVR SE, Rev C Server (required only for units with 4 GB RAM)</t>
  </si>
  <si>
    <t>HNMSEBHDTRAY</t>
  </si>
  <si>
    <t>Hard Drive Tray without hard drive for HNMSExxBxxT units</t>
  </si>
  <si>
    <t>HNMSEBRMKT</t>
  </si>
  <si>
    <t>Rack Mount Kit for HNMSEBxxBxxT units</t>
  </si>
  <si>
    <t>HNMPECHD4T</t>
  </si>
  <si>
    <t>4 TB SATA Upgrade Kit, MAXPRO NVR PE Rev C</t>
  </si>
  <si>
    <t>HNMPECHD8T</t>
  </si>
  <si>
    <t>8 TB SATA Upgrade Kit, MAXPRO NVR PE Rev C</t>
  </si>
  <si>
    <t>HNMPECHD10T</t>
  </si>
  <si>
    <t>10 TB SATA Upgrade Kit, MAXPRO NVR PE Rev C</t>
  </si>
  <si>
    <t>HNMPECHD12T</t>
  </si>
  <si>
    <t>12 TB SATA Upgrade Kit, MAXPRO NVR PE Rev C</t>
  </si>
  <si>
    <t>HHSECHD1T</t>
  </si>
  <si>
    <t>1 TB Upgrade Kit, MAXPRO NVR Hybrid SE</t>
  </si>
  <si>
    <t>HHSECHD2T</t>
  </si>
  <si>
    <t>2 TB Upgrade Kit, MAXPRO NVR Hybrid SE</t>
  </si>
  <si>
    <t>HHSECHD3T</t>
  </si>
  <si>
    <t>3 TB Upgrade Kit, MAXPRO NVR Hybrid SE</t>
  </si>
  <si>
    <t>HHSECHD4T</t>
  </si>
  <si>
    <t>4 TB Upgrade Kit, MAXPRO NVR Hybrid SE</t>
  </si>
  <si>
    <t>HHSECHD6T</t>
  </si>
  <si>
    <t>6 TB Upgrade Kit, MAXPRO NVR Hybrid SE</t>
  </si>
  <si>
    <t>HJK7000</t>
  </si>
  <si>
    <t>UltraKey Plus keyboard - Programmable joystick keyboard with color touch screen includes 100-240 VAC power supply, RJ45 to DB9F (RS232), RJ45 to DB9M (RS422), RJ45 network cable, RJ11 4x6 ribbon cable</t>
  </si>
  <si>
    <t>HJC5000</t>
  </si>
  <si>
    <t>UltraKey Lite® keyboard is an industry-leading design for reliable, user-friendly control of video management systems. It works on both the MAXPRO-Net and VideoBloX Matrix controllers to provide a uniform user interface regardless of system controller. For both MAXPRO-Net and VideoBloX CPU matrix options, the UltraKey Lite provides a real-time intuitive method of control for small to large matrix opportunities. The UltraKey Lite is a mid-tier keyboard option for MAXPRO-Net systems with added advantages of TCP/IP connectivity and the option to use RS422 for remote applications. This eliminates the need for external RS422 adapters, especially when used in conjunction with the MegaPIT™.</t>
  </si>
  <si>
    <t>HERN30T5</t>
  </si>
  <si>
    <t>NAS Storage Array 5 x 6TB HDD - 30TB RAW</t>
  </si>
  <si>
    <t>HERN40T5</t>
  </si>
  <si>
    <t>NAS Storage Array 5 x 8TB HDD - 40TB RAW</t>
  </si>
  <si>
    <t>HERN48T8</t>
  </si>
  <si>
    <t>NAS Storage Array 8 x 6TB HDD - 48TB RAW</t>
  </si>
  <si>
    <t>HERN64T8</t>
  </si>
  <si>
    <t>NAS Storage Array 8 x 8TB HDD - 64TB RAW</t>
  </si>
  <si>
    <t>HERN72T12</t>
  </si>
  <si>
    <t>NAS Storage Array 12 x 6TB HDD - 72TB RAW</t>
  </si>
  <si>
    <t>HERN96T12</t>
  </si>
  <si>
    <t>NAS Storage Array 12 x 8TB HDD - 96TB RAW</t>
  </si>
  <si>
    <t>HERN96T16</t>
  </si>
  <si>
    <t>NAS Storage Array 16 x 6TB HDD - 96TB RAW</t>
  </si>
  <si>
    <t>HERN128T16</t>
  </si>
  <si>
    <t>NAS Storage Array 16 x 8TB HDD - 128TB RAW</t>
  </si>
  <si>
    <t>HERN144T24</t>
  </si>
  <si>
    <t>NAS Storage Array 24 x 6TB HDD - 144TB RAW</t>
  </si>
  <si>
    <t>HERN192T24</t>
  </si>
  <si>
    <t>NAS Storage Array 24 x 8TB HDD - 192TB RAW</t>
  </si>
  <si>
    <t>7000-DB3/8</t>
  </si>
  <si>
    <t>Drill Bit, 3/8"  X  50"</t>
  </si>
  <si>
    <t>7000-DGK</t>
  </si>
  <si>
    <t>Laser Guided Drill Fixture Kit</t>
  </si>
  <si>
    <t>S75BLCQ</t>
  </si>
  <si>
    <t>SCH 7590STA LH 24VD 626</t>
  </si>
  <si>
    <t>S75BRCQ</t>
  </si>
  <si>
    <t>SCH 7590STA RH 24VD 626</t>
  </si>
  <si>
    <t>S7800-REX</t>
  </si>
  <si>
    <t>REX Kit, SCHLAGE "L"</t>
  </si>
  <si>
    <t>SK-L90</t>
  </si>
  <si>
    <t>Field Electrification Kit - Schlage L9080</t>
  </si>
  <si>
    <t>SK-L90-SC</t>
  </si>
  <si>
    <t>Solenoid Conversion Kit w/Spring Cage</t>
  </si>
  <si>
    <t>Z7250EQ</t>
  </si>
  <si>
    <t>Electra™ Pro Cylindrical Lock Failsafe 12/24VDC Eclipse Trim 626 REX</t>
  </si>
  <si>
    <t>Z7250EQIC7PKD</t>
  </si>
  <si>
    <t>7250 SDC 12/24VDC REX Eclipse 626 IC7PKD</t>
  </si>
  <si>
    <t>Z7250GQ</t>
  </si>
  <si>
    <t>Electra™ Pro Cylindrical Lock Failsafe 12/24VDC Galaxy Trim 626 REX</t>
  </si>
  <si>
    <t>Z7250GQ6PKA</t>
  </si>
  <si>
    <t>7250 SDC 12/24VDC REX Galaxy 626 6PKA</t>
  </si>
  <si>
    <t>Z7252EQ</t>
  </si>
  <si>
    <t>Electra™ Pro Cylindrical Lock Failsecure 12/24VDC Eclipse Trim 626 REX</t>
  </si>
  <si>
    <t>Z7252EQ6PKA</t>
  </si>
  <si>
    <t>7252 SDC 12/24VDC REX Eclipse626 6PKA</t>
  </si>
  <si>
    <t>Z7252E5QIC7PKA</t>
  </si>
  <si>
    <t>7252 SDC 12/24VDC REX ECLIPSE626 IC7PKA</t>
  </si>
  <si>
    <t>Z7252E5QIC7PKD</t>
  </si>
  <si>
    <t>7252 SDC 12/24VDC REX ECLIPSE626 IC7PKD</t>
  </si>
  <si>
    <t>Z7252GQ</t>
  </si>
  <si>
    <t>Electra™ Pro Cylindrical Lock Failsecure 12/24VDC Galaxy Trim 626 REX</t>
  </si>
  <si>
    <t>Z7252GQ6PKA</t>
  </si>
  <si>
    <t>7252 SDC 12/24VDC REX GALAXY 626 KA</t>
  </si>
  <si>
    <t>Z7850LQE</t>
  </si>
  <si>
    <t>SELECTRIC™ PRO Mortise Lock Failsafe LH 12/24VDC Eclispe Trim 626</t>
  </si>
  <si>
    <t>Z7850LQG</t>
  </si>
  <si>
    <t>SELECTRIC™ PRO Mortise Lock Failsafe LH 12/24VDC Galaxy Trim 626</t>
  </si>
  <si>
    <t>Z7850LRQE</t>
  </si>
  <si>
    <t>SELECTRIC™ PRO Mortise Lock Failsafe LHR 12/24VDC Eclispe Trim 626</t>
  </si>
  <si>
    <t>Z7850LRQG</t>
  </si>
  <si>
    <t>SELECTRIC™ PRO Mortise Lock Failsafe LHR 12/24VDC Galaxy Trim 626</t>
  </si>
  <si>
    <t>Z7850RQE</t>
  </si>
  <si>
    <t>SELECTRIC™ PRO Mortise Lock Failsafe RH 12/24VDC Eclispe Trim 626</t>
  </si>
  <si>
    <t>Z7850RQG</t>
  </si>
  <si>
    <t>SELECTRIC™ PRO Mortise Lock Failsafe RH 12/24VDC Galaxy Trim 626</t>
  </si>
  <si>
    <t>Z7850RRQE</t>
  </si>
  <si>
    <t>SELECTRIC™ PRO Mortise Lock Failsafe RHR 12/24VDC Eclispe Trim 626</t>
  </si>
  <si>
    <t>Z7850RRQG</t>
  </si>
  <si>
    <t>SELECTRIC™ PRO Mortise Lock Failsafe RHR 12/24VDC Galaxy Trim 626</t>
  </si>
  <si>
    <t>Z7852LQE</t>
  </si>
  <si>
    <t>SELECTRIC™ PRO Mortise Lock Failsecure LH 12/24VDC Eclispe Trim 626</t>
  </si>
  <si>
    <t>Z7852LQG</t>
  </si>
  <si>
    <t>SELECTRIC™ PRO Mortise Lock Failsecure LH 12/24VDC Galaxy Trim 626</t>
  </si>
  <si>
    <t>Z7852LRQE</t>
  </si>
  <si>
    <t>SELECTRIC™ PRO Mortise Lock Failsecure LHR 12/24VDC Eclispe Trim 626</t>
  </si>
  <si>
    <t>Z7852LRQG</t>
  </si>
  <si>
    <t>SELECTRIC™ PRO Mortise Lock Failsecure LHR 12/24VDC Galaxy Trim 626</t>
  </si>
  <si>
    <t>Z7852RQE</t>
  </si>
  <si>
    <t>SELECTRIC™ PRO Mortise Lock Failsecure RH 12/24VDC Eclispe Trim 626</t>
  </si>
  <si>
    <t>Z7852RQG</t>
  </si>
  <si>
    <t>SELECTRIC™ PRO Mortise Lock Failsecure RH 12/24VDC Galaxy Trim 626</t>
  </si>
  <si>
    <t>Z7852RRQE</t>
  </si>
  <si>
    <t>SELECTRIC™ PRO Mortise Lock Failsecure RHR 12/24VDC Eclispe Trim 626</t>
  </si>
  <si>
    <t>Z7852RRQG</t>
  </si>
  <si>
    <t>SELECTRIC™ PRO Mortise Lock Failsecure RHR 12/24VDC Galaxy Trim 626</t>
  </si>
  <si>
    <t>15-4F24U</t>
  </si>
  <si>
    <t>15-4 Electric Strike 24VDC 630 Fail Safe</t>
  </si>
  <si>
    <t>15-4S24U</t>
  </si>
  <si>
    <t>15-4 Eelectric Strike 24VDC 630 Fail Secure</t>
  </si>
  <si>
    <t>25-4U</t>
  </si>
  <si>
    <t>Electric Strike for Cylindrical Latch 12/24VDC 630</t>
  </si>
  <si>
    <t>30-4-24U</t>
  </si>
  <si>
    <t>Rim Mount Electric Stike 9" 24VDC 630</t>
  </si>
  <si>
    <t>45-4SU</t>
  </si>
  <si>
    <t>Electric Strike 12/24VDC/AC 630</t>
  </si>
  <si>
    <t xml:space="preserve">45-A                                   </t>
  </si>
  <si>
    <t>Electric Strike body w/3 strike plates                                                                      4-7/8"SQ, 4-7/8"RAD, 7-15/16"</t>
  </si>
  <si>
    <t>55-ABCU</t>
  </si>
  <si>
    <t>55-A Electric Strike, 12/24V 630</t>
  </si>
  <si>
    <t>55-AU</t>
  </si>
  <si>
    <t>55-BU</t>
  </si>
  <si>
    <t>55-B Electric Strike, 12/24V 630</t>
  </si>
  <si>
    <t>55-CU</t>
  </si>
  <si>
    <t>55-C Electric Strike, 12/24V 630</t>
  </si>
  <si>
    <t>55-DU</t>
  </si>
  <si>
    <t>55-EU</t>
  </si>
  <si>
    <t>55-E Electric Strike, 12/24V 630</t>
  </si>
  <si>
    <t>55-FU</t>
  </si>
  <si>
    <t>55-F Electric Strike, 12/24V 630</t>
  </si>
  <si>
    <t>1511-390AMP</t>
  </si>
  <si>
    <t>1511-390AMP Retrofit Armature MTG PLT</t>
  </si>
  <si>
    <t>1511V</t>
  </si>
  <si>
    <t>Single EMLock® 1650lb 12/24VDC 628</t>
  </si>
  <si>
    <t>1511VD</t>
  </si>
  <si>
    <t>Single EMLock® 1650lb 12/24VDC 628 DPS Door Status</t>
  </si>
  <si>
    <t>1511X</t>
  </si>
  <si>
    <t>Single EMLock® 1650lb 12/24VDC 313 Dark Bronze</t>
  </si>
  <si>
    <t>1512V</t>
  </si>
  <si>
    <t>Double EMLock® 1650lb 12/24VDC 628</t>
  </si>
  <si>
    <t>1512X</t>
  </si>
  <si>
    <t>Double EMLock® 1650lb 12/24VDC 313 Dark Bronze</t>
  </si>
  <si>
    <t>1561ITCM</t>
  </si>
  <si>
    <t>Shear EMLock® 2000lb 12/24VDC ITCM</t>
  </si>
  <si>
    <t>1562ITCM</t>
  </si>
  <si>
    <t>1562 X ITCM 12/24 Shear Lock</t>
  </si>
  <si>
    <t>1565ITC</t>
  </si>
  <si>
    <t>Shear EMLock® 2700lb 12/24VDC ITC</t>
  </si>
  <si>
    <t>1571V</t>
  </si>
  <si>
    <t>Single EMLock® 1200lb 12/24VDC 628</t>
  </si>
  <si>
    <t>1571VD</t>
  </si>
  <si>
    <t>Single EMLock® 1200lb 12/24VDC 628 DPS Door Status</t>
  </si>
  <si>
    <t>1571VDB</t>
  </si>
  <si>
    <t>1571 EMLock 12/24VDC 628 DPS BA</t>
  </si>
  <si>
    <t>1571X</t>
  </si>
  <si>
    <t>Single EMLock® 1200lb 12/24VDC 313 Dark Bronze</t>
  </si>
  <si>
    <t>1571Y</t>
  </si>
  <si>
    <t>Single EMLock® 1200lb 12/24VDC 335 Black</t>
  </si>
  <si>
    <t>1572V</t>
  </si>
  <si>
    <t>Double EMLock® 1200lb 12/24VDC 628</t>
  </si>
  <si>
    <t>1575U</t>
  </si>
  <si>
    <t>Gate EMLock® 12/24VDC Stainless Standard Mount</t>
  </si>
  <si>
    <t>1576-MP</t>
  </si>
  <si>
    <t>Mounting Plate, 1576</t>
  </si>
  <si>
    <t>1576U</t>
  </si>
  <si>
    <t>Gate EMLock® 12/24VDC Stainless Face Mount</t>
  </si>
  <si>
    <t>1576-ZBV</t>
  </si>
  <si>
    <t>Top JAMB/Z Bracket Mounting Kit</t>
  </si>
  <si>
    <t>1581V</t>
  </si>
  <si>
    <t>Single EMLock® 650lb 12/24VDC 628</t>
  </si>
  <si>
    <t>1581VD</t>
  </si>
  <si>
    <t>Single EMLock® 650lb 12/24VDC 628 DPS Door Status</t>
  </si>
  <si>
    <t>1581X</t>
  </si>
  <si>
    <t>Single EMLock® 650lb 12/24VDC 313 Dark Bronze</t>
  </si>
  <si>
    <t>1582V</t>
  </si>
  <si>
    <t>Double EMLock® 650lb 12/24VDC 628</t>
  </si>
  <si>
    <t>1591U</t>
  </si>
  <si>
    <t>350V</t>
  </si>
  <si>
    <t>350V EMLock DS LS 628</t>
  </si>
  <si>
    <t>352V</t>
  </si>
  <si>
    <t>352V EMLock DS LS 628</t>
  </si>
  <si>
    <t>E1200</t>
  </si>
  <si>
    <t>E1200 Magnetic Lock DS LS LED</t>
  </si>
  <si>
    <t>E1200-390MP</t>
  </si>
  <si>
    <t>Retrofit Mounting Plate Packing Assembly</t>
  </si>
  <si>
    <t>E12U</t>
  </si>
  <si>
    <t>E12U Glass Door Mounting Kit, (E1200</t>
  </si>
  <si>
    <t>E12Z</t>
  </si>
  <si>
    <t>E12Z Inswing Door Mounting Kit</t>
  </si>
  <si>
    <t>E300</t>
  </si>
  <si>
    <t>E300 Magnetic Lock LS LED</t>
  </si>
  <si>
    <t>E600</t>
  </si>
  <si>
    <t>S600 Magnetic Lock D LS LED</t>
  </si>
  <si>
    <t>E6200</t>
  </si>
  <si>
    <t>E6200 Magnetic Lock DS MBS</t>
  </si>
  <si>
    <t>E6U</t>
  </si>
  <si>
    <t>E6U Glass Door Kit, (E600)</t>
  </si>
  <si>
    <t>E6Z</t>
  </si>
  <si>
    <t>E6Z Inswing Door Mounting Kit</t>
  </si>
  <si>
    <t>EZ-A</t>
  </si>
  <si>
    <t>Anti-tamper switch</t>
  </si>
  <si>
    <t>EZ-B-10</t>
  </si>
  <si>
    <t>1510 &amp; 1570 Bond Sensor</t>
  </si>
  <si>
    <t>EZ-B-80</t>
  </si>
  <si>
    <t>1580 Bond Sensor</t>
  </si>
  <si>
    <t>EZ-D-10</t>
  </si>
  <si>
    <t>1510 &amp; 1570 Door Sensor</t>
  </si>
  <si>
    <t>EZ-D-80</t>
  </si>
  <si>
    <t>1580 Door Sensor</t>
  </si>
  <si>
    <t>EZ-T-10</t>
  </si>
  <si>
    <t>Adjustable Timer</t>
  </si>
  <si>
    <t>HDB1V</t>
  </si>
  <si>
    <t>Universal Glass Door Kit 628 for 1511, 1571, 1581</t>
  </si>
  <si>
    <t>HDB2V</t>
  </si>
  <si>
    <t>TJ1V</t>
  </si>
  <si>
    <t>Top Jamb Mounting Kit 628 for Single 1511 and 1571</t>
  </si>
  <si>
    <t>TJ2V</t>
  </si>
  <si>
    <t>Top Jamb Mounting Kit 628 for Double 1512 and 1572</t>
  </si>
  <si>
    <t>TJ350</t>
  </si>
  <si>
    <t>TJ352</t>
  </si>
  <si>
    <t>TJ62</t>
  </si>
  <si>
    <t>Top JAMB Mounting Kit (E6200)</t>
  </si>
  <si>
    <t>TJ81V</t>
  </si>
  <si>
    <t>Top Jamb Mounting Kit 628 for Single 1581</t>
  </si>
  <si>
    <t>TJ82V</t>
  </si>
  <si>
    <t>Top Jamb Mounting Kit 628 for Single 1582</t>
  </si>
  <si>
    <t>UB11V</t>
  </si>
  <si>
    <t>Universal Brkt Assembly f/11" Emlock 628</t>
  </si>
  <si>
    <t>UF11V</t>
  </si>
  <si>
    <t>1511/1571 Filler Plate 628</t>
  </si>
  <si>
    <t>BATTERY POWERED DIGITAL CABINET LOCK</t>
  </si>
  <si>
    <t>Indoor/outdoor weatherized keypad</t>
  </si>
  <si>
    <t>926</t>
  </si>
  <si>
    <t>918U</t>
  </si>
  <si>
    <t>918WU</t>
  </si>
  <si>
    <t>920P</t>
  </si>
  <si>
    <t>920PW</t>
  </si>
  <si>
    <t>921P</t>
  </si>
  <si>
    <t>923P</t>
  </si>
  <si>
    <t>923PW</t>
  </si>
  <si>
    <t>924P</t>
  </si>
  <si>
    <t>E75KQE1Q</t>
  </si>
  <si>
    <t>E75 DIGITAL KEYPAD 626 ECLIPSE 626</t>
  </si>
  <si>
    <t>E75KQG1Q</t>
  </si>
  <si>
    <t>E75 DIGITAL KEYPAD 626 GALAXY 626</t>
  </si>
  <si>
    <t>E75PQE1Q</t>
  </si>
  <si>
    <t>E75 DIGITAL KEYPAD/PROX 626 ECLIPSE 626</t>
  </si>
  <si>
    <t>E75PQG1Q</t>
  </si>
  <si>
    <t>E75 DIGITAL KEYPAD/PROX 626 GALAXY 626</t>
  </si>
  <si>
    <t>HID1346-10</t>
  </si>
  <si>
    <t>(10) PROX KEY II HID</t>
  </si>
  <si>
    <t>Micro Cabinet Lock 12/24VDC</t>
  </si>
  <si>
    <t>1091AIV</t>
  </si>
  <si>
    <t>Narrow Bolt Lock x ARS 12/24VDC 628</t>
  </si>
  <si>
    <t>110IV</t>
  </si>
  <si>
    <t>Direct Throw Bolt Lock 12/24VDC 628</t>
  </si>
  <si>
    <t>1190AU</t>
  </si>
  <si>
    <t>Extra Heavy Duty Narrow Bolt Lock x ARS 24VDC 630</t>
  </si>
  <si>
    <t>1291AHV</t>
  </si>
  <si>
    <t>1291A LOCK 12/24VDC 628</t>
  </si>
  <si>
    <t>1490AIV.</t>
  </si>
  <si>
    <t>1490A Lock 12/24VDC 628</t>
  </si>
  <si>
    <t>160IV</t>
  </si>
  <si>
    <t>Direct Throw Bolt Lock x ARS 12/24VDC 628</t>
  </si>
  <si>
    <t>180AIV</t>
  </si>
  <si>
    <t>180A SM LH 12/24VDC 628</t>
  </si>
  <si>
    <t>210HV</t>
  </si>
  <si>
    <t>210 Lock 12/24 VDC 628</t>
  </si>
  <si>
    <t>290LS</t>
  </si>
  <si>
    <t>290LS CABINET LOCK X LOCK STATUS</t>
  </si>
  <si>
    <t>FS23MIV</t>
  </si>
  <si>
    <t>Narrow Bolt Lock x ARS 12/24VDC 628 CSFM</t>
  </si>
  <si>
    <t>PD2090ARCU</t>
  </si>
  <si>
    <t>PanicLok RH 24VDC for Dor-O-Matic &amp; Kawneer Exit Device 630</t>
  </si>
  <si>
    <t>101-DENA</t>
  </si>
  <si>
    <t>D.E. CONTROLLER</t>
  </si>
  <si>
    <t>101-KDENA</t>
  </si>
  <si>
    <t>Delayed Egress Controller with keyswitch</t>
  </si>
  <si>
    <t>1511DEV</t>
  </si>
  <si>
    <t>1511DE Slave 628</t>
  </si>
  <si>
    <t>1511SBDKV</t>
  </si>
  <si>
    <t>1511S SGL BOCA K 628</t>
  </si>
  <si>
    <t>1511SNAKV</t>
  </si>
  <si>
    <t>Single Exit Check w/Voice/Tone/Digital Countdown 12/24VDC 628</t>
  </si>
  <si>
    <t>1511SNAKVD</t>
  </si>
  <si>
    <t>Single Exit Check w/Voice/Tone/Digital Countdown 12/24VDC 628 w/DPS</t>
  </si>
  <si>
    <t>1511SNCKV</t>
  </si>
  <si>
    <t>1511S SGL NFPA/OSHPD K 628</t>
  </si>
  <si>
    <t>1511TNAKV</t>
  </si>
  <si>
    <t>1511T TDM NFPA K 628</t>
  </si>
  <si>
    <t>1511TNDKV</t>
  </si>
  <si>
    <t>1511T TDM NFPA K 628 (15 SEC FIXED)</t>
  </si>
  <si>
    <t>1571DEV</t>
  </si>
  <si>
    <t>1571DE SLAVE 628</t>
  </si>
  <si>
    <t>1576DEU</t>
  </si>
  <si>
    <t>1576DE EM Lock 630</t>
  </si>
  <si>
    <t>1581DEV</t>
  </si>
  <si>
    <t>1581DE SLAVE 628</t>
  </si>
  <si>
    <t>1581SBDV</t>
  </si>
  <si>
    <t>1581SGL 15'D BOCA 628</t>
  </si>
  <si>
    <t>1581SNDV</t>
  </si>
  <si>
    <t>Mini Single Exit Check w/Tone/LED Annunciator 12/24VDC 628 650lbs. holding force</t>
  </si>
  <si>
    <t>1581SNDVD</t>
  </si>
  <si>
    <t>1581SGL 15'D NFPA 628 DPS</t>
  </si>
  <si>
    <t>1581S-TC3</t>
  </si>
  <si>
    <t>Cable kit for 1581S (connect two locks thru frame)</t>
  </si>
  <si>
    <t>S6101PU48101ND</t>
  </si>
  <si>
    <t>1511S SGL NFPA K 628 (15 SEC FIXED)</t>
  </si>
  <si>
    <t>12VR</t>
  </si>
  <si>
    <t>Voltage Regulator, 24VDC Input, 500mA 12VDC Output</t>
  </si>
  <si>
    <t>602RF</t>
  </si>
  <si>
    <t>1 Amp 12/24VDC Power Supply x Fire Relay x Battery Charger 11" x 11" Cabinet</t>
  </si>
  <si>
    <t>602RFL</t>
  </si>
  <si>
    <t>1amp Power Supply Less Box</t>
  </si>
  <si>
    <t>602RFX12VR</t>
  </si>
  <si>
    <t>621B</t>
  </si>
  <si>
    <t>Power Supply module, 1Amp, 12/24VDC, Class 2</t>
  </si>
  <si>
    <t>621J</t>
  </si>
  <si>
    <t>1 AMP POWER SUPPLY MODULE X BOX</t>
  </si>
  <si>
    <t>621P</t>
  </si>
  <si>
    <t>Power Supply module, 1Amp, 12/24VDC, Class 2 with plug-in Transformer</t>
  </si>
  <si>
    <t>621PJ</t>
  </si>
  <si>
    <t>Power Supply module, 1Amp, 12/24VDC, Class 2 with plug-in Transformer and enclosure</t>
  </si>
  <si>
    <t>631RF</t>
  </si>
  <si>
    <t>1.5 Amp 12/24VDC Power Supply x Fire Relay x Battery Charger 11" x 11" Cabinet</t>
  </si>
  <si>
    <t>631RFA</t>
  </si>
  <si>
    <t>1.5 Amp 12/24VDC Power Supply x Fire Relay x Battery Charger 14" x 16" Cabinet</t>
  </si>
  <si>
    <t>631RFL</t>
  </si>
  <si>
    <t xml:space="preserve">1.5 Amp Power Supply, Less Box </t>
  </si>
  <si>
    <t>632RF</t>
  </si>
  <si>
    <t>2 Amp 12/24VDC Power Supply x Fire Relay x Battery Charger 11" x 11" Cabinet</t>
  </si>
  <si>
    <t>634RF</t>
  </si>
  <si>
    <t>4 Amp 12/24VDC Power Supply x Fire Relay x Battery Charger 14" x 16" Cabinet</t>
  </si>
  <si>
    <t>636RF</t>
  </si>
  <si>
    <t>6 Amp 12/24VDC Power Supply x Fire Relay x Battery Charger 14" x 16" Cabinet</t>
  </si>
  <si>
    <t>BR64XL</t>
  </si>
  <si>
    <t>Rectifier with 6" Wire Leads</t>
  </si>
  <si>
    <t>CR4</t>
  </si>
  <si>
    <t>Relay Module, 4 SPDT Relays 12/24VDC</t>
  </si>
  <si>
    <t>RB12V4</t>
  </si>
  <si>
    <t>12V 4 Amp Hour Battery</t>
  </si>
  <si>
    <t>RB12V4-2</t>
  </si>
  <si>
    <t>Two Batteries 12V 4 Amp Hour</t>
  </si>
  <si>
    <t>TJ2440</t>
  </si>
  <si>
    <t>24VAC 1.6Amp Transformer, Basemount</t>
  </si>
  <si>
    <t>24VAC 1.6Amp Transformer, Plug-in</t>
  </si>
  <si>
    <t>TR12</t>
  </si>
  <si>
    <t>Plug-in 12VDC Supply, 2 Regulated Outputs, 780mA Fused x 150mA Non-Fused</t>
  </si>
  <si>
    <t>TR24</t>
  </si>
  <si>
    <t xml:space="preserve">Plug-in 24VDC, 1 Amp Filtered &amp; Surge Protected </t>
  </si>
  <si>
    <t>UR-1</t>
  </si>
  <si>
    <t>UNIVERSAL RELAY BOARD</t>
  </si>
  <si>
    <t>UR2-4</t>
  </si>
  <si>
    <t>4 STATION UNIVERSALY RELAY BOARD</t>
  </si>
  <si>
    <t>UR4-8</t>
  </si>
  <si>
    <t>NEW Universal Programmable 4-8 Station Controller</t>
  </si>
  <si>
    <t>10TD</t>
  </si>
  <si>
    <t>MiniTimer Adj 1-60 12/24V AC/DC SPDT Dry</t>
  </si>
  <si>
    <t>412NU</t>
  </si>
  <si>
    <t>412N GRN EX MO SPDT 630</t>
  </si>
  <si>
    <t>413MNU</t>
  </si>
  <si>
    <t>413MN GRN. RELEASE / TIMER 630</t>
  </si>
  <si>
    <t>413NU</t>
  </si>
  <si>
    <t>413N GRN EX MO SPDT TD 630</t>
  </si>
  <si>
    <t>413PNU</t>
  </si>
  <si>
    <t>PNEUMATIC PUSH SW ASSY., NARROW 630</t>
  </si>
  <si>
    <t>423MU</t>
  </si>
  <si>
    <t>2" PUSH to EXIT Green Illuminated Fixed 30 sec timer 630</t>
  </si>
  <si>
    <t>423PU</t>
  </si>
  <si>
    <t>PNEUMATIC PUSH SW ASSY. STD 630</t>
  </si>
  <si>
    <t>423U</t>
  </si>
  <si>
    <t>423 GRN EX MO SPDT TD 630</t>
  </si>
  <si>
    <t>432KUR</t>
  </si>
  <si>
    <t>432K RED MUSH SW KEY RESET 630</t>
  </si>
  <si>
    <t>434UR</t>
  </si>
  <si>
    <t>1 1/2" Red EXIT Mushroom Mom DPST 6 Amp 630</t>
  </si>
  <si>
    <t>452NV</t>
  </si>
  <si>
    <t>VANDAL RES.PUSH SW.NARROW 628</t>
  </si>
  <si>
    <t>452V</t>
  </si>
  <si>
    <t>Vandal Resistant Steel Push switch, 0.25 Alum Plate MO SPDT</t>
  </si>
  <si>
    <t>463NU</t>
  </si>
  <si>
    <t>EXIT TOUCH SWITCH, NARROW 630</t>
  </si>
  <si>
    <t>463U</t>
  </si>
  <si>
    <t>Piezoelectric Exit Switch</t>
  </si>
  <si>
    <t>474U</t>
  </si>
  <si>
    <t>Infer-red touchless exit switch</t>
  </si>
  <si>
    <t>701U</t>
  </si>
  <si>
    <t>Key Switch 1 gang AA SPDT 6 Amp 630</t>
  </si>
  <si>
    <t>702U</t>
  </si>
  <si>
    <t>Key Switch 1 gang Mom SPDT 6 Amp 630</t>
  </si>
  <si>
    <t>MSB550-2V</t>
  </si>
  <si>
    <t>REX Mechanical Switch Bar 2 SPDT 5 Amp 628 36"</t>
  </si>
  <si>
    <t>MSB550-2Y</t>
  </si>
  <si>
    <t>MECHANICAL SWITCH BAR X 2 SPDT 335 36"</t>
  </si>
  <si>
    <t>MSB550V</t>
  </si>
  <si>
    <t>REX Mechanical Switch Bar 1 SPDT 5 Amp 628 36"</t>
  </si>
  <si>
    <t>MSB550V42</t>
  </si>
  <si>
    <t>REX Mechanical Switch Bar 1 SPDT 5 Amp 628 42"</t>
  </si>
  <si>
    <t>MSB550Y</t>
  </si>
  <si>
    <t>REX Mechanical Switch Bar 1 SPDT 5 Amp 335 36"</t>
  </si>
  <si>
    <t>PSB560V</t>
  </si>
  <si>
    <t>SURE EXIT Pressure Sense Bar 2 SPDT 628 36"</t>
  </si>
  <si>
    <t>PSB560V42</t>
  </si>
  <si>
    <t>SURE EXIT Pressure Sense Bar 2 SPDT 628 42"</t>
  </si>
  <si>
    <t>PSB560V48</t>
  </si>
  <si>
    <t>SURE EXIT Pressure Sense Bar 2 SPDT 628 48"</t>
  </si>
  <si>
    <t>PSB560Y</t>
  </si>
  <si>
    <t>SURE EXIT Pressure Sense Bar 2 SPDT 335 36"</t>
  </si>
  <si>
    <t>Break Glass Door Release DPDT 10A w/Siren Blue</t>
  </si>
  <si>
    <t>Pull Station Emergency Door Release</t>
  </si>
  <si>
    <t>00511</t>
  </si>
  <si>
    <t>511 VON DUPRIN SWITCH KIT</t>
  </si>
  <si>
    <t>00512</t>
  </si>
  <si>
    <t>512 VON DUPRIN 88 SWITCH KIT</t>
  </si>
  <si>
    <t>00514</t>
  </si>
  <si>
    <t>Exit Device Switch Kit, Dor-O-Matic 990, 1090, 1990, 2090</t>
  </si>
  <si>
    <t>00527</t>
  </si>
  <si>
    <t>SARGENT &amp; ARROW 80 SWITCH KIT</t>
  </si>
  <si>
    <t>00531</t>
  </si>
  <si>
    <t>531 YALE SW. KIT 7100</t>
  </si>
  <si>
    <t>15-2</t>
  </si>
  <si>
    <t>Under Desk Mount Puch Sw Mom SPDT 10A</t>
  </si>
  <si>
    <t>491-BB</t>
  </si>
  <si>
    <t>Blue Surface Mount Back Box for 491</t>
  </si>
  <si>
    <t>491-GL4</t>
  </si>
  <si>
    <t>4 each replacement glass for 491</t>
  </si>
  <si>
    <t>492-BB</t>
  </si>
  <si>
    <t>Back-box for 492</t>
  </si>
  <si>
    <t>EH2024120A</t>
  </si>
  <si>
    <t>EH20 SEMI FLUSH 24/VAC/DC/120VAC CHROME</t>
  </si>
  <si>
    <t>EH3024120A</t>
  </si>
  <si>
    <t>EH30 SURFACE 24/VAC/DC/120VAC CHROME</t>
  </si>
  <si>
    <t>MC-4</t>
  </si>
  <si>
    <t>SPDT .5A CONCEALED MAG SW</t>
  </si>
  <si>
    <t>MD-31DB</t>
  </si>
  <si>
    <t>PIR Motion Det Black 12/24VDC AC/DC TD 2SPDT</t>
  </si>
  <si>
    <t>MD-31DOW</t>
  </si>
  <si>
    <t>PIR Motion Det White 12/24VDC AC/DC TD 2SPDT</t>
  </si>
  <si>
    <t>MS-12</t>
  </si>
  <si>
    <t>CYL LATCH MONITOR</t>
  </si>
  <si>
    <t>MS-14</t>
  </si>
  <si>
    <t>CYL.LATCH MONITOR ANSI</t>
  </si>
  <si>
    <t>MS-16</t>
  </si>
  <si>
    <t>MORT. LOCK LATCH MONITOR</t>
  </si>
  <si>
    <t>MS-18</t>
  </si>
  <si>
    <t>MORT.LK DEADBOLT MONITOR</t>
  </si>
  <si>
    <t>MS-20</t>
  </si>
  <si>
    <t>MORT BOLT&amp;LATCH MONITOR</t>
  </si>
  <si>
    <t>PT-2U</t>
  </si>
  <si>
    <t>Armored Flex Power Loop SS</t>
  </si>
  <si>
    <t>PT-3V</t>
  </si>
  <si>
    <t>Armored Flex Power Loop SS w/Wire Junction Alum</t>
  </si>
  <si>
    <t>PTH-10Q</t>
  </si>
  <si>
    <t>10 Wire Power Transfer Hinge 4.5" x 4.5" 626</t>
  </si>
  <si>
    <t>PTH-2+4Q</t>
  </si>
  <si>
    <t>6 Wire High In-Rush 4.5" x 4.5" 626</t>
  </si>
  <si>
    <t>WPT</t>
  </si>
  <si>
    <t>2+4 COND. 4.5 x 4.5 HINGE 626 DPS</t>
  </si>
  <si>
    <t>PTH-4Q</t>
  </si>
  <si>
    <t>4 Wire Power Transfer Hinge 4.5" x 4.5" 626</t>
  </si>
  <si>
    <t>PTH-4QDPS</t>
  </si>
  <si>
    <t>4 COND. 4.5 x 4.5 HINGE 626 DPS</t>
  </si>
  <si>
    <t>PTM-10AL</t>
  </si>
  <si>
    <t>Concealed mortise power transfer-10 wire</t>
  </si>
  <si>
    <t>PTM-2AL</t>
  </si>
  <si>
    <t>Concealed mortise power transfer-2 wire</t>
  </si>
  <si>
    <t>400RC433</t>
  </si>
  <si>
    <t>RECEIVER 1 CHANNEL</t>
  </si>
  <si>
    <t>400W1-433</t>
  </si>
  <si>
    <t>TRANSMITTER, 433 FREQUENCY</t>
  </si>
  <si>
    <t>480-2SB</t>
  </si>
  <si>
    <t>SURFACE MOUNT BOX</t>
  </si>
  <si>
    <t>480-4FB</t>
  </si>
  <si>
    <t>SQUARE FLUSH RECESSED BOX</t>
  </si>
  <si>
    <t>480-4SB</t>
  </si>
  <si>
    <t>480-4SBB</t>
  </si>
  <si>
    <t>SURFACE MOUNT BOX, 4-1/2"X4-1/2"</t>
  </si>
  <si>
    <t>482A2U</t>
  </si>
  <si>
    <t>SINGLE GANG PUSH PLATE SWITCH SPDT</t>
  </si>
  <si>
    <t>482A4U</t>
  </si>
  <si>
    <t>SQUARE PUSH PLATE SWITCH  SPDT</t>
  </si>
  <si>
    <t>482AA36</t>
  </si>
  <si>
    <t>INGESS-R TOUCH PANEL 36"X6" SPDT</t>
  </si>
  <si>
    <t>482O2U</t>
  </si>
  <si>
    <t>482O4U</t>
  </si>
  <si>
    <t>SQUARE PUSH PLATE SWITCH SPDT</t>
  </si>
  <si>
    <t>BPS6DV</t>
  </si>
  <si>
    <t>SQ POST 42" SURFACE MT 2-GANG PREP 628</t>
  </si>
  <si>
    <t>BPS6PV</t>
  </si>
  <si>
    <t>SQ POST 42" SURFACE MT TOUCH PREP 628</t>
  </si>
  <si>
    <t>BPS6SV</t>
  </si>
  <si>
    <t>SQ POST 42" SURFACE MT 1-GANG PREP 628</t>
  </si>
  <si>
    <t>LR100AWK</t>
  </si>
  <si>
    <t>Electric Latch Retraction Kit - Arrow</t>
  </si>
  <si>
    <t>LR100CRK</t>
  </si>
  <si>
    <t>Electric Latch Retraction Kit - Corbin Russwin</t>
  </si>
  <si>
    <t>LR100DMK</t>
  </si>
  <si>
    <t>Electric Latch Retraction Kit - Dor-O-Matic</t>
  </si>
  <si>
    <t>LR100DXK</t>
  </si>
  <si>
    <t>Electric Latch Retraction Kit - DETEX</t>
  </si>
  <si>
    <t>LR100FAK</t>
  </si>
  <si>
    <t xml:space="preserve">Electric Latch Retraction Kit - Falcon </t>
  </si>
  <si>
    <t>LR100HK</t>
  </si>
  <si>
    <t>Electric Latch Retraction Kit - Hager</t>
  </si>
  <si>
    <t>LR100K2K</t>
  </si>
  <si>
    <t>Electric Latch Retraction Kit - K2</t>
  </si>
  <si>
    <t>LR100PDK</t>
  </si>
  <si>
    <t>Electric Latch Retraction kit - Precision</t>
  </si>
  <si>
    <t>LR100SDCK</t>
  </si>
  <si>
    <t>Electric Latch Retraction Kit - SDC</t>
  </si>
  <si>
    <t>LR100SGK</t>
  </si>
  <si>
    <t>Electric Latch Retraction Kit - Sargent</t>
  </si>
  <si>
    <t>LR100VDK</t>
  </si>
  <si>
    <t>Electric Latch Retraction Kit - Von Duprin 33/35 &amp; 98/99</t>
  </si>
  <si>
    <t>LR100VDK-22</t>
  </si>
  <si>
    <t>Electric Latch Retraction Kit - Von Duprin 22 Series</t>
  </si>
  <si>
    <t>LR100VDK-EM</t>
  </si>
  <si>
    <t>Electric Latch Retraction Kit x External Module Von Duprin 33/35 &amp; 98/99</t>
  </si>
  <si>
    <t>LR100YDK</t>
  </si>
  <si>
    <t>Electric Latch Retraction Kit - Yale</t>
  </si>
  <si>
    <t>MON-IP</t>
  </si>
  <si>
    <t>MON-CELL</t>
  </si>
  <si>
    <t>Telephone Monitoring</t>
  </si>
  <si>
    <t>Internet Monitoring</t>
  </si>
  <si>
    <t>Cellular Monitoring</t>
  </si>
  <si>
    <t>Annual</t>
  </si>
  <si>
    <t>1 year</t>
  </si>
  <si>
    <t>MON-J29</t>
  </si>
  <si>
    <t>MON-EME</t>
  </si>
  <si>
    <t>Emergency Phone Monitoring</t>
  </si>
  <si>
    <t>Area of Refuge/Emergency Phone Monitoring</t>
  </si>
  <si>
    <t>Elevator Phone Monitoring</t>
  </si>
  <si>
    <t>MOM-ELEV</t>
  </si>
  <si>
    <t>Fire/Burg Alarm Monitoring through POTS Lines</t>
  </si>
  <si>
    <t>Fire/Burg Alarm Monitoring Internet only</t>
  </si>
  <si>
    <t xml:space="preserve">Fire/Burg Alarm Monitoring with Cellular </t>
  </si>
  <si>
    <t>GRDN-SW-GGW-T1-E1</t>
  </si>
  <si>
    <t>GRDN-SW-GGW-T2-E1</t>
  </si>
  <si>
    <t xml:space="preserve">SOFTWARE  </t>
  </si>
  <si>
    <t>GRDN-SW-GGW-T3-E1</t>
  </si>
  <si>
    <t>GRDN-SW-GGW-T4-E1</t>
  </si>
  <si>
    <t>GRDN-SW-GGW-T5-E1</t>
  </si>
  <si>
    <t>GRDN-SW-GGW-T6-E1</t>
  </si>
  <si>
    <t>GRDN-SW-GGW-T7-E1</t>
  </si>
  <si>
    <t>GRDN-SW-GGW-T8-E1</t>
  </si>
  <si>
    <t>GRDN-SW-GGW-T9-E1</t>
  </si>
  <si>
    <t>GRDN-SW-GGW-T1-CP</t>
  </si>
  <si>
    <t>GRDN-SW-GGW-T2-CP</t>
  </si>
  <si>
    <t>GRDN-SW-GGW-T3-CP</t>
  </si>
  <si>
    <t>GRDN-SW-GGW-T4-CP</t>
  </si>
  <si>
    <t>GRDN-SW-GGW-T5-CP</t>
  </si>
  <si>
    <t>GRDN-SW-GGW-T6-CP</t>
  </si>
  <si>
    <t>GRDN-SW-GGW-T7-CP</t>
  </si>
  <si>
    <t>GRDN-SW-GGW-T8-CP</t>
  </si>
  <si>
    <t>GRDN-HW-GW-0001</t>
  </si>
  <si>
    <t>PC GATEWAY HARDWARE</t>
  </si>
  <si>
    <t>GRDN-DRYCONTACT-32CHAN-HWSW</t>
  </si>
  <si>
    <t>32 CH RELAY OUTPUT INTERFACE</t>
  </si>
  <si>
    <t>GRDN-DRYCONTACT-32CHAN-expander</t>
  </si>
  <si>
    <t>32 ch RELAY OUTPUT INTERFACE EXPANDER</t>
  </si>
  <si>
    <t>GDRN-2001-E1</t>
  </si>
  <si>
    <t>GUARDIAN SENSOR</t>
  </si>
  <si>
    <t>GDRN-2001-CP</t>
  </si>
  <si>
    <t>GDRN-AOL-T1-E1</t>
  </si>
  <si>
    <t>ANNUAL LICENSE</t>
  </si>
  <si>
    <t>GDRN-AOL-T2-E1</t>
  </si>
  <si>
    <t>GDRN-AOL-T3-E1</t>
  </si>
  <si>
    <t>GDRN-AOL-T4-E1</t>
  </si>
  <si>
    <t>GDRN-AOL-T5-E1</t>
  </si>
  <si>
    <t>GDRN-AOL-T6-E1</t>
  </si>
  <si>
    <t>GDRN-AOL-T7-E1</t>
  </si>
  <si>
    <t>GDRN-AOL-T8-E1</t>
  </si>
  <si>
    <t>GDRN-AOL-T9-E1</t>
  </si>
  <si>
    <t>GDRN-AOL-T1-CP</t>
  </si>
  <si>
    <t>GDRN-AOL-T2-CP</t>
  </si>
  <si>
    <t>GDRN-AOL-T3-CP</t>
  </si>
  <si>
    <t>GDRN-AOL-T4-CP</t>
  </si>
  <si>
    <t>GDRN-AOL-T5-CP</t>
  </si>
  <si>
    <t>GDRN-AOL-T6-CP</t>
  </si>
  <si>
    <t>GDRN-AOL-T7-CP</t>
  </si>
  <si>
    <t>GDRN-AOL-T8-CP</t>
  </si>
  <si>
    <t>GDRN-AOL-T9-CP</t>
  </si>
  <si>
    <t>Cap for Cylinder Transporation</t>
  </si>
  <si>
    <t>Safety Cap for Transportation</t>
  </si>
  <si>
    <t>Burst Disk</t>
  </si>
  <si>
    <t>Double EMLock® 650lb 12/24VDC 630</t>
  </si>
  <si>
    <t>Universal Glass Door Kit 630 for 1511, 1571, 1581</t>
  </si>
  <si>
    <t>Top Jamb Mounting Kit 630 for Double 1512 and 1572</t>
  </si>
  <si>
    <t>Top Jamb Mounting Kit 629 for Double 1512 and 1572</t>
  </si>
  <si>
    <t xml:space="preserve">1amp Power Supply </t>
  </si>
  <si>
    <t>Equipment Pricing</t>
  </si>
  <si>
    <t>Contractor's Name</t>
  </si>
  <si>
    <t>GROUP 77201 AWARD 23150 - Intelligent Facility and Security Systems and Solutions</t>
  </si>
  <si>
    <t>Contractor Name:</t>
  </si>
  <si>
    <t>Lot Awarded:</t>
  </si>
  <si>
    <t>Region(s) Awarded:</t>
  </si>
  <si>
    <r>
      <t xml:space="preserve">
Public Address Systems
Technician Onsite Region 7
</t>
    </r>
    <r>
      <rPr>
        <u/>
        <sz val="11"/>
        <rFont val="Calibri"/>
        <family val="2"/>
        <scheme val="minor"/>
      </rPr>
      <t xml:space="preserve">Entire Counties </t>
    </r>
    <r>
      <rPr>
        <sz val="11"/>
        <rFont val="Calibri"/>
        <family val="2"/>
        <scheme val="minor"/>
      </rPr>
      <t xml:space="preserve">- </t>
    </r>
    <r>
      <rPr>
        <b/>
        <sz val="11"/>
        <rFont val="Calibri"/>
        <family val="2"/>
        <scheme val="minor"/>
      </rPr>
      <t xml:space="preserve">Jefferson, Lewis, and St. Lawrence </t>
    </r>
  </si>
  <si>
    <r>
      <t xml:space="preserve">
Public Address Systems
Technician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</si>
  <si>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
Public Address Systems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</si>
  <si>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
Public Address Systems
Technician Onsite Region 7
</t>
    </r>
    <r>
      <rPr>
        <u/>
        <sz val="11"/>
        <rFont val="Calibri"/>
        <family val="2"/>
        <scheme val="minor"/>
      </rPr>
      <t xml:space="preserve">Entire Counties </t>
    </r>
    <r>
      <rPr>
        <sz val="11"/>
        <rFont val="Calibri"/>
        <family val="2"/>
        <scheme val="minor"/>
      </rPr>
      <t xml:space="preserve">-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</si>
  <si>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EA</t>
  </si>
  <si>
    <t>C5A-M</t>
  </si>
  <si>
    <t>DVC CHASSIS, SINGLE ROW FOR MOUNTING DVC, MICROPHONE AND FIREFIGHTER’S TELEPHONE. INCLUDES: WELL, MIC-1 AND HARDWARE. ORDER TELH-1 SEPARATELY. FOR CAB-5</t>
  </si>
  <si>
    <t>C5A-NW</t>
  </si>
  <si>
    <t>DVC CHASSIS WITHOUT MIC AND PHONE WELL. CAB-5</t>
  </si>
  <si>
    <t>DAA2-5025-CLA</t>
  </si>
  <si>
    <t>DIGITAL AMPLIFIER, 50W, 25V, 120 VAC W/ FOUR CLASS A CIRCUITS</t>
  </si>
  <si>
    <t>DAA2-5025E-CLA</t>
  </si>
  <si>
    <t>DIGITAL AMPLIFIER, 50W, 25V, 220-240 VAC W/ FOUR CLASS A CIRCUITS</t>
  </si>
  <si>
    <t>DAA2-5070-CLA</t>
  </si>
  <si>
    <t>DIGITAL AMPLIFIER 50W, 70V, 120 VAC W/ FOUR CLASS A CIRCUITS</t>
  </si>
  <si>
    <t>DAA2-5070E-CLA</t>
  </si>
  <si>
    <t>DIGITAL AMPLIFIER 50W, 70V, 220-240 VAC W/ FOUR CLASS A CIRCUITS</t>
  </si>
  <si>
    <t>DAA2-7525-CLA</t>
  </si>
  <si>
    <t>DIGITAL AMPLIFIER 75W, 25V, 120 VAC W/ FOUR CLASS A CIRCUITS</t>
  </si>
  <si>
    <t>DAA2-7525E-CLA</t>
  </si>
  <si>
    <t>DIGITAL AMPLIFIER 75W, 25V, 220-240 VAC W/ FOUR CLASS A CIRCUITS</t>
  </si>
  <si>
    <t>BAT-12330</t>
  </si>
  <si>
    <t>BATTERY, 12VDC, 33 AH, NUT &amp; BOLT</t>
  </si>
  <si>
    <t>BDA-09500-04</t>
  </si>
  <si>
    <t>PCTEL PUBLIC SAFETY NETWORK TESTING SOLUTION  – P25 AND CELLULAR</t>
  </si>
  <si>
    <t>BDA-09500-05</t>
  </si>
  <si>
    <t>PCTEL PUBLIC SAFETY NETWORK TESTING SOLUTION  – P25</t>
  </si>
  <si>
    <t>BDA-09500-06</t>
  </si>
  <si>
    <t>PCTEL PUBLIC SAFETY NETWORK TESTING SOLUTION  –  P25 AND ATT/VERIZON CELLULAR</t>
  </si>
  <si>
    <t>BDA-09500-13</t>
  </si>
  <si>
    <t>DMR NETWORK TESTING SOLUTION (IBFLEX)</t>
  </si>
  <si>
    <t>BDA-09500-14</t>
  </si>
  <si>
    <t>TETRA NETWORK TESTING SOLUTION (IBFLEX)</t>
  </si>
  <si>
    <t>BDA-2HB12-JPLR-1</t>
  </si>
  <si>
    <t>1' Cable Dragonskin, UL 2196 listed 2-hour rated 1/2" plenum cable,  RFS 2HB12-50JPLR</t>
  </si>
  <si>
    <t>BDA-2HB12-JPLR-1K</t>
  </si>
  <si>
    <t>1000' CABLE DRAGONSKIN, UL 2196 LISTED 2-HOUR RATED 1/2" PLENUM CABLE,  RFS 2HB12-50JPLR</t>
  </si>
  <si>
    <t>BDA-A-BRKT-1</t>
  </si>
  <si>
    <t>L BRACKET FOR DAS ANTENNA WITH 4" GROUND PLANE</t>
  </si>
  <si>
    <t>BDA-ANN-INCO-1</t>
  </si>
  <si>
    <t>ANN-INCO-01,Internal Collection Module - iBwave Mobile Survey - Single Subscription, Single Device, First sale</t>
  </si>
  <si>
    <t>BDA-ANN-INCO-1R</t>
  </si>
  <si>
    <t>ANN-INCO-01-RW,Internal Collection Module - iBwave Mobile Survey - Single Subscription, Single Device, Renewal</t>
  </si>
  <si>
    <t>BDA-ANN-INTE-1</t>
  </si>
  <si>
    <t>ANN-INTE-01,Interpolation Module - iBwave Mobile Survey - Single Subscription, Single Device, First sale</t>
  </si>
  <si>
    <t>BDA-ANN-INTE-1R</t>
  </si>
  <si>
    <t>ANN-INTE-01-RW,Interpolation Module - iBwave Mobile Survey - Single Subscription, Single Device, Renewal</t>
  </si>
  <si>
    <t>BDA-ANN-MOBL-1</t>
  </si>
  <si>
    <t>ANN-MOBL-01,iBwave Mobile Survey (formerly Note) Single Subscription (Includes 10GB of storage on iBwave Cloud), Single Device, First sale</t>
  </si>
  <si>
    <t>BDA-ANN-MOBL-1R</t>
  </si>
  <si>
    <t>ANN-MOBL-01-RW,iBwave Mobile Survey (formerly Note) Single Subscription (Includes 10GB of storage on iBwave Cloud), Single Device, Renewal</t>
  </si>
  <si>
    <t>BDA-ANN-PS-1</t>
  </si>
  <si>
    <t>ANN-PS-01,iBwave Public Safety Single Subscription (1 year ), Single Device, First sale</t>
  </si>
  <si>
    <t>BDA-ANN-PS-1R</t>
  </si>
  <si>
    <t>ANN-PS-01-RW,iBwave Public Safety Single Subscription (1 year ), Single Device, Renewal</t>
  </si>
  <si>
    <t>BDA-ANN-PS-F1</t>
  </si>
  <si>
    <t>ANN-PS-F1, iBwave Public Safety Floating subscription (1 year / 1 concurrent user), Unlimited Users, First sale</t>
  </si>
  <si>
    <t>BDA-ANN-PS-F1R</t>
  </si>
  <si>
    <t>ANN-PS-F1-RW,iBwave Public Safety Floating subscription (1 year / 1 concurrent user), Unlimited Users, Renewal</t>
  </si>
  <si>
    <t>BDA-ANN-SUR-1-BDL</t>
  </si>
  <si>
    <t>ANN-SURV-01-BDL,iBwave Mobile Survey + all modules bundle - Single Subscription (Includes 10GB of storage on iBwave Cloud), Single Device, First sale</t>
  </si>
  <si>
    <t>BDA-ANN-SUR-1-BDLR</t>
  </si>
  <si>
    <t>ANN-SURV-01-BDL-RW,iBwave Mobile Survey + all modules bundle - Single Subscription (Includes 10GB of storage on iBwave Cloud), Single Device, Renewal</t>
  </si>
  <si>
    <t>BDA-ANT-MONKIT-001</t>
  </si>
  <si>
    <t>Antenna Monitoring Kit for 4-port VHF/UHF Systems only</t>
  </si>
  <si>
    <t>BDA-BTTY-12-1</t>
  </si>
  <si>
    <t>REPLACEMENT BATTERY FOR 55AH BBU, SINGLE UNIT (2 BATTERIES REQUIRED)</t>
  </si>
  <si>
    <t>BDA-BTTY-24-1</t>
  </si>
  <si>
    <t>REPLACEMENT BATTERY FOR 100AH BBU, SINGLE UNIT (2 BATTERIES REQUIRED)</t>
  </si>
  <si>
    <t>BDA-CLAMP-12-10</t>
  </si>
  <si>
    <t>CABLE HANGER DRAGONSKIN (PACK OF 10), RFS CLAMP-12</t>
  </si>
  <si>
    <t>BDA-DBC-12</t>
  </si>
  <si>
    <t>DUAL BAND COMBINER, 136-174 + 380-520, 50W PER BAND, N(F) CONNECTORS</t>
  </si>
  <si>
    <t>BDA-DBC-22</t>
  </si>
  <si>
    <t>DUAL BAND COMBINER, 136-520 + 690-2700, 50W PER BAND, N(F) CONNECTORS</t>
  </si>
  <si>
    <t>BDA-DC10-L2</t>
  </si>
  <si>
    <t>RF DIRECTIONAL COUPLER, 136-870 MHZ, 10DB, 200W</t>
  </si>
  <si>
    <t>BDA-DC10-W2</t>
  </si>
  <si>
    <t>RF DIRECTIONAL COUPLER, 698-2690 MHZ, 10DB, 300W</t>
  </si>
  <si>
    <t>BDA-DC15-L2</t>
  </si>
  <si>
    <t>RF DIRECTIONAL COUPLER, 136-870 MHZ, 15DB, 200W</t>
  </si>
  <si>
    <t>BDA-DC15-W2</t>
  </si>
  <si>
    <t>RF DIRECTIONAL COUPLER, 698-2690 MHZ, 15DB, 300W</t>
  </si>
  <si>
    <t>BDA-DC20-L2</t>
  </si>
  <si>
    <t>RF DIRECTIONAL COUPLER, 136-870 MHZ, 20DB, 200W</t>
  </si>
  <si>
    <t>BDA-DC20-W2</t>
  </si>
  <si>
    <t>RF DIRECTIONAL COUPLER, 698-2690 MHZ, 20DB, 300W</t>
  </si>
  <si>
    <t>BDA-DC30-L2</t>
  </si>
  <si>
    <t>RF DIRECTIONAL COUPLER, 136-870 MHZ, 30DB, 200W</t>
  </si>
  <si>
    <t>BDA-DC30-W2</t>
  </si>
  <si>
    <t>RF DIRECTIONAL COUPLER, 698-2690 MHZ, 30DB, 300W</t>
  </si>
  <si>
    <t>BDA-DC6-L2</t>
  </si>
  <si>
    <t>RF DIRECTIONAL COUPLER, 136-870 MHZ, 6DB, 200W</t>
  </si>
  <si>
    <t>BDA-DC6-W2</t>
  </si>
  <si>
    <t>RF DIRECTIONAL COUPLER, 698-2690 MHZ, 6DB, 300W</t>
  </si>
  <si>
    <t>BDA-DC8-L2</t>
  </si>
  <si>
    <t>RF DIRECTIONAL COUPLER, 136-870 MHZ, 8DB, 200W</t>
  </si>
  <si>
    <t>BDA-DDA450512-2-1</t>
  </si>
  <si>
    <t>DONOR ANTENNA, INOX DIPOLE, 450-512MHZ 2 DBI</t>
  </si>
  <si>
    <t>BDA-DPX-CUSTOM-B</t>
  </si>
  <si>
    <t>EXTERNAL DUPLEXER UNIT SKU FOR DIGITAL BDA AND FIBER DAS FAMILY, ONE END, CUSTOM DESIGN, NEMA4 CABINET (UNIT EA.)</t>
  </si>
  <si>
    <t>BDA-FA-150175-2-1</t>
  </si>
  <si>
    <t>BDA-FA-450470-2-1</t>
  </si>
  <si>
    <t>DAS ANTENNA, FIBERGLASS 450-470MHZ, 2.1 DBI</t>
  </si>
  <si>
    <t>BDA-FA-470490-2-1</t>
  </si>
  <si>
    <t>DAS ANTENNA, FIBERGLASS 470-490MHZ , 2.1 DBI</t>
  </si>
  <si>
    <t>BDA-FA-763805-2-1</t>
  </si>
  <si>
    <t>DAS ANTENNA, FIBERGLASS 763-805MHZ , 2.1 DBI</t>
  </si>
  <si>
    <t>BDA-FA-763869-2-1</t>
  </si>
  <si>
    <t>DAS ANTENNA, FIBERGLASS 763-869MHZ, 4 DBI</t>
  </si>
  <si>
    <t>BDA-FA-763869-2-2</t>
  </si>
  <si>
    <t>DAS ANTENNA, FIBERGLASS 763-869MHZ,2.1DBI</t>
  </si>
  <si>
    <t>BDA-FA-806869-2-1</t>
  </si>
  <si>
    <t>DAS ANTENNA, FIBERGLASS 806-869MHZ , 2.1 DBI</t>
  </si>
  <si>
    <t>BDA-GNDKIT1</t>
  </si>
  <si>
    <t>BDA-HANDSONTRN-BDA</t>
  </si>
  <si>
    <t>HANDS-ON TRAINING, BDA (PHASE 2)</t>
  </si>
  <si>
    <t>BDA-HANDSONTRN-FIB</t>
  </si>
  <si>
    <t>HANDS-ON TRAINING, FIBER DAS (PHASE 2)</t>
  </si>
  <si>
    <t>BDA-HC3-L2</t>
  </si>
  <si>
    <t>3DB HYBRID COUPLER. 136 - 870 MHZ. N(F), 200W</t>
  </si>
  <si>
    <t>BDA-HC3-W2</t>
  </si>
  <si>
    <t>3DB HYBRID COUPLER. 700 - 2700 MHZ. N(F), 300W</t>
  </si>
  <si>
    <t>BDA-HEAT-2HB-20</t>
  </si>
  <si>
    <t>HEAT SHRINK TUBES DRAGONSKIN (PACK OF 20), RFS HEAT-2HB-20</t>
  </si>
  <si>
    <t>BDA-ICA12-JPLLB-1K</t>
  </si>
  <si>
    <t>1000' Plenum Black Cable 1/2" Aluminum,RFS  ICA12-50JPLLB</t>
  </si>
  <si>
    <t>BDA-ICA12-JPLLR-1K</t>
  </si>
  <si>
    <t>1000' PLENUM RED CABLE 1/2" ALUMINUM,RFS  ICA12-50JPLLR</t>
  </si>
  <si>
    <t>BDA-ICA12JPLLR-500</t>
  </si>
  <si>
    <t>500' Plenum Red Cable 1/2" Aluminum, RFS  ICA12-50JPLLR</t>
  </si>
  <si>
    <t>BDA-ICA12-JPLLW-1K</t>
  </si>
  <si>
    <t>1000' Plenum White Cable 1/2" Aluminum,RFS  ICA12-50JPLLW</t>
  </si>
  <si>
    <t>BDA-ICA12-JPLR-1K</t>
  </si>
  <si>
    <t>1000' PLENUM RED CABLE 1/2" COPPER, RFS ICA12-50JPLR</t>
  </si>
  <si>
    <t>BDA-INT-FIL-001</t>
  </si>
  <si>
    <t>VHF, UHF INTERNAL FILTER UNIT SKU (UNIT EA.) FOR BDA, FIBER DAS</t>
  </si>
  <si>
    <t>BDA-JPLLR-ARMR-1K</t>
  </si>
  <si>
    <t>1000' Armored Cable 1/2' Aluminium ,RFS  ICA12-50JPLLR-ARMR</t>
  </si>
  <si>
    <t>BDA-LD-05</t>
  </si>
  <si>
    <t>TERMIATION LOADS - 5W, 50 OHMS, N(M)</t>
  </si>
  <si>
    <t>BDA-LD-50</t>
  </si>
  <si>
    <t>TERMINATION LOADS - 50W, 50 OHMS, N(M)</t>
  </si>
  <si>
    <t>BDA-LIC-D27A-D33A</t>
  </si>
  <si>
    <t>DIGITAL 700/800 BDA UPGRADE LICENSE - DUAL BAND 0.5W CLASS A TO DUAL BAND 2W CLASS A</t>
  </si>
  <si>
    <t>BDA-LIC-D27B-D27A</t>
  </si>
  <si>
    <t>DIGITAL 700/800 BDA UPGRADE LICENSE - DUAL BAND 0.5W CLASS B TO DUAL BAND 0.5W CLASS A</t>
  </si>
  <si>
    <t>BDA-LIC-D27B-D33A</t>
  </si>
  <si>
    <t>DIGITAL 700/800 BDA UPGRADE LICENSE - DUAL BAND 0.5W CLASS B TO DUAL BAND 2W CLASS A</t>
  </si>
  <si>
    <t>BDA-LIC-D27B-D33B</t>
  </si>
  <si>
    <t>DIGITAL 700/800 BDA UPGRADE LICENSE - DUAL BAND 0.5W CLASS B TO DUAL BAND 2W CLASS B</t>
  </si>
  <si>
    <t>BDA-LIC-D33B-D33A</t>
  </si>
  <si>
    <t>DIGITAL 700/800 BDA UPGRADE LICENSE - DUAL BAND 2W CLASS B TO DUAL BAND 2W CLASS A</t>
  </si>
  <si>
    <t>BDA-LIC-S27A-D27A</t>
  </si>
  <si>
    <t>DIGITAL 700/800 BDA UPGRADE LICENSE - SINGLE BAND 0.5W CLASS A TO DUAL BAND 0.5W CLASS A</t>
  </si>
  <si>
    <t>BDA-LIC-S27A-D33A</t>
  </si>
  <si>
    <t>DIGITAL 700/800 BDA UPGRADE LICENSE - SINGLE BAND 0.5W CLASS A TO DUAL BAND 2W CLASS A</t>
  </si>
  <si>
    <t>BDA-LIC-S27A-S33A</t>
  </si>
  <si>
    <t>DIGITAL 700/800 BDA UPGRADE LICENSE - SINGLE BAND 0.5W CLASS A TO SINGLE BAND 2W CLASS A</t>
  </si>
  <si>
    <t>BDA-LIC-S33A-D33A</t>
  </si>
  <si>
    <t>DIGITAL 700/800 BDA UPGRADE LICENSE - SINGLE BAND 2W CLASS A TO DUAL BAND 2W CLASS A</t>
  </si>
  <si>
    <t>BDA-LIC-S33B-D33A</t>
  </si>
  <si>
    <t>DIGITAL 700/800 BDA UPGRADE LICENSE - SINGLE BAND 2W CLASS B TO DUAL BAND 2W CLASS A</t>
  </si>
  <si>
    <t>BDA-LIC-S33B-D33B</t>
  </si>
  <si>
    <t>DIGITAL 700/800 BDA UPGRADE LICENSE - SINGLE BAND 2W CLASS B TO DUAL BAND 2W CLASS B</t>
  </si>
  <si>
    <t>BDA-LIC-S33B-S33A</t>
  </si>
  <si>
    <t>DIGITAL 700/800 BDA UPGRADE LICENSE - SINGLE BAND 2W CLASS B TO SINGLE BAND 2W CLASS A</t>
  </si>
  <si>
    <t>BDA-MBC-312</t>
  </si>
  <si>
    <t>MULTIBAND COMBINER. VHF + UHF + PS700/800MHZ, 50W PER BAND, N(F) CONNECTORS.</t>
  </si>
  <si>
    <t>BDA-NATTEN-0505</t>
  </si>
  <si>
    <t>ATTENUATOR, 5W, 5DB, N TYPE CONNECTORS</t>
  </si>
  <si>
    <t>BDA-NATTEN-0510</t>
  </si>
  <si>
    <t>ATTENUATOR, 5W, 10DB, N TYPE CONNECTORS</t>
  </si>
  <si>
    <t>BDA-NATTEN-0515</t>
  </si>
  <si>
    <t>ATTENUATOR, 5W, 15DB, N TYPE CONNECTORS</t>
  </si>
  <si>
    <t>BDA-NATTEN-0520</t>
  </si>
  <si>
    <t>ATTENUATOR, 5W, 20DB, N TYPE CONNECTORS</t>
  </si>
  <si>
    <t>BDA-NATTEN-0530</t>
  </si>
  <si>
    <t>ATTENUATOR, 5W, 30DB, N TYPE CONNECTORS</t>
  </si>
  <si>
    <t>BDA-NF-ICA12-JPLLR</t>
  </si>
  <si>
    <t>N(F) CONNECTOR FOR RFS ICA12-50JPLLR (1/2" PLENUM ALUMINIUM CABLE)</t>
  </si>
  <si>
    <t>BDA-NF-LCF12-C03</t>
  </si>
  <si>
    <t>N FEMALE STANDARD CONNECTOR FOR 1/2" PLENUM CABLE &amp; DRAGONSKIN, RFS  NF-LCF12-C03</t>
  </si>
  <si>
    <t>BDA-NF-LCF12-D01</t>
  </si>
  <si>
    <t>N FEMALE PREMIUM CONNECTOR FOR 1/2" PLENUM CABLE &amp; DRAGONSKIN, RFS NF-LCF12-D01</t>
  </si>
  <si>
    <t>BDA-NFST-NFST</t>
  </si>
  <si>
    <t>STRAIGHT N FEMALE TO N FEMALE ADAPTER</t>
  </si>
  <si>
    <t>BDA-NM-ICA12-JPLLR</t>
  </si>
  <si>
    <t>N(M) CONNECTOR FOR RFS ICA12-50JPLLR (1/2" PLENUM ALUMINIUM CABLE)</t>
  </si>
  <si>
    <t>BDA-NM-LCF12-C03</t>
  </si>
  <si>
    <t>N MALE STANDARD CONNECTOR FOR 1/2" PLENUM CABLE &amp; DRAGONSKIN, RFS NM-LCF12-C03</t>
  </si>
  <si>
    <t>BDA-NM-LCF12-D01</t>
  </si>
  <si>
    <t>N MALE PREMIUM CONNECTOR FOR 1/2" PLENUM CABLE &amp; DRAGONSKIN, RFS NM-LCF12-D01</t>
  </si>
  <si>
    <t>BDA-NMRA-NFRA</t>
  </si>
  <si>
    <t>BDA-NM-RG58-05-NM</t>
  </si>
  <si>
    <t>BDA-NM-RG58-10-NM</t>
  </si>
  <si>
    <t>BDA-NM-RG58-12-NF</t>
  </si>
  <si>
    <t>COAXIAL CABLE JUMPER NM-NF RG58,  48" LONG</t>
  </si>
  <si>
    <t>BDA-NM-RG8-08-NM</t>
  </si>
  <si>
    <t>BDA-NM-RG8-13-NM</t>
  </si>
  <si>
    <t>COAXIAL CABLE JUMPER NM-NM 1/4" SUPERFLEX, OUTDOOR UV, 48" LONG</t>
  </si>
  <si>
    <t>BDA-NM-RN4P-03-NM</t>
  </si>
  <si>
    <t>COAXIAL CABLE JUMPER NM-NM PLENUM, UL LISTED RED CABLE, 10" LONG</t>
  </si>
  <si>
    <t>BDA-NM-RN4P-05-NM</t>
  </si>
  <si>
    <t>COAXIAL CABLE JUMPER NM-NM PLENUM, UL LISTED RED CABLE, 18" LONG</t>
  </si>
  <si>
    <t>BDA-NM-RN4P-10-NM</t>
  </si>
  <si>
    <t>COAXIAL CABLE JUMPER NM-NM PLENUM, UL LISTED RED CABLE, 37" LONG</t>
  </si>
  <si>
    <t>BDA-OIA-1301000-2</t>
  </si>
  <si>
    <t>OMNI INDOOR 130-1000MHZ 2.3DBI</t>
  </si>
  <si>
    <t>BDA-OIA-136174-2-1</t>
  </si>
  <si>
    <t>OMNI INDOOR136-174MHZ 2DBI</t>
  </si>
  <si>
    <t>BDA-OIA-350600-2-1</t>
  </si>
  <si>
    <t>OMNI INDOOR 350-600MHZ 2DBI</t>
  </si>
  <si>
    <t>BDA-OIA-3851-6996</t>
  </si>
  <si>
    <t>OMNI INDOOR 380-512 / 698-960MHZ 2DBI/3DBI</t>
  </si>
  <si>
    <t>BDA-OIA-698869-3-1</t>
  </si>
  <si>
    <t>OMNI INDOOR 698-869MHZ 3DBI</t>
  </si>
  <si>
    <t>BDA-OP416</t>
  </si>
  <si>
    <t>DUAL BATTERY POWER PACK AND CHARGER KIT - IBFLEX (INCLUDES 2 BATTERIES)</t>
  </si>
  <si>
    <t>BDA-OP429</t>
  </si>
  <si>
    <t>SPARE BATTERY - IBFLEX</t>
  </si>
  <si>
    <t>BDA-OPS126-X</t>
  </si>
  <si>
    <t>SEEHAWK TOUCH ANNUAL MAINTENANCE SOFTWARE SUPPORT FOR PERMANENT LICENSE (EACH)</t>
  </si>
  <si>
    <t>BDA-OPT005-1</t>
  </si>
  <si>
    <t>CERTIFICATION TRAINING FOR SEEHAWK TOUCH PUBLIC SAFETY PACKAGE - CUSTOMER ADDITIONAL SEAT/PERSON</t>
  </si>
  <si>
    <t>BDA-OPT005-C</t>
  </si>
  <si>
    <t>VIRTUAL CERTIFICATION TRAINING FOR SEEHAWK TOUCH PUBLIC SAFETY PACKAGE - 1 DAY FOR UP TO 5 PEOPLE (NORTH AMERICA)</t>
  </si>
  <si>
    <t>BDA-P8AX09-6G-N/FF</t>
  </si>
  <si>
    <t>COAXIAL SURGE PROTECTOR, UL LISTED</t>
  </si>
  <si>
    <t>BDA-PIA-380869-4-1</t>
  </si>
  <si>
    <t>DIRECTIONAL PANEL INDOOR 380-869MHZ, 3 DBI</t>
  </si>
  <si>
    <t>BDA-PIA-450512-4-1</t>
  </si>
  <si>
    <t>DIRECTIONAL PANEL INDOOR 450-512MHZ, 4 DBI</t>
  </si>
  <si>
    <t>BDA-PIA-763869-6-1</t>
  </si>
  <si>
    <t>DIRECTIONAL PANEL INDOOR 763-869MHZ, 6 DBI</t>
  </si>
  <si>
    <t>BDA-PS2-L2</t>
  </si>
  <si>
    <t>POWER SPLITTERS, HIGH POWER, BROADBAND. 136-870 MHZ. BROADBAND POWER SPLITTER, 2 WAY, 100W AS SPLITTER, N(F)</t>
  </si>
  <si>
    <t>BDA-PS2-W2</t>
  </si>
  <si>
    <t>POWER SPLITTERS, HIGH POWER, BROADBAND. 698-2700 MHZ. BROADBAND POWER SPLITTER, 2 WAY, 50W AS SPLITTER, N(F)</t>
  </si>
  <si>
    <t>BDA-PS3-L2</t>
  </si>
  <si>
    <t>POWER SPLITTERS, HIGH POWER, BROADBAND. 136-870 MHZ. BROADBAND POWER SPLITTER, 3 WAY, 100W AS SPLITTER, N(F)</t>
  </si>
  <si>
    <t>BDA-PS3-W2</t>
  </si>
  <si>
    <t>POWER SPLITTERS, HIGH POWER, BROADBAND. 698-2700 MHZ. BROADBAND POWER SPLITTER, 3 WAY, 50W AS SPLITTER, N(F)</t>
  </si>
  <si>
    <t>BDA-PS4-L2</t>
  </si>
  <si>
    <t>POWER SPLITTERS, HIGH POWER, BROADBAND. 136-870 MHZ. BROADBAND POWER SPLITTER, 4 WAY, 100W AS SPLITTER, N(F)</t>
  </si>
  <si>
    <t>BDA-PS4-W2</t>
  </si>
  <si>
    <t>POWER SPLITTERS, HIGH POWER, BROADBAND. 698-2700 MHZ. BROADBAND POWER SPLITTER, 4 WAY, 50W AS SPLITTER, N(F)</t>
  </si>
  <si>
    <t>BDA-PSC-AR-1UNIT</t>
  </si>
  <si>
    <t>PSC DAS ADDITIONAL FO PORT SUPPORT (UNIT EA.)</t>
  </si>
  <si>
    <t>BDA-SW056-X</t>
  </si>
  <si>
    <t>SeeHawk Touch SW Outdoor Option with Permanent License (Supports 2G-5G and Critical Communications Technologies)</t>
  </si>
  <si>
    <t>BDA-SW064-X</t>
  </si>
  <si>
    <t>SeeHawk Reports with SeeHawk Collect Playback and Maps Option with Permanent License. Supports generating Reports and Playback for data collected using SeeHawk Collect or SeeHawk Touch. Does not support Data collection.</t>
  </si>
  <si>
    <t>BDA-TOOL-RADIO-78</t>
  </si>
  <si>
    <t>700/800 MHZ RADIO (ATLEAST 1 RADIO - VHF OR UHF OR 700/800 REQUIRED, CHOOSE BASED ON YOUR JURISDICTION REQUIREMENTS)</t>
  </si>
  <si>
    <t>BDA-TOOL-RADIO-SWC</t>
  </si>
  <si>
    <t>RADIO CONFIGURATION SOFTWARE &amp; PROGRAMMING CABLE (REQUIRED)</t>
  </si>
  <si>
    <t>BDA-TOOL-RADIO-UHF</t>
  </si>
  <si>
    <t>UHF RADIO (ATLEAST 1 RADIO - VHF OR UHF OR 700/800 REQUIRED, CHOOSE BASED ON YOUR JURISDICTION REQUIREMENTS)</t>
  </si>
  <si>
    <t>BDA-TOOL-RADIO-VHF</t>
  </si>
  <si>
    <t>VHF RADJO (ATLEAST 1 RADIO -  VHF OR UHF OR 700/800 REQUIRED, CHOOSE BASED ON YOUR JURISDICTION REQUIREMENTS)</t>
  </si>
  <si>
    <t>BDA-TOOL-RFTESTKIT</t>
  </si>
  <si>
    <t>BDA RF TEST INSTALL KIT (REQUIRED)</t>
  </si>
  <si>
    <t>BDA-TOOL-SA</t>
  </si>
  <si>
    <t>SPECTRUM ANALYZER (REQUIRED)</t>
  </si>
  <si>
    <t>BDA-TOOL-SA-BAG</t>
  </si>
  <si>
    <t>CARRY BAG FOR SPECTRUM ANALYZER (RECOMMENDED)</t>
  </si>
  <si>
    <t>BDA-TOOL-SA-VSWRBG</t>
  </si>
  <si>
    <t>VSWR BRIDGE FOR SPECTRUM ANALYZER (OPTIONAL)</t>
  </si>
  <si>
    <t>BDA-TRIM-2HB12-C03</t>
  </si>
  <si>
    <t>TRIM TOOL DRAGONSKIN STANDARD CONNECTOR, RFS TRIM-SET-2HB12-C03</t>
  </si>
  <si>
    <t>BDA-TRIM-2HB12-E01</t>
  </si>
  <si>
    <t>TRIM TOOL DRAGONSKIN PREMIUM CONNECTOR, RFS TRIM-SET-2HB12-E01</t>
  </si>
  <si>
    <t>BDA-TRIM-ICA12-C02</t>
  </si>
  <si>
    <t>TRIM TOOL FOR 1/2" PLENUM CABLE &amp; STANDARD CONNECTOR, RFS TRIM-ICA12-C02</t>
  </si>
  <si>
    <t>BDA-TRIM-L12-D01</t>
  </si>
  <si>
    <t>TRIM TOOL FOR 1/2" PLENUNUM CABLE &amp; PREMIUM CONNECTOR, RFS TRIM-SET-L12-D01</t>
  </si>
  <si>
    <t>BDA-TRN-CRT-PS-VCC</t>
  </si>
  <si>
    <t>TRN-CRTF-PS-VCC,iBwave Public Safety Virtual Classroom Online Certification,3-day training</t>
  </si>
  <si>
    <t>BDA-TRN-PDASKIT</t>
  </si>
  <si>
    <t>FOR 700/800 FREQUENCIES - INCLUDES 3 DAS/SERVICE ANTENNAS, 3 JUMPERS, 1 POWER SPLITTER, 2 DIRECTIONAL COUPLERS, 2 TERMINATION LOADS, 1 DONOR ANTENNA, 4 MALE CONNECTORS, 2 FT OF ½ INCH PLENUM ALUMINIUM CABLE</t>
  </si>
  <si>
    <t>BDA-WPK-ATBC40_01</t>
  </si>
  <si>
    <t>WEATHERPROOFING SILICONE COLDSHRINK FOR EOL ASSEMBLY, 9.8"L</t>
  </si>
  <si>
    <t>BDA-YDA150160-7-1</t>
  </si>
  <si>
    <t>Donor Antenna, Yagi Directional 150-160MHz, 7 dBi</t>
  </si>
  <si>
    <t>BDA-YDA155165-7-1</t>
  </si>
  <si>
    <t>Donor Antenna, Yagi Directional 155-165MHz, 7 dBi</t>
  </si>
  <si>
    <t>BDA-YDA165175-7-1</t>
  </si>
  <si>
    <t>Donor Antenna, Yagi Directional 165-175MHz, 7 dBi</t>
  </si>
  <si>
    <t>BDA-YDA450470-9-1</t>
  </si>
  <si>
    <t>DONOR ANTENNA, YAGI DIRECTIONAL 450-470MHZ 10 DBI</t>
  </si>
  <si>
    <t>BDA-YDA470490-9-1</t>
  </si>
  <si>
    <t>DONOR ANTENNA, YAGI DIRECTIONAL 470-490MHZ 10 DBI</t>
  </si>
  <si>
    <t>BDA-YDA490512-9-1</t>
  </si>
  <si>
    <t>DONOR ANTENNA, YAGI DIRECTIONAL 490-512MHZ 10 DBI</t>
  </si>
  <si>
    <t>BDA-YDA763869-14-1</t>
  </si>
  <si>
    <t>DONOR ANTENNA, YAGI DIRECTIONAL 763-869MHZ, 14 DBI</t>
  </si>
  <si>
    <t>BDA-YDA763869-9-1</t>
  </si>
  <si>
    <t>DONOR ANTENNA, YAGI DIRECTIONAL 763-869MHZ, 10 DBI</t>
  </si>
  <si>
    <t>HONBDA-7S-D-RMA</t>
  </si>
  <si>
    <t>RACK MOUNT, VHF + UHF OR 700 + 800 + BAND 14, DIRECT CONNECTION, 64CH FILTERS (CLASS A) + 4 ADB BW (CLASS B) PER BAND, 8 OPTICAL PORTS, NON-OVER THE AIR, HONEYWELL</t>
  </si>
  <si>
    <t>HONBDA-A14-A</t>
  </si>
  <si>
    <t>VHF 136-174MHZ + UHF 450-512MHZ ENTERPRISE DAS REMOTE, 0.25W/+24DBM IN VHF, 1W/+30DBM IN UHF, CLASS B FULLBAND, NON DUPLEXED, AC &amp; DC.NFPA  COMPLIANT, UL2524 2ND EDITION LISTED HONEYWELL ENTERPRISE FIBER DAS</t>
  </si>
  <si>
    <t>HONBDA-A14-A-3037</t>
  </si>
  <si>
    <t>1W / +30DBM VHF 136-174 MHZ + 5W/+37DBM UHF 450-512 MHZ  ENTERPRISE DAS REMOTE, CLASS B, NON DUPLEXED, AC &amp; DC.NFPA  COMPLIANT, UL2524 2ND EDITION (LISTING PENDING) HONEYWELL ENTERPRISE FIBER DAS</t>
  </si>
  <si>
    <t>HONBDA-A-727A</t>
  </si>
  <si>
    <t>PS 700 MHZ INCL BAND 14, CLASS A,0.5W / +27DBM, AC. NFPA  COMPLIANT, UL2524 2ND EDITION LISTED HONEYWELL DIGITAL BDA</t>
  </si>
  <si>
    <t>HONBDA-A-727AH</t>
  </si>
  <si>
    <t>PS 700 MHZ INCL BAND 14 HIGH CAPACITY, CLASS A,0.5W / +27DBM, AC. NFPA  COMPLIANT, UL2524 2ND EDITION LISTED HONEYWELL DIGITAL BDA</t>
  </si>
  <si>
    <t>HONBDA-A-733A</t>
  </si>
  <si>
    <t>PS 700 MHZ INCL BAND 14, CLASS A,2W / +33DBM, AC. NFPA  COMPLIANT, UL2524 2ND EDITION LISTED HONEYWELL DIGITAL BDA</t>
  </si>
  <si>
    <t>HONBDA-A-733AH</t>
  </si>
  <si>
    <t>PS 700 MHZ INCL BAND 14 HIGH CAPACITY, CLASS A,2W / +33DBM, AC. NFPA  COMPLIANT, UL2524 2ND EDITION LISTED HONEYWELL DIGITAL BDA</t>
  </si>
  <si>
    <t>HONBDA-A-733B</t>
  </si>
  <si>
    <t>PS 700 MHZ INCL BAND 14, CLASS B,2W / +33DBM, AC. NFPA  COMPLIANT, UL2524 2ND EDITION LISTED HONEYWELL DIGITAL BDA</t>
  </si>
  <si>
    <t>HONBDA-A-737A</t>
  </si>
  <si>
    <t>PS 700 MHZ INCL BAND 14, CLASS A,5W / +37DBM, AC. NFPA  COMPLIANT, UL2524 2ND EDITION (LISTING PENDING) HONEYWELL DIGITAL BDA</t>
  </si>
  <si>
    <t>HONBDA-A-737AH</t>
  </si>
  <si>
    <t>PS 700 MHZ INCL BAND 14 HIGH CAPACITY, CLASS A,5W / +37DBM, AC. NFPA  COMPLIANT, UL2524 2ND EDITION (LISTING PENDING) HONEYWELL DIGITAL BDA</t>
  </si>
  <si>
    <t>HONBDA-A-7S27A</t>
  </si>
  <si>
    <t>PS 700 + 800MHZ DUAL BAND INCL BAND 14, CLASS A,0.5W / +27DBM PER BAND, AC. NFPA  COMPLIANT, UL2524 2ND EDITION LISTED HONEYWELL DIGITAL BDA</t>
  </si>
  <si>
    <t>HONBDA-A7S27B</t>
  </si>
  <si>
    <t>PS 700 + 800MHZ DUAL BAND INCLUDING BAND 14, CLASS B FULL BAND, 0.5W / +27DBM PER BAND, AC &amp; DC. NFPA  COMPLIANT, UL2524 2ND EDITION (LISTING PENDING) HONEYWELL ANALOG BDA</t>
  </si>
  <si>
    <t>HONBDA-A-7S27B</t>
  </si>
  <si>
    <t>PS 700 + 800MHZ DUAL BAND INCL BAND 14, CLASS B,0.5W / +27DBM PER BAND, AC. NFPA  COMPLIANT, UL2524 2ND EDITION LISTED HONEYWELL DIGITAL BDA</t>
  </si>
  <si>
    <t>HONBDA-A-7S33A</t>
  </si>
  <si>
    <t>PS 700 + 800MHZ DUAL BAND INCL BAND 14, CLASS A,2W / +33DBM PER BAND, AC. NFPA  COMPLIANT, UL2524 2ND EDITION LISTED HONEYWELL DIGITAL BDA</t>
  </si>
  <si>
    <t>HONBDA-A-7S33AR1</t>
  </si>
  <si>
    <t>PS 700 + 800MHZ PUBLIC SAFETY CENTRIC DAS REMOTE, INCLUDING BAND 14, CLASS A, 2W/+33DBM PER BAND, AC.NFPA  COMPLIANT, UL2524 2ND EDITION (LISTING PENDING) HONEYWELL PSC FIBER DAS</t>
  </si>
  <si>
    <t>HONBDA-A-7S33B</t>
  </si>
  <si>
    <t>PS 700 + 800MHZ DUAL BAND INCL BAND 14, CLASS B,2W / +33DBM PER BAND, AC. NFPA  COMPLIANT, UL2524 2ND EDITION LISTED HONEYWELL DIGITAL BDA</t>
  </si>
  <si>
    <t>HONBDA-A-7S37A</t>
  </si>
  <si>
    <t>PS 700 + 800MHZ DUAL BAND INCL BAND 14, CLASS A,5W / +37DBM PER BAND, AC. NFPA  COMPLIANT, UL2524 2ND EDITION (LISTING PENDING) HONEYWELL DIGITAL BDA</t>
  </si>
  <si>
    <t>HONBDA-A-7S37AR1</t>
  </si>
  <si>
    <t>PS 700 + 800MHZ PUBLIC SAFETY CENTRIC DAS REMOTE, INCLUDING BAND 14, CLASS A, 5W/+37DBM PER BAND, AC.NFPA  COMPLIANT, UL2524 2ND EDITION (LISTING PENDING) HONEYWELL PSC FIBER DAS</t>
  </si>
  <si>
    <t>HONBDA-A-7S37B</t>
  </si>
  <si>
    <t>PS 700 + 800MHZ DUAL BAND INCL BAND 14, CLASS B,5W / +37DBM PER BAND, AC. NFPA  COMPLIANT, UL2524 2ND EDITION (LISTING PENDING) HONEYWELL DIGITAL BDA</t>
  </si>
  <si>
    <t>HONBDA-A7S-A</t>
  </si>
  <si>
    <t>PS 700 + 800MHZ ENTERPRISE DAS REMOTE, INCL BAND 14, CLASS B FULLBAND, 2W / +33DBM PER BAND, AC.NFPA  COMPLIANT, UL2524 2ND EDITION LISTED HONEYWELL ENTERPRISE FIBER DAS</t>
  </si>
  <si>
    <t>HONBDA-A7S-A-37</t>
  </si>
  <si>
    <t>PS 700 + 800MHZ ENTERPRISE DAS REMOTE, INCL BAND 14, CLASS B FULLBAND, 5W / +37DBM PER BAND, AC.NFPA  COMPLIANT, UL2524 2ND EDITION (LISTING PENDING) HONEYWELL ENTERPRISE FIBER DAS</t>
  </si>
  <si>
    <t>HONBDA-A7S-D</t>
  </si>
  <si>
    <t>PS 700 + 800MHZ ENTERPRISE DAS REMOTE, INCL BAND 14, CLASS B FULLBAND, 2W / +33DBM PER BAND, DC.NFPA  COMPLIANT, UL2524 2ND EDITION LISTED HONEYWELL ENTERPRISE FIBER DAS</t>
  </si>
  <si>
    <t>HONBDA-A7S-D-37</t>
  </si>
  <si>
    <t>PS 700 + 800MHZ ENTERPRISE DAS REMOTE, INCL BAND 14, CLASS B FULLBAND, 5W / +37DBM PER BAND, DC.NFPA  COMPLIANT, UL2524 2ND EDITION (LISTING PENDING) HONEYWELL ENTERPRISE FIBER DAS</t>
  </si>
  <si>
    <t>HONBDA-A-EM4</t>
  </si>
  <si>
    <t>PS 700 + 800MHZ ENTERPRISE DAS MASTER, INCL BAND 14, CLASS A, 2W / +33DBM PER BAND, AC. NFPA  COMPLIANT, UL2524 2ND EDITION LISTED HONEYWELL ENTERPRISE FIBER DAS</t>
  </si>
  <si>
    <t>HONBDA-A-EM4-37</t>
  </si>
  <si>
    <t>PS 700 + 800MHZ ENTERPRISE DAS MASTER, INCL BAND 14, CLASS A, 5W / +37DBM PER BAND, AC. NFPA  COMPLIANT, UL2524 2ND EDITION (LISTING PENDING) HONEYWELL ENTERPRISE FIBER DAS</t>
  </si>
  <si>
    <t>HONBDA-A-S27A</t>
  </si>
  <si>
    <t>PS 800 MHZ, CLASS A,0.5W / +27DBM, AC. NFPA  COMPLIANT, UL2524 2ND EDITION LISTED HONEYWELL DIGITAL BDA</t>
  </si>
  <si>
    <t>HONBDA-A-S27AH</t>
  </si>
  <si>
    <t>PS 800 MHZ HIGH CAPACITY, CLASS A,0.5W / +27DBM, AC. NFPA  COMPLIANT, UL2524 2ND EDITION LISTED HONEYWELL DIGITAL BDA</t>
  </si>
  <si>
    <t>HONBDA-A-S33A</t>
  </si>
  <si>
    <t>PS 800 MHZ, CLASS A,2W / +33DBM, AC. NFPA  COMPLIANT, UL2524 2ND EDITION LISTED HONEYWELL DIGITAL BDA</t>
  </si>
  <si>
    <t>HONBDA-A-S33AH</t>
  </si>
  <si>
    <t>PS 800 MHZ HIGH CAPACITY, CLASS A,2W / +33DBM, AC. NFPA  COMPLIANT, UL2524 2ND EDITION LISTED HONEYWELL DIGITAL BDA</t>
  </si>
  <si>
    <t>HONBDA-A-S33B</t>
  </si>
  <si>
    <t>PS 800 MHZ, CLASS B,2W / +33DBM, AC. NFPA  COMPLIANT, UL2524 2ND EDITION LISTED HONEYWELL DIGITAL BDA</t>
  </si>
  <si>
    <t>HONBDA-A-S37A</t>
  </si>
  <si>
    <t>PS 800 MHZ, CLASS A,5W / +37DBM, AC. NFPA  COMPLIANT, UL2524 2ND EDITION (LISTING PENDING) HONEYWELL DIGITAL BDA</t>
  </si>
  <si>
    <t>HONBDA-A-S37AH</t>
  </si>
  <si>
    <t>PS 800 MHZ HIGH CAPACITY, CLASS A,5W / +37DBM, AC. NFPA  COMPLIANT, UL2524 2ND EDITION (LISTING PENDING) HONEYWELL DIGITAL BDA</t>
  </si>
  <si>
    <t>HONBDA-BTTY-004</t>
  </si>
  <si>
    <t>BATTERY BACKUP, NFPA, 24 HOURS, 200 AH, BATTERIES INCLUDED, ANNUNCIATOR INCLUDED, 1 OUTPUT (NON UL2524).HONEYWELL BBU FOR ACTIVE CRYSTAL FILTER (ACF) DIGITAL BDA</t>
  </si>
  <si>
    <t>HONBDA-BTTY-100055</t>
  </si>
  <si>
    <t>BBU WITH BUILT-IN ANNUNCIATOR, 55AH, 24VDC, BATTERIES INCLUDED. NFPA  COMPLIANT, UL2524 2ND EDITION LISTED HONEYWELL BBU</t>
  </si>
  <si>
    <t>HONBDA-BTTY100055N</t>
  </si>
  <si>
    <t>BBU WITH BUILT-IN ANNUNCIATOR, 55AH, 24VDC, BATTERIES NOT INCLUDED. NFPA  COMPLIANT, UL2524 2ND EDITION LISTED HONEYWELL BBU</t>
  </si>
  <si>
    <t>HONBDA-BTTY-100100</t>
  </si>
  <si>
    <t>BBU WITH BUILT-IN ANNUNCIATOR, 100AH, 24VDC, BATTERIES INCLUDED. NFPA  COMPLIANT, UL2524 2ND EDITION LISTED HONEYWELL BBU</t>
  </si>
  <si>
    <t>HONBDA-BTTY100100N</t>
  </si>
  <si>
    <t>BBU WITH BUILT-IN ANNUNCIATOR, 100AH, 24VDC, BATTERIES NOT INCLUDED.  NFPA  COMPLIANT, UL2524 2ND EDITION LISTED HONEYWELL BBU</t>
  </si>
  <si>
    <t>HONBDA-BTTY-ANN-3</t>
  </si>
  <si>
    <t>BBU EXTERNAL ANNUNCIATOR WITH DRY CONTACTS. NFPA COMPLIANT, UL2524 2ND EDITION (LISTING PENDING) HONEYWELL ANNUNCIATOR</t>
  </si>
  <si>
    <t>HONBDA-BTTY-ANN-4</t>
  </si>
  <si>
    <t>BBU EXTERNAL ANNUNCIATOR WITHOUT DRY CONTACTS. NFPA COMPLIANT, UL2524 2ND EDITION HONEYWELL ANNUNCIATOR</t>
  </si>
  <si>
    <t>HONBDA-CA-AUT</t>
  </si>
  <si>
    <t>BASE ORDERING SKU FOR 1W/+30DBM UHF, CLASS A&amp;B, AC &amp; DC.NFPA  COMPLIANT, UL2524 2ND EDITION LISTED HONEYWELL DIGITAL BDA</t>
  </si>
  <si>
    <t>HONBDA-CA-AUT-37</t>
  </si>
  <si>
    <t>BASE ORDERING SKU FOR 5W/+37DBM UHF, CLASS A&amp;B, AC &amp; DC.NFPA  COMPLIANT, UL2524 2ND EDITION (LISTING PENDING) HONEYWELL DIGITAL BDA</t>
  </si>
  <si>
    <t>HONBDA-CA-AUTM</t>
  </si>
  <si>
    <t>BASE ORDERING SKU FOR 1W/+30DBM UHF, CLASS A&amp;B, AC &amp; DC, MIAMI DADE.NFPA  COMPLIANT, UL2524 2ND EDITION LISTED HONEYWELL DIGITAL BDA</t>
  </si>
  <si>
    <t>HONBDA-CA-AUTM-37</t>
  </si>
  <si>
    <t>BASE ORDERING SKU FOR 5W/+37DBM UHF, CLASS A&amp;B, AC &amp; DC, MIAMI DADE.NFPA  COMPLIANT, UL2524 2ND EDITION (LISTING PENDING) HONEYWELL DIGITAL BDA</t>
  </si>
  <si>
    <t>HONBDA-CA-AV</t>
  </si>
  <si>
    <t>BASE ORDERING SKU FOR 0.25W / +24DBM VHF 136-174 MHZ, CLASS A&amp;B, AC &amp; DC.NFPA  COMPLIANT, UL2524 2ND EDITION LISTED HONEYWELL DIGITAL BDA</t>
  </si>
  <si>
    <t>HONBDA-CA-AV-30</t>
  </si>
  <si>
    <t>BASE ORDERING SKU FOR 1W/+30DBM VHF 136-174 MHZ,  CLASS A&amp;B, AC &amp; DC.NFPA  COMPLIANT, UL2524 2ND EDITION LISTED HONEYWELL DIGITAL BDA</t>
  </si>
  <si>
    <t>HONBDA-CA-AV-35</t>
  </si>
  <si>
    <t>VHF 136-174MHZ, 0.25W/+24DBM IN VHF, CLASS A &amp; B, 3.5MHZ BW, AC &amp; DC.NFPA  COMPLIANT, UL2524 2ND EDITION LISTED HONEYWELL DIGITAL BDA</t>
  </si>
  <si>
    <t>HONBDA-CA-M-AUT</t>
  </si>
  <si>
    <t>BASE ORDERING  SKU FOR UHF PSC MASTER, CLASS A&amp;B,AC &amp; DC.NFPA  COMPLIANT, UL2524 2ND EDITION (LISTING PENDING) HONEYWELL PSC FIBER DAS</t>
  </si>
  <si>
    <t>HONBDA-CA-M-AV</t>
  </si>
  <si>
    <t>BASE ORDERING SKU FOR VHF 136-174 MHZ PSC MASTER, CLASS A&amp;B, AC &amp; DC.NFPA  COMPLIANT, UL2524 2ND EDITION (LISTING PENDING) HONEYWELL PSC FIBER DAS</t>
  </si>
  <si>
    <t>HONBDA-CA-R1-AUT</t>
  </si>
  <si>
    <t>BASE ORDERING SKU FOR PSC REMOTE, 1W/+30 DBM UHF,CLASS A&amp;B, AC &amp; DC.NFPA  COMPLIANT, UL2524 2ND EDITION (LISTING PENDING) HONEYWELL PSC FIBER DAS</t>
  </si>
  <si>
    <t>HONBDA-CAR1AUT3037</t>
  </si>
  <si>
    <t>BASE ORDERING SKU FOR PSC REMOTE, 5W/+37DBM UHF,CLASS A&amp;B, AC &amp; DC.NFPA  COMPLIANT, UL2524 2ND EDITION (LISTING PENDING) HONEYWELL PSC FIBER DAS</t>
  </si>
  <si>
    <t>HONBDA-CA-R1-AV</t>
  </si>
  <si>
    <t>BASE ORDERING SKU FOR PSC REMOTE, 0.25W/+24DBM VHF 136-174 MHZ,CLASS A&amp;B, AC &amp; DC.NFPA  COMPLIANT, UL2524 2ND EDITION (LISTING PENDING) HONEYWELL PSC FIBER DAS</t>
  </si>
  <si>
    <t>HONBDA-CAR1AV3037</t>
  </si>
  <si>
    <t>BASE SKU FOR PSC REMOTE, 1W/+30DBM VHF 136-174 MHZ,CLASS A&amp;B, AC &amp; DC.NFPA  COMPLIANT, UL2524 2ND EDITION (LISTING PENDING) HONEYWELL PSC FIBER DAS</t>
  </si>
  <si>
    <t>HONBDA-D-727A</t>
  </si>
  <si>
    <t>PS 700 MHZ INCL BAND 14, CLASS A,0.5W / +27DBM, DC. NFPA  COMPLIANT, UL2524 2ND EDITION LISTED HONEYWELL DIGITAL BDA</t>
  </si>
  <si>
    <t>HONBDA-D-727AH</t>
  </si>
  <si>
    <t>PS 700 MHZ INCL BAND 14 HIGH CAPACITY, CLASS A,0.5W / +27DBM, DC. NFPA  COMPLIANT, UL2524 2ND EDITION LISTED HONEYWELL DIGITAL BDA</t>
  </si>
  <si>
    <t>HONBDA-D-733A</t>
  </si>
  <si>
    <t>PS 700 MHZ INCL BAND 14, CLASS A,2W / +33DBM, DC. NFPA  COMPLIANT, UL2524 2ND EDITION LISTED HONEYWELL DIGITAL BDA</t>
  </si>
  <si>
    <t>HONBDA-D-733AH</t>
  </si>
  <si>
    <t>PS 700 MHZ INCL BAND 14 HIGH CAPACITY, CLASS A,2W / +33DBM, DC. NFPA  COMPLIANT, UL2524 2ND EDITION LISTED HONEYWELL DIGITAL BDA</t>
  </si>
  <si>
    <t>HONBDA-D-733B</t>
  </si>
  <si>
    <t>PS 700 MHZ INCL BAND 14, CLASS B,2W / +33DBM, DC. NFPA  COMPLIANT, UL2524 2ND EDITION LISTED HONEYWELL DIGITAL BDA</t>
  </si>
  <si>
    <t>HONBDA-D-737A</t>
  </si>
  <si>
    <t>PS 700 MHZ INCL BAND 14, CLASS A,5W / +37DBM, DC. NFPA  COMPLIANT, UL2524 2ND EDITION (LISTING PENDING) HONEYWELL DIGITAL BDA</t>
  </si>
  <si>
    <t>HONBDA-D-737AH</t>
  </si>
  <si>
    <t>PS 700 MHZ INCL BAND 14 HIGH CAPACITY, CLASS A,5W / +37DBM, DC. NFPA  COMPLIANT, UL2524 2ND EDITION (LISTING PENDING) HONEYWELL DIGITAL BDA</t>
  </si>
  <si>
    <t>HONBDA-D-7S27A</t>
  </si>
  <si>
    <t>PS 700 + 800MHZ DUAL BAND INCL BAND 14, CLASS A,0.5W / +27DBM PER BAND, DC. NFPA  COMPLIANT, UL2524 2ND EDITION LISTED HONEYWELL DIGITAL BDA</t>
  </si>
  <si>
    <t>HONBDA-D-7S27B</t>
  </si>
  <si>
    <t>PS 700 + 800MHZ DUAL BAND INCL BAND 14, CLASS B,0.5W / +27DBM PER BAND, DC. NFPA  COMPLIANT, UL2524 2ND EDITION LISTED HONEYWELL DIGITAL BDA</t>
  </si>
  <si>
    <t>HONBDA-D-7S33A</t>
  </si>
  <si>
    <t>PS 700 + 800MHZ DUAL BAND INCL BAND 14, CLASS A,2W / +33DBM PER BAND, DC. NFPA  COMPLIANT, UL2524 2ND EDITION LISTED HONEYWELL DIGITAL BDA</t>
  </si>
  <si>
    <t>HONBDA-D-7S33AR1</t>
  </si>
  <si>
    <t>PS 700 + 800MHZ PUBLIC SAFETY CENTRIC DAS REMOTE, INCLUDING BAND 14, CLASS A, 2W/+33DBM PER BAND, DC.NFPA  COMPLIANT, UL2524 2ND EDITION (LISTING PENDING) HONEYWELL PSC FIBER DAS</t>
  </si>
  <si>
    <t>HONBDA-D-7S33B</t>
  </si>
  <si>
    <t>PS 700 + 800MHZ DUAL BAND INCL BAND 14, CLASS B,2W / +33DBM PER BAND, DC. NFPA  COMPLIANT, UL2524 2ND EDITION LISTED HONEYWELL DIGITAL BDA</t>
  </si>
  <si>
    <t>HONBDA-D-7S37A</t>
  </si>
  <si>
    <t>PS 700 + 800MHZ DUAL BAND INCL BAND 14, CLASS A,5W / +37DBM PER BAND, DC. NFPA  COMPLIANT, UL2524 2ND EDITION (LISTING PENDING) HONEYWELL DIGITAL BDA</t>
  </si>
  <si>
    <t>HONBDA-D-7S37AR1</t>
  </si>
  <si>
    <t>PS 700 + 800MHZ PUBLIC SAFETY CENTRIC DAS REMOTE, INCLUDING BAND 14, CLASS A, 5W/+37DBM PER BAND, DC.NFPA  COMPLIANT, UL2524 2ND EDITION (LISTING PENDING) HONEYWELL PSC FIBER DAS</t>
  </si>
  <si>
    <t>HONBDA-D-7S37B</t>
  </si>
  <si>
    <t>PS 700 + 800MHZ DUAL BAND INCL BAND 14, CLASS B,5W / +37DBM PER BAND, DC. NFPA  COMPLIANT, UL2524 2ND EDITION (LISTING PENDING) HONEYWELL DIGITAL BDA</t>
  </si>
  <si>
    <t>HONBDA-D-EM4</t>
  </si>
  <si>
    <t>PS 700 + 800MHZ ENTERPRISE DAS MASTER, INCL BAND 14, CLASS A, 2W / +33DBM PER BAND, DC. NFPA  COMPLIANT, UL2524 2ND EDITION LISTED HONEYWELL ENTERPRISE FIBER DAS</t>
  </si>
  <si>
    <t>HONBDA-D-EM4-37</t>
  </si>
  <si>
    <t>PS 700 + 800MHZ ENTERPRISE DAS MASTER, INCL BAND 14, CLASS A, 5W / +37DBM PER BAND, DC. NFPA  COMPLIANT, UL2524 2ND EDITION (LISTING PENDING) HONEYWELL ENTERPRISE FIBER DAS</t>
  </si>
  <si>
    <t>HONBDA-DH7S-A-M</t>
  </si>
  <si>
    <t>PS 700 + 800MHZ PUBLIC SAFETY CENTRIC DAS MASTER, INCL BAND 14, CLASS A &amp; B, 0.25W /+24DBM UL, AC &amp; DC.NFPA  COMPLIANT, UL2524 2ND EDITION (LISTING PENDING) HONEYWELL PSC FIBER DAS</t>
  </si>
  <si>
    <t>HONBDA-D-S27A</t>
  </si>
  <si>
    <t>PS 800 MHZ, CLASS A,0.5W / +27DBM, DC. NFPA  COMPLIANT, UL2524 2ND EDITION LISTED HONEYWELL DIGITAL BDA</t>
  </si>
  <si>
    <t>HONBDA-D-S27AH</t>
  </si>
  <si>
    <t>PS 800 MHZ HIGH CAPACITY, CLASS A,0.5W / +27DBM, DC. NFPA  COMPLIANT, UL2524 2ND EDITION LISTED HONEYWELL DIGITAL BDA</t>
  </si>
  <si>
    <t>HONBDA-D-S33A</t>
  </si>
  <si>
    <t>PS 800 MHZ, CLASS A,2W / +33DBM, DC. NFPA  COMPLIANT, UL2524 2ND EDITION LISTED HONEYWELL DIGITAL BDA</t>
  </si>
  <si>
    <t>HONBDA-D-S33AH</t>
  </si>
  <si>
    <t>PS 800 MHZ HIGH CAPACITY, CLASS A,2W / +33DBM, DC. NFPA  COMPLIANT, UL2524 2ND EDITION LISTED HONEYWELL DIGITAL BDA</t>
  </si>
  <si>
    <t>HONBDA-D-S33B</t>
  </si>
  <si>
    <t>PS 800 MHZ, CLASS B,2W / +33DBM, DC. NFPA  COMPLIANT, UL2524 2ND EDITION LISTED HONEYWELL DIGITAL BDA</t>
  </si>
  <si>
    <t>HONBDA-D-S37A</t>
  </si>
  <si>
    <t>PS 800 MHZ, CLASS A,5W / +37DBM, DC. NFPA  COMPLIANT, UL2524 2ND EDITION (LISTING PENDING) HONEYWELL DIGITAL BDA</t>
  </si>
  <si>
    <t>HONBDA-D-S37AH</t>
  </si>
  <si>
    <t>PS 800 MHZ HIGH CAPACITY, CLASS A,5W / +37DBM, DC. NFPA  COMPLIANT, UL2524 2ND EDITION (LISTING PENDING) HONEYWELL DIGITAL BDA</t>
  </si>
  <si>
    <t>HONBDA-EA-AU-40</t>
  </si>
  <si>
    <t>UHF 450-470MHZ, 1W/+30DBM IN UHF, CLASS A &amp; B, 4MHZ BW, AC &amp; DC.NFPA  COMPLIANT, UL2524 2ND EDITION LISTED HONEYWELL DIGITAL BDA</t>
  </si>
  <si>
    <t>HONBDA-EA-AV-1A</t>
  </si>
  <si>
    <t>VHF 136-174MHZ, +13DBM, NFPA, CLASS A, AC &amp; DC, ACF 1 CHANNEL INTERNAL DUPLEXER (NON UL2524). HONEYWELL ACTIVE CRYSTAL FILTER (ACF) DIGITAL BDA</t>
  </si>
  <si>
    <t>HONBDA-EA-AV-2A</t>
  </si>
  <si>
    <t>VHF 136-174MHZ, +10DBM, NFPA, CLASS A, AC &amp; DC, ACF 2 CHANNEL INTERNAL DUPLEXER (NON UL2524).HONEYWELL ACTIVE CRYSTAL FILTER (ACF) DIGITAL BDA</t>
  </si>
  <si>
    <t>HONBDA-EAAVT3520</t>
  </si>
  <si>
    <t>VHF + UHF 136-174MHZ + 470-512MHZ, 0.25W/+24DBM IN VHF, 1W/+30DBMNFPA  COMPLIANT, UL2524 2ND EDITION LISTED HONEYWELL DIGITAL BDA IN UHF,CLASS A &amp; B, 3.5MHZ BW, AC &amp; DC.</t>
  </si>
  <si>
    <t>HONBDA-EAAVU3540</t>
  </si>
  <si>
    <t>VHF + UHF 136-174MHZ  + 450-470MHZ, 0.25W/+24DBM IN VHF, 1W/+30DBM IN UHF, CLASS A &amp; B, 3.5MHZ BW, 4MHZ BW, AC &amp; DC.NFPA  COMPLIANT, UL2524 2ND EDITION LISTED HONEYWELL DIGITAL BDA</t>
  </si>
  <si>
    <t>HONBDA-EA-AVUT</t>
  </si>
  <si>
    <t>BASE ORDERING SKU FOR 0.5W/+27DBM VHF 136-174 MHZ + 1W/+30DBM UHF, CLASS A&amp;B, AC &amp; DC.NFPA  COMPLIANT, UL2524 2ND EDITION LISTED HONEYWELL DIGITAL BDA</t>
  </si>
  <si>
    <t>HONBDA-EAAVUT-3037</t>
  </si>
  <si>
    <t>BASE ORDERING SKU FOR 1W/+30DBM VHF 136-174 MHZ + 5W/+37DBM UHF, CLASS A&amp;B, AC &amp; DC.NFPA  COMPLIANT, UL2524 2ND EDITION (LISTING PENDING) HONEYWELL DIGITAL BDA</t>
  </si>
  <si>
    <t>HONBDA-EA-AVUTM</t>
  </si>
  <si>
    <t>BASE ORDERING SKU FOR 0.5W/+27DBM VHF 136-174 MHZ + 1W/+30DBM UHF, CLASS A&amp;B, AC &amp; DC, MIAMI DADE.NFPA  COMPLIANT, UL2524 2ND EDITION LISTED HONEYWELL DIGITAL BDA</t>
  </si>
  <si>
    <t>HONBDAEAAVUTM-3037</t>
  </si>
  <si>
    <t>BASE ORDERING SKU FOR 1W/+30DBM VHF 136-174 MHZ + 5W/+37DBM UHF, CLASS A&amp;B, AC &amp; DC, MIAMI DADE.NFPA  COMPLIANT, UL2524 2ND EDITION (LISTING PENDING) HONEYWELL DIGITAL BDA</t>
  </si>
  <si>
    <t>HONBDA-EAE4AVU3037</t>
  </si>
  <si>
    <t>BASE ORDERING SKU FOR 1W/+30DBM VHF 136-174 MHZ + 5W/+37DBM UHF MASTER ENTERPRISE DAS 4 FO PORTS, CLASS A&amp;B.AC &amp; DC.NFPA  COMPLIANT, UL2524 2ND EDITION (LISTING PENDING) HONEYWELL ENTERPRISE FIBER DAS</t>
  </si>
  <si>
    <t>HONBDA-EA-E4-AVUT</t>
  </si>
  <si>
    <t>BASE ORDERING SKU FOR 0.25W/+24DBM VHF 136-174 MHZ + 1W/+30DBM UHF MASTER ENTERPRISE DAS 4 FO PORTS, CLASS A&amp;B.AC &amp; DC.NFPA  COMPLIANT, UL2524 2ND EDITION LISTED HONEYWELL ENTERPRISE FIBER DAS</t>
  </si>
  <si>
    <t>HONBDA-EA-M-AVUT</t>
  </si>
  <si>
    <t>BASE ORDERING SKU FOR VHF 136-174 MHZ + UHF PSC MASTER, CLASS A&amp;B, AC &amp; DC.NFPA  COMPLIANT, UL2524 2ND EDITION (LISTING PENDING) HONEYWELL PSC FIBER DAS</t>
  </si>
  <si>
    <t>HONBDA-EAR1AVU3037</t>
  </si>
  <si>
    <t>BASE ORDERING SKU FOR PSC REMOTE, 1W/+30DBM VHF 136-174MHZ+ 5W/+37DBM UHF,CLASS A&amp;B,AC &amp; DC.NFPA  COMPLIANT, UL2524 2ND EDITION (LISTING PENDING) HONEYWELL PSC FIBER DAS</t>
  </si>
  <si>
    <t>HONBDA-EA-R1-AVUT</t>
  </si>
  <si>
    <t>BASE ORDERING SKU FOR PSC REMOTE, 0.25W/24DBM VHF 136-174 MHZ + 1W/+30DBM UHF,CLASS A&amp;B,AC &amp; DC.NFPA  COMPLIANT, UL2524 2ND EDITION (LISTING PENDING) HONEYWELL PSC FIBER DAS</t>
  </si>
  <si>
    <t>HONBDA-TRN-BDAKIT</t>
  </si>
  <si>
    <t>DIGITAL CLASS A DUAL BAND 700/800, 0.5W, DC (HONBDA-D-7S27A) + BBU, 55AH, 24VDC, BATTERIES NOT INCLUDED (HONBDA-BTTY100055N)</t>
  </si>
  <si>
    <t>HONBDA-TRN-FDASKIT</t>
  </si>
  <si>
    <t>HONEYWELL - ENTERPRISE DAS 700/800 DUAL BAND, 2W CLASS A MASTER, DC (HONBDA-D-EM4) + ENTERPRISE DAS 700/800 DUAL BAND, CLASS B REMOTE 2W, DC (HONBDA-A7S-D)</t>
  </si>
  <si>
    <t>NFBDA-7S-D-RMA</t>
  </si>
  <si>
    <t>RACK MOUNT, VHF + UHF OR 700 + 800 + BAND 14, DIRECT CONNECTION, 64CH FILTERS (CLASS A) + 4 ADB BW (CLASS B) PER BAND, 8 OPTICAL PORTS, NON-OVER THE AIR, NOTIFIER</t>
  </si>
  <si>
    <t>NFBDA-A14-A</t>
  </si>
  <si>
    <t>VHF 136-174MHZ + UHF 450-512MHZ ENTERPRISE DAS REMOTE, 0.25W/+24DBM IN VHF, 1W/+30DBM IN UHF, CLASS B FULLBAND, NON DUPLEXED, AC &amp; DC.NFPA  COMPLIANT, UL2524 2ND EDITION LISTED NOTIFIER ENTERPRISE FIBER DAS</t>
  </si>
  <si>
    <t>NFBDA-A14-A-3037</t>
  </si>
  <si>
    <t>1W / +30DBM VHF 136-174 MHZ + 5W/+37DBM UHF 450-512 MHZ  ENTERPRISE DAS REMOTE, CLASS B, NON DUPLEXED, AC &amp; DC.NFPA  COMPLIANT, UL2524 2ND EDITION (LISTING PENDING) NOTIFIER ENTERPRISE FIBER DAS</t>
  </si>
  <si>
    <t>NFBDA-A-727A</t>
  </si>
  <si>
    <t>PS 700 MHZ INCL BAND 14, CLASS A,0.5W / +27DBM, AC. NFPA  COMPLIANT, UL2524 2ND EDITION LISTED NOTIFIER DIGITAL BDA</t>
  </si>
  <si>
    <t>NFBDA-A-727AH</t>
  </si>
  <si>
    <t>PS 700 MHZ INCL BAND 14 HIGH CAPACITY, CLASS A,0.5W / +27DBM, AC. NFPA  COMPLIANT, UL2524 2ND EDITION LISTED NOTIFIER DIGITAL BDA</t>
  </si>
  <si>
    <t>NFBDA-A-733A</t>
  </si>
  <si>
    <t>PS 700 MHZ INCL BAND 14, CLASS A,2W / +33DBM, AC. NFPA  COMPLIANT, UL2524 2ND EDITION LISTED NOTIFIER DIGITAL BDA</t>
  </si>
  <si>
    <t>NFBDA-A-733AH</t>
  </si>
  <si>
    <t>PS 700 MHZ INCL BAND 14 HIGH CAPACITY, CLASS A,2W / +33DBM, AC. NFPA  COMPLIANT, UL2524 2ND EDITION LISTED NOTIFIER DIGITAL BDA</t>
  </si>
  <si>
    <t>NFBDA-A-733B</t>
  </si>
  <si>
    <t>PS 700 MHZ INCL BAND 14, CLASS B,2W / +33DBM, AC. NFPA  COMPLIANT, UL2524 2ND EDITION LISTED NOTIFIER DIGITAL BDA</t>
  </si>
  <si>
    <t>NFBDA-A-737A</t>
  </si>
  <si>
    <t>PS 700 MHZ INCL BAND 14, CLASS A,5W / +37DBM, AC. NFPA  COMPLIANT, UL2524 2ND EDITION (LISTING PENDING) NOTIFIER DIGITAL BDA</t>
  </si>
  <si>
    <t>NFBDA-A-737AH</t>
  </si>
  <si>
    <t>PS 700 MHZ INCL BAND 14 HIGH CAPACITY, CLASS A,5W / +37DBM, AC. NFPA  COMPLIANT, UL2524 2ND EDITION (LISTING PENDING) NOTIFIER DIGITAL BDA</t>
  </si>
  <si>
    <t>NFBDA-A-7S27A</t>
  </si>
  <si>
    <t>PS 700 + 800MHZ DUAL BAND INCL BAND 14, CLASS A,0.5W / +27DBM PER BAND, AC. NFPA  COMPLIANT, UL2524 2ND EDITION LISTED NOTIFIER DIGITAL BDA</t>
  </si>
  <si>
    <t>NFBDA-A7S27B</t>
  </si>
  <si>
    <t>PS 700 + 800MHZ DUAL BAND INCLUDING BAND 14, CLASS B FULL BAND, 0.5W / +27DBM PER BAND, AC &amp; DC. NFPA  COMPLIANT, UL2524 2ND EDITION (LISTING PENDING) NOTIFIER ANALOG BDA</t>
  </si>
  <si>
    <t>NFBDA-A-7S27B</t>
  </si>
  <si>
    <t>PS 700 + 800MHZ DUAL BAND INCL BAND 14, CLASS B,0.5W / +27DBM PER BAND, AC. NFPA  COMPLIANT, UL2524 2ND EDITION LISTED NOTIFIER DIGITAL BDA</t>
  </si>
  <si>
    <t>NFBDA-A-7S33A</t>
  </si>
  <si>
    <t>PS 700 + 800MHZ DUAL BAND INCL BAND 14, CLASS A,2W / +33DBM PER BAND, AC. NFPA  COMPLIANT, UL2524 2ND EDITION LISTED NOTIFIER DIGITAL BDA</t>
  </si>
  <si>
    <t>NFBDA-A-7S33AR1</t>
  </si>
  <si>
    <t>PS 700 + 800MHZ PUBLIC SAFETY CENTRIC DAS REMOTE, INCLUDING BAND 14, CLASS A, 2W/+33DBM PER BAND, AC.NFPA  COMPLIANT, UL2524 2ND EDITION (LISTING PENDING) NOTIFIER PSC FIBER DAS</t>
  </si>
  <si>
    <t>NFBDA-A-7S33B</t>
  </si>
  <si>
    <t>PS 700 + 800MHZ DUAL BAND INCL BAND 14, CLASS B,2W / +33DBM PER BAND, AC. NFPA  COMPLIANT, UL2524 2ND EDITION LISTED NOTIFIER DIGITAL BDA</t>
  </si>
  <si>
    <t>NFBDA-A-7S37A</t>
  </si>
  <si>
    <t>PS 700 + 800MHZ DUAL BAND INCL BAND 14, CLASS A,5W / +37DBM PER BAND, AC. NFPA  COMPLIANT, UL2524 2ND EDITION (LISTING PENDING) NOTIFIER DIGITAL BDA</t>
  </si>
  <si>
    <t>NFBDA-A-7S37AR1</t>
  </si>
  <si>
    <t>PS 700 + 800MHZ PUBLIC SAFETY CENTRIC DAS REMOTE, INCLUDING BAND 14, CLASS A, 5W/+37DBM PER BAND, AC.NFPA  COMPLIANT, UL2524 2ND EDITION (LISTING PENDING) NOTIFIER PSC FIBER DAS</t>
  </si>
  <si>
    <t>NFBDA-A-7S37B</t>
  </si>
  <si>
    <t>PS 700 + 800MHZ DUAL BAND INCL BAND 14, CLASS B,5W / +37DBM PER BAND, AC. NFPA  COMPLIANT, UL2524 2ND EDITION (LISTING PENDING) NOTIFIER DIGITAL BDA</t>
  </si>
  <si>
    <t>NFBDA-A7S-A</t>
  </si>
  <si>
    <t>PS 700 + 800MHZ ENTERPRISE DAS REMOTE, INCL BAND 14, CLASS B FULLBAND, 2W / +33DBM PER BAND, AC.NFPA  COMPLIANT, UL2524 2ND EDITION LISTED NOTIFIER ENTERPRISE FIBER DAS</t>
  </si>
  <si>
    <t>NFBDA-A7S-A-37</t>
  </si>
  <si>
    <t>PS 700 + 800MHZ ENTERPRISE DAS REMOTE, INCL BAND 14, CLASS B FULLBAND, 5W / +37DBM PER BAND, AC.NFPA  COMPLIANT, UL2524 2ND EDITION (LISTING PENDING) NOTIFIER ENTERPRISE FIBER DAS</t>
  </si>
  <si>
    <t>NFBDA-A7S-D</t>
  </si>
  <si>
    <t>PS 700 + 800MHZ ENTERPRISE DAS REMOTE, INCL BAND 14, CLASS B FULLBAND, 2W / +33DBM PER BAND, DC.NFPA  COMPLIANT, UL2524 2ND EDITION LISTED NOTIFIER ENTERPRISE FIBER DAS</t>
  </si>
  <si>
    <t>NFBDA-A7S-D-37</t>
  </si>
  <si>
    <t>PS 700 + 800MHZ ENTERPRISE DAS REMOTE, INCL BAND 14, CLASS B FULLBAND, 5W / +37DBM PER BAND, DC.NFPA  COMPLIANT, UL2524 2ND EDITION (LISTING PENDING) NOTIFIER ENTERPRISE FIBER DAS</t>
  </si>
  <si>
    <t>NFBDA-A-EM4</t>
  </si>
  <si>
    <t>PS 700 + 800MHZ ENTERPRISE DAS MASTER, INCL BAND 14, CLASS A, 2W / +33DBM PER BAND, AC. NFPA  COMPLIANT, UL2524 2ND EDITION LISTED NOTIFIER ENTERPRISE FIBER DAS</t>
  </si>
  <si>
    <t>NFBDA-A-EM4-37</t>
  </si>
  <si>
    <t>PS 700 + 800MHZ ENTERPRISE DAS MASTER, INCL BAND 14, CLASS A, 5W / +37DBM PER BAND, AC. NFPA  COMPLIANT, UL2524 2ND EDITION (LISTING PENDING) NOTIFIER ENTERPRISE FIBER DAS</t>
  </si>
  <si>
    <t>NFBDA-A-S27A</t>
  </si>
  <si>
    <t>PS 800 MHZ, CLASS A,0.5W / +27DBM, AC. NFPA  COMPLIANT, UL2524 2ND EDITION LISTED NOTIFIER DIGITAL BDA</t>
  </si>
  <si>
    <t>NFBDA-A-S27AH</t>
  </si>
  <si>
    <t>PS 800 MHZ HIGH CAPACITY, CLASS A,0.5W / +27DBM, AC. NFPA  COMPLIANT, UL2524 2ND EDITION LISTED NOTIFIER DIGITAL BDA</t>
  </si>
  <si>
    <t>NFBDA-A-S33A</t>
  </si>
  <si>
    <t>PS 800 MHZ, CLASS A,2W / +33DBM, AC. NFPA  COMPLIANT, UL2524 2ND EDITION LISTED NOTIFIER DIGITAL BDA</t>
  </si>
  <si>
    <t>NFBDA-A-S33AH</t>
  </si>
  <si>
    <t>PS 800 MHZ HIGH CAPACITY, CLASS A,2W / +33DBM, AC. NFPA  COMPLIANT, UL2524 2ND EDITION LISTED NOTIFIER DIGITAL BDA</t>
  </si>
  <si>
    <t>NFBDA-A-S33B</t>
  </si>
  <si>
    <t>PS 800 MHZ, CLASS B,2W / +33DBM, AC. NFPA  COMPLIANT, UL2524 2ND EDITION LISTED NOTIFIER DIGITAL BDA</t>
  </si>
  <si>
    <t>NFBDA-A-S37A</t>
  </si>
  <si>
    <t>PS 800 MHZ, CLASS A,5W / +37DBM, AC. NFPA  COMPLIANT, UL2524 2ND EDITION (LISTING PENDING) NOTIFIER DIGITAL BDA</t>
  </si>
  <si>
    <t>NFBDA-A-S37AH</t>
  </si>
  <si>
    <t>PS 800 MHZ HIGH CAPACITY, CLASS A,5W / +37DBM, AC. NFPA  COMPLIANT, UL2524 2ND EDITION (LISTING PENDING) NOTIFIER DIGITAL BDA</t>
  </si>
  <si>
    <t>NFBDA-BTTY-004</t>
  </si>
  <si>
    <t>BATTERY BACKUP, NFPA, 24 HOURS, 200 AH, BATTERIES INCLUDED, ANNUNCIATOR INCLUDED, 1 OUTPUT (NON UL2524).NOTIFIER BBU FOR ACTIVE CRYSTAL FILTER (ACF) DIGITAL BDA</t>
  </si>
  <si>
    <t>NFBDA-BTTY-100055</t>
  </si>
  <si>
    <t>BBU WITH BUILT-IN ANNUNCIATOR, 55AH, 24VDC, BATTERIES INCLUDED. INCLUDES NOTIFIER MONITOR MODULE FOR NOTIFIER FACP CONNECTION FOR MONITORING. NFPA  COMPLIANT, UL2524 2ND EDITION LISTED NOTIFIER BBU</t>
  </si>
  <si>
    <t>NFBDA-BTTY100055N</t>
  </si>
  <si>
    <t>BBU WITH BUILT-IN ANNUNCIATOR, 55AH, 24VDC, BATTERIES NOT INCLUDED. INCLUDES NOTIFIER MONITOR MODULE FOR NOTIFIER FACP CONNECTION FOR MONITORING. NFPA  COMPLIANT, UL2524 2ND EDITION LISTED NOTIFIER BBU</t>
  </si>
  <si>
    <t>NFBDA-BTTY-100100</t>
  </si>
  <si>
    <t>BBU WITH BUILT-IN ANNUNCIATOR, 100AH, 24VDC, BATTERIES INCLUDED. INCLUDES NOTIFIER MONITOR MODULE FOR NOTIFIER FACP CONNECTION FOR MONITORING. NFPA  COMPLIANT, UL2524 2ND EDITION LISTED NOTIFIER BBU</t>
  </si>
  <si>
    <t>NFBDA-BTTY100100N</t>
  </si>
  <si>
    <t>BBU WITH BUILT-IN ANNUNCIATOR, 100AH, 24VDC, BATTERIES NOT INCLUDED. INCLUDES NOTIFIER MONITOR MODULE FOR NOTIFIER FACP CONNECTION FOR MONITORING. NFPA  COMPLIANT, UL2524 2ND EDITION LISTED NOTIFIER BBU</t>
  </si>
  <si>
    <t>NFBDA-BTTY-ANN-3</t>
  </si>
  <si>
    <t>BBU EXTERNAL ANNUNCIATOR WITH DRY CONTACTS. NFPA COMPLIANT, UL2524 2ND EDITION (LISTING PENDING) NOTIFIER ANNUNCIATOR</t>
  </si>
  <si>
    <t>NFBDA-BTTY-ANN-4</t>
  </si>
  <si>
    <t>BBU EXTERNAL ANNUNCIATOR WITHOUT DRY CONTACTS. NFPA COMPLIANT, UL2524 2ND EDITION NOTIFIER ANNUNCIATOR</t>
  </si>
  <si>
    <t>NFBDA-CA-AUT</t>
  </si>
  <si>
    <t>BASE ORDERING SKU FOR 1W/+30DBM UHF, CLASS A&amp;B, AC &amp; DC.NFPA  COMPLIANT, UL2524 2ND EDITION LISTED NOTIFIER DIGITAL BDA</t>
  </si>
  <si>
    <t>NFBDA-CA-AUT-37</t>
  </si>
  <si>
    <t>BASE ORDERING SKU FOR 5W/+37DBM UHF, CLASS A&amp;B, AC &amp; DC.NFPA  COMPLIANT, UL2524 2ND EDITION (LISTING PENDING) NOTIFIER DIGITAL BDA</t>
  </si>
  <si>
    <t>NFBDA-CA-AUTM</t>
  </si>
  <si>
    <t>BASE ORDERING SKU FOR 1W/+30DBM UHF, CLASS A&amp;B, AC &amp; DC, MIAMI DADE.NFPA  COMPLIANT, UL2524 2ND EDITION LISTED NOTIFIER DIGITAL BDA</t>
  </si>
  <si>
    <t>NFBDA-CA-AUTM-37</t>
  </si>
  <si>
    <t>BASE ORDERING SKU FOR 5W/+37DBM UHF, CLASS A&amp;B, AC &amp; DC, MIAMI DADE.NFPA  COMPLIANT, UL2524 2ND EDITION (LISTING PENDING) NOTIFIER DIGITAL BDA</t>
  </si>
  <si>
    <t>NFBDA-CA-AV</t>
  </si>
  <si>
    <t>BASE ORDERING SKU FOR 0.25W / +24DBM VHF 136-174 MHZ, CLASS A&amp;B, AC &amp; DC.NFPA  COMPLIANT, UL2524 2ND EDITION LISTED NOTIFIER DIGITAL BDA</t>
  </si>
  <si>
    <t>NFBDA-CA-AV-30</t>
  </si>
  <si>
    <t>BASE ORDERING SKU FOR 1W/+30DBM VHF 136-174 MHZ,  CLASS A&amp;B, AC &amp; DC.NFPA  COMPLIANT, UL2524 2ND EDITION LISTED NOTIFIER DIGITAL BDA</t>
  </si>
  <si>
    <t>NFBDA-CA-AV-35</t>
  </si>
  <si>
    <t>VHF 136-174MHZ, 0.25W/+24DBM IN VHF, CLASS A &amp; B, 3.5MHZ BW, AC &amp; DC.NFPA  COMPLIANT, UL2524 2ND EDITION LISTED NOTIFIER DIGITAL BDA</t>
  </si>
  <si>
    <t>NFBDA-CA-M-AUT</t>
  </si>
  <si>
    <t>BASE ORDERING  SKU FOR UHF PSC MASTER, CLASS A&amp;B,AC &amp; DC.NFPA  COMPLIANT, UL2524 2ND EDITION (LISTING PENDING) NOTIFIER PSC FIBER DAS</t>
  </si>
  <si>
    <t>NFBDA-CA-M-AV</t>
  </si>
  <si>
    <t>BASE ORDERING SKU FOR VHF 136-174 MHZ PSC MASTER, CLASS A&amp;B, AC &amp; DC.NFPA  COMPLIANT, UL2524 2ND EDITION (LISTING PENDING) NOTIFIER PSC FIBER DAS</t>
  </si>
  <si>
    <t>NFBDA-CA-R1-AUT</t>
  </si>
  <si>
    <t>BASE ORDERING SKU FOR PSC REMOTE, 1W/+30 DBM UHF,CLASS A&amp;B, AC &amp; DC.NFPA  COMPLIANT, UL2524 2ND EDITION (LISTING PENDING) NOTIFIER PSC FIBER DAS</t>
  </si>
  <si>
    <t>NFBDA-CAR1AUT3037</t>
  </si>
  <si>
    <t>BASE ORDERING SKU FOR PSC REMOTE, 5W/+37DBM UHF,CLASS A&amp;B, AC &amp; DC.NFPA  COMPLIANT, UL2524 2ND EDITION (LISTING PENDING) NOTIFIER PSC FIBER DAS</t>
  </si>
  <si>
    <t>NFBDA-CA-R1-AV</t>
  </si>
  <si>
    <t>BASE ORDERING SKU FOR PSC REMOTE, 0.25W/+24DBM VHF 136-174 MHZ,CLASS A&amp;B, AC &amp; DC.NFPA  COMPLIANT, UL2524 2ND EDITION (LISTING PENDING) NOTIFIER PSC FIBER DAS</t>
  </si>
  <si>
    <t>NFBDA-CAR1AV3037</t>
  </si>
  <si>
    <t>BASE SKU FOR PSC REMOTE, 1W/+30DBM VHF 136-174 MHZ,CLASS A&amp;B, AC &amp; DC.NFPA  COMPLIANT, UL2524 2ND EDITION (LISTING PENDING) NOTIFIER PSC FIBER DAS</t>
  </si>
  <si>
    <t>NFBDA-D-727A</t>
  </si>
  <si>
    <t>PS 700 MHZ INCL BAND 14, CLASS A,0.5W / +27DBM, DC. NFPA  COMPLIANT, UL2524 2ND EDITION LISTED NOTIFIER DIGITAL BDA</t>
  </si>
  <si>
    <t>NFBDA-D-727AH</t>
  </si>
  <si>
    <t>PS 700 MHZ INCL BAND 14 HIGH CAPACITY, CLASS A,0.5W / +27DBM, DC. NFPA  COMPLIANT, UL2524 2ND EDITION LISTED NOTIFIER DIGITAL BDA</t>
  </si>
  <si>
    <t>NFBDA-D-733A</t>
  </si>
  <si>
    <t>PS 700 MHZ INCL BAND 14, CLASS A,2W / +33DBM, DC. NFPA  COMPLIANT, UL2524 2ND EDITION LISTED NOTIFIER DIGITAL BDA</t>
  </si>
  <si>
    <t>NFBDA-D-733AH</t>
  </si>
  <si>
    <t>PS 700 MHZ INCL BAND 14 HIGH CAPACITY, CLASS A,2W / +33DBM, DC. NFPA  COMPLIANT, UL2524 2ND EDITION LISTED NOTIFIER DIGITAL BDA</t>
  </si>
  <si>
    <t>NFBDA-D-733B</t>
  </si>
  <si>
    <t>PS 700 MHZ INCL BAND 14, CLASS B,2W / +33DBM, DC. NFPA  COMPLIANT, UL2524 2ND EDITION LISTED NOTIFIER DIGITAL BDA</t>
  </si>
  <si>
    <t>NFBDA-D-737A</t>
  </si>
  <si>
    <t>PS 700 MHZ INCL BAND 14, CLASS A,5W / +37DBM, DC. NFPA  COMPLIANT, UL2524 2ND EDITION (LISTING PENDING) NOTIFIER DIGITAL BDA</t>
  </si>
  <si>
    <t>NFBDA-D-737AH</t>
  </si>
  <si>
    <t>PS 700 MHZ INCL BAND 14 HIGH CAPACITY, CLASS A,5W / +37DBM, DC. NFPA  COMPLIANT, UL2524 2ND EDITION (LISTING PENDING) NOTIFIER DIGITAL BDA</t>
  </si>
  <si>
    <t>NFBDA-D-7S27A</t>
  </si>
  <si>
    <t>PS 700 + 800MHZ DUAL BAND INCL BAND 14, CLASS A,0.5W / +27DBM PER BAND, DC. NFPA  COMPLIANT, UL2524 2ND EDITION LISTED NOTIFIER DIGITAL BDA</t>
  </si>
  <si>
    <t>NFBDA-D-7S27B</t>
  </si>
  <si>
    <t>PS 700 + 800MHZ DUAL BAND INCL BAND 14, CLASS B,0.5W / +27DBM PER BAND, DC. NFPA  COMPLIANT, UL2524 2ND EDITION LISTED NOTIFIER DIGITAL BDA</t>
  </si>
  <si>
    <t>NFBDA-D-7S33A</t>
  </si>
  <si>
    <t>PS 700 + 800MHZ DUAL BAND INCL BAND 14, CLASS A,2W / +33DBM PER BAND, DC. NFPA  COMPLIANT, UL2524 2ND EDITION LISTED NOTIFIER DIGITAL BDA</t>
  </si>
  <si>
    <t>NFBDA-D-7S33AR1</t>
  </si>
  <si>
    <t>PS 700 + 800MHZ PUBLIC SAFETY CENTRIC DAS REMOTE, INCLUDING BAND 14, CLASS A, 2W/+33DBM PER BAND, DC.NFPA  COMPLIANT, UL2524 2ND EDITION (LISTING PENDING) NOTIFIER PSC FIBER DAS</t>
  </si>
  <si>
    <t>NFBDA-D-7S33B</t>
  </si>
  <si>
    <t>PS 700 + 800MHZ DUAL BAND INCL BAND 14, CLASS B,2W / +33DBM PER BAND, DC. NFPA  COMPLIANT, UL2524 2ND EDITION LISTED NOTIFIER DIGITAL BDA</t>
  </si>
  <si>
    <t>NFBDA-D-7S37A</t>
  </si>
  <si>
    <t>PS 700 + 800MHZ DUAL BAND INCL BAND 14, CLASS A,5W / +37DBM PER BAND, DC. NFPA  COMPLIANT, UL2524 2ND EDITION (LISTING PENDING) NOTIFIER DIGITAL BDA</t>
  </si>
  <si>
    <t>NFBDA-D-7S37AR1</t>
  </si>
  <si>
    <t>PS 700 + 800MHZ PUBLIC SAFETY CENTRIC DAS REMOTE, INCLUDING BAND 14, CLASS A, 5W/+37DBM PER BAND, DC.NFPA  COMPLIANT, UL2524 2ND EDITION (LISTING PENDING) NOTIFIER PSC FIBER DAS</t>
  </si>
  <si>
    <t>NFBDA-D-7S37B</t>
  </si>
  <si>
    <t>PS 700 + 800MHZ DUAL BAND INCL BAND 14, CLASS B,5W / +37DBM PER BAND, DC. NFPA  COMPLIANT, UL2524 2ND EDITION (LISTING PENDING) NOTIFIER DIGITAL BDA</t>
  </si>
  <si>
    <t>NFBDA-D-EM4</t>
  </si>
  <si>
    <t>PS 700 + 800MHZ ENTERPRISE DAS MASTER, INCL BAND 14, CLASS A, 2W / +33DBM PER BAND, DC. NFPA  COMPLIANT, UL2524 2ND EDITION LISTED NOTIFIER ENTERPRISE FIBER DAS</t>
  </si>
  <si>
    <t>NFBDA-D-EM4-37</t>
  </si>
  <si>
    <t>PS 700 + 800MHZ ENTERPRISE DAS MASTER, INCL BAND 14, CLASS A, 5W / +37DBM PER BAND, DC. NFPA  COMPLIANT, UL2524 2ND EDITION (LISTING PENDING) NOTIFIER ENTERPRISE FIBER DAS</t>
  </si>
  <si>
    <t>NFBDA-DH7S-A-M</t>
  </si>
  <si>
    <t>PS 700 + 800MHZ PUBLIC SAFETY CENTRIC DAS MASTER, INCL BAND 14, CLASS A &amp; B, 0.25W / +24DBM UL, AC &amp; DC.NFPA  COMPLIANT, UL2524 2ND EDITION (LISTING PENDING) NOTIFIER PSC FIBER DAS</t>
  </si>
  <si>
    <t>NFBDA-D-S27A</t>
  </si>
  <si>
    <t>PS 800 MHZ, CLASS A,0.5W / +27DBM, DC. NFPA  COMPLIANT, UL2524 2ND EDITION LISTED NOTIFIER DIGITAL BDA</t>
  </si>
  <si>
    <t>NFBDA-D-S27AH</t>
  </si>
  <si>
    <t>PS 800 MHZ HIGH CAPACITY, CLASS A,0.5W / +27DBM, DC. NFPA  COMPLIANT, UL2524 2ND EDITION LISTED NOTIFIER DIGITAL BDA</t>
  </si>
  <si>
    <t>NFBDA-D-S33A</t>
  </si>
  <si>
    <t>PS 800 MHZ, CLASS A,2W / +33DBM, DC. NFPA  COMPLIANT, UL2524 2ND EDITION LISTED NOTIFIER DIGITAL BDA</t>
  </si>
  <si>
    <t>NFBDA-D-S33AH</t>
  </si>
  <si>
    <t>PS 800 MHZ HIGH CAPACITY, CLASS A,2W / +33DBM, DC. NFPA  COMPLIANT, UL2524 2ND EDITION LISTED NOTIFIER DIGITAL BDA</t>
  </si>
  <si>
    <t>NFBDA-D-S33B</t>
  </si>
  <si>
    <t>PS 800 MHZ, CLASS B,2W / +33DBM, DC. NFPA  COMPLIANT, UL2524 2ND EDITION LISTED NOTIFIER DIGITAL BDA</t>
  </si>
  <si>
    <t>NFBDA-D-S37A</t>
  </si>
  <si>
    <t>PS 800 MHZ, CLASS A,5W / +37DBM, DC. NFPA  COMPLIANT, UL2524 2ND EDITION (LISTING PENDING) NOTIFIER DIGITAL BDA</t>
  </si>
  <si>
    <t>NFBDA-D-S37AH</t>
  </si>
  <si>
    <t>PS 800 MHZ HIGH CAPACITY, CLASS A,5W / +37DBM, DC. NFPA  COMPLIANT, UL2524 2ND EDITION (LISTING PENDING) NOTIFIER DIGITAL BDA</t>
  </si>
  <si>
    <t>NFBDA-EA-AU-40</t>
  </si>
  <si>
    <t>UHF 450-470MHZ, 1W/+30DBM IN UHF, CLASS A &amp; B, 4MHZ BW, AC &amp; DC.NFPA  COMPLIANT, UL2524 2ND EDITION LISTED NOTIFIER DIGITAL BDA</t>
  </si>
  <si>
    <t>NFBDA-EA-AV-1A</t>
  </si>
  <si>
    <t>VHF 136-174MHZ, +13DBM, NFPA, CLASS A, AC &amp; DC, ACF 1 CHANNEL INTERNAL DUPLEXER (NON UL2524). NOTIFIER ACTIVE CRYSTAL FILTER (ACF) DIGITAL BDA</t>
  </si>
  <si>
    <t>NFBDA-EA-AV-2A</t>
  </si>
  <si>
    <t>VHF 136-174MHZ, +10DBM, NFPA, CLASS A, AC &amp; DC, ACF 2 CHANNEL INTERNAL DUPLEXER (NON UL2524).NOTIFIER ACTIVE CRYSTAL FILTER (ACF) DIGITAL BDA</t>
  </si>
  <si>
    <t>NFBDA-EAAVT3520</t>
  </si>
  <si>
    <t>VHF + UHF 136-174MHZ + 470-512MHZ, 0.25W/+24DBM IN VHF, 1W/+30DBMNFPA  COMPLIANT, UL2524 2ND EDITION LISTED NOTIFIER DIGITAL BDA IN UHF,CLASS A &amp; B, 3.5MHZ BW, AC &amp; DC.</t>
  </si>
  <si>
    <t>NFBDA-EAAVU3540</t>
  </si>
  <si>
    <t>VHF + UHF 136-174MHZ  + 450-470MHZ, 0.25W/+24DBM IN VHF, 1W/+30DBM IN UHF, CLASS A &amp; B, 3.5MHZ BW, 4MHZ BW, AC &amp; DC.NFPA  COMPLIANT, UL2524 2ND EDITION LISTED NOTIFIER DIGITAL BDA</t>
  </si>
  <si>
    <t>NFBDA-EA-AVUT</t>
  </si>
  <si>
    <t>BASE ORDERING SKU FOR 0.5W/+27DBM VHF 136-174 MHZ + 1W/+30DBM UHF, CLASS A&amp;B, AC &amp; DC.NFPA  COMPLIANT, UL2524 2ND EDITION LISTED NOTIFIER DIGITAL BDA</t>
  </si>
  <si>
    <t>NFBDA-EAAVUT-3037</t>
  </si>
  <si>
    <t>BASE ORDERING SKU FOR 1W/+30DBM VHF 136-174 MHZ + 5W/+37DBM UHF, CLASS A&amp;B, AC &amp; DC.NFPA  COMPLIANT, UL2524 2ND EDITION (LISTING PENDING) NOTIFIER DIGITAL BDA</t>
  </si>
  <si>
    <t>NFBDA-EA-AVUTM</t>
  </si>
  <si>
    <t>BASE ORDERING SKU FOR 0.5W/+27DBM VHF 136-174 MHZ + 1W/+30DBM UHF, CLASS A&amp;B, AC &amp; DC, MIAMI DADE.NFPA  COMPLIANT, UL2524 2ND EDITION LISTED NOTIFIER DIGITAL BDA</t>
  </si>
  <si>
    <t>NFBDAEAAVUTM-3037</t>
  </si>
  <si>
    <t>BASE ORDERING SKU FOR 1W/+30DBM VHF 136-174 MHZ + 5W/+37DBM UHF, CLASS A&amp;B, AC &amp; DC, MIAMI DADE.NFPA  COMPLIANT, UL2524 2ND EDITION (LISTING PENDING) NOTIFIER DIGITAL BDA</t>
  </si>
  <si>
    <t>NFBDA-EAE4AVU3037</t>
  </si>
  <si>
    <t>BASE ORDERING SKU FOR 1W/+30DBM VHF 136-174 MHZ + 5W/+37DBM UHF MASTER ENTERPRISE DAS 4 FO PORTS, CLASS A&amp;B.AC &amp; DC.NFPA  COMPLIANT, UL2524 2ND EDITION (LISTING PENDING) NOTIFIER ENTERPRISE FIBER DAS</t>
  </si>
  <si>
    <t>NFBDA-EA-E4-AVUT</t>
  </si>
  <si>
    <t>BASE ORDERING SKU FOR 0.25W/+24DBM VHF 136-174 MHZ + 1W/+30DBM UHF MASTER ENTERPRISE DAS 4 FO PORTS, CLASS A&amp;B.AC &amp; DC.NFPA  COMPLIANT, UL2524 2ND EDITION LISTED NOTIFIER ENTERPRISE FIBER DAS</t>
  </si>
  <si>
    <t>NFBDA-EA-M-AVUT</t>
  </si>
  <si>
    <t>BASE ORDERING SKU FOR VHF 136-174 MHZ + UHF PSC MASTER, CLASS A&amp;B, AC &amp; DC.NFPA  COMPLIANT, UL2524 2ND EDITION (LISTING PENDING) NOTIFIER PSC FIBER DAS</t>
  </si>
  <si>
    <t>NFBDA-EAR1AVU3037</t>
  </si>
  <si>
    <t>BASE ORDERING SKU FOR PSC REMOTE, 1W/+30DBM VHF 136-174MHZ+ 5W/+37DBM UHF,CLASS A&amp;B,AC &amp; DC.NFPA  COMPLIANT, UL2524 2ND EDITION (LISTING PENDING) NOTIFIER PSC FIBER DAS</t>
  </si>
  <si>
    <t>NFBDA-EA-R1-AVUT</t>
  </si>
  <si>
    <t>BASE ORDERING SKU FOR PSC REMOTE, 0.25W/24DBM VHF 136-174 MHZ + 1W/+30DBM UHF,CLASS A&amp;B,AC &amp; DC.NFPA  COMPLIANT, UL2524 2ND EDITION (LISTING PENDING) NOTIFIER PSC FIBER DAS</t>
  </si>
  <si>
    <t>NFBDA-TRN-BDAKIT</t>
  </si>
  <si>
    <t>DIGITAL CLASS A DUAL BAND 700/800, 0.5W, DC (NFBDA-D-7S27A) + BBU, 55AH, 24VDC, BATTERIES NOT INCLUDED, INCLUDES NOTIFIER MONITOR MODULE FOR FACP CONNECTION (NFBDA-BTTY100055N)</t>
  </si>
  <si>
    <t>NFBDA-TRN-FDASKIT</t>
  </si>
  <si>
    <t>NOTIFIER - ENTERPRISE DAS 700/800 DUAL BAND, 2W CLASS A MASTER, DC (NFBDA-D-EM4) + ENTERPRISE DAS 700/800 DUAL BAND, CLASS B REMOTE 2W, DC (NFBDA-A7S-D)</t>
  </si>
  <si>
    <t>HMC-K4</t>
  </si>
  <si>
    <t>CALL STATION EXTENSION KEYPAD WITH 4 PROGRAMMABLE BUTTONS. EACH BUTTON HAS PROTECTION COVER.</t>
  </si>
  <si>
    <t>HMC-K8</t>
  </si>
  <si>
    <t>CALL STATION EXTENSION KEYPAD WITH 8 PROGRAMMABLE BUTTONS</t>
  </si>
  <si>
    <t>RK-AMP500-A</t>
  </si>
  <si>
    <r>
      <t xml:space="preserve">HIGH EFFICIENCY DIGITAL POWER AMPLIFIER, 500W RATED OUTPUT POWER, 100V/70V OUTPUT. </t>
    </r>
    <r>
      <rPr>
        <b/>
        <sz val="11"/>
        <color rgb="FFC00000"/>
        <rFont val="Calibri"/>
        <family val="2"/>
        <scheme val="minor"/>
      </rPr>
      <t>Replacing Part No. RK-AMP500 to align with UL.</t>
    </r>
  </si>
  <si>
    <t>RK-MCU-A</t>
  </si>
  <si>
    <r>
      <t xml:space="preserve">MASTER CONTROL UNIT, BUILT-IN 8 SPEAKER LINE SELECTOR &amp; 500W HIGH EFFICIENCY CLASS-D POWER AMPLIFIER. </t>
    </r>
    <r>
      <rPr>
        <b/>
        <sz val="11"/>
        <color rgb="FFC00000"/>
        <rFont val="Calibri"/>
        <family val="2"/>
        <scheme val="minor"/>
      </rPr>
      <t>Replacing Part No. RK-MCU to align with UL.</t>
    </r>
  </si>
  <si>
    <t>RK-MIC-A</t>
  </si>
  <si>
    <r>
      <t xml:space="preserve">ROMOTE CALL STATION, 8 PRESET BUTTONS AND 8 CONFIGURABLE BUTTONS, OPTIONAL GOOSENECK OR PTT. </t>
    </r>
    <r>
      <rPr>
        <b/>
        <sz val="11"/>
        <color rgb="FFC00000"/>
        <rFont val="Calibri"/>
        <family val="2"/>
        <scheme val="minor"/>
      </rPr>
      <t>Replacing Part No. RK-MIC to align with UL.</t>
    </r>
  </si>
  <si>
    <t>RK-ZONE24-A</t>
  </si>
  <si>
    <r>
      <t xml:space="preserve">ZONE EXPANDER WITH SINGLE AUDIO CHANNEL MODE, BUILT-IN 24 SPEAKER LINE SELECTOR, 24 DRY CONTACT INPUTS. </t>
    </r>
    <r>
      <rPr>
        <b/>
        <sz val="11"/>
        <color rgb="FFC00000"/>
        <rFont val="Calibri"/>
        <family val="2"/>
        <scheme val="minor"/>
      </rPr>
      <t>Replacing Part No. RK-ZONE24 to align with UL.</t>
    </r>
  </si>
  <si>
    <t>RK-ZONE8-A</t>
  </si>
  <si>
    <r>
      <t xml:space="preserve">ZONE EXPANDER WITH SINGLE OR DUAL AUDIO CHANNEL MODE, BUILT-IN 8 SPEAKER LINE SELECTOR, 8 DRY CONTACT INPUTS/OUTPUTS. </t>
    </r>
    <r>
      <rPr>
        <b/>
        <sz val="11"/>
        <color rgb="FFC00000"/>
        <rFont val="Calibri"/>
        <family val="2"/>
        <scheme val="minor"/>
      </rPr>
      <t>Replacing Part No. RK-ZONE8 to align with UL.</t>
    </r>
  </si>
  <si>
    <t>30406002</t>
  </si>
  <si>
    <r>
      <t xml:space="preserve">BRACKET, WORK WITH LM2-PCP06X SERIES, METAL, WHITE, FOR SUSPENDED INSTALLATION. </t>
    </r>
    <r>
      <rPr>
        <b/>
        <sz val="11"/>
        <color rgb="FFC00000"/>
        <rFont val="Calibri"/>
        <family val="2"/>
        <scheme val="minor"/>
      </rPr>
      <t>Replacing Part No. LM2-MHA to align with UL.</t>
    </r>
  </si>
  <si>
    <t>LM2-PCP06A(UL)</t>
  </si>
  <si>
    <r>
      <t xml:space="preserve">5" CEILING SPEAKER 6/3/1.5W,WHITE, ABS.  </t>
    </r>
    <r>
      <rPr>
        <b/>
        <sz val="11"/>
        <color rgb="FFC00000"/>
        <rFont val="Calibri"/>
        <family val="2"/>
        <scheme val="minor"/>
      </rPr>
      <t>Replacing Part No. LM2-PCP06A to align with UL.</t>
    </r>
  </si>
  <si>
    <t>LM2-PCP06B(UL)</t>
  </si>
  <si>
    <r>
      <t>5" CEILING SPEAKER, 6/3/1.5W,WHITE, ABS, ABS DOME.</t>
    </r>
    <r>
      <rPr>
        <b/>
        <sz val="11"/>
        <color rgb="FFC00000"/>
        <rFont val="Calibri"/>
        <family val="2"/>
        <scheme val="minor"/>
      </rPr>
      <t xml:space="preserve"> Replacing Part No. LM2-PCP06B to align with UL.</t>
    </r>
  </si>
  <si>
    <t>LM2-PCP06C(UL)</t>
  </si>
  <si>
    <r>
      <t xml:space="preserve">5''  CEILING SPEAKER, 6/3/1.5W, WHITE,ABS, MOISTURE-PROOF IP54. </t>
    </r>
    <r>
      <rPr>
        <b/>
        <sz val="11"/>
        <color rgb="FFC00000"/>
        <rFont val="Calibri"/>
        <family val="2"/>
        <scheme val="minor"/>
      </rPr>
      <t>Replacing Part No. LM2-PCP06C to align with UL.</t>
    </r>
  </si>
  <si>
    <t>LM2-PM</t>
  </si>
  <si>
    <t>FLAME-PROOF ABS BACK DOME, WORK WITH LM2-PCP06A/LM2-PCP06C</t>
  </si>
  <si>
    <t>L-PBM20A(UL)</t>
  </si>
  <si>
    <r>
      <t xml:space="preserve">BIDIRECTIONAL PROJECTION SPEAKER, 20/10/5/2.5W, WHITE, ALUMINUM. </t>
    </r>
    <r>
      <rPr>
        <b/>
        <sz val="11"/>
        <color rgb="FFC00000"/>
        <rFont val="Calibri"/>
        <family val="2"/>
        <scheme val="minor"/>
      </rPr>
      <t>Replacing Part No.L-PBM20A to align with UL.</t>
    </r>
  </si>
  <si>
    <t>L-PCM06B</t>
  </si>
  <si>
    <t>6.5'' CEILING SPEAKER, 6/3W, WHITE, METAL, METAL DOME</t>
  </si>
  <si>
    <t>L-PCP20A</t>
  </si>
  <si>
    <t>6" CEILING SPEAKER, 20W, WHITE, ABS</t>
  </si>
  <si>
    <t>L-PJM10A(UL)</t>
  </si>
  <si>
    <r>
      <t xml:space="preserve">UNIDIRECTIONAL PROJECTION SPEAKER, 10/5/2.5/1.25W, WHITE, ALUMINUM. </t>
    </r>
    <r>
      <rPr>
        <b/>
        <sz val="11"/>
        <color rgb="FFC00000"/>
        <rFont val="Calibri"/>
        <family val="2"/>
        <scheme val="minor"/>
      </rPr>
      <t>Replacing Part No. L-PJM10A to align with UL.</t>
    </r>
  </si>
  <si>
    <t>L-PJM20A(UL)</t>
  </si>
  <si>
    <r>
      <t xml:space="preserve">UNIDIRECTIONAL PROJECTION SPEAKER, 20/10/5/2.5W, WHITE, ALUMINUM.  </t>
    </r>
    <r>
      <rPr>
        <b/>
        <sz val="11"/>
        <color rgb="FFC00000"/>
        <rFont val="Calibri"/>
        <family val="2"/>
        <scheme val="minor"/>
      </rPr>
      <t>Replacing Part No. L-PJM20A to align with UL.</t>
    </r>
  </si>
  <si>
    <t>L-POM20A(UL)</t>
  </si>
  <si>
    <r>
      <t xml:space="preserve">OUTDOOR COLUMN SPEAKER, 20/10/5/2.5W, WHITE, ALUMINUM. </t>
    </r>
    <r>
      <rPr>
        <b/>
        <sz val="11"/>
        <color rgb="FFC00000"/>
        <rFont val="Calibri"/>
        <family val="2"/>
        <scheme val="minor"/>
      </rPr>
      <t xml:space="preserve"> Replacing Part No. L-POM20A to align with UL.</t>
    </r>
  </si>
  <si>
    <t>L-POM40A(UL)</t>
  </si>
  <si>
    <r>
      <t xml:space="preserve">OUTDOOR COLUMN SPEAKER, 40/20/10/5W, WHITE, ALUMINUM. </t>
    </r>
    <r>
      <rPr>
        <b/>
        <sz val="11"/>
        <color rgb="FFC00000"/>
        <rFont val="Calibri"/>
        <family val="2"/>
        <scheme val="minor"/>
      </rPr>
      <t>Replacing Part No. L-POM40A to align with UL.</t>
    </r>
  </si>
  <si>
    <t>L-POM80A(UL)</t>
  </si>
  <si>
    <r>
      <t xml:space="preserve">OUTDOOR COLUMN SPEAKER, 80/40/20/10W, WHITE, ALUMINUM. </t>
    </r>
    <r>
      <rPr>
        <b/>
        <sz val="11"/>
        <color rgb="FFC00000"/>
        <rFont val="Calibri"/>
        <family val="2"/>
        <scheme val="minor"/>
      </rPr>
      <t>Replacing Part No. L-POM80A to align with UL.</t>
    </r>
  </si>
  <si>
    <t>L-PWP40A(UL)</t>
  </si>
  <si>
    <r>
      <t xml:space="preserve">WALL MOUNT CABINET SPEAKER, 40/20/10W, WHITE, ABS. </t>
    </r>
    <r>
      <rPr>
        <b/>
        <sz val="11"/>
        <color rgb="FFC00000"/>
        <rFont val="Calibri"/>
        <family val="2"/>
        <scheme val="minor"/>
      </rPr>
      <t>Replacing Part No. L-PWP40A to align with UL.</t>
    </r>
  </si>
  <si>
    <t>L-PWP40B(UL)</t>
  </si>
  <si>
    <r>
      <t xml:space="preserve">WALL MOUNT CABINET SPEAKER, 40/20/10W, BLACK, ABS. </t>
    </r>
    <r>
      <rPr>
        <b/>
        <sz val="11"/>
        <color rgb="FFC00000"/>
        <rFont val="Calibri"/>
        <family val="2"/>
        <scheme val="minor"/>
      </rPr>
      <t>Replacing Part No. L-PWP40B to align with UL.</t>
    </r>
  </si>
  <si>
    <t>L-PWP60A(UL)</t>
  </si>
  <si>
    <r>
      <t xml:space="preserve">WALL MOUNT CABINET SPEAKER, 60/30/15W, WHITE, ABS. </t>
    </r>
    <r>
      <rPr>
        <b/>
        <sz val="11"/>
        <color rgb="FFC00000"/>
        <rFont val="Calibri"/>
        <family val="2"/>
        <scheme val="minor"/>
      </rPr>
      <t>Replacing Part No. L-PWP60A to align with UL.</t>
    </r>
  </si>
  <si>
    <t>L-VCM6B/EN(UL)</t>
  </si>
  <si>
    <r>
      <t>5" FIRE PROOF METAL CEILING SPEAKER, 6/3/1.5/0.75W, RED FIRE DOME, EN54-24.</t>
    </r>
    <r>
      <rPr>
        <b/>
        <sz val="11"/>
        <color rgb="FFC00000"/>
        <rFont val="Calibri"/>
        <family val="2"/>
        <scheme val="minor"/>
      </rPr>
      <t xml:space="preserve"> Replacing Part No. L-VCM6B/EN to align with UL.</t>
    </r>
  </si>
  <si>
    <t>011145F</t>
  </si>
  <si>
    <t>UNP BI-DIRECTIONAL PAGING RELAY FOR ANALOG SYSTEM CONNECTIVITY</t>
  </si>
  <si>
    <t>RDVM1G</t>
  </si>
  <si>
    <t>DIGITAL VOICE OPTION,UP TO 16 MSGS</t>
  </si>
  <si>
    <t>UNP-BNDLADD-25</t>
  </si>
  <si>
    <r>
      <t xml:space="preserve">UNP LICENSE ADDITIONAL BUNDLE 25 IP, DESKTOP, MOBILE ENDPOINTS </t>
    </r>
    <r>
      <rPr>
        <b/>
        <sz val="11"/>
        <color theme="1"/>
        <rFont val="Calibri"/>
        <family val="2"/>
        <scheme val="minor"/>
      </rPr>
      <t>(SKU ORDER QTY 98+)</t>
    </r>
  </si>
  <si>
    <r>
      <t>UNP LICENSE ADDITIONAL BUNDLE 25 IP, DESKTOP, MOBILE ENDPOINTS</t>
    </r>
    <r>
      <rPr>
        <b/>
        <sz val="11"/>
        <color theme="1"/>
        <rFont val="Calibri"/>
        <family val="2"/>
        <scheme val="minor"/>
      </rPr>
      <t xml:space="preserve"> (SKU ORDER QTY 38-97)</t>
    </r>
  </si>
  <si>
    <r>
      <t xml:space="preserve">UNP LICENSE ADDITIONAL BUNDLE 25 IP, DESKTOP, MOBILE ENDPOINTS </t>
    </r>
    <r>
      <rPr>
        <b/>
        <sz val="11"/>
        <color theme="1"/>
        <rFont val="Calibri"/>
        <family val="2"/>
        <scheme val="minor"/>
      </rPr>
      <t>(SKU ORDER QTY 18-37)</t>
    </r>
  </si>
  <si>
    <r>
      <t xml:space="preserve">UNP LICENSE ADDITIONAL BUNDLE 25 IP, DESKTOP, MOBILE ENDPOINTS </t>
    </r>
    <r>
      <rPr>
        <b/>
        <sz val="11"/>
        <color theme="1"/>
        <rFont val="Calibri"/>
        <family val="2"/>
        <scheme val="minor"/>
      </rPr>
      <t>(SKU ORDER QTY 8-17)</t>
    </r>
  </si>
  <si>
    <r>
      <t xml:space="preserve">UNP LICENSE ADDITIONAL BUNDLE 25 IP, DESKTOP, MOBILE ENDPOINTS </t>
    </r>
    <r>
      <rPr>
        <b/>
        <sz val="11"/>
        <color theme="1"/>
        <rFont val="Calibri"/>
        <family val="2"/>
        <scheme val="minor"/>
      </rPr>
      <t>(SKU ORDER QTY 1-7)</t>
    </r>
  </si>
  <si>
    <t>UNP-BNDLBASE-50</t>
  </si>
  <si>
    <t>UNP BASE BUNDLE LICENSE 50 IP, DESKTOP, MOBILE ENDPOINTS</t>
  </si>
  <si>
    <t>UNP-HABNDLADD-25</t>
  </si>
  <si>
    <r>
      <t xml:space="preserve">UNP HIGH AVAILABILITY LICENSE ADDITIONAL BUNDLE 25 IP, DESKTOP, MOBILE ENDPOINTS </t>
    </r>
    <r>
      <rPr>
        <b/>
        <sz val="11"/>
        <color theme="1"/>
        <rFont val="Calibri"/>
        <family val="2"/>
        <scheme val="minor"/>
      </rPr>
      <t>(SKU ORDER QTY 98+)</t>
    </r>
  </si>
  <si>
    <r>
      <t>UNP HIGH AVAILABILITY LICENSE ADDITIONAL BUNDLE 25 IP, DESKTOP, MOBILE ENDPOINTS</t>
    </r>
    <r>
      <rPr>
        <b/>
        <sz val="11"/>
        <color theme="1"/>
        <rFont val="Calibri"/>
        <family val="2"/>
        <scheme val="minor"/>
      </rPr>
      <t xml:space="preserve"> (SKU ORDER QTY 38-97)</t>
    </r>
  </si>
  <si>
    <r>
      <t xml:space="preserve">UNP HIGH AVAILABILITY LICENSE ADDITIONAL BUNDLE 25 IP, DESKTOP, MOBILE ENDPOINTS </t>
    </r>
    <r>
      <rPr>
        <b/>
        <sz val="11"/>
        <color theme="1"/>
        <rFont val="Calibri"/>
        <family val="2"/>
        <scheme val="minor"/>
      </rPr>
      <t>(SKU ORDER QTY 18-37)</t>
    </r>
  </si>
  <si>
    <r>
      <t>UNP HIGH AVAILABILITY LICENSE ADDITIONAL BUNDLE 25 IP, DESKTOP, MOBILE ENDPOINTS</t>
    </r>
    <r>
      <rPr>
        <b/>
        <sz val="11"/>
        <color theme="1"/>
        <rFont val="Calibri"/>
        <family val="2"/>
        <scheme val="minor"/>
      </rPr>
      <t xml:space="preserve"> (SKU ORDER QTY 8-17)</t>
    </r>
  </si>
  <si>
    <r>
      <t xml:space="preserve">UNP HIGH AVAILABILITY LICENSE ADDITIONAL BUNDLE 25 IP, DESKTOP, MOBILE ENDPOINTS </t>
    </r>
    <r>
      <rPr>
        <b/>
        <sz val="11"/>
        <color theme="1"/>
        <rFont val="Calibri"/>
        <family val="2"/>
        <scheme val="minor"/>
      </rPr>
      <t>(SKU ORDER QTY 1-7)</t>
    </r>
  </si>
  <si>
    <t>UNP-HABNDLBASE-50</t>
  </si>
  <si>
    <t>UNP HIGH AVAILABILITY BASE BUNDLE LICENSE 50 IP, DESKTOP, MOBILE ENDPOINTS (SKU QTY 1)</t>
  </si>
  <si>
    <t>UNP-HAIPADD-25</t>
  </si>
  <si>
    <r>
      <t xml:space="preserve">UNP HIGH AVAILABILITY  LICENSE ADDITIONAL 25 IP ENDPOINTS </t>
    </r>
    <r>
      <rPr>
        <b/>
        <sz val="11"/>
        <color theme="1"/>
        <rFont val="Calibri"/>
        <family val="2"/>
        <scheme val="minor"/>
      </rPr>
      <t>(SKU ORDER QTY 98+)</t>
    </r>
  </si>
  <si>
    <r>
      <t xml:space="preserve">UNP HIGH AVAILABILITY LICENSE ADDITIONAL 25 IP ENDPOINTS </t>
    </r>
    <r>
      <rPr>
        <b/>
        <sz val="11"/>
        <color theme="1"/>
        <rFont val="Calibri"/>
        <family val="2"/>
        <scheme val="minor"/>
      </rPr>
      <t>(SKU ORDER QTY 38-97)</t>
    </r>
  </si>
  <si>
    <r>
      <t xml:space="preserve">UNP HIGH AVAILABILITY LICENSE ADDITIONAL 25 IP ENDPOINTS </t>
    </r>
    <r>
      <rPr>
        <b/>
        <sz val="11"/>
        <color theme="1"/>
        <rFont val="Calibri"/>
        <family val="2"/>
        <scheme val="minor"/>
      </rPr>
      <t>(SKU ORDER QTY 18-37)</t>
    </r>
  </si>
  <si>
    <r>
      <t>UNP HIGH AVAILABILITY LICENSE ADDITIONAL 25 IP ENDPOINTS</t>
    </r>
    <r>
      <rPr>
        <b/>
        <sz val="11"/>
        <color theme="1"/>
        <rFont val="Calibri"/>
        <family val="2"/>
        <scheme val="minor"/>
      </rPr>
      <t xml:space="preserve"> (SKU ORDER QTY 8-17)</t>
    </r>
  </si>
  <si>
    <r>
      <t xml:space="preserve">UNP HIGH AVAILABILITY LICENSE ADDITIONAL 25 IP ENDPOINTS  </t>
    </r>
    <r>
      <rPr>
        <b/>
        <sz val="11"/>
        <color theme="1"/>
        <rFont val="Calibri"/>
        <family val="2"/>
        <scheme val="minor"/>
      </rPr>
      <t>(SKU ORDER QTY 1-7)</t>
    </r>
  </si>
  <si>
    <t>UNP-HAIPBASE-50</t>
  </si>
  <si>
    <t>UNP HIGH AVAABILITY BASE LICENSE 50 IP ENDPOINTS (SKU QTY 1)</t>
  </si>
  <si>
    <t>UNP-HAMOBADD-25</t>
  </si>
  <si>
    <r>
      <t>UNP HIGH AVAILABILITY LICENSE ADDITIONAL 25 MOBILE ENDPOINTS</t>
    </r>
    <r>
      <rPr>
        <b/>
        <sz val="11"/>
        <color theme="1"/>
        <rFont val="Calibri"/>
        <family val="2"/>
        <scheme val="minor"/>
      </rPr>
      <t xml:space="preserve"> (SKU ORDER QTY 98+)</t>
    </r>
  </si>
  <si>
    <r>
      <t>UNP HIGH AVAILABILITY LICENSE ADDITIONAL 25 MOBILE ENDPOINTS</t>
    </r>
    <r>
      <rPr>
        <b/>
        <sz val="11"/>
        <color theme="1"/>
        <rFont val="Calibri"/>
        <family val="2"/>
        <scheme val="minor"/>
      </rPr>
      <t xml:space="preserve"> (SKU ORDER QTY 8-17)</t>
    </r>
  </si>
  <si>
    <r>
      <t>UNP HIGH AVAILABILITY LICENSE ADDITIONAL 25 MOBILE ENDPOINTS</t>
    </r>
    <r>
      <rPr>
        <b/>
        <sz val="11"/>
        <color theme="1"/>
        <rFont val="Calibri"/>
        <family val="2"/>
        <scheme val="minor"/>
      </rPr>
      <t xml:space="preserve"> (SKU ORDER QTY 38-97)</t>
    </r>
  </si>
  <si>
    <r>
      <t xml:space="preserve">UNP HIGH AVAILABILITY LICENSE ADDITIONAL 25 MOBILE ENDPOINTS </t>
    </r>
    <r>
      <rPr>
        <b/>
        <sz val="11"/>
        <color theme="1"/>
        <rFont val="Calibri"/>
        <family val="2"/>
        <scheme val="minor"/>
      </rPr>
      <t>(SKU ORDER QTY 18-37)</t>
    </r>
  </si>
  <si>
    <r>
      <t xml:space="preserve">UNP HIGH AVAILABILITY LICENSE ADDITIONAL 25 MOBILE ENDPOINTS </t>
    </r>
    <r>
      <rPr>
        <b/>
        <sz val="11"/>
        <color theme="1"/>
        <rFont val="Calibri"/>
        <family val="2"/>
        <scheme val="minor"/>
      </rPr>
      <t>(SKU ORDER QTY 1-7)</t>
    </r>
  </si>
  <si>
    <t>UNP-HAMOBBASE-50</t>
  </si>
  <si>
    <t>UNP  HIGH AVAILABILITYY BASE LICENSE 50 MOBILE ENDPOINTS (SKU QTY 1)</t>
  </si>
  <si>
    <t>UNP-HASLEDADD-25</t>
  </si>
  <si>
    <r>
      <t xml:space="preserve">UNP HIGH AVAILABILITY SLED LICENSE ADDITIONAL BUNDLE 25 IP, DESKTOP, MOBILE ENDPOINTS </t>
    </r>
    <r>
      <rPr>
        <b/>
        <sz val="11"/>
        <color theme="1"/>
        <rFont val="Calibri"/>
        <family val="2"/>
        <scheme val="minor"/>
      </rPr>
      <t>(SKU ORDER QTY 98+)</t>
    </r>
  </si>
  <si>
    <r>
      <t xml:space="preserve">UNP HIGH AVAILABILITY SLED LICENSE ADDITIONAL BUNDLE 25 IP, DESKTOP, MOBILE ENDPOINTS </t>
    </r>
    <r>
      <rPr>
        <b/>
        <sz val="11"/>
        <color theme="1"/>
        <rFont val="Calibri"/>
        <family val="2"/>
        <scheme val="minor"/>
      </rPr>
      <t>(SKU ORDER QTY 8-17)</t>
    </r>
  </si>
  <si>
    <r>
      <t xml:space="preserve">UNP HIGH AVAILABILITY SLED LICENSE ADDITIONAL BUNDLE 25 IP, DESKTOP, MOBILE ENDPOINTS </t>
    </r>
    <r>
      <rPr>
        <b/>
        <sz val="11"/>
        <color theme="1"/>
        <rFont val="Calibri"/>
        <family val="2"/>
        <scheme val="minor"/>
      </rPr>
      <t>(SKU ORDER QTY 38-97)</t>
    </r>
  </si>
  <si>
    <r>
      <t xml:space="preserve">UNP HIGH AVAILABILITY SLED LICENSE ADDITIONAL BUNDLE 25 IP, DESKTOP, MOBILE ENDPOINTS </t>
    </r>
    <r>
      <rPr>
        <b/>
        <sz val="11"/>
        <color theme="1"/>
        <rFont val="Calibri"/>
        <family val="2"/>
        <scheme val="minor"/>
      </rPr>
      <t>(SKU ORDER QTY 18-37)</t>
    </r>
  </si>
  <si>
    <r>
      <t xml:space="preserve">UNP HIGH AVAILABILITY SLED LICENSE ADDITIONAL BUNDLE 25 IP, DESKTOP, MOBILE ENDPOINTS </t>
    </r>
    <r>
      <rPr>
        <b/>
        <sz val="11"/>
        <color theme="1"/>
        <rFont val="Calibri"/>
        <family val="2"/>
        <scheme val="minor"/>
      </rPr>
      <t>(SKU ORDER QTY 1-7)</t>
    </r>
  </si>
  <si>
    <t>UNP-HASLEDBASE-50</t>
  </si>
  <si>
    <t>UNP HIGH AVAILABILITY SLED BASE BUNDLE LICENSE 50 IP, DESKTOP, MOBILE ENDPOINTS (SKU QTY 1)</t>
  </si>
  <si>
    <t>UNP-IPADD-25</t>
  </si>
  <si>
    <r>
      <t>UNP LICENSE ADDITIONAL 25 MOBILE ENDPOINTS</t>
    </r>
    <r>
      <rPr>
        <b/>
        <sz val="11"/>
        <color theme="1"/>
        <rFont val="Calibri"/>
        <family val="2"/>
        <scheme val="minor"/>
      </rPr>
      <t xml:space="preserve"> (SKU ORDER QTY 98+)</t>
    </r>
  </si>
  <si>
    <r>
      <t>UNP LICENSE ADDITIONAL 25 MOBILE ENDPOINTS</t>
    </r>
    <r>
      <rPr>
        <b/>
        <sz val="11"/>
        <color theme="1"/>
        <rFont val="Calibri"/>
        <family val="2"/>
        <scheme val="minor"/>
      </rPr>
      <t xml:space="preserve"> (SKU ORDER QTY 38-97)</t>
    </r>
  </si>
  <si>
    <r>
      <t xml:space="preserve">UNP LICENSE ADDITIONAL 25 MOBILE ENDPOINTS </t>
    </r>
    <r>
      <rPr>
        <b/>
        <sz val="11"/>
        <color theme="1"/>
        <rFont val="Calibri"/>
        <family val="2"/>
        <scheme val="minor"/>
      </rPr>
      <t>(SKU ORDER QTY 18-37)</t>
    </r>
  </si>
  <si>
    <r>
      <t xml:space="preserve">UNP LICENSE ADDITIONAL 25 MOBILE ENDPOINTS </t>
    </r>
    <r>
      <rPr>
        <b/>
        <sz val="11"/>
        <color theme="1"/>
        <rFont val="Calibri"/>
        <family val="2"/>
        <scheme val="minor"/>
      </rPr>
      <t>(SKU ORDER QTY 8-17)</t>
    </r>
  </si>
  <si>
    <r>
      <t xml:space="preserve">UNP LICENSE ADDITIONAL 25 MOBILE ENDPOINTS </t>
    </r>
    <r>
      <rPr>
        <b/>
        <sz val="11"/>
        <color theme="1"/>
        <rFont val="Calibri"/>
        <family val="2"/>
        <scheme val="minor"/>
      </rPr>
      <t>(SKU ORDER QTY 1-7)</t>
    </r>
  </si>
  <si>
    <t>UNP-IPBASE-50</t>
  </si>
  <si>
    <t>UNP BASE LICENSE 50 IP ENDPOINTS</t>
  </si>
  <si>
    <t>UNP-LIC-TRIAL</t>
  </si>
  <si>
    <t>UNP NFR LICENSE AND ONSITE TRAINING COURSE (PER PERSON)</t>
  </si>
  <si>
    <t>UNP-MOBADD-25</t>
  </si>
  <si>
    <t>UNP-MOBBASE-50</t>
  </si>
  <si>
    <t>UNP BASE LICENSE 50 MOBILE ENDPOINTS</t>
  </si>
  <si>
    <t>UNP-SLEDADD-25</t>
  </si>
  <si>
    <r>
      <t xml:space="preserve">UNP SLED LICENSE ADDITIONAL BUNDLE 25 IP, DESKTOP, MOBILE ENDPOINTS </t>
    </r>
    <r>
      <rPr>
        <b/>
        <sz val="11"/>
        <color theme="1"/>
        <rFont val="Calibri"/>
        <family val="2"/>
        <scheme val="minor"/>
      </rPr>
      <t xml:space="preserve"> (SKU ORDER QTY 98+)</t>
    </r>
  </si>
  <si>
    <r>
      <t xml:space="preserve">UNP SLED LICENSE ADDITIONAL BUNDLE 25 IP, DESKTOP, MOBILE ENDPOINTS </t>
    </r>
    <r>
      <rPr>
        <b/>
        <sz val="11"/>
        <color theme="1"/>
        <rFont val="Calibri"/>
        <family val="2"/>
        <scheme val="minor"/>
      </rPr>
      <t xml:space="preserve"> (SKU ORDER QTY 38-97)</t>
    </r>
  </si>
  <si>
    <r>
      <t xml:space="preserve">UNP SLED LICENSE ADDITIONAL BUNDLE 25 IP, DESKTOP, MOBILE ENDPOINTS </t>
    </r>
    <r>
      <rPr>
        <b/>
        <sz val="11"/>
        <color theme="1"/>
        <rFont val="Calibri"/>
        <family val="2"/>
        <scheme val="minor"/>
      </rPr>
      <t xml:space="preserve"> (SKU ORDER QTY 18-37)</t>
    </r>
  </si>
  <si>
    <r>
      <t xml:space="preserve">UNP SLED LICENSE ADDITIONAL BUNDLE 25 IP, DESKTOP, MOBILE ENDPOINTS </t>
    </r>
    <r>
      <rPr>
        <b/>
        <sz val="11"/>
        <color theme="1"/>
        <rFont val="Calibri"/>
        <family val="2"/>
        <scheme val="minor"/>
      </rPr>
      <t xml:space="preserve"> (SKU ORDER QTY 8-17)</t>
    </r>
  </si>
  <si>
    <r>
      <t>UNP SLED LICENSE ADDITIONAL BUNDLE 25 IP, DESKTOP, MOBILE ENDPOINTS</t>
    </r>
    <r>
      <rPr>
        <b/>
        <sz val="11"/>
        <color theme="1"/>
        <rFont val="Calibri"/>
        <family val="2"/>
        <scheme val="minor"/>
      </rPr>
      <t xml:space="preserve"> (SKU ORDER QTY 1-7)</t>
    </r>
  </si>
  <si>
    <t>UNP-SLEDBASE-50</t>
  </si>
  <si>
    <t>UNP SLED BASE BUNDLE LICENSE 50 IP, DESKTOP, MOBILE ENDPOINTS</t>
  </si>
  <si>
    <t>HN-PTT</t>
  </si>
  <si>
    <t>PUSH-TO-TALK MICROPHONE</t>
  </si>
  <si>
    <t>HN-SDB40</t>
  </si>
  <si>
    <t xml:space="preserve">PROFESSIONAL TTS SPEECH ENGINE (STANDARD: MALE &amp; FEMALE VOICE IN ENGLISH; OTHER LANGUAGES REQUIRE SEPARATE QUOTATION) </t>
  </si>
  <si>
    <t>X-DA1500EN-A</t>
  </si>
  <si>
    <r>
      <t>HIGH EFFICIENCY CLASS D POWER AMPLIFIER, 1X500W, 100V/70 OUTPUT, WITH 100 - 240 VAC INPUT AND 24 VDC BACKUP POWER SUPPLY.</t>
    </r>
    <r>
      <rPr>
        <b/>
        <sz val="11"/>
        <color rgb="FFC00000"/>
        <rFont val="Calibri"/>
        <family val="2"/>
        <scheme val="minor"/>
      </rPr>
      <t xml:space="preserve"> Replacing Part No. X-DA1500EN to align with UL.</t>
    </r>
  </si>
  <si>
    <t>X-DA2250EN-A</t>
  </si>
  <si>
    <r>
      <t xml:space="preserve">HIGH EFFICIENCY CLASS D POWER AMPLIFIER, 2X250W, 100V/70 OUTPUT, WITH 100 - 240 VAC INPUT AND 24 VDC BACKUP POWER SUPPLY. </t>
    </r>
    <r>
      <rPr>
        <b/>
        <sz val="11"/>
        <color rgb="FFC00000"/>
        <rFont val="Calibri"/>
        <family val="2"/>
        <scheme val="minor"/>
      </rPr>
      <t>Replacing Part No. X-DA2250EN to align with UL.</t>
    </r>
  </si>
  <si>
    <t>X-DA4125EN-A</t>
  </si>
  <si>
    <r>
      <t xml:space="preserve">HIGH EFFICIENCY CLASS D POWER AMPLIFIER, 4X125W, 100V/70 OUTPUT, WITH 100 - 240 VAC INPUT AND 24 VDC BACKUP POWER SUPPLY.  </t>
    </r>
    <r>
      <rPr>
        <b/>
        <sz val="11"/>
        <color rgb="FFC00000"/>
        <rFont val="Calibri"/>
        <family val="2"/>
        <scheme val="minor"/>
      </rPr>
      <t>Replacing Part No. X-DA4125EN to align with UL.</t>
    </r>
  </si>
  <si>
    <t>X-DCS3000-A</t>
  </si>
  <si>
    <r>
      <t xml:space="preserve">DIGITAL INTEGRATED SYSTEM MANAGER, 8 ZONES, MULTI-FUNCTIONAL INTEGRATION, WITHOUT PTT MICROPHONE.  </t>
    </r>
    <r>
      <rPr>
        <b/>
        <sz val="11"/>
        <color rgb="FFC00000"/>
        <rFont val="Calibri"/>
        <family val="2"/>
        <scheme val="minor"/>
      </rPr>
      <t>Replacing Part No. X-DCS3000 to align with UL.</t>
    </r>
  </si>
  <si>
    <t>X-K4</t>
  </si>
  <si>
    <t>4-BUTTON KEYPAD EXTENSION UNIT FOR X-NPMS</t>
  </si>
  <si>
    <t>X-K8(EX)</t>
  </si>
  <si>
    <r>
      <t xml:space="preserve">8-BUTTON KEYPAD EXTENSION UNIT FOR X-NPMS. </t>
    </r>
    <r>
      <rPr>
        <b/>
        <sz val="11"/>
        <color rgb="FFC00000"/>
        <rFont val="Calibri"/>
        <family val="2"/>
        <scheme val="minor"/>
      </rPr>
      <t>Replacing Part No. X-K8 to align with UL.</t>
    </r>
  </si>
  <si>
    <t>X-ND100(UL)</t>
  </si>
  <si>
    <r>
      <t xml:space="preserve">DIGITAL NOISE DETECTOR. </t>
    </r>
    <r>
      <rPr>
        <b/>
        <sz val="11"/>
        <color rgb="FFC00000"/>
        <rFont val="Calibri"/>
        <family val="2"/>
        <scheme val="minor"/>
      </rPr>
      <t>Replacing Part No.X-ND100 to align with UL.</t>
    </r>
  </si>
  <si>
    <t>X-NPMS</t>
  </si>
  <si>
    <t>CONFIGURABLE NETWORK PAGING CONSOLE, 7" TFT TOUCH SCREEN, SUITABLE FOR DESKTOP FLUSH MOUNT</t>
  </si>
  <si>
    <t>X-NRI/EN-A</t>
  </si>
  <si>
    <r>
      <t xml:space="preserve">NETWORK RESOURCE INTERFACE, 4 CHANNELS NETWORK AUDIO SOURCE, 32 DRY CONTACTS IN AND 8 DRY CONTACTS OUT. </t>
    </r>
    <r>
      <rPr>
        <b/>
        <sz val="11"/>
        <color rgb="FFC00000"/>
        <rFont val="Calibri"/>
        <family val="2"/>
        <scheme val="minor"/>
      </rPr>
      <t>Replacing Part NoX-NRI/EN to align with UL.</t>
    </r>
  </si>
  <si>
    <t>X-SP2000</t>
  </si>
  <si>
    <t>X-SMART SYSTEM RESOURCE PLATFORM (SERVER)</t>
  </si>
  <si>
    <t>X-SPT900</t>
  </si>
  <si>
    <t>X-SMART MED TO SMALL PROJECT SYSTEM MANAGEMENT SOFTWARE PACKAGE (INCLUDE 1 SEVER AND 1 CLIENT INTERFACE)</t>
  </si>
  <si>
    <t>X-ST2000</t>
  </si>
  <si>
    <t>X-SMART CLIENT INTERFACE</t>
  </si>
  <si>
    <t>ABB-1</t>
  </si>
  <si>
    <t xml:space="preserve">ANNUNCIATOR BACK BOX, MOUNTS ONE ANNUNCIATOR MODULE </t>
  </si>
  <si>
    <t>ABB-2</t>
  </si>
  <si>
    <t xml:space="preserve">ANNUNCIATOR BACK BOX, MOUNTS TWO ANNUNCIATOR MODULES </t>
  </si>
  <si>
    <t>ABP-1</t>
  </si>
  <si>
    <t>ANNUNCIATOR BLANK PLATE, FOR CAB-5</t>
  </si>
  <si>
    <t>ABS-TD</t>
  </si>
  <si>
    <t>SURFACE (OR SEMI-FLUSH) MOUNT BACKBOX.  USED WITH NCD BLACK.</t>
  </si>
  <si>
    <t>BP-5</t>
  </si>
  <si>
    <t>BATTERY DRESS PANEL FOR CAB-5 SERIES, CAB-5</t>
  </si>
  <si>
    <t>CHS-ADP</t>
  </si>
  <si>
    <t>ADAPTER PLATE TO MOUNT CAB-4 CHASSIS IN CAB-5</t>
  </si>
  <si>
    <t>DP-4A</t>
  </si>
  <si>
    <t>DRESS PANEL; MOUNTS 4 ACM-30 ANNUNCIATORS, FOR CAB-5</t>
  </si>
  <si>
    <t>DP-4A-CB4</t>
  </si>
  <si>
    <t xml:space="preserve">DRESS PANEL; MOUNTS 4 ACM-30 ANNUNCIATORS IN CAB-4 </t>
  </si>
  <si>
    <t>DPA-2A5</t>
  </si>
  <si>
    <t>DRESS PLATE FOR C5A-NW, SUPPORTS DVC-KD WITH 2 ACM-30 ANNUNCIATOR POSITIONS. FOR CAB-5</t>
  </si>
  <si>
    <t>DPA-C5</t>
  </si>
  <si>
    <t>DRESS PLATE FOR C5A-M; MICROPHONE AND TELEPHONE OPENING, FOR CAB-5</t>
  </si>
  <si>
    <t>DP-BLN</t>
  </si>
  <si>
    <t>DRESS PANEL BLANK; COVERS UNUSED CABINET ROW FOR CAB-5</t>
  </si>
  <si>
    <t>DP-T2A</t>
  </si>
  <si>
    <t>DRESS PANEL; 10" TOUCHSCREEN DISPLAY AND 2 ANNUNICATORS FOR CAB-5</t>
  </si>
  <si>
    <t>DP-T2A-CB4</t>
  </si>
  <si>
    <t>DRESS PANEL; MOUNTS 10" TOUCHSCREEN DISPLAY AND 2 ACM-30 IN CAB-4</t>
  </si>
  <si>
    <t>DR-A5</t>
  </si>
  <si>
    <t>A SIZE DOOR, LOCK &amp; KEYS FOR CAB-5</t>
  </si>
  <si>
    <t>DR-A5B</t>
  </si>
  <si>
    <t>A SIZE BLANK DOOR, LOCK &amp; KEYS FOR CAB-5</t>
  </si>
  <si>
    <t>DR-B5</t>
  </si>
  <si>
    <t>B SIZE DOOR, LOCK &amp; KEYS FOR CAB-5</t>
  </si>
  <si>
    <t>DR-B5B</t>
  </si>
  <si>
    <t>B SIZE BLANK DOOR, LOCK &amp; KEYS FOR CAB-5</t>
  </si>
  <si>
    <t>DR-C5</t>
  </si>
  <si>
    <t>C SIZE DOOR, LOCK &amp; KEYS FOR CAB-5</t>
  </si>
  <si>
    <t>DR-C5B</t>
  </si>
  <si>
    <t>C SIZE BLANK DOOR, LOCK &amp; KEYS FOR CAB-5</t>
  </si>
  <si>
    <t>DR-D5</t>
  </si>
  <si>
    <t>D SIZE DOOR, LOCK &amp; KEYS FOR CAB-5</t>
  </si>
  <si>
    <t>DR-D5B</t>
  </si>
  <si>
    <t>D SIZE BLANK DOOR, LOCK &amp; KEYS FOR CAB-5</t>
  </si>
  <si>
    <t>DR-E5</t>
  </si>
  <si>
    <t>E SIZE DOOR, LOCK &amp; KEYS FOR CAB-5</t>
  </si>
  <si>
    <t>DR-E5B</t>
  </si>
  <si>
    <t>E SIZE BLANK DOOR, LOCK &amp; KEYS FOR CAB-5</t>
  </si>
  <si>
    <t>DTR-A5</t>
  </si>
  <si>
    <t>A SIZE DOOR RED DOOR TRIM, CAB-5</t>
  </si>
  <si>
    <t>DTR-B5</t>
  </si>
  <si>
    <t>B SIZE DOOR RED DOOR TRIM, CAB-5</t>
  </si>
  <si>
    <t>DTR-C5</t>
  </si>
  <si>
    <t>C SIZE DOOR RED DOOR TRIM, CAB-5</t>
  </si>
  <si>
    <t>DTR-D5</t>
  </si>
  <si>
    <t>D SIZE DOOR RED DOOR TRIM, CAB-5</t>
  </si>
  <si>
    <t>DTR-E5</t>
  </si>
  <si>
    <t>E SIZE DOOR RED DOOR TRIM, CAB-5</t>
  </si>
  <si>
    <t>NBB-2</t>
  </si>
  <si>
    <t xml:space="preserve">ANNUNCIATOR BACK BOX; MOUNTS ONE 10" DISPLAY MODULE </t>
  </si>
  <si>
    <t>SBB-A5</t>
  </si>
  <si>
    <t>CAB-5 STANDARD BACK BOX SIZE A, ONE ROW</t>
  </si>
  <si>
    <t>SBB-B5</t>
  </si>
  <si>
    <t>CAB-5 STANDARD BACK BOX SIZE B, TWO ROW</t>
  </si>
  <si>
    <t>SBB-C5</t>
  </si>
  <si>
    <t>CAB-5 STANDARD BACK BOX SIZE C, THREE ROW</t>
  </si>
  <si>
    <t>SBB-D5</t>
  </si>
  <si>
    <t>CAB-5 STANDARD BACK BOX SIZE D, FOUR ROW</t>
  </si>
  <si>
    <t>SBB-E5</t>
  </si>
  <si>
    <t>CAB-5 STANDARD BACK BOX SIZE E, FIVE ROW</t>
  </si>
  <si>
    <t>50160636-001</t>
  </si>
  <si>
    <t>CLSS GATEWAY KIT. INCLUDES 30” NUP CABLE AND NOTIFIER LOCK AND KEY SET</t>
  </si>
  <si>
    <t>CCM-ATT-HON</t>
  </si>
  <si>
    <t>CLSS CELLULAR COMMUNICATION MODULE FOR ATT</t>
  </si>
  <si>
    <t>CCM-VZ-HON</t>
  </si>
  <si>
    <t>CLSS CELLULAR COMMUNICATION MODULE FOR VERIZON</t>
  </si>
  <si>
    <t>CLSS-BC</t>
  </si>
  <si>
    <t>CLSS CHECKPOINT BARCODE LABELS (ROLL OF 1,000)</t>
  </si>
  <si>
    <t>HON-CGW-MBB</t>
  </si>
  <si>
    <t>CLSS GATEWAY, WITH ENCLOSURE (NOTIFIER LOCK AND CABLE KIT, 50160636-001 SOLD SEPARATELY)</t>
  </si>
  <si>
    <t>HWF2A-COM</t>
  </si>
  <si>
    <t>LTE / IP SINGLE OR DUAL PATH COMMERCIAL FIRE COMMUNICATOR FOR AT&amp;T</t>
  </si>
  <si>
    <t>HWF2V-COM</t>
  </si>
  <si>
    <t>LTE / IP SINGLE OR DUAL PATH COMMERCIAL FIRE COMMUNICATOR FOR VERIZON</t>
  </si>
  <si>
    <t>HW-TG7LAF02</t>
  </si>
  <si>
    <t>CLSS-ENABLED TELGUARD LTE COMMERCIAL FIRE ALARM COMMUNICATOR (AT&amp;T)</t>
  </si>
  <si>
    <t>HW-TG7LVF02</t>
  </si>
  <si>
    <t>CLSS-ENABLED TELGUARD LTE COMMERCIAL FIRE ALARM COMMUNICATOR (VERIZON WIRELESS)</t>
  </si>
  <si>
    <t>CONVENTIONAL 4-WIRE SMOKE IMAGING BEAM DETECTOR W/ REFLECTOR</t>
  </si>
  <si>
    <t>FCO-951</t>
  </si>
  <si>
    <t>INTELLIQUAD PLUS INTELLIGENT ADDRESSABLE COMBINATION MULTI-CRITERIA FIRE AND CARBON MONOXIDE (CO) DETECTOR WITH FLASHSCAN.  COMBINES PHOTOELECTRIC, THERMAL, INFRARED AND CO SENSORS TO DETECT FIRE / SMOKE.  CO LEVEL IS ALSO MONITORED AND REPORTED SEPARATELY FOR LIFE SAFETY PURPOSES - WHITE</t>
  </si>
  <si>
    <t>FCO-951-IV</t>
  </si>
  <si>
    <t>INTELLIQUAD PLUS INTELLIGENT ADDRESSABLE COMBINATION MULTI-CRITERIA FIRE AND CARBON MONOXIDE (CO) DETECTOR WITH FLASHSCAN.  COMBINES PHOTOELECTRIC, THERMAL, INFRARED AND CO SENSORS TO DETECT FIRE / SMOKE.  CO LEVEL IS ALSO MONITORED AND REPORTED SEPARATELY FOR LIFE SAFETY PURPOSES - IVORY</t>
  </si>
  <si>
    <t>FS-OSI-RI</t>
  </si>
  <si>
    <t>OSI-R</t>
  </si>
  <si>
    <t>BEAM DETECTOR WITH REFLECTOR, UL LISTED.  SAME AS PART NO OSI-R-SS</t>
  </si>
  <si>
    <t>B300-6</t>
  </si>
  <si>
    <t>INTELLIGENT FLANGED MOUNTING BASE; 6" INCH; WHITE</t>
  </si>
  <si>
    <t>B300-6-BP</t>
  </si>
  <si>
    <t>INTELLIGENT FLANGED MOUNTING BASE; 6" INCH; PACK OF 10; WHITE</t>
  </si>
  <si>
    <t>B300-6-IV</t>
  </si>
  <si>
    <t>INTELLIGENT FLANGED MOUNTING BASE; 6" INCH; IVORY</t>
  </si>
  <si>
    <t>B501-BL</t>
  </si>
  <si>
    <t>INTELLIGENT DETECTOR BASE, WITHOUT FLANGE; BLACK</t>
  </si>
  <si>
    <t>B501-IV</t>
  </si>
  <si>
    <t>INTELLIGENT DETECTOR BASE, WITHOUT FLANGE; IVORY</t>
  </si>
  <si>
    <t>B501-WHITE-BP</t>
  </si>
  <si>
    <t>INTELLIGENT DETECTOR BASE, WITHOUT FLANGE; WHITE - BULK PACK</t>
  </si>
  <si>
    <t>CK300-CO-BL</t>
  </si>
  <si>
    <t>COLOR KIT; CO BLACK</t>
  </si>
  <si>
    <t>CK300-CO-IV</t>
  </si>
  <si>
    <t>COLOR KIT; CO IVORY</t>
  </si>
  <si>
    <t>CK300-IR</t>
  </si>
  <si>
    <t>PTIR COLOR KIT (INCLUDES COVER AND TRIM RING) TR300 TR300-IV — TRIM RING — SMB600 SURFACE MOUNTING KIT (FLANGED), WHITE</t>
  </si>
  <si>
    <t>CK300-IR-BL</t>
  </si>
  <si>
    <t>PTIR COLOR KIT (INCLUDES COVER AND TRIM RING) TR300 TR300-IV — TRIM RING — SMB600 SURFACE MOUNTING KIT (FLANGED), BLACK</t>
  </si>
  <si>
    <t>CK300-IR-IV</t>
  </si>
  <si>
    <t>PTIR COLOR KIT (INCLUDES COVER AND TRIM RING) TR300 TR300-IV — TRIM RING — SMB600 SURFACE MOUNTING KIT (FLANGED), IVORY</t>
  </si>
  <si>
    <t>DUCTCOV</t>
  </si>
  <si>
    <t>REPLACEMENT COVER FOR SK-DUCT AND DNR DUCT SMOKE DETECTORS</t>
  </si>
  <si>
    <t>DUCTCOVW</t>
  </si>
  <si>
    <t>REPLACEMENT COVER FOR DNRW DUCT SMOKE DETECTORS</t>
  </si>
  <si>
    <t>FPC-951</t>
  </si>
  <si>
    <t>INTELLIGENT ADDRESSABLE COMBINATION MULTI-CRITERIA PHOTOELECTRIC AND CARBON MONOXIDE (CO) DETECTOR WITH FLASHSCAN PROTOCOL.  COMBINES PHOTOELECTRIC AND CO SENSORS TO DETECT FIRE / SMOKE.  CO LEVEL IS ALSO MONITORED AND REPORTED SEPARATELY FOR LIFE SAFETY PURPOSES - WHITE</t>
  </si>
  <si>
    <t>FP-IVORY-BP</t>
  </si>
  <si>
    <t>IVORY FACEPLATE 10-PACK</t>
  </si>
  <si>
    <t>FPTI-951</t>
  </si>
  <si>
    <t>MULTI-CRITERIA PHOTO/TEMP/INFRARED DETECTOR - WHITE</t>
  </si>
  <si>
    <t>FPTI-951-IV</t>
  </si>
  <si>
    <t>MULTI-CRITERIA PHOTO/TEMP/INFRARED DETECTOR - IVORY</t>
  </si>
  <si>
    <t>FSCO-951</t>
  </si>
  <si>
    <t>INTELLIGENT ADDRESSABLE CARBON MONOXIDE (CO) DETECTOR WITH FLASHSCAN PROTOCOL. CO LEVEL IS MONITORED AND REPORTED FOR LIFE SAFETY PURPOSES - WHITE</t>
  </si>
  <si>
    <t>FSP-951-SELFT</t>
  </si>
  <si>
    <t xml:space="preserve">SELF TEST INTELLIGENT ADDRESSABLE PHOTO DETECTOR; FLASHSCAN ONLY; WHITE; COMPATIBLE ONLY WITH THE NEW N16 PANEL </t>
  </si>
  <si>
    <t>FSP-951T-SELFT</t>
  </si>
  <si>
    <t>SELF TEST INTELLIGENT ADDRESSABLE PHOTO/THERMAL DETECTOR; FLASHSCAN ONLY; WHITE; COMPATIBLE ONLY WITH THE NEW N16 PANEL</t>
  </si>
  <si>
    <t>INTELLIGENT ADDRESSABLE 135 DEGREE THERMAL DETECTOR WITH FLASHSCAN; WHITE</t>
  </si>
  <si>
    <t>INTELLIGENT ADDRESSABLE HIGH TEMPERATURE 190 DEGREE  HEAT DETECTOR; WITH FLASHSCAN</t>
  </si>
  <si>
    <t>FST-951-IV</t>
  </si>
  <si>
    <t>INTELLIGENT ADDRESSABLE 135 DEGREE THERMAL DETECTOR WITH FLASHSCAN AND CLIP; IVORY</t>
  </si>
  <si>
    <t>FST-951-SELFT</t>
  </si>
  <si>
    <t>SELF TEST INTELLIGENT PROGRAMMABLE THERMAL DETECTOR FLASHSCAN ONLY; WHITE; COMPATIBLE ONLY WITH THE NEW N16 PANEL</t>
  </si>
  <si>
    <t>NCO-200</t>
  </si>
  <si>
    <t>CO DETECTORS, FIRE WARDEN, WHITE</t>
  </si>
  <si>
    <t>NP-200C</t>
  </si>
  <si>
    <t>PHOTO/CO DETECTOR, FIRE WARDEN, WHITE</t>
  </si>
  <si>
    <t>NH-200</t>
  </si>
  <si>
    <t>INTELLIGENT ADDRESSABLE THERMAL DETECTOR. FIXED TEMPERATURE, WITH BASE; WHITE</t>
  </si>
  <si>
    <t>NH-200H</t>
  </si>
  <si>
    <t>INTELLIGENT ADDRESSABLE HIGH HEAT THERMAL DETECTOR; WITH BASE; WHITE</t>
  </si>
  <si>
    <t>NH-200H-IV</t>
  </si>
  <si>
    <t xml:space="preserve"> INTELLIGENT ADDRESSABLE HIGH HEAT THERMAL DETECTOR; WITH BASE; IVORY; FLASCHAN &amp; CLIP</t>
  </si>
  <si>
    <t>NH-200-IV</t>
  </si>
  <si>
    <t>INTELLIGENT ADDRESSABLE THERMAL DETECTOR. FIXED TEMPERATURE, WITH BASE; IVORY; FLASHSCAN &amp; CLIP</t>
  </si>
  <si>
    <t>NH-200R</t>
  </si>
  <si>
    <t>INTELLIGENT ADDRESSABLE RATE-OF-RISE THERMAL DETECTOR; WITH BASE; WHITE</t>
  </si>
  <si>
    <t>NH-200R-IV</t>
  </si>
  <si>
    <t>INTELLIGENT ADDRESSABLE RATE-OF-RISE THERMAL DETECTOR; WITH BASE; WHITE; FLASCHAN &amp; CLIP</t>
  </si>
  <si>
    <t>NP-200</t>
  </si>
  <si>
    <t>INTELLIGENT ADDRESSABLE PHOTO DETECTOR, WITH BASE; WHITE</t>
  </si>
  <si>
    <t>NP-200-IV</t>
  </si>
  <si>
    <t>INTELLIGENT ADDRESSABLE PHOTO DETECTOR, WITH BASE; IVORY; FLASHSCAN &amp; CLIP</t>
  </si>
  <si>
    <t>NP-200R</t>
  </si>
  <si>
    <t>REMOTE TEST CAPABLE INTELLIGENT ADDRESSABLE PHOTO DETECTOR; FOR USE WITH DNR(W) DUCT DETECTOR HOUSING; WHITE</t>
  </si>
  <si>
    <t>NP-200R-IV</t>
  </si>
  <si>
    <t>REMOTE TEST CAPABLE INTELLIGENT ADDRESSABLE PHOTO DETECTOR; FOR USE WITH DNR(W) DUCT DETECTOR HOUSING; IVORY; FLASHCAN &amp; CLIP</t>
  </si>
  <si>
    <t>NP-200T</t>
  </si>
  <si>
    <t>INTELLIGENT ADDRESSABLE PHOTO/THERMAL DETECTOR; WITH BASE; WHITE</t>
  </si>
  <si>
    <t>NP-200T-IV</t>
  </si>
  <si>
    <t>INTELLIGENT ADDRESSABLE PHOTO/THERMAL DETECTOR; WITH BASE; IVORY; FLASHSCAN &amp; CLIP</t>
  </si>
  <si>
    <t>FT-S7</t>
  </si>
  <si>
    <t>HONEYWELL IR TEST LAMP, BATTERY OPERATED FOR TESTOMG FS7/FS10 FIRE DETECTORS UP TO 2FT DISTANCE</t>
  </si>
  <si>
    <t>H-D03-0012-000</t>
  </si>
  <si>
    <t>ACM-30</t>
  </si>
  <si>
    <t>INSPIRE SERIES ANNUNCIATOR CONTROL MODULE CONFIGURABLE FOR ACTIVATION AND INDICATION</t>
  </si>
  <si>
    <t>CPU-16-RTO</t>
  </si>
  <si>
    <t>N16X INTELLIGENT FIRE ALARM CONTROL PANEL; 10" TOUCHSCEEN DISPLAY, CPU, UNIVERSAL AC INPUT POWER SUPPLY AND SIGNALING  LOOP MODULE (318 DEVICES), EXPANDABLE TO 10, CHASSIS MOUNT.  MOUNTS IN CAB-4</t>
  </si>
  <si>
    <t>CPU-N16LD</t>
  </si>
  <si>
    <t>N16X INTELLIGENT FIRE ALARM CONTROL PANEL; 10" TOUCHSCEEN DISPLAY, CPU, UNIVERSAL AC INPUT POWER SUPPLY AND SIGNALING  LOOP MODULE (318 DEVICES), EXPANDABLE TO 10, CHASSIS MOUNT. FOR CAB-5 SERIES</t>
  </si>
  <si>
    <t>CPU-N16LND</t>
  </si>
  <si>
    <t>N16X INTELLIGENT FIRE ALARM CONTROL PANEL WITHOUT DISPLAY; CPU, UNIVERSAL AC INPUT POWER SUPPLY AND SIGNALING  LOOP MODULE (318 DEVICES), EXPANDABLE TO 10, CHASSIS MOUNT. NO DISPLAY - FOR CAB-5 SERIES</t>
  </si>
  <si>
    <t>CPU-N16-RB</t>
  </si>
  <si>
    <t>N16 INTELLIGENT FIRE ALARM CONTROL PANEL REPLACEMENT BOARD; CPU ONLY</t>
  </si>
  <si>
    <t>DIS-10-RD</t>
  </si>
  <si>
    <t xml:space="preserve">10" TOUCHSCREEN REPLACEMENT DISPLAY ASSEMBLY </t>
  </si>
  <si>
    <t>N16e</t>
  </si>
  <si>
    <t>INTELLIGENT FIRE ALARM CONTROL PANEL; INCLUDES ONE SIGNALING LOOP MODULE (318 DEVICES), 10" TOUCHSCEEN DISPLAY, 4 NAC'S, UNIVERSAL AC INPUT POWER SUPPLY AND ENCLOSURE.</t>
  </si>
  <si>
    <t>N16e-r</t>
  </si>
  <si>
    <t>INTELLIGENT FIRE ALARM CONTROL PANEL; INCLUDES ONE SIGNALING LOOP MODULE (318 DEVICES), 10" TOUCHSCEEN DISPLAY, 4 NAC'S, UNIVERSAL AC INPUT POWER SUPPLY AND ENCLOSURE. RED</t>
  </si>
  <si>
    <t>INTUITIVE COLOR 10" TOUCH SCREEN PROVIDING COLOR CODED INFORMATION OF DETAILED SYSTEM STATUS; COMPATIBLE WITH INSPIRE AND ONYX SERIES NODES SUCH AS N16e/x, NFS2-3030, NFS-320, AND NFS2-640 FIRE ALARM CONTROL PANELS</t>
  </si>
  <si>
    <t>PMB-AUX</t>
  </si>
  <si>
    <t>AUXILIARY POWER SUPPLY, 6 AMPS, UNIVERSAL AC INPUT, ON CHASSIS FOR CAB-5</t>
  </si>
  <si>
    <t>PMB-AUX-RTO</t>
  </si>
  <si>
    <t>AUXILIARY POWER SUPPLY, 6 AMPS, UNIVERSAL AC INPUT, ON CHASSIS MOUNTS IN CAB-4</t>
  </si>
  <si>
    <t>RLD</t>
  </si>
  <si>
    <t>REMOTE ANNUNCIATOR DISPLAY; 5" COLOR TOUCHSCREEN DISPLAY</t>
  </si>
  <si>
    <t>SLM-318</t>
  </si>
  <si>
    <t>SIGNALING LOOP MODULE SUPPORTS 318 DEVICES PER LOOP MODULE.</t>
  </si>
  <si>
    <t>N16-CAC</t>
  </si>
  <si>
    <t>PANEL LICENSE - CUSTOM ACTION BUTTONS FOR N16 PANEL  [8 SOFT BUTTONS INCLUDED WITH CPU. INCREMENTS OF 8 MAY BE PURCHASED, UP TO 32 BUTTONS] [PRICING IS TOKEN EQUIVALENT AT $0.12 PER TOKEN; 625 TOKENS PER LICENSE]</t>
  </si>
  <si>
    <t>N16-CLIP</t>
  </si>
  <si>
    <t>PANEL LICENSE - CLIP MODE FOR N16 PANEL  [NOT INCLUDED IN CPU. MAXIMUM OF 1 MAY BE PURCHASED PER PANEL] [PRICING IS TOKEN EQUIVALENT AT $0.12 PER TOKEN; 2080 TOKENS PER LICENSE]</t>
  </si>
  <si>
    <t>N16-GZN</t>
  </si>
  <si>
    <t>PANEL LICENSE - GENERAL ZONES FOR N16 PANEL [250 ZONES INCLUDED IN CPU. INCREMENTS OF 250 MAY BE PURCHASED, UP TO 2000 ZONES] [PRICING IS TOKEN EQUIVALENT AT $0.12 PER TOKEN; 1500 TOKENS PER LICENSE]</t>
  </si>
  <si>
    <t>N16-LGZ</t>
  </si>
  <si>
    <t>PANEL LICENSE - LOGIC ZONES FOR N16 PANEL [250 ZONES INCLUDED IN CPU. INCREMENTS OF 250 MAY BE PURCHASED, UP TO 2000 ZONES] [PRICING IS TOKEN EQUIVALENT AT $0.12 PER TOKEN; 1500 TOKENS PER LICENSE]</t>
  </si>
  <si>
    <t>N16-NWD</t>
  </si>
  <si>
    <t>PANEL LICENSE - NETWORK DISPLAY MODE FOR N16 PANEL [NOT INCLUDED IN CPU. MAXIMUM OF 1 MAY BE PURCHASED PER PANEL] [PRICING IS TOKEN EQUIVALENT AT $0.12 PER TOKEN; 4160 TOKENS PER LICENSE]</t>
  </si>
  <si>
    <t>N16-UZC</t>
  </si>
  <si>
    <t>PANEL LICENSE - UNIVERSAL ZONE CODING FOR N16 PANEL [NOT INCLUDED IN CPU MAXIMUM OF 1 MAY BE PURCHASED PER PANEL] [PRICING IS TOKEN EQUIVALENT AT $0.12 PER TOKEN; 2920 TOKENS PER LICENSE]</t>
  </si>
  <si>
    <t>NCD-CAC</t>
  </si>
  <si>
    <t>PANEL LICENSE - CUSTOM ACTION BUTTONS FOR NCD  [8 SOFT BUTTONS INCLUDED WITH NCD. INCREMENTS OF 8 MAY BE PURCHASED, UP TO 32 BUTTONS] [PRICING IS TOKEN EQUIVALENT AT $0.12 PER TOKEN; 625 TOKENS PER LICENSE]</t>
  </si>
  <si>
    <t>NCD-LGZ</t>
  </si>
  <si>
    <t>PANEL LICENSE - LOGIC ZONES FOR NCD [250 ZONES INCLUDED IN NCD. INCREMENTS OF 250 MAY BE PURCHASED, UP TO 2000 ZONES] [PRICING IS TOKEN EQUIVALENT AT $0.12 PER TOKEN; 1660 TOKENS PER LICENSE]</t>
  </si>
  <si>
    <t>OAX2-24V2</t>
  </si>
  <si>
    <t>LT-ACC-BKT-PK5</t>
  </si>
  <si>
    <t>SENSOR MOUNT KIT SPARE - 5BKT 10NUT</t>
  </si>
  <si>
    <t>LT-ACC-CCL-1</t>
  </si>
  <si>
    <t>1' CONTROLLER DAISY CHAIN CABLE (RJ45 GREY)</t>
  </si>
  <si>
    <t>LT-ACC-CCL-100</t>
  </si>
  <si>
    <t>100’ CONTROLLER DAISY CHAIN CABLE (RJ45 GREY)</t>
  </si>
  <si>
    <t>LT-ACC-CCL-25</t>
  </si>
  <si>
    <t>25' CONTROLLER DAISY CHAIN CABLE (RJ45 GREY)</t>
  </si>
  <si>
    <t>LT-ACC-CCL-3</t>
  </si>
  <si>
    <t>3' CONTROLLER DAISY CHAIN CABLE (RJ45 GREY)</t>
  </si>
  <si>
    <t>LT-ACC-CCL-50</t>
  </si>
  <si>
    <t>50’ CONTROLLER DAISY CHAIN CABLE (RJ45 GREY)</t>
  </si>
  <si>
    <t>LT-ACC-DCL</t>
  </si>
  <si>
    <t>10' DIGITAL OUTPUT CABLE</t>
  </si>
  <si>
    <t>LT-ACC-IPA</t>
  </si>
  <si>
    <t>MODBUS TCP/IP ADAPTER</t>
  </si>
  <si>
    <t>LT-ACC-MCL-100</t>
  </si>
  <si>
    <t>100' MONITORING SENSOR CABLE (RJ45 BLACK)</t>
  </si>
  <si>
    <t>LT-ACC-MCL-25</t>
  </si>
  <si>
    <t>25' MONITORING SENSOR CABLE (RJ45 BLACK)</t>
  </si>
  <si>
    <t>LT-ACC-MCL-50</t>
  </si>
  <si>
    <t>50' MONITORING SENSOR CABLE (RJ45 BLACK)</t>
  </si>
  <si>
    <t>LT-ACC-OEM</t>
  </si>
  <si>
    <t>OEM BOARD</t>
  </si>
  <si>
    <t>LT-ACC-PCL</t>
  </si>
  <si>
    <t>10' POWER CABLE</t>
  </si>
  <si>
    <t>LT-ACC-RCL-100</t>
  </si>
  <si>
    <t>100' REFERENCE SENSOR CABLE (RJ45 BLUE)</t>
  </si>
  <si>
    <t>LT-ACC-RCL-25</t>
  </si>
  <si>
    <t>25' REFERENCE SENSOR CABLE (RJ45 BLUE)</t>
  </si>
  <si>
    <t>LT-ACC-RCL-50</t>
  </si>
  <si>
    <t>50' REFERENCE SENSOR CABLE (RJ45 BLUE)</t>
  </si>
  <si>
    <t>LT-ACC-RLY</t>
  </si>
  <si>
    <t>FORM C RELAY</t>
  </si>
  <si>
    <t>LT-ACC-SCL-MF</t>
  </si>
  <si>
    <t>6' MODBUS SERIAL CABLE M-F</t>
  </si>
  <si>
    <t>LT-ACC-TST</t>
  </si>
  <si>
    <t>DEC BUMP TEST BOTTLE</t>
  </si>
  <si>
    <t>LT-CTR-C-HON</t>
  </si>
  <si>
    <t>COMBINED CONTROLLER - HONEYWELL</t>
  </si>
  <si>
    <t>LT-SEN-M</t>
  </si>
  <si>
    <t>MONITORING SENSOR</t>
  </si>
  <si>
    <t>LT-SEN-R</t>
  </si>
  <si>
    <t>REFERENCE SENSOR</t>
  </si>
  <si>
    <t>HS-NCM-W-2</t>
  </si>
  <si>
    <t xml:space="preserve">HIGH-SPEED NETWORK COMMUNICATIONS MODULE, TWISTED-PAIR WIRE INTERFACE. </t>
  </si>
  <si>
    <t>HS-NCM-WMF-2</t>
  </si>
  <si>
    <t xml:space="preserve">HIGH-SPEED NETWORK COMMUNICATIONS MODULE, WIRE AND FIBER-OPTIC CABLE INTERFACE (MULTI-MODE). </t>
  </si>
  <si>
    <t>HS-NCM-WSF-2</t>
  </si>
  <si>
    <t xml:space="preserve">HIGH-SPEED NETWORK COMMUNICATIONS MODULE, WIRE AND FIBER-OPTIC CABLE INTERFACE (SINGLE-MODE). </t>
  </si>
  <si>
    <t>HIGH SPEED NFN GATEWAY PC CARD FOR MULTIMODE FIBER</t>
  </si>
  <si>
    <t>HIGH SPEED NFN GATEWAY PC CARD FOR SINGLE MODE FIBER</t>
  </si>
  <si>
    <t>NFN-GW-PC-HNW-2</t>
  </si>
  <si>
    <t>HIGH SPEED NFN GATEWAY PC CARD FOR WIRE</t>
  </si>
  <si>
    <t>CPU-320SYSE</t>
  </si>
  <si>
    <t>ROM2.84-SCS</t>
  </si>
  <si>
    <t>MON-42LCDW-TS</t>
  </si>
  <si>
    <t xml:space="preserve">42” UL-LISTED TOUCHSCREEN WIDE-SCREEN LCD MONITOR </t>
  </si>
  <si>
    <t>ONYXWKS-HNMF</t>
  </si>
  <si>
    <t>UL-Listed PC, ONYXWorks View+Ctrl+Paging Software, HS Multi Mode Fiber PC Card.  UL-Listed Monitor and Mic not included.</t>
  </si>
  <si>
    <t>ONYXWKS-HNSF</t>
  </si>
  <si>
    <t>UL-Listed PC, ONYXWorks View+Ctrl+Paging Software, HS Single Mode Fiber PC Card.  UL-Listed Monitor and Mic not included.</t>
  </si>
  <si>
    <t>ONYXWORKS-F</t>
  </si>
  <si>
    <t xml:space="preserve">UL-Listed PC, ONYXWorks View+Ctrl+Paging Software, Std Fiber PC Card.  UL-Listed Monitor and Mic not included. </t>
  </si>
  <si>
    <t>ONYXWORKS-HNW-2</t>
  </si>
  <si>
    <t>UL-Listed PC, ONYXWorks View+Ctrl+Paging Software, HS Wire PC Card.  UL-Listed Monitor and Mic not included.</t>
  </si>
  <si>
    <t>ONYXWORKS-W</t>
  </si>
  <si>
    <t xml:space="preserve">UL-Listed PC, ONYXWorks View+Ctrl+Paging Software, Std Wire PC Card.  UL-Listed Monitor and Mic not included.   </t>
  </si>
  <si>
    <t>SCS-ONYXWKS-HNW-2</t>
  </si>
  <si>
    <t>UL-Listed PC, ONYXWorks View+Smoke Ctrl Software, HS Wire PC Card.  UL-Listed Monitor not included.</t>
  </si>
  <si>
    <t>SCS-ONYXWORKS-HNMF</t>
  </si>
  <si>
    <t>UL-Listed PC, ONYXWorks View+Smoke Ctrl Software, HS Multi Mode Fiber PC Card. UL-Listed Monitor not included.</t>
  </si>
  <si>
    <t>SCS-ONYXWORKS-HNSF</t>
  </si>
  <si>
    <t>UL-Listed PC, ONYXWorks View+Smoke Ctrl Software, HS Single Mode Fiber PC Card.  UL-Listed Monitor not included.</t>
  </si>
  <si>
    <t>UL-LISTED MICROPHONE, AUDIO SUPERVISOR BOARD &amp; AUDIO CABLES</t>
  </si>
  <si>
    <t>HPF-PS10</t>
  </si>
  <si>
    <t>10.0 AMPS, 120VAC, REMOTE POWER SUPPLY, RED.</t>
  </si>
  <si>
    <t>HPF-PS10B</t>
  </si>
  <si>
    <t>10.0 AMPS, 120VAC, REMOTE POWER SUPPLY, BLACK.</t>
  </si>
  <si>
    <t>HPF-PS10E</t>
  </si>
  <si>
    <t>10.0 AMPS, 240VAC, REMOTE POWER SUPPLY, RED. EXPORT.</t>
  </si>
  <si>
    <t>HPF-PS6</t>
  </si>
  <si>
    <t>6.0 AMPS, 120VAC, REMOTE POWER SUPPLY, RED.</t>
  </si>
  <si>
    <t>HPF-PS6B</t>
  </si>
  <si>
    <t>6.0 AMPS, 120VAC, REMOTE POWER SUPPLY, BLACK.</t>
  </si>
  <si>
    <t>HPF-PS6E</t>
  </si>
  <si>
    <t>6.0 AMPS, 240VAC, REMOTE POWER SUPPLY, RED. EXPORT.</t>
  </si>
  <si>
    <t>PSE-10</t>
  </si>
  <si>
    <t>10.0 AMPS, 12OVAC REMOTE CHARGER POWER SUPPLY IN LOCKABLE, METAL ENCLOSURE. BLACK.</t>
  </si>
  <si>
    <t>PSE-10C</t>
  </si>
  <si>
    <t>10.0 AMPS, 12OVAC REMOTE CHARGER POWER SUPPLY IN LOCKABLE, METAL ENCLOSURE. BLACK. CANADA</t>
  </si>
  <si>
    <t>PSE-10E</t>
  </si>
  <si>
    <t>10.0 AMPS, 240VAC REMOTE CHARGER POWER SUPPLY IN LOCKABLE, METAL ENCLOSURE. BLACK. EXPORT.</t>
  </si>
  <si>
    <t>PSE-10R</t>
  </si>
  <si>
    <t>10.0 AMPS, 12OVAC REMOTE CHARGER POWER SUPPLY IN LOCKABLE, METAL ENCLOSURE. RED.</t>
  </si>
  <si>
    <t>PSE-6</t>
  </si>
  <si>
    <t>6.0 AMPS, 12OVAC REMOTE CHARGER POWER SUPPLY IN LOCKABLE, METAL ENCLOSURE. BLACK.</t>
  </si>
  <si>
    <t>PSE-6C</t>
  </si>
  <si>
    <t>6.0 AMPS, 12OVAC REMOTE CHARGER POWER SUPPLY IN LOCKABLE, METAL ENCLOSURE. BLACK. CANADA</t>
  </si>
  <si>
    <t>PSE-6E</t>
  </si>
  <si>
    <t>6.0 AMPS, 240VAC REMOTE CHARGER POWER SUPPLY IN LOCKABLE, METAL ENCLOSURE. BLACK.</t>
  </si>
  <si>
    <t>PSE-6R</t>
  </si>
  <si>
    <t>6.0 AMPS, 12OVAC REMOTE CHARGER POWER SUPPLY IN LOCKABLE, METAL ENCLOSURE. RED.</t>
  </si>
  <si>
    <t>SEISKIT-MULTI-1</t>
  </si>
  <si>
    <t>SEISMIC MOUNTING KIT FOR USE WITH PS SERIES POWER SUPPLIES</t>
  </si>
  <si>
    <t>CLASS A (STYLE Z) NAC OPTION MODULE; FOR USE WITH FCPS-24S6 AND FCPS-24S8</t>
  </si>
  <si>
    <t>ZNAC-PS</t>
  </si>
  <si>
    <t>OPTIONAL CLASS A OUTPUT CONVERTER MODULE.</t>
  </si>
  <si>
    <t>NBG-12WL</t>
  </si>
  <si>
    <t>NBG-12WLSP</t>
  </si>
  <si>
    <t>WIRELESS PULL STATION - SPANISH</t>
  </si>
  <si>
    <t>WAV-RL</t>
  </si>
  <si>
    <t>SWIFT AV BASE WALL, RED</t>
  </si>
  <si>
    <t>WAV-WL</t>
  </si>
  <si>
    <t>SWIFT AV BASE WALL, WHITE</t>
  </si>
  <si>
    <r>
      <t xml:space="preserve">
Steamfitter Maintenance Onsite Region 7
</t>
    </r>
    <r>
      <rPr>
        <u/>
        <sz val="11"/>
        <color theme="1"/>
        <rFont val="Times New Roman"/>
        <family val="1"/>
      </rPr>
      <t>Entire Counties</t>
    </r>
    <r>
      <rPr>
        <sz val="11"/>
        <color theme="1"/>
        <rFont val="Times New Roman"/>
        <family val="1"/>
      </rPr>
      <t xml:space="preserve">: </t>
    </r>
    <r>
      <rPr>
        <b/>
        <sz val="11"/>
        <color theme="1"/>
        <rFont val="Times New Roman"/>
        <family val="1"/>
      </rPr>
      <t xml:space="preserve">Jefferson and St. Lawrence </t>
    </r>
    <r>
      <rPr>
        <sz val="11"/>
        <color theme="1"/>
        <rFont val="Times New Roman"/>
        <family val="1"/>
      </rPr>
      <t xml:space="preserve">
</t>
    </r>
    <r>
      <rPr>
        <u/>
        <sz val="11"/>
        <color theme="1"/>
        <rFont val="Times New Roman"/>
        <family val="1"/>
      </rPr>
      <t>Partial County:</t>
    </r>
    <r>
      <rPr>
        <sz val="11"/>
        <color theme="1"/>
        <rFont val="Times New Roman"/>
        <family val="1"/>
      </rPr>
      <t xml:space="preserve"> </t>
    </r>
    <r>
      <rPr>
        <b/>
        <sz val="11"/>
        <color theme="1"/>
        <rFont val="Times New Roman"/>
        <family val="1"/>
      </rPr>
      <t>Lewis</t>
    </r>
    <r>
      <rPr>
        <sz val="11"/>
        <color theme="1"/>
        <rFont val="Times New Roman"/>
        <family val="1"/>
      </rPr>
      <t xml:space="preserve">:  Entire County with the 
                                   exception of the Townships of 
                                   Lyonsdale, West Turin, Leyden, 
                                   and Lewis.  </t>
    </r>
  </si>
  <si>
    <r>
      <t xml:space="preserve">Sprinkler Fitter Onsite Region 7
</t>
    </r>
    <r>
      <rPr>
        <u/>
        <sz val="11"/>
        <color theme="1"/>
        <rFont val="Times New Roman"/>
        <family val="1"/>
      </rPr>
      <t>Entire Counties:</t>
    </r>
    <r>
      <rPr>
        <b/>
        <sz val="11"/>
        <color theme="1"/>
        <rFont val="Times New Roman"/>
        <family val="1"/>
      </rPr>
      <t xml:space="preserve"> Cayuga, Cortland, Herkimer, Jefferson, Lewis, Madison, Oneida, Onondaga, Oswego, and St. Lawrence</t>
    </r>
  </si>
  <si>
    <r>
      <t xml:space="preserve">Individual employed by the Contractor or Subcontractor who performs the assembly, Installation, and Maintenance (both Preventative and Remedial Maintenance) of Fire Sprinkler Systems, Fire Suppression systems, </t>
    </r>
    <r>
      <rPr>
        <sz val="11"/>
        <color rgb="FFFF0000"/>
        <rFont val="Times New Roman"/>
        <family val="1"/>
      </rPr>
      <t>and Fire Pump Systems</t>
    </r>
    <r>
      <rPr>
        <sz val="11"/>
        <color theme="1"/>
        <rFont val="Times New Roman"/>
        <family val="1"/>
      </rPr>
      <t xml:space="preserve"> excluding any:
A. Electrical/Electrician Installation
B. Technician  Start-Up, Commissioning, Programming, Integration, and Maintenance (both Preventative and Remedial Maintenance)
C. Masonry
D. Carpentry, and
E. Insulation/Asbestos abement.
***This Job Title can only be used for work/Services on Systems/Product Lines/Equipment which are included on the Contractor's Contract***.</t>
    </r>
  </si>
  <si>
    <r>
      <t xml:space="preserve">Electrician/Electrical Installer 
Onsite Region 8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Only the Townships of Columbus, New Berlin and Sherburne.
</t>
    </r>
    <r>
      <rPr>
        <b/>
        <sz val="11"/>
        <color theme="1"/>
        <rFont val="Times New Roman"/>
        <family val="1"/>
      </rPr>
      <t>Tompkins</t>
    </r>
    <r>
      <rPr>
        <sz val="11"/>
        <color theme="1"/>
        <rFont val="Times New Roman"/>
        <family val="1"/>
      </rPr>
      <t xml:space="preserve">:  Only the Township of Groton. 
</t>
    </r>
    <r>
      <rPr>
        <b/>
        <sz val="11"/>
        <color theme="1"/>
        <rFont val="Times New Roman"/>
        <family val="1"/>
      </rPr>
      <t>Wayne</t>
    </r>
    <r>
      <rPr>
        <sz val="11"/>
        <color theme="1"/>
        <rFont val="Times New Roman"/>
        <family val="1"/>
      </rPr>
      <t xml:space="preserve">:  Only the Townships of Huron, Wolcott, Rose and Butler. </t>
    </r>
  </si>
  <si>
    <r>
      <t xml:space="preserve">Electrician/Electrical Installer 
Onsite Region 8
</t>
    </r>
    <r>
      <rPr>
        <u/>
        <sz val="11"/>
        <color theme="1"/>
        <rFont val="Times New Roman"/>
        <family val="1"/>
      </rPr>
      <t xml:space="preserve">Entire County </t>
    </r>
    <r>
      <rPr>
        <sz val="11"/>
        <color theme="1"/>
        <rFont val="Times New Roman"/>
        <family val="1"/>
      </rPr>
      <t xml:space="preserve">- </t>
    </r>
    <r>
      <rPr>
        <b/>
        <sz val="11"/>
        <color theme="1"/>
        <rFont val="Times New Roman"/>
        <family val="1"/>
      </rPr>
      <t>Yates</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Canadaigua, Farmington, Geneva, Gorham, Hopewell, Manchester, Phelps and Seneca 
</t>
    </r>
    <r>
      <rPr>
        <b/>
        <sz val="11"/>
        <color theme="1"/>
        <rFont val="Times New Roman"/>
        <family val="1"/>
      </rPr>
      <t>Seneca</t>
    </r>
    <r>
      <rPr>
        <sz val="11"/>
        <color theme="1"/>
        <rFont val="Times New Roman"/>
        <family val="1"/>
      </rPr>
      <t xml:space="preserve">:  All townships except Covert and Lodi. 
</t>
    </r>
    <r>
      <rPr>
        <b/>
        <sz val="11"/>
        <color theme="1"/>
        <rFont val="Times New Roman"/>
        <family val="1"/>
      </rPr>
      <t>Wayne</t>
    </r>
    <r>
      <rPr>
        <sz val="11"/>
        <color theme="1"/>
        <rFont val="Times New Roman"/>
        <family val="1"/>
      </rPr>
      <t xml:space="preserve">:  Only the Townships of Arcadia, Galen, Lyons, Savannah, and Village of Newark. </t>
    </r>
  </si>
  <si>
    <r>
      <t xml:space="preserve">Electrician/Electrical Installer 
Onsite Region 8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Cayuta, Catharine, and Hector. 
</t>
    </r>
    <r>
      <rPr>
        <b/>
        <sz val="11"/>
        <color theme="1"/>
        <rFont val="Times New Roman"/>
        <family val="1"/>
      </rPr>
      <t>Seneca</t>
    </r>
    <r>
      <rPr>
        <sz val="11"/>
        <color theme="1"/>
        <rFont val="Times New Roman"/>
        <family val="1"/>
      </rPr>
      <t xml:space="preserve">:  Only the Townships of Lodi and Covert. 
</t>
    </r>
    <r>
      <rPr>
        <b/>
        <sz val="11"/>
        <color theme="1"/>
        <rFont val="Times New Roman"/>
        <family val="1"/>
      </rPr>
      <t>Tioga</t>
    </r>
    <r>
      <rPr>
        <sz val="11"/>
        <color theme="1"/>
        <rFont val="Times New Roman"/>
        <family val="1"/>
      </rPr>
      <t xml:space="preserve">:  Only the Townships of Spencer and Candor.
</t>
    </r>
    <r>
      <rPr>
        <b/>
        <sz val="11"/>
        <color theme="1"/>
        <rFont val="Times New Roman"/>
        <family val="1"/>
      </rPr>
      <t>Tompkins</t>
    </r>
    <r>
      <rPr>
        <sz val="11"/>
        <color theme="1"/>
        <rFont val="Times New Roman"/>
        <family val="1"/>
      </rPr>
      <t xml:space="preserve">:  Entire county except the Township of Groton. </t>
    </r>
  </si>
  <si>
    <r>
      <t xml:space="preserve">Electrician/Electrical Installer
</t>
    </r>
    <r>
      <rPr>
        <u/>
        <sz val="11"/>
        <color theme="1"/>
        <rFont val="Times New Roman"/>
        <family val="1"/>
      </rPr>
      <t>Entire Counties</t>
    </r>
    <r>
      <rPr>
        <sz val="11"/>
        <color theme="1"/>
        <rFont val="Times New Roman"/>
        <family val="1"/>
      </rPr>
      <t xml:space="preserve">: </t>
    </r>
    <r>
      <rPr>
        <b/>
        <sz val="11"/>
        <color theme="1"/>
        <rFont val="Times New Roman"/>
        <family val="1"/>
      </rPr>
      <t xml:space="preserve">Livingston and Monroe </t>
    </r>
    <r>
      <rPr>
        <sz val="11"/>
        <color theme="1"/>
        <rFont val="Times New Roman"/>
        <family val="1"/>
      </rPr>
      <t xml:space="preserve"> 
</t>
    </r>
    <r>
      <rPr>
        <u/>
        <sz val="11"/>
        <color theme="1"/>
        <rFont val="Times New Roman"/>
        <family val="1"/>
      </rPr>
      <t>Partial Counties</t>
    </r>
    <r>
      <rPr>
        <b/>
        <sz val="11"/>
        <color theme="1"/>
        <rFont val="Times New Roman"/>
        <family val="1"/>
      </rPr>
      <t xml:space="preserve"> - Ontario</t>
    </r>
    <r>
      <rPr>
        <sz val="11"/>
        <color theme="1"/>
        <rFont val="Times New Roman"/>
        <family val="1"/>
      </rPr>
      <t xml:space="preserve">: Only the Townships of Bristol, Canadice, Naples, West Bloomfield, Richmond, South Bristol, East Bloomfield and Victor.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Wayne</t>
    </r>
    <r>
      <rPr>
        <sz val="11"/>
        <color theme="1"/>
        <rFont val="Times New Roman"/>
        <family val="1"/>
      </rPr>
      <t xml:space="preserve">:  Only the Townships of Macedon, Marion,  Ontario, Palmyra, Sodus, Walworth, Williamson </t>
    </r>
  </si>
  <si>
    <r>
      <t xml:space="preserve">Electrician/Electrical Installer 
Onsite Region 8
</t>
    </r>
    <r>
      <rPr>
        <u/>
        <sz val="11"/>
        <color theme="1"/>
        <rFont val="Times New Roman"/>
        <family val="1"/>
      </rPr>
      <t>Entire County</t>
    </r>
    <r>
      <rPr>
        <sz val="11"/>
        <color theme="1"/>
        <rFont val="Times New Roman"/>
        <family val="1"/>
      </rPr>
      <t xml:space="preserve"> - </t>
    </r>
    <r>
      <rPr>
        <b/>
        <sz val="11"/>
        <color theme="1"/>
        <rFont val="Times New Roman"/>
        <family val="1"/>
      </rPr>
      <t>Broome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Entire County except the Townships of Columbus, New Berlin, and Sherburne.  
</t>
    </r>
    <r>
      <rPr>
        <b/>
        <sz val="11"/>
        <color theme="1"/>
        <rFont val="Times New Roman"/>
        <family val="1"/>
      </rPr>
      <t>Tioga</t>
    </r>
    <r>
      <rPr>
        <sz val="11"/>
        <color theme="1"/>
        <rFont val="Times New Roman"/>
        <family val="1"/>
      </rPr>
      <t xml:space="preserve">:  Only the Townships of Berkshire, Newark Valley, Owego, Richford, and Tioga.  </t>
    </r>
  </si>
  <si>
    <r>
      <t xml:space="preserve">Electrician/Electrical Installer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Chemung, Steuben </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Dix,  Montour, Orange, Reading, and Tyrone.  
</t>
    </r>
    <r>
      <rPr>
        <b/>
        <sz val="11"/>
        <color theme="1"/>
        <rFont val="Times New Roman"/>
        <family val="1"/>
      </rPr>
      <t>Tioga</t>
    </r>
    <r>
      <rPr>
        <sz val="11"/>
        <color theme="1"/>
        <rFont val="Times New Roman"/>
        <family val="1"/>
      </rPr>
      <t xml:space="preserve">:  Only the Townships of  Barton and Nichols. </t>
    </r>
  </si>
  <si>
    <r>
      <t xml:space="preserve">Electrician Lineman Onsite Region 8
</t>
    </r>
    <r>
      <rPr>
        <u/>
        <sz val="11"/>
        <color theme="1"/>
        <rFont val="Times New Roman"/>
        <family val="1"/>
      </rPr>
      <t>Entire Counties</t>
    </r>
    <r>
      <rPr>
        <sz val="11"/>
        <color theme="1"/>
        <rFont val="Times New Roman"/>
        <family val="1"/>
      </rPr>
      <t xml:space="preserve">: </t>
    </r>
    <r>
      <rPr>
        <b/>
        <sz val="11"/>
        <color theme="1"/>
        <rFont val="Times New Roman"/>
        <family val="1"/>
      </rPr>
      <t>Broome, Chemung, Chenango, Livingston, Monroe, Ontario, Orleans, Schuyler, Seneca, Steuben, Tioga, Tompkins, Wayne, and Yates</t>
    </r>
  </si>
  <si>
    <r>
      <t xml:space="preserve">CCTV/Surveillance Camera System
Physical Access Control System
Alarm and Signal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Only the Townships of Columbus, New Berlin and Sherburne. 
</t>
    </r>
    <r>
      <rPr>
        <b/>
        <sz val="11"/>
        <color theme="1"/>
        <rFont val="Times New Roman"/>
        <family val="1"/>
      </rPr>
      <t>Tompkins</t>
    </r>
    <r>
      <rPr>
        <sz val="11"/>
        <color theme="1"/>
        <rFont val="Times New Roman"/>
        <family val="1"/>
      </rPr>
      <t xml:space="preserve">:  Only the Township of Groton. 
</t>
    </r>
    <r>
      <rPr>
        <b/>
        <sz val="11"/>
        <color theme="1"/>
        <rFont val="Times New Roman"/>
        <family val="1"/>
      </rPr>
      <t>Wayne</t>
    </r>
    <r>
      <rPr>
        <sz val="11"/>
        <color theme="1"/>
        <rFont val="Times New Roman"/>
        <family val="1"/>
      </rPr>
      <t>:  Only the Townships of Huron, Wolcott, Rose and Butler</t>
    </r>
  </si>
  <si>
    <r>
      <t xml:space="preserve">CCTV/Surveillance Camera System
Physical Access Control System
Alarm and Signal System
Technician Onsite Region 8
</t>
    </r>
    <r>
      <rPr>
        <u/>
        <sz val="11"/>
        <color theme="1"/>
        <rFont val="Times New Roman"/>
        <family val="1"/>
      </rPr>
      <t xml:space="preserve">Entire County </t>
    </r>
    <r>
      <rPr>
        <sz val="11"/>
        <color theme="1"/>
        <rFont val="Times New Roman"/>
        <family val="1"/>
      </rPr>
      <t xml:space="preserve">- </t>
    </r>
    <r>
      <rPr>
        <b/>
        <sz val="11"/>
        <color theme="1"/>
        <rFont val="Times New Roman"/>
        <family val="1"/>
      </rPr>
      <t>Yates</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Canadaigua, Farmington, Geneva, Gorham, Hopewell, Manchester, Phelps and Seneca 
</t>
    </r>
    <r>
      <rPr>
        <b/>
        <sz val="11"/>
        <color theme="1"/>
        <rFont val="Times New Roman"/>
        <family val="1"/>
      </rPr>
      <t>Seneca</t>
    </r>
    <r>
      <rPr>
        <sz val="11"/>
        <color theme="1"/>
        <rFont val="Times New Roman"/>
        <family val="1"/>
      </rPr>
      <t xml:space="preserve">: All townships except Covert and Lodi. 
</t>
    </r>
    <r>
      <rPr>
        <b/>
        <sz val="11"/>
        <color theme="1"/>
        <rFont val="Times New Roman"/>
        <family val="1"/>
      </rPr>
      <t>Wayne</t>
    </r>
    <r>
      <rPr>
        <sz val="11"/>
        <color theme="1"/>
        <rFont val="Times New Roman"/>
        <family val="1"/>
      </rPr>
      <t xml:space="preserve">:  Only the Townships of Arcadia, Galen, Lyons, Savannah, and Village of Newark. </t>
    </r>
  </si>
  <si>
    <r>
      <t xml:space="preserve">CCTV/Surveillance Camera System
Physical Access Control System
Alarm and Signal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Cayuta, Catharine, and Hector.                            
</t>
    </r>
    <r>
      <rPr>
        <b/>
        <sz val="11"/>
        <color theme="1"/>
        <rFont val="Times New Roman"/>
        <family val="1"/>
      </rPr>
      <t>Seneca</t>
    </r>
    <r>
      <rPr>
        <sz val="11"/>
        <color theme="1"/>
        <rFont val="Times New Roman"/>
        <family val="1"/>
      </rPr>
      <t xml:space="preserve">:  Only the Townships of Lodi and Covert. 
</t>
    </r>
    <r>
      <rPr>
        <b/>
        <sz val="11"/>
        <color theme="1"/>
        <rFont val="Times New Roman"/>
        <family val="1"/>
      </rPr>
      <t>Tioga</t>
    </r>
    <r>
      <rPr>
        <sz val="11"/>
        <color theme="1"/>
        <rFont val="Times New Roman"/>
        <family val="1"/>
      </rPr>
      <t xml:space="preserve">:  Only the Townships of Spencer and Candor.
</t>
    </r>
    <r>
      <rPr>
        <b/>
        <sz val="11"/>
        <color theme="1"/>
        <rFont val="Times New Roman"/>
        <family val="1"/>
      </rPr>
      <t>Tompkins</t>
    </r>
    <r>
      <rPr>
        <sz val="11"/>
        <color theme="1"/>
        <rFont val="Times New Roman"/>
        <family val="1"/>
      </rPr>
      <t xml:space="preserve">:  Entire county except the Township of Groton.  </t>
    </r>
  </si>
  <si>
    <r>
      <t xml:space="preserve">CCTV/Surveillance Camera System
Physical Access Control System
Alarm and Signal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Livingston and Monroe   </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Bristol, Canadice, Naples, West Bloomfield, Richmond, South Bristol, East Bloomfield and Victor.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Wayne</t>
    </r>
    <r>
      <rPr>
        <sz val="11"/>
        <color theme="1"/>
        <rFont val="Times New Roman"/>
        <family val="1"/>
      </rPr>
      <t xml:space="preserve">:  Only the Townships of Macedon, Marion,  Ontario, Palmyra, Sodus, Walworth, Williamson </t>
    </r>
  </si>
  <si>
    <r>
      <t xml:space="preserve">CCTV/Surveillance Camera System
Physical Access Control System
Alarm and Signal System
Technician Onsite Region 8
</t>
    </r>
    <r>
      <rPr>
        <u/>
        <sz val="11"/>
        <color theme="1"/>
        <rFont val="Times New Roman"/>
        <family val="1"/>
      </rPr>
      <t>Entire County</t>
    </r>
    <r>
      <rPr>
        <sz val="11"/>
        <color theme="1"/>
        <rFont val="Times New Roman"/>
        <family val="1"/>
      </rPr>
      <t xml:space="preserve"> - </t>
    </r>
    <r>
      <rPr>
        <b/>
        <sz val="11"/>
        <color theme="1"/>
        <rFont val="Times New Roman"/>
        <family val="1"/>
      </rPr>
      <t>Broome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Entire County except the Townships of Columbus, New Berlin, and Sherburne.  
</t>
    </r>
    <r>
      <rPr>
        <b/>
        <sz val="11"/>
        <color theme="1"/>
        <rFont val="Times New Roman"/>
        <family val="1"/>
      </rPr>
      <t>Tioga</t>
    </r>
    <r>
      <rPr>
        <sz val="11"/>
        <color theme="1"/>
        <rFont val="Times New Roman"/>
        <family val="1"/>
      </rPr>
      <t xml:space="preserve">:  Only the Townships of Berkshire, Newark Valley, Owego, Richford, and Tioga.  </t>
    </r>
  </si>
  <si>
    <r>
      <t xml:space="preserve">CCTV/Surveillance Camera System
Physical Access Control System
Alarm and Signal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Chemung, Steuben </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Schuyler</t>
    </r>
    <r>
      <rPr>
        <sz val="11"/>
        <color theme="1"/>
        <rFont val="Times New Roman"/>
        <family val="1"/>
      </rPr>
      <t xml:space="preserve">:  Only the Townships of Dix, Montour, Orange, Reading, and Tyrone.  
</t>
    </r>
    <r>
      <rPr>
        <b/>
        <sz val="11"/>
        <color theme="1"/>
        <rFont val="Times New Roman"/>
        <family val="1"/>
      </rPr>
      <t>Tioga</t>
    </r>
    <r>
      <rPr>
        <sz val="11"/>
        <color theme="1"/>
        <rFont val="Times New Roman"/>
        <family val="1"/>
      </rPr>
      <t xml:space="preserve">:  Only the Townships of Barton and Nichols. </t>
    </r>
  </si>
  <si>
    <r>
      <t xml:space="preserve">Fire Alarm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Only the Townships of Columbus, New Berlin and Sherburne. 
</t>
    </r>
    <r>
      <rPr>
        <b/>
        <sz val="11"/>
        <color theme="1"/>
        <rFont val="Times New Roman"/>
        <family val="1"/>
      </rPr>
      <t>Tompkins</t>
    </r>
    <r>
      <rPr>
        <sz val="11"/>
        <color theme="1"/>
        <rFont val="Times New Roman"/>
        <family val="1"/>
      </rPr>
      <t xml:space="preserve">:  Only the Township of Groton. 
</t>
    </r>
    <r>
      <rPr>
        <b/>
        <sz val="11"/>
        <color theme="1"/>
        <rFont val="Times New Roman"/>
        <family val="1"/>
      </rPr>
      <t>Wayne</t>
    </r>
    <r>
      <rPr>
        <sz val="11"/>
        <color theme="1"/>
        <rFont val="Times New Roman"/>
        <family val="1"/>
      </rPr>
      <t>:  Only the Townships of Huron, Wolcott, Rose and Butler</t>
    </r>
  </si>
  <si>
    <r>
      <t xml:space="preserve">Fire Alarm System 
Technician Onsite Region 8
</t>
    </r>
    <r>
      <rPr>
        <u/>
        <sz val="11"/>
        <color theme="1"/>
        <rFont val="Times New Roman"/>
        <family val="1"/>
      </rPr>
      <t>Entire County</t>
    </r>
    <r>
      <rPr>
        <sz val="11"/>
        <color theme="1"/>
        <rFont val="Times New Roman"/>
        <family val="1"/>
      </rPr>
      <t xml:space="preserve"> - </t>
    </r>
    <r>
      <rPr>
        <b/>
        <sz val="11"/>
        <color theme="1"/>
        <rFont val="Times New Roman"/>
        <family val="1"/>
      </rPr>
      <t>Yates</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Canadaigua, Farmington, Geneva, Gorham, Hopewell, Manchester, Phelps and Seneca 
</t>
    </r>
    <r>
      <rPr>
        <b/>
        <sz val="11"/>
        <color theme="1"/>
        <rFont val="Times New Roman"/>
        <family val="1"/>
      </rPr>
      <t>Seneca</t>
    </r>
    <r>
      <rPr>
        <sz val="11"/>
        <color theme="1"/>
        <rFont val="Times New Roman"/>
        <family val="1"/>
      </rPr>
      <t xml:space="preserve">: All townships except Covert and Lodi. 
</t>
    </r>
    <r>
      <rPr>
        <b/>
        <sz val="11"/>
        <color theme="1"/>
        <rFont val="Times New Roman"/>
        <family val="1"/>
      </rPr>
      <t>Wayne</t>
    </r>
    <r>
      <rPr>
        <sz val="11"/>
        <color theme="1"/>
        <rFont val="Times New Roman"/>
        <family val="1"/>
      </rPr>
      <t xml:space="preserve">:  Only the Townships of Arcadia, Galen, Lyons, Savannah, and Village of Newark. </t>
    </r>
  </si>
  <si>
    <r>
      <t xml:space="preserve">Fire Alarm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Cayuta, Catharine, and Hector.                            
</t>
    </r>
    <r>
      <rPr>
        <b/>
        <sz val="11"/>
        <color theme="1"/>
        <rFont val="Times New Roman"/>
        <family val="1"/>
      </rPr>
      <t>Seneca</t>
    </r>
    <r>
      <rPr>
        <sz val="11"/>
        <color theme="1"/>
        <rFont val="Times New Roman"/>
        <family val="1"/>
      </rPr>
      <t xml:space="preserve">:  Only the Townships of Lodi and Covert. 
</t>
    </r>
    <r>
      <rPr>
        <b/>
        <sz val="11"/>
        <color theme="1"/>
        <rFont val="Times New Roman"/>
        <family val="1"/>
      </rPr>
      <t>Tioga</t>
    </r>
    <r>
      <rPr>
        <sz val="11"/>
        <color theme="1"/>
        <rFont val="Times New Roman"/>
        <family val="1"/>
      </rPr>
      <t xml:space="preserve">:  Only the Townships of Spencer and Candor.
</t>
    </r>
    <r>
      <rPr>
        <b/>
        <sz val="11"/>
        <color theme="1"/>
        <rFont val="Times New Roman"/>
        <family val="1"/>
      </rPr>
      <t>Tompkins</t>
    </r>
    <r>
      <rPr>
        <sz val="11"/>
        <color theme="1"/>
        <rFont val="Times New Roman"/>
        <family val="1"/>
      </rPr>
      <t xml:space="preserve">:  Entire county except the Township of Groton. </t>
    </r>
  </si>
  <si>
    <r>
      <t xml:space="preserve">Fire Alarm System 
Technician Onsite Region 8
</t>
    </r>
    <r>
      <rPr>
        <u/>
        <sz val="11"/>
        <color theme="1"/>
        <rFont val="Times New Roman"/>
        <family val="1"/>
      </rPr>
      <t xml:space="preserve">Entire Counties </t>
    </r>
    <r>
      <rPr>
        <sz val="11"/>
        <color theme="1"/>
        <rFont val="Times New Roman"/>
        <family val="1"/>
      </rPr>
      <t xml:space="preserve">- </t>
    </r>
    <r>
      <rPr>
        <b/>
        <sz val="11"/>
        <color theme="1"/>
        <rFont val="Times New Roman"/>
        <family val="1"/>
      </rPr>
      <t xml:space="preserve">Livingston and Monroe     </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Ontario</t>
    </r>
    <r>
      <rPr>
        <sz val="11"/>
        <color theme="1"/>
        <rFont val="Times New Roman"/>
        <family val="1"/>
      </rPr>
      <t xml:space="preserve">:  Only the Townships of Bristol, Canadice, Naples, West Bloomfield, Richmond, South Bristol, East Bloomfield and Victor.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Wayne</t>
    </r>
    <r>
      <rPr>
        <sz val="11"/>
        <color theme="1"/>
        <rFont val="Times New Roman"/>
        <family val="1"/>
      </rPr>
      <t xml:space="preserve">:  Only the Townships of Macedon, Marion,  Ontario, Palmyra, Sodus, Walworth, Williamson </t>
    </r>
  </si>
  <si>
    <r>
      <t xml:space="preserve">Fire Alarm System 
Technician Onsite Region 8
</t>
    </r>
    <r>
      <rPr>
        <u/>
        <sz val="11"/>
        <color theme="1"/>
        <rFont val="Times New Roman"/>
        <family val="1"/>
      </rPr>
      <t xml:space="preserve">Entire County </t>
    </r>
    <r>
      <rPr>
        <sz val="11"/>
        <color theme="1"/>
        <rFont val="Times New Roman"/>
        <family val="1"/>
      </rPr>
      <t xml:space="preserve">- </t>
    </r>
    <r>
      <rPr>
        <b/>
        <sz val="11"/>
        <color theme="1"/>
        <rFont val="Times New Roman"/>
        <family val="1"/>
      </rPr>
      <t>Broome</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Chenango</t>
    </r>
    <r>
      <rPr>
        <sz val="11"/>
        <color theme="1"/>
        <rFont val="Times New Roman"/>
        <family val="1"/>
      </rPr>
      <t xml:space="preserve">:  Entire County except the Townships of Columbus, New Berlin, and Sherburne.  
</t>
    </r>
    <r>
      <rPr>
        <b/>
        <sz val="11"/>
        <color theme="1"/>
        <rFont val="Times New Roman"/>
        <family val="1"/>
      </rPr>
      <t>Tioga</t>
    </r>
    <r>
      <rPr>
        <sz val="11"/>
        <color theme="1"/>
        <rFont val="Times New Roman"/>
        <family val="1"/>
      </rPr>
      <t xml:space="preserve">:  Only the Townships of Berkshire, Newark Valley, Owego, Richford, and Tioga. </t>
    </r>
  </si>
  <si>
    <r>
      <t xml:space="preserve">Fire Alarm System 
Technician Onsite Region 8
</t>
    </r>
    <r>
      <rPr>
        <u/>
        <sz val="11"/>
        <color theme="1"/>
        <rFont val="Times New Roman"/>
        <family val="1"/>
      </rPr>
      <t>Entire Counties -</t>
    </r>
    <r>
      <rPr>
        <sz val="11"/>
        <color theme="1"/>
        <rFont val="Times New Roman"/>
        <family val="1"/>
      </rPr>
      <t xml:space="preserve"> </t>
    </r>
    <r>
      <rPr>
        <b/>
        <sz val="11"/>
        <color theme="1"/>
        <rFont val="Times New Roman"/>
        <family val="1"/>
      </rPr>
      <t xml:space="preserve">Chemung, Steuben </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Schuyler</t>
    </r>
    <r>
      <rPr>
        <sz val="11"/>
        <color theme="1"/>
        <rFont val="Times New Roman"/>
        <family val="1"/>
      </rPr>
      <t xml:space="preserve">:  Only the Townships of Dix, Montour, Orange, Reading, and Tyrone.  
</t>
    </r>
    <r>
      <rPr>
        <b/>
        <sz val="11"/>
        <color theme="1"/>
        <rFont val="Times New Roman"/>
        <family val="1"/>
      </rPr>
      <t>Tioga</t>
    </r>
    <r>
      <rPr>
        <sz val="11"/>
        <color theme="1"/>
        <rFont val="Times New Roman"/>
        <family val="1"/>
      </rPr>
      <t xml:space="preserve">:  Only the Townships of Barton and Nichols. </t>
    </r>
  </si>
  <si>
    <r>
      <t xml:space="preserve">Fire Sprinkler System
Fire Suppression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Only the Townships of Columbus, New Berlin and Sherburne. 
</t>
    </r>
    <r>
      <rPr>
        <b/>
        <sz val="11"/>
        <color theme="1"/>
        <rFont val="Times New Roman"/>
        <family val="1"/>
      </rPr>
      <t>Tompkins</t>
    </r>
    <r>
      <rPr>
        <sz val="11"/>
        <color theme="1"/>
        <rFont val="Times New Roman"/>
        <family val="1"/>
      </rPr>
      <t xml:space="preserve">:  Only the Township of Groton. 
</t>
    </r>
    <r>
      <rPr>
        <b/>
        <sz val="11"/>
        <color theme="1"/>
        <rFont val="Times New Roman"/>
        <family val="1"/>
      </rPr>
      <t>Wayne</t>
    </r>
    <r>
      <rPr>
        <sz val="11"/>
        <color theme="1"/>
        <rFont val="Times New Roman"/>
        <family val="1"/>
      </rPr>
      <t>:  Only the Townships of Huron, Wolcott, Rose and Butler</t>
    </r>
  </si>
  <si>
    <r>
      <t xml:space="preserve">Fire Sprinkler System
Fire Suppression System
Technician Onsite Region 8
</t>
    </r>
    <r>
      <rPr>
        <u/>
        <sz val="11"/>
        <color theme="1"/>
        <rFont val="Times New Roman"/>
        <family val="1"/>
      </rPr>
      <t xml:space="preserve">Entire County </t>
    </r>
    <r>
      <rPr>
        <sz val="11"/>
        <color theme="1"/>
        <rFont val="Times New Roman"/>
        <family val="1"/>
      </rPr>
      <t xml:space="preserve">- </t>
    </r>
    <r>
      <rPr>
        <b/>
        <sz val="11"/>
        <color theme="1"/>
        <rFont val="Times New Roman"/>
        <family val="1"/>
      </rPr>
      <t>Yates</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Canadaigua, Farmington, Geneva, Gorham, Hopewell, Manchester, Phelps and Seneca 
</t>
    </r>
    <r>
      <rPr>
        <b/>
        <sz val="11"/>
        <color theme="1"/>
        <rFont val="Times New Roman"/>
        <family val="1"/>
      </rPr>
      <t>Seneca:</t>
    </r>
    <r>
      <rPr>
        <sz val="11"/>
        <color theme="1"/>
        <rFont val="Times New Roman"/>
        <family val="1"/>
      </rPr>
      <t xml:space="preserve"> All townships except Covert and Lodi. 
</t>
    </r>
    <r>
      <rPr>
        <b/>
        <sz val="11"/>
        <color theme="1"/>
        <rFont val="Times New Roman"/>
        <family val="1"/>
      </rPr>
      <t>Wayne</t>
    </r>
    <r>
      <rPr>
        <sz val="11"/>
        <color theme="1"/>
        <rFont val="Times New Roman"/>
        <family val="1"/>
      </rPr>
      <t xml:space="preserve">:  Only the Townships of Arcadia, Galen, Lyons, Savannah, and Village of Newark. </t>
    </r>
  </si>
  <si>
    <r>
      <t xml:space="preserve">Fire Sprinkler System
Fire Suppression System
Technician Onsite Region 8
</t>
    </r>
    <r>
      <rPr>
        <u/>
        <sz val="11"/>
        <color theme="1"/>
        <rFont val="Times New Roman"/>
        <family val="1"/>
      </rPr>
      <t xml:space="preserve">Partial Counties </t>
    </r>
    <r>
      <rPr>
        <sz val="11"/>
        <color theme="1"/>
        <rFont val="Times New Roman"/>
        <family val="1"/>
      </rPr>
      <t xml:space="preserve">- </t>
    </r>
    <r>
      <rPr>
        <b/>
        <sz val="11"/>
        <color theme="1"/>
        <rFont val="Times New Roman"/>
        <family val="1"/>
      </rPr>
      <t>Schuyler</t>
    </r>
    <r>
      <rPr>
        <sz val="11"/>
        <color theme="1"/>
        <rFont val="Times New Roman"/>
        <family val="1"/>
      </rPr>
      <t xml:space="preserve">:  Only the Townships of Cayuta, Catharine, and Hector.                            
</t>
    </r>
    <r>
      <rPr>
        <b/>
        <sz val="11"/>
        <color theme="1"/>
        <rFont val="Times New Roman"/>
        <family val="1"/>
      </rPr>
      <t>Seneca</t>
    </r>
    <r>
      <rPr>
        <sz val="11"/>
        <color theme="1"/>
        <rFont val="Times New Roman"/>
        <family val="1"/>
      </rPr>
      <t xml:space="preserve">:  Only the Townships of Lodi and Covert. 
</t>
    </r>
    <r>
      <rPr>
        <b/>
        <sz val="11"/>
        <color theme="1"/>
        <rFont val="Times New Roman"/>
        <family val="1"/>
      </rPr>
      <t>Tioga</t>
    </r>
    <r>
      <rPr>
        <sz val="11"/>
        <color theme="1"/>
        <rFont val="Times New Roman"/>
        <family val="1"/>
      </rPr>
      <t xml:space="preserve">:  Only the Townships of Spencer and Candor.
</t>
    </r>
    <r>
      <rPr>
        <b/>
        <sz val="11"/>
        <color theme="1"/>
        <rFont val="Times New Roman"/>
        <family val="1"/>
      </rPr>
      <t>Tompkins</t>
    </r>
    <r>
      <rPr>
        <sz val="11"/>
        <color theme="1"/>
        <rFont val="Times New Roman"/>
        <family val="1"/>
      </rPr>
      <t>:  Entire county except the Township of Groton</t>
    </r>
  </si>
  <si>
    <r>
      <t xml:space="preserve">Fire Sprinkler System
Fire Suppression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Livingston and Monroe    </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Ontario</t>
    </r>
    <r>
      <rPr>
        <sz val="11"/>
        <color theme="1"/>
        <rFont val="Times New Roman"/>
        <family val="1"/>
      </rPr>
      <t xml:space="preserve">:  Only the Townships of Bristol, Canadice, Naples, West Bloomfield, Richmond, South Bristol, East Bloomfield and Victor.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Wayne</t>
    </r>
    <r>
      <rPr>
        <sz val="11"/>
        <color theme="1"/>
        <rFont val="Times New Roman"/>
        <family val="1"/>
      </rPr>
      <t xml:space="preserve">:  Only the Townships of Macedon, Marion,  Ontario, Palmyra, Sodus, Walworth, Williamson </t>
    </r>
  </si>
  <si>
    <r>
      <t xml:space="preserve">Fire Sprinkler System
Fire Suppression System
Technician Onsite Region 8
</t>
    </r>
    <r>
      <rPr>
        <u/>
        <sz val="11"/>
        <color theme="1"/>
        <rFont val="Times New Roman"/>
        <family val="1"/>
      </rPr>
      <t>Entire County</t>
    </r>
    <r>
      <rPr>
        <sz val="11"/>
        <color theme="1"/>
        <rFont val="Times New Roman"/>
        <family val="1"/>
      </rPr>
      <t xml:space="preserve"> - </t>
    </r>
    <r>
      <rPr>
        <b/>
        <sz val="11"/>
        <color theme="1"/>
        <rFont val="Times New Roman"/>
        <family val="1"/>
      </rPr>
      <t>Broome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Entire County except the Townships of Columbus, New Berlin, and Sherburne.  
</t>
    </r>
    <r>
      <rPr>
        <b/>
        <sz val="11"/>
        <color theme="1"/>
        <rFont val="Times New Roman"/>
        <family val="1"/>
      </rPr>
      <t>Tioga</t>
    </r>
    <r>
      <rPr>
        <sz val="11"/>
        <color theme="1"/>
        <rFont val="Times New Roman"/>
        <family val="1"/>
      </rPr>
      <t xml:space="preserve">:  Only the Townships of Berkshire, Newark Valley, Owego, Richford, and Tioga. </t>
    </r>
  </si>
  <si>
    <r>
      <t xml:space="preserve">Fire Sprinkler System
Fire Suppression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Chemung, Steuben </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Dix, Montour, Orange, Reading, and Tyrone.  
</t>
    </r>
    <r>
      <rPr>
        <b/>
        <sz val="11"/>
        <color theme="1"/>
        <rFont val="Times New Roman"/>
        <family val="1"/>
      </rPr>
      <t>Tioga</t>
    </r>
    <r>
      <rPr>
        <sz val="11"/>
        <color theme="1"/>
        <rFont val="Times New Roman"/>
        <family val="1"/>
      </rPr>
      <t xml:space="preserve">:  Only the Townships of Barton and Nichols. </t>
    </r>
  </si>
  <si>
    <r>
      <t xml:space="preserve">
Public Address System
Technician Onsite Region 8
</t>
    </r>
    <r>
      <rPr>
        <u/>
        <sz val="11"/>
        <color theme="1"/>
        <rFont val="Times New Roman"/>
        <family val="1"/>
      </rPr>
      <t xml:space="preserve">Partial Counties </t>
    </r>
    <r>
      <rPr>
        <sz val="11"/>
        <color theme="1"/>
        <rFont val="Times New Roman"/>
        <family val="1"/>
      </rPr>
      <t xml:space="preserve">-  </t>
    </r>
    <r>
      <rPr>
        <b/>
        <sz val="11"/>
        <color theme="1"/>
        <rFont val="Times New Roman"/>
        <family val="1"/>
      </rPr>
      <t>Chenango</t>
    </r>
    <r>
      <rPr>
        <sz val="11"/>
        <color theme="1"/>
        <rFont val="Times New Roman"/>
        <family val="1"/>
      </rPr>
      <t xml:space="preserve">:  Only the Townships of Columbus, New Berlin and Sherburne. 
</t>
    </r>
    <r>
      <rPr>
        <b/>
        <sz val="11"/>
        <color theme="1"/>
        <rFont val="Times New Roman"/>
        <family val="1"/>
      </rPr>
      <t>Tompkins</t>
    </r>
    <r>
      <rPr>
        <sz val="11"/>
        <color theme="1"/>
        <rFont val="Times New Roman"/>
        <family val="1"/>
      </rPr>
      <t xml:space="preserve">:  Only the Township of Groton. 
</t>
    </r>
    <r>
      <rPr>
        <b/>
        <sz val="11"/>
        <color theme="1"/>
        <rFont val="Times New Roman"/>
        <family val="1"/>
      </rPr>
      <t>Wayne</t>
    </r>
    <r>
      <rPr>
        <sz val="11"/>
        <color theme="1"/>
        <rFont val="Times New Roman"/>
        <family val="1"/>
      </rPr>
      <t>:  Only the Townships of Huron, Wolcott, Rose and Butler</t>
    </r>
  </si>
  <si>
    <r>
      <t xml:space="preserve">
Public Address System
Technician Onsite Region 8
</t>
    </r>
    <r>
      <rPr>
        <u/>
        <sz val="11"/>
        <color theme="1"/>
        <rFont val="Times New Roman"/>
        <family val="1"/>
      </rPr>
      <t>Entire County -</t>
    </r>
    <r>
      <rPr>
        <sz val="11"/>
        <color theme="1"/>
        <rFont val="Times New Roman"/>
        <family val="1"/>
      </rPr>
      <t xml:space="preserve"> </t>
    </r>
    <r>
      <rPr>
        <b/>
        <sz val="11"/>
        <color theme="1"/>
        <rFont val="Times New Roman"/>
        <family val="1"/>
      </rPr>
      <t>Yates</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Ontario</t>
    </r>
    <r>
      <rPr>
        <sz val="11"/>
        <color theme="1"/>
        <rFont val="Times New Roman"/>
        <family val="1"/>
      </rPr>
      <t xml:space="preserve">:  Only the Townships of Canadaigua, Farmington, Geneva, Gorham, Hopewell, Manchester, Phelps and Seneca 
</t>
    </r>
    <r>
      <rPr>
        <b/>
        <sz val="11"/>
        <color theme="1"/>
        <rFont val="Times New Roman"/>
        <family val="1"/>
      </rPr>
      <t>Seneca</t>
    </r>
    <r>
      <rPr>
        <sz val="11"/>
        <color theme="1"/>
        <rFont val="Times New Roman"/>
        <family val="1"/>
      </rPr>
      <t xml:space="preserve">: All townships except Covert and Lodi. 
</t>
    </r>
    <r>
      <rPr>
        <b/>
        <sz val="11"/>
        <color theme="1"/>
        <rFont val="Times New Roman"/>
        <family val="1"/>
      </rPr>
      <t>Wayne</t>
    </r>
    <r>
      <rPr>
        <sz val="11"/>
        <color theme="1"/>
        <rFont val="Times New Roman"/>
        <family val="1"/>
      </rPr>
      <t xml:space="preserve">:  Only the Townships of Arcadia, Galen, Lyons, Savannah, and Village of Newark. </t>
    </r>
  </si>
  <si>
    <r>
      <t xml:space="preserve">
Public Address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Cayuta, Catharine, and Hector.                            
</t>
    </r>
    <r>
      <rPr>
        <b/>
        <sz val="11"/>
        <color theme="1"/>
        <rFont val="Times New Roman"/>
        <family val="1"/>
      </rPr>
      <t>Seneca</t>
    </r>
    <r>
      <rPr>
        <sz val="11"/>
        <color theme="1"/>
        <rFont val="Times New Roman"/>
        <family val="1"/>
      </rPr>
      <t xml:space="preserve">:  Only the Townships of Lodi and Covert. 
</t>
    </r>
    <r>
      <rPr>
        <b/>
        <sz val="11"/>
        <color theme="1"/>
        <rFont val="Times New Roman"/>
        <family val="1"/>
      </rPr>
      <t>Tioga</t>
    </r>
    <r>
      <rPr>
        <sz val="11"/>
        <color theme="1"/>
        <rFont val="Times New Roman"/>
        <family val="1"/>
      </rPr>
      <t xml:space="preserve">:  Only the Townships of Spencer and Candor.
</t>
    </r>
    <r>
      <rPr>
        <b/>
        <sz val="11"/>
        <color theme="1"/>
        <rFont val="Times New Roman"/>
        <family val="1"/>
      </rPr>
      <t>Tompkins</t>
    </r>
    <r>
      <rPr>
        <sz val="11"/>
        <color theme="1"/>
        <rFont val="Times New Roman"/>
        <family val="1"/>
      </rPr>
      <t>:  Entire county except the Township of Groton</t>
    </r>
  </si>
  <si>
    <r>
      <t xml:space="preserve">
Public Address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Livingston and Monroe </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Bristol, Canadice, Naples, West Bloomfield, Richmond, South Bristol, East Bloomfield and Victor.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Wayne</t>
    </r>
    <r>
      <rPr>
        <sz val="11"/>
        <color theme="1"/>
        <rFont val="Times New Roman"/>
        <family val="1"/>
      </rPr>
      <t xml:space="preserve">:  Only the Townships of Macedon, Marion,  Ontario, Palmyra, Sodus, Walworth, Williamson </t>
    </r>
  </si>
  <si>
    <r>
      <t xml:space="preserve">
Public Address System
Technician Onsite Region 8
</t>
    </r>
    <r>
      <rPr>
        <u/>
        <sz val="11"/>
        <color theme="1"/>
        <rFont val="Times New Roman"/>
        <family val="1"/>
      </rPr>
      <t xml:space="preserve">Entire County </t>
    </r>
    <r>
      <rPr>
        <sz val="11"/>
        <color theme="1"/>
        <rFont val="Times New Roman"/>
        <family val="1"/>
      </rPr>
      <t xml:space="preserve">- </t>
    </r>
    <r>
      <rPr>
        <b/>
        <sz val="11"/>
        <color theme="1"/>
        <rFont val="Times New Roman"/>
        <family val="1"/>
      </rPr>
      <t>Broome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Entire County except the Townships of Columbus, New Berlin, and Sherburne.  
</t>
    </r>
    <r>
      <rPr>
        <b/>
        <sz val="11"/>
        <color theme="1"/>
        <rFont val="Times New Roman"/>
        <family val="1"/>
      </rPr>
      <t>Tioga</t>
    </r>
    <r>
      <rPr>
        <sz val="11"/>
        <color theme="1"/>
        <rFont val="Times New Roman"/>
        <family val="1"/>
      </rPr>
      <t xml:space="preserve">:  Only the Townships of Berkshire, Newark Valley, Owego, Richford, and Tioga.  </t>
    </r>
  </si>
  <si>
    <r>
      <t xml:space="preserve">
Public Address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Chemung, Steuben </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Schuyler</t>
    </r>
    <r>
      <rPr>
        <sz val="11"/>
        <color theme="1"/>
        <rFont val="Times New Roman"/>
        <family val="1"/>
      </rPr>
      <t xml:space="preserve">:  Only the Townships of Dix, Montour, Orange, Reading, and Tyrone.  
</t>
    </r>
    <r>
      <rPr>
        <b/>
        <sz val="11"/>
        <color theme="1"/>
        <rFont val="Times New Roman"/>
        <family val="1"/>
      </rPr>
      <t>Tioga</t>
    </r>
    <r>
      <rPr>
        <sz val="11"/>
        <color theme="1"/>
        <rFont val="Times New Roman"/>
        <family val="1"/>
      </rPr>
      <t xml:space="preserve">:  Only the Townships of Barton and Nichols. </t>
    </r>
  </si>
  <si>
    <r>
      <t xml:space="preserve">Permanent Facility Perimeter Fencing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Only the Townships of Columbus, New Berlin and Sherburne. 
</t>
    </r>
    <r>
      <rPr>
        <b/>
        <sz val="11"/>
        <color theme="1"/>
        <rFont val="Times New Roman"/>
        <family val="1"/>
      </rPr>
      <t>Tompkins</t>
    </r>
    <r>
      <rPr>
        <sz val="11"/>
        <color theme="1"/>
        <rFont val="Times New Roman"/>
        <family val="1"/>
      </rPr>
      <t xml:space="preserve">:  Only the Township of Groton. 
</t>
    </r>
    <r>
      <rPr>
        <b/>
        <sz val="11"/>
        <color theme="1"/>
        <rFont val="Times New Roman"/>
        <family val="1"/>
      </rPr>
      <t>Wayne</t>
    </r>
    <r>
      <rPr>
        <sz val="11"/>
        <color theme="1"/>
        <rFont val="Times New Roman"/>
        <family val="1"/>
      </rPr>
      <t>:  Only the Townships of Huron, Wolcott, Rose and Butler</t>
    </r>
  </si>
  <si>
    <r>
      <t xml:space="preserve">Permanent Facility Perimeter Fencing System
Technician Onsite Region 8
</t>
    </r>
    <r>
      <rPr>
        <u/>
        <sz val="11"/>
        <color theme="1"/>
        <rFont val="Times New Roman"/>
        <family val="1"/>
      </rPr>
      <t>Entire County</t>
    </r>
    <r>
      <rPr>
        <sz val="11"/>
        <color theme="1"/>
        <rFont val="Times New Roman"/>
        <family val="1"/>
      </rPr>
      <t xml:space="preserve"> - </t>
    </r>
    <r>
      <rPr>
        <b/>
        <sz val="11"/>
        <color theme="1"/>
        <rFont val="Times New Roman"/>
        <family val="1"/>
      </rPr>
      <t>Yates</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Ontario</t>
    </r>
    <r>
      <rPr>
        <sz val="11"/>
        <color theme="1"/>
        <rFont val="Times New Roman"/>
        <family val="1"/>
      </rPr>
      <t xml:space="preserve">:  Only the Townships of Canadaigua, Farmington, Geneva, Gorham, Hopewell, Manchester, Phelps and Seneca 
</t>
    </r>
    <r>
      <rPr>
        <b/>
        <sz val="11"/>
        <color theme="1"/>
        <rFont val="Times New Roman"/>
        <family val="1"/>
      </rPr>
      <t>Seneca</t>
    </r>
    <r>
      <rPr>
        <sz val="11"/>
        <color theme="1"/>
        <rFont val="Times New Roman"/>
        <family val="1"/>
      </rPr>
      <t xml:space="preserve">: All townships except Covert and Lodi. 
</t>
    </r>
    <r>
      <rPr>
        <b/>
        <sz val="11"/>
        <color theme="1"/>
        <rFont val="Times New Roman"/>
        <family val="1"/>
      </rPr>
      <t>Wayne</t>
    </r>
    <r>
      <rPr>
        <sz val="11"/>
        <color theme="1"/>
        <rFont val="Times New Roman"/>
        <family val="1"/>
      </rPr>
      <t xml:space="preserve">:  Only the Townships of Arcadia, Galen, Lyons, Savannah, and Village of Newark. </t>
    </r>
  </si>
  <si>
    <r>
      <t xml:space="preserve">Permanent Facility Perimeter Fencing System
Technician Onsite Region 8
</t>
    </r>
    <r>
      <rPr>
        <u/>
        <sz val="11"/>
        <color theme="1"/>
        <rFont val="Times New Roman"/>
        <family val="1"/>
      </rPr>
      <t xml:space="preserve">Partial Counties </t>
    </r>
    <r>
      <rPr>
        <sz val="11"/>
        <color theme="1"/>
        <rFont val="Times New Roman"/>
        <family val="1"/>
      </rPr>
      <t xml:space="preserve">- </t>
    </r>
    <r>
      <rPr>
        <b/>
        <sz val="11"/>
        <color theme="1"/>
        <rFont val="Times New Roman"/>
        <family val="1"/>
      </rPr>
      <t>Schuyler</t>
    </r>
    <r>
      <rPr>
        <sz val="11"/>
        <color theme="1"/>
        <rFont val="Times New Roman"/>
        <family val="1"/>
      </rPr>
      <t xml:space="preserve">:  Only the Townships of Cayuta, Catharine, and Hector.                            
</t>
    </r>
    <r>
      <rPr>
        <b/>
        <sz val="11"/>
        <color theme="1"/>
        <rFont val="Times New Roman"/>
        <family val="1"/>
      </rPr>
      <t>Seneca</t>
    </r>
    <r>
      <rPr>
        <sz val="11"/>
        <color theme="1"/>
        <rFont val="Times New Roman"/>
        <family val="1"/>
      </rPr>
      <t xml:space="preserve">:  Only the Townships of Lodi and Covert. 
</t>
    </r>
    <r>
      <rPr>
        <b/>
        <sz val="11"/>
        <color theme="1"/>
        <rFont val="Times New Roman"/>
        <family val="1"/>
      </rPr>
      <t>Tioga</t>
    </r>
    <r>
      <rPr>
        <sz val="11"/>
        <color theme="1"/>
        <rFont val="Times New Roman"/>
        <family val="1"/>
      </rPr>
      <t xml:space="preserve">:  Only the Townships of Spencer and Candor.
</t>
    </r>
    <r>
      <rPr>
        <b/>
        <sz val="11"/>
        <color theme="1"/>
        <rFont val="Times New Roman"/>
        <family val="1"/>
      </rPr>
      <t>Tompkins</t>
    </r>
    <r>
      <rPr>
        <sz val="11"/>
        <color theme="1"/>
        <rFont val="Times New Roman"/>
        <family val="1"/>
      </rPr>
      <t>:  Entire county except the Township of Groton</t>
    </r>
  </si>
  <si>
    <r>
      <t xml:space="preserve">Permanent Facility Perimeter Fencing System
Technician Onsite Region 8
</t>
    </r>
    <r>
      <rPr>
        <u/>
        <sz val="11"/>
        <color theme="1"/>
        <rFont val="Times New Roman"/>
        <family val="1"/>
      </rPr>
      <t xml:space="preserve">Entire Counties </t>
    </r>
    <r>
      <rPr>
        <sz val="11"/>
        <color theme="1"/>
        <rFont val="Times New Roman"/>
        <family val="1"/>
      </rPr>
      <t xml:space="preserve">- </t>
    </r>
    <r>
      <rPr>
        <b/>
        <sz val="11"/>
        <color theme="1"/>
        <rFont val="Times New Roman"/>
        <family val="1"/>
      </rPr>
      <t>Livingston and Monroe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Bristol, Canadice, Naples, West Bloomfield, Richmond, South Bristol, East Bloomfield and Victor.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Wayne</t>
    </r>
    <r>
      <rPr>
        <sz val="11"/>
        <color theme="1"/>
        <rFont val="Times New Roman"/>
        <family val="1"/>
      </rPr>
      <t xml:space="preserve">:  Only the Townships of Macedon, Marion,  Ontario, Palmyra, Sodus, Walworth, Williamson </t>
    </r>
  </si>
  <si>
    <r>
      <t xml:space="preserve">Permanent Facility Perimeter Fencing System
Technician Onsite Region 8
</t>
    </r>
    <r>
      <rPr>
        <u/>
        <sz val="11"/>
        <color theme="1"/>
        <rFont val="Times New Roman"/>
        <family val="1"/>
      </rPr>
      <t xml:space="preserve">Entire County </t>
    </r>
    <r>
      <rPr>
        <sz val="11"/>
        <color theme="1"/>
        <rFont val="Times New Roman"/>
        <family val="1"/>
      </rPr>
      <t xml:space="preserve">- </t>
    </r>
    <r>
      <rPr>
        <b/>
        <sz val="11"/>
        <color theme="1"/>
        <rFont val="Times New Roman"/>
        <family val="1"/>
      </rPr>
      <t>Broome</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Chenango</t>
    </r>
    <r>
      <rPr>
        <sz val="11"/>
        <color theme="1"/>
        <rFont val="Times New Roman"/>
        <family val="1"/>
      </rPr>
      <t xml:space="preserve">:  Entire County except the Townships of Columbus, New Berlin, and Sherburne.  
</t>
    </r>
    <r>
      <rPr>
        <b/>
        <sz val="11"/>
        <color theme="1"/>
        <rFont val="Times New Roman"/>
        <family val="1"/>
      </rPr>
      <t>Tioga</t>
    </r>
    <r>
      <rPr>
        <sz val="11"/>
        <color theme="1"/>
        <rFont val="Times New Roman"/>
        <family val="1"/>
      </rPr>
      <t xml:space="preserve">:  Only the Townships of Berkshire, Newark Valley, Owego, Richford, and Tioga.  </t>
    </r>
  </si>
  <si>
    <r>
      <t xml:space="preserve">Permanent Facility Perimeter Fencing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Chemung, Steuben </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Dix, Montour, Orange, Reading, and Tyrone.  
</t>
    </r>
    <r>
      <rPr>
        <b/>
        <sz val="11"/>
        <color theme="1"/>
        <rFont val="Times New Roman"/>
        <family val="1"/>
      </rPr>
      <t>Tioga</t>
    </r>
    <r>
      <rPr>
        <sz val="11"/>
        <color theme="1"/>
        <rFont val="Times New Roman"/>
        <family val="1"/>
      </rPr>
      <t>:  Only the Townships of Barton and Nichols.</t>
    </r>
  </si>
  <si>
    <r>
      <t xml:space="preserve">Steamfitter Onsite Region 8
</t>
    </r>
    <r>
      <rPr>
        <u/>
        <sz val="11"/>
        <color theme="1"/>
        <rFont val="Times New Roman"/>
        <family val="1"/>
      </rPr>
      <t>Entire Counties</t>
    </r>
    <r>
      <rPr>
        <sz val="11"/>
        <color theme="1"/>
        <rFont val="Times New Roman"/>
        <family val="1"/>
      </rPr>
      <t xml:space="preserve">: </t>
    </r>
    <r>
      <rPr>
        <b/>
        <sz val="11"/>
        <color theme="1"/>
        <rFont val="Times New Roman"/>
        <family val="1"/>
      </rPr>
      <t>Livingston, Monroe, Ontario, and Yates</t>
    </r>
    <r>
      <rPr>
        <sz val="11"/>
        <color theme="1"/>
        <rFont val="Times New Roman"/>
        <family val="1"/>
      </rPr>
      <t xml:space="preserve">
</t>
    </r>
    <r>
      <rPr>
        <u/>
        <sz val="11"/>
        <color theme="1"/>
        <rFont val="Times New Roman"/>
        <family val="1"/>
      </rPr>
      <t>Partial Counties</t>
    </r>
    <r>
      <rPr>
        <sz val="11"/>
        <color theme="1"/>
        <rFont val="Times New Roman"/>
        <family val="1"/>
      </rPr>
      <t xml:space="preserve">: </t>
    </r>
    <r>
      <rPr>
        <b/>
        <sz val="11"/>
        <color theme="1"/>
        <rFont val="Times New Roman"/>
        <family val="1"/>
      </rPr>
      <t>Genesee</t>
    </r>
    <r>
      <rPr>
        <sz val="11"/>
        <color theme="1"/>
        <rFont val="Times New Roman"/>
        <family val="1"/>
      </rPr>
      <t xml:space="preserve">:  Only the Townships of Bergen, Bethany, Byron, Leroy, Pavillion and Stafford.
</t>
    </r>
    <r>
      <rPr>
        <b/>
        <sz val="11"/>
        <color theme="1"/>
        <rFont val="Times New Roman"/>
        <family val="1"/>
      </rPr>
      <t>Orleans</t>
    </r>
    <r>
      <rPr>
        <sz val="11"/>
        <color theme="1"/>
        <rFont val="Times New Roman"/>
        <family val="1"/>
      </rPr>
      <t xml:space="preserve">:  Only the Townships of Albion, Barre, Carlton, Clarendon, Gaines, Kendall and Murray.
</t>
    </r>
    <r>
      <rPr>
        <b/>
        <sz val="11"/>
        <color theme="1"/>
        <rFont val="Times New Roman"/>
        <family val="1"/>
      </rPr>
      <t>Seneca</t>
    </r>
    <r>
      <rPr>
        <sz val="11"/>
        <color theme="1"/>
        <rFont val="Times New Roman"/>
        <family val="1"/>
      </rPr>
      <t xml:space="preserve">:  Only the Townships of Fayette, Junius, Ovid, Romulus, Seneca Falls, Tyre, Varick and Waterloo.
</t>
    </r>
    <r>
      <rPr>
        <b/>
        <sz val="11"/>
        <color theme="1"/>
        <rFont val="Times New Roman"/>
        <family val="1"/>
      </rPr>
      <t>Steuben</t>
    </r>
    <r>
      <rPr>
        <sz val="11"/>
        <color theme="1"/>
        <rFont val="Times New Roman"/>
        <family val="1"/>
      </rPr>
      <t xml:space="preserve">:  Only the Townships of Avoca, Cameron, Canisteo, Cohocton, Dansville, Freemont, Greenwood,Harsville, City of Hornell, Hornelsville, Howard, Jasper, Pulteney, Prattsburg, Rathbone, Troopsburg, Tuscarora, W. Union, Wayland, Wheeler and Woodhull.
</t>
    </r>
    <r>
      <rPr>
        <b/>
        <sz val="11"/>
        <color theme="1"/>
        <rFont val="Times New Roman"/>
        <family val="1"/>
      </rPr>
      <t>Wayne</t>
    </r>
    <r>
      <rPr>
        <sz val="11"/>
        <color theme="1"/>
        <rFont val="Times New Roman"/>
        <family val="1"/>
      </rPr>
      <t>:  Only the Townships of Arcadia (Newark), Galen (Clyde), Huron, Macedon, Marion, Lyons, Ontario, Palmyra, Rose, Sodus, Walworth and Williamson.</t>
    </r>
  </si>
  <si>
    <r>
      <t xml:space="preserve">Steamfitter Onsite Region 8
</t>
    </r>
    <r>
      <rPr>
        <u/>
        <sz val="11"/>
        <rFont val="Times New Roman"/>
        <family val="1"/>
      </rPr>
      <t>Entire Counties</t>
    </r>
    <r>
      <rPr>
        <sz val="11"/>
        <rFont val="Times New Roman"/>
        <family val="1"/>
      </rPr>
      <t xml:space="preserve">: </t>
    </r>
    <r>
      <rPr>
        <b/>
        <sz val="11"/>
        <rFont val="Times New Roman"/>
        <family val="1"/>
      </rPr>
      <t>Schuyler, Cortland, Chemung, and Tompkin</t>
    </r>
    <r>
      <rPr>
        <sz val="11"/>
        <rFont val="Times New Roman"/>
        <family val="1"/>
      </rPr>
      <t xml:space="preserve">s
</t>
    </r>
    <r>
      <rPr>
        <u/>
        <sz val="11"/>
        <rFont val="Times New Roman"/>
        <family val="1"/>
      </rPr>
      <t>Partial Counties</t>
    </r>
    <r>
      <rPr>
        <sz val="11"/>
        <rFont val="Times New Roman"/>
        <family val="1"/>
      </rPr>
      <t xml:space="preserve">: </t>
    </r>
    <r>
      <rPr>
        <b/>
        <sz val="11"/>
        <rFont val="Times New Roman"/>
        <family val="1"/>
      </rPr>
      <t>Seneca</t>
    </r>
    <r>
      <rPr>
        <sz val="11"/>
        <rFont val="Times New Roman"/>
        <family val="1"/>
      </rPr>
      <t xml:space="preserve">,  Only the Townships of Covert, and Lodi. 
 </t>
    </r>
    <r>
      <rPr>
        <b/>
        <sz val="11"/>
        <rFont val="Times New Roman"/>
        <family val="1"/>
      </rPr>
      <t>Steuben</t>
    </r>
    <r>
      <rPr>
        <sz val="11"/>
        <rFont val="Times New Roman"/>
        <family val="1"/>
      </rPr>
      <t xml:space="preserve">:  Only the Townships of Addison, Bath,  Bradford, Campbell, Caton, Corning, Erwin, Hornby, Lindley, Pulteney, Rathbone, Thurston, Tuscarora, Urbana, and Wayne.  
</t>
    </r>
    <r>
      <rPr>
        <b/>
        <sz val="11"/>
        <rFont val="Times New Roman"/>
        <family val="1"/>
      </rPr>
      <t>Tioga</t>
    </r>
    <r>
      <rPr>
        <sz val="11"/>
        <rFont val="Times New Roman"/>
        <family val="1"/>
      </rPr>
      <t xml:space="preserve">:  Only the Townships of Barton, Berkshire, Candor, Richford, Spencer, Nichols and Tioga.  </t>
    </r>
  </si>
  <si>
    <r>
      <t xml:space="preserve">Steamfitter Onsite Region 8
</t>
    </r>
    <r>
      <rPr>
        <u/>
        <sz val="11"/>
        <rFont val="Times New Roman"/>
        <family val="1"/>
      </rPr>
      <t>Entire Counties</t>
    </r>
    <r>
      <rPr>
        <sz val="11"/>
        <rFont val="Times New Roman"/>
        <family val="1"/>
      </rPr>
      <t xml:space="preserve">: </t>
    </r>
    <r>
      <rPr>
        <b/>
        <sz val="11"/>
        <rFont val="Times New Roman"/>
        <family val="1"/>
      </rPr>
      <t xml:space="preserve">Broome and Chenango, </t>
    </r>
    <r>
      <rPr>
        <sz val="11"/>
        <rFont val="Times New Roman"/>
        <family val="1"/>
      </rPr>
      <t xml:space="preserve">
</t>
    </r>
    <r>
      <rPr>
        <u/>
        <sz val="11"/>
        <rFont val="Times New Roman"/>
        <family val="1"/>
      </rPr>
      <t>Partial Counties</t>
    </r>
    <r>
      <rPr>
        <sz val="11"/>
        <rFont val="Times New Roman"/>
        <family val="1"/>
      </rPr>
      <t xml:space="preserve">: </t>
    </r>
    <r>
      <rPr>
        <b/>
        <sz val="11"/>
        <rFont val="Times New Roman"/>
        <family val="1"/>
      </rPr>
      <t>Cortland</t>
    </r>
    <r>
      <rPr>
        <sz val="11"/>
        <rFont val="Times New Roman"/>
        <family val="1"/>
      </rPr>
      <t xml:space="preserve">:  Only the Township of  Marathon. 
</t>
    </r>
    <r>
      <rPr>
        <b/>
        <sz val="11"/>
        <rFont val="Times New Roman"/>
        <family val="1"/>
      </rPr>
      <t>Tioga</t>
    </r>
    <r>
      <rPr>
        <sz val="11"/>
        <rFont val="Times New Roman"/>
        <family val="1"/>
      </rPr>
      <t xml:space="preserve">:  Only the Townships of Newark Valley  and Owego. </t>
    </r>
  </si>
  <si>
    <r>
      <t xml:space="preserve">Steamfitter Onsite Region 8
Partial County: </t>
    </r>
    <r>
      <rPr>
        <b/>
        <sz val="11"/>
        <rFont val="Times New Roman"/>
        <family val="1"/>
      </rPr>
      <t xml:space="preserve">Wayne: </t>
    </r>
    <r>
      <rPr>
        <sz val="11"/>
        <rFont val="Times New Roman"/>
        <family val="1"/>
      </rPr>
      <t>Only the Townships of Butler, 
                               Savannah and Wolcott.</t>
    </r>
  </si>
  <si>
    <r>
      <t xml:space="preserve">Individual employed by the Contractor or Subcontractor who performs the assembly, Installation, and Maintenance (both Preventative and Remedial Maintenance) of Fire Sprinkler Systems, Fire Suppression systems, </t>
    </r>
    <r>
      <rPr>
        <sz val="11"/>
        <color rgb="FFFF0000"/>
        <rFont val="Times New Roman"/>
        <family val="1"/>
      </rPr>
      <t xml:space="preserve">and Fire Pump Systems </t>
    </r>
    <r>
      <rPr>
        <sz val="11"/>
        <color theme="1"/>
        <rFont val="Times New Roman"/>
        <family val="1"/>
      </rPr>
      <t>excluding any:
A. Electrical/Electrician Installation
B. Technician  Start-Up, Commissioning, Programming, Integration, and Maintenance (both Preventative and Remedial Maintenance)
C. Masonry
D. Carpentry, and
E. Insulation/Asbestos abement.
***This Job Title can only be used for work/Services on Systems/Product Lines/Equipment which are included on the Contractor's Contract***.</t>
    </r>
  </si>
  <si>
    <r>
      <t xml:space="preserve">Electrician/Electrical Installer 
Onsite Region 9
</t>
    </r>
    <r>
      <rPr>
        <u/>
        <sz val="11"/>
        <color theme="1"/>
        <rFont val="Times New Roman"/>
        <family val="1"/>
      </rPr>
      <t xml:space="preserve">Partial Counties </t>
    </r>
    <r>
      <rPr>
        <sz val="11"/>
        <color theme="1"/>
        <rFont val="Times New Roman"/>
        <family val="1"/>
      </rPr>
      <t xml:space="preserve">
</t>
    </r>
    <r>
      <rPr>
        <b/>
        <sz val="11"/>
        <color theme="1"/>
        <rFont val="Times New Roman"/>
        <family val="1"/>
      </rPr>
      <t>Genesee</t>
    </r>
    <r>
      <rPr>
        <sz val="11"/>
        <color theme="1"/>
        <rFont val="Times New Roman"/>
        <family val="1"/>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Wyoming</t>
    </r>
    <r>
      <rPr>
        <sz val="11"/>
        <color theme="1"/>
        <rFont val="Times New Roman"/>
        <family val="1"/>
      </rPr>
      <t xml:space="preserve">:  Only the Townships of  Castile, Covington, Gainesville, Genesee Falls, Middlebury, Perry, Pike and Warsaw.  </t>
    </r>
  </si>
  <si>
    <r>
      <t xml:space="preserve">Electrician/Electrical Installer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Chautauqua</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Times New Roman"/>
        <family val="1"/>
      </rPr>
      <t>Cattaraugus</t>
    </r>
    <r>
      <rPr>
        <sz val="11"/>
        <color theme="1"/>
        <rFont val="Times New Roman"/>
        <family val="1"/>
      </rPr>
      <t xml:space="preserve">:  Only the Townships of Allegany, Carrollton, Cold Spring, Conewango, Dayton, Great Valley, Hinsdale, Humphrey, Ischua, Leon, Little Valley, Napoli, Olean, Portville, Red House, Randolph, Salamanca and South Valley.  </t>
    </r>
  </si>
  <si>
    <r>
      <rPr>
        <b/>
        <sz val="11"/>
        <color theme="1"/>
        <rFont val="Times New Roman"/>
        <family val="1"/>
      </rPr>
      <t xml:space="preserve">Electrician/Electrical Installer </t>
    </r>
    <r>
      <rPr>
        <sz val="11"/>
        <color theme="1"/>
        <rFont val="Times New Roman"/>
        <family val="1"/>
      </rPr>
      <t xml:space="preserve">
Onsite Region 9
</t>
    </r>
    <r>
      <rPr>
        <u/>
        <sz val="11"/>
        <color theme="1"/>
        <rFont val="Times New Roman"/>
        <family val="1"/>
      </rPr>
      <t>Entire County</t>
    </r>
    <r>
      <rPr>
        <sz val="11"/>
        <color theme="1"/>
        <rFont val="Times New Roman"/>
        <family val="1"/>
      </rPr>
      <t xml:space="preserve"> - </t>
    </r>
    <r>
      <rPr>
        <b/>
        <sz val="11"/>
        <color theme="1"/>
        <rFont val="Times New Roman"/>
        <family val="1"/>
      </rPr>
      <t>Erie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Cattaraugus</t>
    </r>
    <r>
      <rPr>
        <sz val="11"/>
        <color theme="1"/>
        <rFont val="Times New Roman"/>
        <family val="1"/>
      </rPr>
      <t xml:space="preserve">:  Only the Townships of Ashford, East Otto, Ellicottville, Farmersville, Freedom, Franklinville, Lyndon, Machias, Mansfield, New Albion, Otto, Perrysburg, Persia and Yorkshire.  
</t>
    </r>
    <r>
      <rPr>
        <b/>
        <sz val="11"/>
        <color theme="1"/>
        <rFont val="Times New Roman"/>
        <family val="1"/>
      </rPr>
      <t>Genesee</t>
    </r>
    <r>
      <rPr>
        <sz val="11"/>
        <color theme="1"/>
        <rFont val="Times New Roman"/>
        <family val="1"/>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Times New Roman"/>
        <family val="1"/>
      </rPr>
      <t>Wyoming</t>
    </r>
    <r>
      <rPr>
        <sz val="11"/>
        <color theme="1"/>
        <rFont val="Times New Roman"/>
        <family val="1"/>
      </rPr>
      <t xml:space="preserve">:  Only the Townships of Arcade, Attica, Bennington, Eagle, Java, Orangeville, Sheldon and Wethersfield.  </t>
    </r>
  </si>
  <si>
    <r>
      <rPr>
        <b/>
        <sz val="11"/>
        <color theme="1"/>
        <rFont val="Times New Roman"/>
        <family val="1"/>
      </rPr>
      <t xml:space="preserve">Electrician/Electrical Installer </t>
    </r>
    <r>
      <rPr>
        <sz val="11"/>
        <color theme="1"/>
        <rFont val="Times New Roman"/>
        <family val="1"/>
      </rPr>
      <t xml:space="preserve">
Onsite Region 9
</t>
    </r>
    <r>
      <rPr>
        <u/>
        <sz val="11"/>
        <color theme="1"/>
        <rFont val="Times New Roman"/>
        <family val="1"/>
      </rPr>
      <t>Entire County</t>
    </r>
    <r>
      <rPr>
        <sz val="11"/>
        <color theme="1"/>
        <rFont val="Times New Roman"/>
        <family val="1"/>
      </rPr>
      <t xml:space="preserve"> - </t>
    </r>
    <r>
      <rPr>
        <b/>
        <sz val="11"/>
        <color theme="1"/>
        <rFont val="Times New Roman"/>
        <family val="1"/>
      </rPr>
      <t>Niagara</t>
    </r>
    <r>
      <rPr>
        <sz val="11"/>
        <color theme="1"/>
        <rFont val="Times New Roman"/>
        <family val="1"/>
      </rPr>
      <t xml:space="preserve">
</t>
    </r>
    <r>
      <rPr>
        <u/>
        <sz val="11"/>
        <color theme="1"/>
        <rFont val="Times New Roman"/>
        <family val="1"/>
      </rPr>
      <t>Partial County :</t>
    </r>
    <r>
      <rPr>
        <sz val="11"/>
        <color theme="1"/>
        <rFont val="Times New Roman"/>
        <family val="1"/>
      </rPr>
      <t xml:space="preserve"> 
</t>
    </r>
    <r>
      <rPr>
        <b/>
        <sz val="11"/>
        <color theme="1"/>
        <rFont val="Times New Roman"/>
        <family val="1"/>
      </rPr>
      <t>Orleans</t>
    </r>
    <r>
      <rPr>
        <sz val="11"/>
        <color theme="1"/>
        <rFont val="Times New Roman"/>
        <family val="1"/>
      </rPr>
      <t>:  Only the Townships of Albion, Barre, Carlton, Gaines, Ridgeway, Shelby and Yates.</t>
    </r>
  </si>
  <si>
    <r>
      <t xml:space="preserve">Electrician/Electrical Installer 
Onsite Region 9
</t>
    </r>
    <r>
      <rPr>
        <u/>
        <sz val="11"/>
        <color theme="1"/>
        <rFont val="Times New Roman"/>
        <family val="1"/>
      </rPr>
      <t>Partial County</t>
    </r>
    <r>
      <rPr>
        <sz val="11"/>
        <color theme="1"/>
        <rFont val="Times New Roman"/>
        <family val="1"/>
      </rPr>
      <t xml:space="preserve"> - </t>
    </r>
    <r>
      <rPr>
        <b/>
        <sz val="11"/>
        <color theme="1"/>
        <rFont val="Times New Roman"/>
        <family val="1"/>
      </rPr>
      <t>Allegany</t>
    </r>
    <r>
      <rPr>
        <sz val="11"/>
        <color theme="1"/>
        <rFont val="Times New Roman"/>
        <family val="1"/>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</si>
  <si>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CCTV/Surveillance Camera System
Physical Access Control System
Alarm and Signal System
Technician Onsite Region 9
</t>
    </r>
    <r>
      <rPr>
        <u/>
        <sz val="11"/>
        <color theme="1"/>
        <rFont val="Times New Roman"/>
        <family val="1"/>
      </rPr>
      <t>Partial Counties</t>
    </r>
    <r>
      <rPr>
        <sz val="11"/>
        <color theme="1"/>
        <rFont val="Times New Roman"/>
        <family val="1"/>
      </rPr>
      <t xml:space="preserve"> - </t>
    </r>
    <r>
      <rPr>
        <b/>
        <sz val="11"/>
        <color theme="1"/>
        <rFont val="Times New Roman"/>
        <family val="1"/>
      </rPr>
      <t>Genesee</t>
    </r>
    <r>
      <rPr>
        <sz val="11"/>
        <color theme="1"/>
        <rFont val="Times New Roman"/>
        <family val="1"/>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Wyoming</t>
    </r>
    <r>
      <rPr>
        <sz val="11"/>
        <color theme="1"/>
        <rFont val="Times New Roman"/>
        <family val="1"/>
      </rPr>
      <t xml:space="preserve">:  Only the Townships of Castile, Covington, Gainesville, Genesee Falls, Middlebury, Perry, Pike and Warsaw. </t>
    </r>
  </si>
  <si>
    <r>
      <t xml:space="preserve">CCTV/Surveillance Camera System
Physical Access Control System
Alarm and Signal System
Technician Onsite Region 9
</t>
    </r>
    <r>
      <rPr>
        <u/>
        <sz val="11"/>
        <color theme="1"/>
        <rFont val="Times New Roman"/>
        <family val="1"/>
      </rPr>
      <t>Entire County -</t>
    </r>
    <r>
      <rPr>
        <sz val="11"/>
        <color theme="1"/>
        <rFont val="Times New Roman"/>
        <family val="1"/>
      </rPr>
      <t xml:space="preserve"> </t>
    </r>
    <r>
      <rPr>
        <b/>
        <sz val="11"/>
        <color theme="1"/>
        <rFont val="Times New Roman"/>
        <family val="1"/>
      </rPr>
      <t>Chautauqua</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Allegany</t>
    </r>
    <r>
      <rPr>
        <sz val="11"/>
        <color theme="1"/>
        <rFont val="Times New Roman"/>
        <family val="1"/>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Times New Roman"/>
        <family val="1"/>
      </rPr>
      <t>Cattaraugus</t>
    </r>
    <r>
      <rPr>
        <sz val="11"/>
        <color theme="1"/>
        <rFont val="Times New Roman"/>
        <family val="1"/>
      </rPr>
      <t xml:space="preserve">:  Only the Townships of Allegany, Carrollton, Cold Spring, Conewango, Dayton, Great Valley, Hinsdale, Humphrey, Ischua, Leon, Little Valley, Napoli, Olean, Portville, Red House, Randolph, Salamanca and South Valley. </t>
    </r>
  </si>
  <si>
    <r>
      <t xml:space="preserve">CCTV/Surveillance Camera System
Physical Access Control System
Alarm and Signal System
Technician Onsite Region 9
</t>
    </r>
    <r>
      <rPr>
        <u/>
        <sz val="11"/>
        <color theme="1"/>
        <rFont val="Times New Roman"/>
        <family val="1"/>
      </rPr>
      <t>Entire County -</t>
    </r>
    <r>
      <rPr>
        <sz val="11"/>
        <color theme="1"/>
        <rFont val="Times New Roman"/>
        <family val="1"/>
      </rPr>
      <t xml:space="preserve"> </t>
    </r>
    <r>
      <rPr>
        <b/>
        <sz val="11"/>
        <color theme="1"/>
        <rFont val="Times New Roman"/>
        <family val="1"/>
      </rPr>
      <t>Erie</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Cattaraugus</t>
    </r>
    <r>
      <rPr>
        <sz val="11"/>
        <color theme="1"/>
        <rFont val="Times New Roman"/>
        <family val="1"/>
      </rPr>
      <t xml:space="preserve">:  Only the Townships of Ashford, East Otto, Ellicottville, Farmersville, Freedom, Franklinville, Lyndon, Machias, Mansfield, New Albion, Otto, Perrysburg, Persia and Yorkshire.  
</t>
    </r>
    <r>
      <rPr>
        <b/>
        <sz val="11"/>
        <color theme="1"/>
        <rFont val="Times New Roman"/>
        <family val="1"/>
      </rPr>
      <t>Genesee</t>
    </r>
    <r>
      <rPr>
        <sz val="11"/>
        <color theme="1"/>
        <rFont val="Times New Roman"/>
        <family val="1"/>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Times New Roman"/>
        <family val="1"/>
      </rPr>
      <t>Wyoming</t>
    </r>
    <r>
      <rPr>
        <sz val="11"/>
        <color theme="1"/>
        <rFont val="Times New Roman"/>
        <family val="1"/>
      </rPr>
      <t xml:space="preserve">:  Only the Townships of Arcade, Attica, Bennington, Eagle, Java, Orangeville, Sheldon and Wethersfield.   </t>
    </r>
  </si>
  <si>
    <r>
      <t xml:space="preserve">CCTV/Surveillance Camera System
Physical Access Control System
Alarm and Signal System
Technician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Niagara</t>
    </r>
    <r>
      <rPr>
        <sz val="11"/>
        <color theme="1"/>
        <rFont val="Times New Roman"/>
        <family val="1"/>
      </rPr>
      <t xml:space="preserve">
</t>
    </r>
    <r>
      <rPr>
        <u/>
        <sz val="11"/>
        <color theme="1"/>
        <rFont val="Times New Roman"/>
        <family val="1"/>
      </rPr>
      <t>Partial County</t>
    </r>
    <r>
      <rPr>
        <sz val="11"/>
        <color theme="1"/>
        <rFont val="Times New Roman"/>
        <family val="1"/>
      </rPr>
      <t xml:space="preserve"> - </t>
    </r>
    <r>
      <rPr>
        <b/>
        <sz val="11"/>
        <color theme="1"/>
        <rFont val="Times New Roman"/>
        <family val="1"/>
      </rPr>
      <t>Orleans</t>
    </r>
    <r>
      <rPr>
        <sz val="11"/>
        <color theme="1"/>
        <rFont val="Times New Roman"/>
        <family val="1"/>
      </rPr>
      <t>:  Only the Townships of Albion, Barre, Carlton, Gaines, Ridgeway, Shelby and Yates.</t>
    </r>
  </si>
  <si>
    <r>
      <t xml:space="preserve">CCTV/Surveillance Camera System
Physical Access Control System
Alarm and Signal System
Technician Onsite Region 9
</t>
    </r>
    <r>
      <rPr>
        <u/>
        <sz val="11"/>
        <color theme="1"/>
        <rFont val="Times New Roman"/>
        <family val="1"/>
      </rPr>
      <t xml:space="preserve">Partial County </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</si>
  <si>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Fire Alarm System
Technician Onsite Region 9
</t>
    </r>
    <r>
      <rPr>
        <u/>
        <sz val="11"/>
        <color theme="1"/>
        <rFont val="Times New Roman"/>
        <family val="1"/>
      </rPr>
      <t>Partial Counties</t>
    </r>
    <r>
      <rPr>
        <sz val="11"/>
        <color theme="1"/>
        <rFont val="Times New Roman"/>
        <family val="1"/>
      </rPr>
      <t xml:space="preserve"> - </t>
    </r>
    <r>
      <rPr>
        <b/>
        <sz val="11"/>
        <color theme="1"/>
        <rFont val="Times New Roman"/>
        <family val="1"/>
      </rPr>
      <t>Genesee</t>
    </r>
    <r>
      <rPr>
        <sz val="11"/>
        <color theme="1"/>
        <rFont val="Times New Roman"/>
        <family val="1"/>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Wyoming</t>
    </r>
    <r>
      <rPr>
        <sz val="11"/>
        <color theme="1"/>
        <rFont val="Times New Roman"/>
        <family val="1"/>
      </rPr>
      <t xml:space="preserve">:  Only the Townships of Castile, Covington, Gainesville, Genesee Falls, Middlebury, Perry, Pike and Warsaw. </t>
    </r>
  </si>
  <si>
    <r>
      <t xml:space="preserve">Fire Alarm System
Technician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Chautauqua</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Allegany</t>
    </r>
    <r>
      <rPr>
        <sz val="11"/>
        <color theme="1"/>
        <rFont val="Times New Roman"/>
        <family val="1"/>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Times New Roman"/>
        <family val="1"/>
      </rPr>
      <t>Cattaraugus</t>
    </r>
    <r>
      <rPr>
        <sz val="11"/>
        <color theme="1"/>
        <rFont val="Times New Roman"/>
        <family val="1"/>
      </rPr>
      <t xml:space="preserve">:  Only the Townships of Allegany, Carrollton, Cold Spring, Conewango, Dayton, Great Valley, Hinsdale, Humphrey, Ischua, Leon, Little Valley, Napoli, Olean, Portville, Red House, Randolph, Salamanca and South Valley. </t>
    </r>
  </si>
  <si>
    <r>
      <t xml:space="preserve">Fire Alarm System
Technician Onsite Region 9
</t>
    </r>
    <r>
      <rPr>
        <u/>
        <sz val="11"/>
        <color theme="1"/>
        <rFont val="Times New Roman"/>
        <family val="1"/>
      </rPr>
      <t>Entire County -</t>
    </r>
    <r>
      <rPr>
        <sz val="11"/>
        <color theme="1"/>
        <rFont val="Times New Roman"/>
        <family val="1"/>
      </rPr>
      <t xml:space="preserve"> </t>
    </r>
    <r>
      <rPr>
        <b/>
        <sz val="11"/>
        <color theme="1"/>
        <rFont val="Times New Roman"/>
        <family val="1"/>
      </rPr>
      <t>Erie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Cattaraugus</t>
    </r>
    <r>
      <rPr>
        <sz val="11"/>
        <color theme="1"/>
        <rFont val="Times New Roman"/>
        <family val="1"/>
      </rPr>
      <t xml:space="preserve">:  Only the Townships of Ashford, East Otto, Ellicottville, Farmersville, Freedom, Franklinville, Lyndon, Machias, Mansfield, New Albion, Otto, Perrysburg, Persia and Yorkshire.  
</t>
    </r>
    <r>
      <rPr>
        <b/>
        <sz val="11"/>
        <color theme="1"/>
        <rFont val="Times New Roman"/>
        <family val="1"/>
      </rPr>
      <t>Genesee</t>
    </r>
    <r>
      <rPr>
        <sz val="11"/>
        <color theme="1"/>
        <rFont val="Times New Roman"/>
        <family val="1"/>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Times New Roman"/>
        <family val="1"/>
      </rPr>
      <t>Wyoming</t>
    </r>
    <r>
      <rPr>
        <sz val="11"/>
        <color theme="1"/>
        <rFont val="Times New Roman"/>
        <family val="1"/>
      </rPr>
      <t xml:space="preserve">:  Only the Townships of Arcade, Attica, Bennington, Eagle, Java, Orangeville, Sheldon and Wethersfield.    </t>
    </r>
  </si>
  <si>
    <r>
      <t xml:space="preserve">Fire Alarm System
Technician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Niagara</t>
    </r>
    <r>
      <rPr>
        <sz val="11"/>
        <color theme="1"/>
        <rFont val="Times New Roman"/>
        <family val="1"/>
      </rPr>
      <t xml:space="preserve">
</t>
    </r>
    <r>
      <rPr>
        <u/>
        <sz val="11"/>
        <color theme="1"/>
        <rFont val="Times New Roman"/>
        <family val="1"/>
      </rPr>
      <t>Partial County</t>
    </r>
    <r>
      <rPr>
        <sz val="11"/>
        <color theme="1"/>
        <rFont val="Times New Roman"/>
        <family val="1"/>
      </rPr>
      <t xml:space="preserve"> - </t>
    </r>
    <r>
      <rPr>
        <b/>
        <sz val="11"/>
        <color theme="1"/>
        <rFont val="Times New Roman"/>
        <family val="1"/>
      </rPr>
      <t>Orleans</t>
    </r>
    <r>
      <rPr>
        <sz val="11"/>
        <color theme="1"/>
        <rFont val="Times New Roman"/>
        <family val="1"/>
      </rPr>
      <t>:  Only the Townships of Albion, Barre, Carlton, Gaines, Ridgeway, Shelby and Yates.</t>
    </r>
  </si>
  <si>
    <r>
      <t xml:space="preserve">Fire Alarm System
Technician Onsite Region 9
</t>
    </r>
    <r>
      <rPr>
        <u/>
        <sz val="11"/>
        <color theme="1"/>
        <rFont val="Times New Roman"/>
        <family val="1"/>
      </rPr>
      <t>Partial County</t>
    </r>
    <r>
      <rPr>
        <sz val="11"/>
        <color theme="1"/>
        <rFont val="Times New Roman"/>
        <family val="1"/>
      </rPr>
      <t xml:space="preserve"> - </t>
    </r>
    <r>
      <rPr>
        <b/>
        <sz val="11"/>
        <color theme="1"/>
        <rFont val="Times New Roman"/>
        <family val="1"/>
      </rPr>
      <t>Allegany</t>
    </r>
    <r>
      <rPr>
        <sz val="11"/>
        <color theme="1"/>
        <rFont val="Times New Roman"/>
        <family val="1"/>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</si>
  <si>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Fire Sprinkler System
Fire Suppression System
Technician Onsite Region 9
</t>
    </r>
    <r>
      <rPr>
        <u/>
        <sz val="11"/>
        <color theme="1"/>
        <rFont val="Times New Roman"/>
        <family val="1"/>
      </rPr>
      <t>Partial Counties</t>
    </r>
    <r>
      <rPr>
        <sz val="11"/>
        <color theme="1"/>
        <rFont val="Times New Roman"/>
        <family val="1"/>
      </rPr>
      <t xml:space="preserve"> - </t>
    </r>
    <r>
      <rPr>
        <b/>
        <sz val="11"/>
        <color theme="1"/>
        <rFont val="Times New Roman"/>
        <family val="1"/>
      </rPr>
      <t>Genesee</t>
    </r>
    <r>
      <rPr>
        <sz val="11"/>
        <color theme="1"/>
        <rFont val="Times New Roman"/>
        <family val="1"/>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Wyoming</t>
    </r>
    <r>
      <rPr>
        <sz val="11"/>
        <color theme="1"/>
        <rFont val="Times New Roman"/>
        <family val="1"/>
      </rPr>
      <t xml:space="preserve">:  Only the Townships of Castile, Covington, Gainesville, Genesee Falls, Middlebury, Perry, Pike and Warsaw.  </t>
    </r>
  </si>
  <si>
    <r>
      <t xml:space="preserve">Fire Sprinkler System
Fire Suppression System  
Technician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Chautauqua</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Allegany</t>
    </r>
    <r>
      <rPr>
        <sz val="11"/>
        <color theme="1"/>
        <rFont val="Times New Roman"/>
        <family val="1"/>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Times New Roman"/>
        <family val="1"/>
      </rPr>
      <t>Cattaraugus</t>
    </r>
    <r>
      <rPr>
        <sz val="11"/>
        <color theme="1"/>
        <rFont val="Times New Roman"/>
        <family val="1"/>
      </rPr>
      <t xml:space="preserve">:  Only the Townships of Allegany, Carrollton, Cold Spring, Conewango, Dayton, Great Valley, Hinsdale, Humphrey, Ischua, Leon, Little Valley, Napoli, Olean, Portville, Red House, Randolph, Salamanca and South Valley. </t>
    </r>
  </si>
  <si>
    <r>
      <t xml:space="preserve">Fire Sprinkler System
Fire Suppression System
Technician Onsite Region 9
</t>
    </r>
    <r>
      <rPr>
        <u/>
        <sz val="11"/>
        <color theme="1"/>
        <rFont val="Times New Roman"/>
        <family val="1"/>
      </rPr>
      <t xml:space="preserve">Entire County - </t>
    </r>
    <r>
      <rPr>
        <b/>
        <sz val="11"/>
        <color theme="1"/>
        <rFont val="Times New Roman"/>
        <family val="1"/>
      </rPr>
      <t>Erie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Cattaraugus</t>
    </r>
    <r>
      <rPr>
        <sz val="11"/>
        <color theme="1"/>
        <rFont val="Times New Roman"/>
        <family val="1"/>
      </rPr>
      <t xml:space="preserve">:  Only the Townships of Ashford, East Otto, Ellicottville, Farmersville, Freedom, Franklinville, Lyndon, Machias, Mansfield, New Albion, Otto, Perrysburg, Persia and Yorkshire.  
</t>
    </r>
    <r>
      <rPr>
        <b/>
        <sz val="11"/>
        <color theme="1"/>
        <rFont val="Times New Roman"/>
        <family val="1"/>
      </rPr>
      <t>Genesee</t>
    </r>
    <r>
      <rPr>
        <sz val="11"/>
        <color theme="1"/>
        <rFont val="Times New Roman"/>
        <family val="1"/>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Times New Roman"/>
        <family val="1"/>
      </rPr>
      <t>Wyoming</t>
    </r>
    <r>
      <rPr>
        <sz val="11"/>
        <color theme="1"/>
        <rFont val="Times New Roman"/>
        <family val="1"/>
      </rPr>
      <t xml:space="preserve">:  Only the Townships of Arcade, Attica, Bennington, Eagle, Java, Orangeville, Sheldon and Wethersfield.  </t>
    </r>
  </si>
  <si>
    <r>
      <t xml:space="preserve">Fire Sprinkler System
Fire Suppression System
Technician Onsite Region 9
</t>
    </r>
    <r>
      <rPr>
        <u/>
        <sz val="11"/>
        <color theme="1"/>
        <rFont val="Times New Roman"/>
        <family val="1"/>
      </rPr>
      <t>Entire County -</t>
    </r>
    <r>
      <rPr>
        <sz val="11"/>
        <color theme="1"/>
        <rFont val="Times New Roman"/>
        <family val="1"/>
      </rPr>
      <t xml:space="preserve"> </t>
    </r>
    <r>
      <rPr>
        <b/>
        <sz val="11"/>
        <color theme="1"/>
        <rFont val="Times New Roman"/>
        <family val="1"/>
      </rPr>
      <t>Niagara</t>
    </r>
    <r>
      <rPr>
        <sz val="11"/>
        <color theme="1"/>
        <rFont val="Times New Roman"/>
        <family val="1"/>
      </rPr>
      <t xml:space="preserve">
</t>
    </r>
    <r>
      <rPr>
        <u/>
        <sz val="11"/>
        <color theme="1"/>
        <rFont val="Times New Roman"/>
        <family val="1"/>
      </rPr>
      <t>Partial County</t>
    </r>
    <r>
      <rPr>
        <sz val="11"/>
        <color theme="1"/>
        <rFont val="Times New Roman"/>
        <family val="1"/>
      </rPr>
      <t xml:space="preserve"> - </t>
    </r>
    <r>
      <rPr>
        <b/>
        <sz val="11"/>
        <color theme="1"/>
        <rFont val="Times New Roman"/>
        <family val="1"/>
      </rPr>
      <t>Orleans</t>
    </r>
    <r>
      <rPr>
        <sz val="11"/>
        <color theme="1"/>
        <rFont val="Times New Roman"/>
        <family val="1"/>
      </rPr>
      <t>:  Only the Townships of Albion, Barre, Carlton, Gaines, Ridgeway, Shelby and Yates.</t>
    </r>
  </si>
  <si>
    <r>
      <t xml:space="preserve">Fire Sprinkler System
Fire Suppression System
Technician Onsite Region 9
</t>
    </r>
    <r>
      <rPr>
        <u/>
        <sz val="11"/>
        <color theme="1"/>
        <rFont val="Times New Roman"/>
        <family val="1"/>
      </rPr>
      <t xml:space="preserve">Partial County </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</si>
  <si>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
Public Address System
Technician Onsite Region 9
</t>
    </r>
    <r>
      <rPr>
        <u/>
        <sz val="11"/>
        <color theme="1"/>
        <rFont val="Times New Roman"/>
        <family val="1"/>
      </rPr>
      <t xml:space="preserve">Partial Counties </t>
    </r>
    <r>
      <rPr>
        <sz val="11"/>
        <color theme="1"/>
        <rFont val="Times New Roman"/>
        <family val="1"/>
      </rPr>
      <t xml:space="preserve">- </t>
    </r>
    <r>
      <rPr>
        <b/>
        <sz val="11"/>
        <color theme="1"/>
        <rFont val="Times New Roman"/>
        <family val="1"/>
      </rPr>
      <t>Genesee</t>
    </r>
    <r>
      <rPr>
        <sz val="11"/>
        <color theme="1"/>
        <rFont val="Times New Roman"/>
        <family val="1"/>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Wyoming</t>
    </r>
    <r>
      <rPr>
        <sz val="11"/>
        <color theme="1"/>
        <rFont val="Times New Roman"/>
        <family val="1"/>
      </rPr>
      <t xml:space="preserve">:  Only the Townships of Castile, Covington, Gainesville, Genesee Falls, Middlebury, Perry, Pike and Warsaw.  </t>
    </r>
  </si>
  <si>
    <r>
      <t xml:space="preserve">
Public Address System
Technician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Chautauqua</t>
    </r>
    <r>
      <rPr>
        <sz val="11"/>
        <color theme="1"/>
        <rFont val="Times New Roman"/>
        <family val="1"/>
      </rPr>
      <t xml:space="preserve">
</t>
    </r>
    <r>
      <rPr>
        <u/>
        <sz val="11"/>
        <color theme="1"/>
        <rFont val="Times New Roman"/>
        <family val="1"/>
      </rPr>
      <t>Partial Counties -</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Times New Roman"/>
        <family val="1"/>
      </rPr>
      <t>Cattaraugus</t>
    </r>
    <r>
      <rPr>
        <sz val="11"/>
        <color theme="1"/>
        <rFont val="Times New Roman"/>
        <family val="1"/>
      </rPr>
      <t xml:space="preserve">:  Only the Townships of Allegany, Carrollton, Cold Spring, Conewango, Dayton, Great Valley, Hinsdale, Humphrey, Ischua, Leon, Little Valley, Napoli, Olean, Portville, Red House, Randolph, Salamanca and South Valley. </t>
    </r>
  </si>
  <si>
    <r>
      <t xml:space="preserve">
Public Address System
Technician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Erie</t>
    </r>
    <r>
      <rPr>
        <sz val="11"/>
        <color theme="1"/>
        <rFont val="Times New Roman"/>
        <family val="1"/>
      </rPr>
      <t xml:space="preserve">
</t>
    </r>
    <r>
      <rPr>
        <u/>
        <sz val="11"/>
        <color theme="1"/>
        <rFont val="Times New Roman"/>
        <family val="1"/>
      </rPr>
      <t>Partial Counties -</t>
    </r>
    <r>
      <rPr>
        <sz val="11"/>
        <color theme="1"/>
        <rFont val="Times New Roman"/>
        <family val="1"/>
      </rPr>
      <t xml:space="preserve"> </t>
    </r>
    <r>
      <rPr>
        <b/>
        <sz val="11"/>
        <color theme="1"/>
        <rFont val="Times New Roman"/>
        <family val="1"/>
      </rPr>
      <t>Cattaraugus</t>
    </r>
    <r>
      <rPr>
        <sz val="11"/>
        <color theme="1"/>
        <rFont val="Times New Roman"/>
        <family val="1"/>
      </rPr>
      <t xml:space="preserve">:  Only the Townships of Ashford, East Otto, Ellicottville, Farmersville, Freedom, Franklinville, Lyndon, Machias, Mansfield, New Albion, Otto, Perrysburg, Persia and Yorkshire.  
</t>
    </r>
    <r>
      <rPr>
        <b/>
        <sz val="11"/>
        <color theme="1"/>
        <rFont val="Times New Roman"/>
        <family val="1"/>
      </rPr>
      <t>Genesee</t>
    </r>
    <r>
      <rPr>
        <sz val="11"/>
        <color theme="1"/>
        <rFont val="Times New Roman"/>
        <family val="1"/>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Times New Roman"/>
        <family val="1"/>
      </rPr>
      <t>Wyoming</t>
    </r>
    <r>
      <rPr>
        <sz val="11"/>
        <color theme="1"/>
        <rFont val="Times New Roman"/>
        <family val="1"/>
      </rPr>
      <t xml:space="preserve">:  Only the Townships of Arcade, Attica, Bennington, Eagle, Java, Orangeville, Sheldon and Wethersfield.  </t>
    </r>
  </si>
  <si>
    <r>
      <t xml:space="preserve">
Public Address System
Technician Onsite Region 9
</t>
    </r>
    <r>
      <rPr>
        <u/>
        <sz val="11"/>
        <color theme="1"/>
        <rFont val="Times New Roman"/>
        <family val="1"/>
      </rPr>
      <t>Entire County</t>
    </r>
    <r>
      <rPr>
        <sz val="11"/>
        <color theme="1"/>
        <rFont val="Times New Roman"/>
        <family val="1"/>
      </rPr>
      <t xml:space="preserve"> - </t>
    </r>
    <r>
      <rPr>
        <b/>
        <sz val="11"/>
        <color theme="1"/>
        <rFont val="Times New Roman"/>
        <family val="1"/>
      </rPr>
      <t>Niagara</t>
    </r>
    <r>
      <rPr>
        <sz val="11"/>
        <color theme="1"/>
        <rFont val="Times New Roman"/>
        <family val="1"/>
      </rPr>
      <t xml:space="preserve">
</t>
    </r>
    <r>
      <rPr>
        <u/>
        <sz val="11"/>
        <color theme="1"/>
        <rFont val="Times New Roman"/>
        <family val="1"/>
      </rPr>
      <t>Partial County -</t>
    </r>
    <r>
      <rPr>
        <sz val="11"/>
        <color theme="1"/>
        <rFont val="Times New Roman"/>
        <family val="1"/>
      </rPr>
      <t xml:space="preserve"> </t>
    </r>
    <r>
      <rPr>
        <b/>
        <sz val="11"/>
        <color theme="1"/>
        <rFont val="Times New Roman"/>
        <family val="1"/>
      </rPr>
      <t>Orleans</t>
    </r>
    <r>
      <rPr>
        <sz val="11"/>
        <color theme="1"/>
        <rFont val="Times New Roman"/>
        <family val="1"/>
      </rPr>
      <t>:  Only the Townships of Albion, Barre, Carlton, Gaines, Ridgeway, Shelby and Yates.</t>
    </r>
  </si>
  <si>
    <r>
      <t xml:space="preserve">
Public Address System
Technician Onsite Region 9
</t>
    </r>
    <r>
      <rPr>
        <u/>
        <sz val="11"/>
        <color theme="1"/>
        <rFont val="Times New Roman"/>
        <family val="1"/>
      </rPr>
      <t xml:space="preserve">Partial County </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</si>
  <si>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Permanent Facility Perimeter Fencing System
Technician Onsite Region 9
</t>
    </r>
    <r>
      <rPr>
        <u/>
        <sz val="11"/>
        <color theme="1"/>
        <rFont val="Times New Roman"/>
        <family val="1"/>
      </rPr>
      <t>Partial Counties</t>
    </r>
    <r>
      <rPr>
        <sz val="11"/>
        <color theme="1"/>
        <rFont val="Times New Roman"/>
        <family val="1"/>
      </rPr>
      <t xml:space="preserve"> - </t>
    </r>
    <r>
      <rPr>
        <b/>
        <sz val="11"/>
        <color theme="1"/>
        <rFont val="Times New Roman"/>
        <family val="1"/>
      </rPr>
      <t>Genesee</t>
    </r>
    <r>
      <rPr>
        <sz val="11"/>
        <color theme="1"/>
        <rFont val="Times New Roman"/>
        <family val="1"/>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Wyoming</t>
    </r>
    <r>
      <rPr>
        <sz val="11"/>
        <color theme="1"/>
        <rFont val="Times New Roman"/>
        <family val="1"/>
      </rPr>
      <t xml:space="preserve">:  Only the Townships of Castile, Covington, Gainesville, Genesee Falls, Middlebury, Perry, Pike and Warsaw.  </t>
    </r>
  </si>
  <si>
    <r>
      <t xml:space="preserve">Permanent Facility Perimeter Fencing System
Technician Onsite Region 9
</t>
    </r>
    <r>
      <rPr>
        <u/>
        <sz val="11"/>
        <color theme="1"/>
        <rFont val="Times New Roman"/>
        <family val="1"/>
      </rPr>
      <t>Entire County</t>
    </r>
    <r>
      <rPr>
        <sz val="11"/>
        <color theme="1"/>
        <rFont val="Times New Roman"/>
        <family val="1"/>
      </rPr>
      <t xml:space="preserve"> - </t>
    </r>
    <r>
      <rPr>
        <b/>
        <sz val="11"/>
        <color theme="1"/>
        <rFont val="Times New Roman"/>
        <family val="1"/>
      </rPr>
      <t>Chautauqua</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Allegany</t>
    </r>
    <r>
      <rPr>
        <sz val="11"/>
        <color theme="1"/>
        <rFont val="Times New Roman"/>
        <family val="1"/>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Times New Roman"/>
        <family val="1"/>
      </rPr>
      <t>Cattaraugus</t>
    </r>
    <r>
      <rPr>
        <sz val="11"/>
        <color theme="1"/>
        <rFont val="Times New Roman"/>
        <family val="1"/>
      </rPr>
      <t xml:space="preserve">:  Only the Townships of Allegany, Carrollton, Cold Spring, Conewango, Dayton, Great Valley, Hinsdale, Humphrey, Ischua, Leon, Little Valley, Napoli, Olean, Portville, Red House, Randolph, Salamanca and South Valley.   </t>
    </r>
  </si>
  <si>
    <r>
      <t xml:space="preserve">Permanent Facility Perimeter Fencing System
Technician Onsite Region 9
Entire County - </t>
    </r>
    <r>
      <rPr>
        <b/>
        <sz val="11"/>
        <color theme="1"/>
        <rFont val="Times New Roman"/>
        <family val="1"/>
      </rPr>
      <t>Erie</t>
    </r>
    <r>
      <rPr>
        <sz val="11"/>
        <color theme="1"/>
        <rFont val="Times New Roman"/>
        <family val="1"/>
      </rPr>
      <t xml:space="preserve">
Partial Counties - </t>
    </r>
    <r>
      <rPr>
        <b/>
        <sz val="11"/>
        <color theme="1"/>
        <rFont val="Times New Roman"/>
        <family val="1"/>
      </rPr>
      <t>Cattaraugus</t>
    </r>
    <r>
      <rPr>
        <sz val="11"/>
        <color theme="1"/>
        <rFont val="Times New Roman"/>
        <family val="1"/>
      </rPr>
      <t xml:space="preserve">:  Only the Townships of Ashford, East Otto, Ellicottville, Farmersville, Freedom, Franklinville, Lyndon, Machias, Mansfield, New Albion, Otto, Perrysburg, Persia and Yorkshire.  
</t>
    </r>
    <r>
      <rPr>
        <b/>
        <sz val="11"/>
        <color theme="1"/>
        <rFont val="Times New Roman"/>
        <family val="1"/>
      </rPr>
      <t>Genesee</t>
    </r>
    <r>
      <rPr>
        <sz val="11"/>
        <color theme="1"/>
        <rFont val="Times New Roman"/>
        <family val="1"/>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Times New Roman"/>
        <family val="1"/>
      </rPr>
      <t>Wyoming</t>
    </r>
    <r>
      <rPr>
        <sz val="11"/>
        <color theme="1"/>
        <rFont val="Times New Roman"/>
        <family val="1"/>
      </rPr>
      <t xml:space="preserve">:  Only the Townships of Arcade, Attica, Bennington, Eagle, Java, Orangeville, Sheldon and Wethersfield.  </t>
    </r>
  </si>
  <si>
    <r>
      <t xml:space="preserve">Permanent Facility Perimeter Fencing System
Technician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Niagara</t>
    </r>
    <r>
      <rPr>
        <sz val="11"/>
        <color theme="1"/>
        <rFont val="Times New Roman"/>
        <family val="1"/>
      </rPr>
      <t xml:space="preserve">
</t>
    </r>
    <r>
      <rPr>
        <u/>
        <sz val="11"/>
        <color theme="1"/>
        <rFont val="Times New Roman"/>
        <family val="1"/>
      </rPr>
      <t>Partial County</t>
    </r>
    <r>
      <rPr>
        <sz val="11"/>
        <color theme="1"/>
        <rFont val="Times New Roman"/>
        <family val="1"/>
      </rPr>
      <t xml:space="preserve"> - </t>
    </r>
    <r>
      <rPr>
        <b/>
        <sz val="11"/>
        <color theme="1"/>
        <rFont val="Times New Roman"/>
        <family val="1"/>
      </rPr>
      <t>Orleans</t>
    </r>
    <r>
      <rPr>
        <sz val="11"/>
        <color theme="1"/>
        <rFont val="Times New Roman"/>
        <family val="1"/>
      </rPr>
      <t>:  Only the Townships of Albion, Barre, Carlton, Gaines, Ridgeway, Shelby and Yates.</t>
    </r>
  </si>
  <si>
    <r>
      <t xml:space="preserve">Permanent Facility Perimeter Fencing System 
Technician Onsite Region 9
</t>
    </r>
    <r>
      <rPr>
        <u/>
        <sz val="11"/>
        <color theme="1"/>
        <rFont val="Times New Roman"/>
        <family val="1"/>
      </rPr>
      <t>Partial County -</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</si>
  <si>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Steamfitter Onsite Region 9
</t>
    </r>
    <r>
      <rPr>
        <u/>
        <sz val="11"/>
        <rFont val="Times New Roman"/>
        <family val="1"/>
      </rPr>
      <t xml:space="preserve">Entire Counties: </t>
    </r>
    <r>
      <rPr>
        <b/>
        <sz val="11"/>
        <rFont val="Times New Roman"/>
        <family val="1"/>
      </rPr>
      <t xml:space="preserve">Erie, Wyoming, Niagara, </t>
    </r>
    <r>
      <rPr>
        <sz val="11"/>
        <rFont val="Times New Roman"/>
        <family val="1"/>
      </rPr>
      <t xml:space="preserve">
</t>
    </r>
    <r>
      <rPr>
        <u/>
        <sz val="11"/>
        <rFont val="Times New Roman"/>
        <family val="1"/>
      </rPr>
      <t>Partial Counties</t>
    </r>
    <r>
      <rPr>
        <sz val="11"/>
        <rFont val="Times New Roman"/>
        <family val="1"/>
      </rPr>
      <t xml:space="preserve">: </t>
    </r>
    <r>
      <rPr>
        <b/>
        <sz val="11"/>
        <rFont val="Times New Roman"/>
        <family val="1"/>
      </rPr>
      <t>Allegany</t>
    </r>
    <r>
      <rPr>
        <sz val="11"/>
        <rFont val="Times New Roman"/>
        <family val="1"/>
      </rPr>
      <t xml:space="preserve">:  Only the Townships of Allen, Angelica, Belfast, Caneadea,Centerville, Granger, Hume, New Hudson, and Rushford
</t>
    </r>
    <r>
      <rPr>
        <b/>
        <sz val="11"/>
        <rFont val="Times New Roman"/>
        <family val="1"/>
      </rPr>
      <t>Cattaraugus</t>
    </r>
    <r>
      <rPr>
        <sz val="11"/>
        <rFont val="Times New Roman"/>
        <family val="1"/>
      </rPr>
      <t xml:space="preserve">:  Only the Townships of Ashford, Dayton, East Otto, Ellicottville, Farmersville, Franklinville, Freedom, Leon, Lyndon, Machias, Mansfield, New Albion, Otto, Perrysburg, Persia, and Yorkshire.
</t>
    </r>
    <r>
      <rPr>
        <b/>
        <sz val="11"/>
        <rFont val="Times New Roman"/>
        <family val="1"/>
      </rPr>
      <t>Chautauqua</t>
    </r>
    <r>
      <rPr>
        <sz val="11"/>
        <rFont val="Times New Roman"/>
        <family val="1"/>
      </rPr>
      <t xml:space="preserve">:  Only the Townships of Arkwright, Charlotte, Cherry Creek, Dunkirk, Hanover, Pomfret, Portland, Ripley, Sheridan, Stockton, Villenova, Westfield, City of Dunkirk and Village of Fredonia.
</t>
    </r>
    <r>
      <rPr>
        <b/>
        <sz val="11"/>
        <rFont val="Times New Roman"/>
        <family val="1"/>
      </rPr>
      <t>Genesee</t>
    </r>
    <r>
      <rPr>
        <sz val="11"/>
        <rFont val="Times New Roman"/>
        <family val="1"/>
      </rPr>
      <t xml:space="preserve">:  Only the Townships of Alabama, Alexander, Batavia, Darien, Elba, Oakfield, Pembroke and the City of Batavia.
</t>
    </r>
    <r>
      <rPr>
        <b/>
        <sz val="11"/>
        <rFont val="Times New Roman"/>
        <family val="1"/>
      </rPr>
      <t>Orleans</t>
    </r>
    <r>
      <rPr>
        <sz val="11"/>
        <rFont val="Times New Roman"/>
        <family val="1"/>
      </rPr>
      <t>:  Only the Townships of Ridgeway, Shelby and Yates.</t>
    </r>
  </si>
  <si>
    <r>
      <t xml:space="preserve">Steamfitter Onsite Region 9:
</t>
    </r>
    <r>
      <rPr>
        <u/>
        <sz val="11"/>
        <rFont val="Times New Roman"/>
        <family val="1"/>
      </rPr>
      <t>Partial Counties</t>
    </r>
    <r>
      <rPr>
        <sz val="11"/>
        <rFont val="Times New Roman"/>
        <family val="1"/>
      </rPr>
      <t xml:space="preserve">: </t>
    </r>
    <r>
      <rPr>
        <b/>
        <sz val="11"/>
        <rFont val="Times New Roman"/>
        <family val="1"/>
      </rPr>
      <t>Allegany</t>
    </r>
    <r>
      <rPr>
        <sz val="11"/>
        <rFont val="Times New Roman"/>
        <family val="1"/>
      </rPr>
      <t xml:space="preserve">:  Only the Townships of Alfred, Almond, Andover, Birdsall, Burns, Grove, Independence, that portion of Scio which lies east of RT. 19, Ward, Wellsville, W. Almond, and Willing 
</t>
    </r>
    <r>
      <rPr>
        <b/>
        <sz val="11"/>
        <rFont val="Times New Roman"/>
        <family val="1"/>
      </rPr>
      <t>Genesee</t>
    </r>
    <r>
      <rPr>
        <sz val="11"/>
        <rFont val="Times New Roman"/>
        <family val="1"/>
      </rPr>
      <t xml:space="preserve">:  Only the Townships of Bergen, Bethany, Byron, Leroy, Pavillion and Stafford.  
</t>
    </r>
    <r>
      <rPr>
        <b/>
        <sz val="11"/>
        <rFont val="Times New Roman"/>
        <family val="1"/>
      </rPr>
      <t>Orleans</t>
    </r>
    <r>
      <rPr>
        <sz val="11"/>
        <rFont val="Times New Roman"/>
        <family val="1"/>
      </rPr>
      <t xml:space="preserve">:  Only the Townships of Albion, Barre, Carlton, Clarendon, Gaines, Kendall and Murray. </t>
    </r>
  </si>
  <si>
    <r>
      <t xml:space="preserve">Steamfitter Onsite Region 9:
</t>
    </r>
    <r>
      <rPr>
        <u/>
        <sz val="11"/>
        <color theme="1"/>
        <rFont val="Times New Roman"/>
        <family val="1"/>
      </rPr>
      <t>Partial Counties:</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Alma, Amity, Bolivar, Clarksville, Cuba, Friendship, Genesee, Wirt and, that portion of Scio which lies west of Rt. 19.  
</t>
    </r>
    <r>
      <rPr>
        <b/>
        <sz val="11"/>
        <color theme="1"/>
        <rFont val="Times New Roman"/>
        <family val="1"/>
      </rPr>
      <t>Cattaraugus</t>
    </r>
    <r>
      <rPr>
        <sz val="11"/>
        <color theme="1"/>
        <rFont val="Times New Roman"/>
        <family val="1"/>
      </rPr>
      <t xml:space="preserve">:  Only the Townships of Allegany, Carrollton, Conewango, Cold Spring, Great Valley, Hinsdale, Humphrey, Ischua, Little Valley, Napoli, Olean, Portville, Randolph, Red House, Salamanca, South Valley, the City of Olean, the City of Salamanca, and the Allegany Indian Reservation.  
</t>
    </r>
    <r>
      <rPr>
        <b/>
        <sz val="11"/>
        <color theme="1"/>
        <rFont val="Times New Roman"/>
        <family val="1"/>
      </rPr>
      <t>Chautauqua</t>
    </r>
    <r>
      <rPr>
        <sz val="11"/>
        <color theme="1"/>
        <rFont val="Times New Roman"/>
        <family val="1"/>
      </rPr>
      <t xml:space="preserve">:  Only the Townships of Busti, Carroll, Chautauqua, Clymer, Ellery, Ellicott, Ellington, French Creek, Gerry, Harmony, Kiantone, Mina, North Harmony, Poland, Sherman, and the City of                 Jamestown.  </t>
    </r>
  </si>
  <si>
    <r>
      <t xml:space="preserve">Individual employed by the Contractor or Subcontractor who performs the assembly, Installation, and Maintenance (both Preventative and Remedial Maintenance) of Fire Sprinkler Systems, Fire Suppression systems, </t>
    </r>
    <r>
      <rPr>
        <sz val="11"/>
        <color rgb="FFFF0000"/>
        <rFont val="Times New Roman"/>
        <family val="1"/>
      </rPr>
      <t>and Fire Pump Systems</t>
    </r>
    <r>
      <rPr>
        <sz val="11"/>
        <color theme="1"/>
        <rFont val="Times New Roman"/>
        <family val="1"/>
      </rPr>
      <t xml:space="preserve"> excluding any:
A. Electrical/Electrician Installation
B. Technician  start-up, Commissioning, Programming, and Integration, and Maintenance (both Preventative and Remedial maintenance)
C. Masonry
D. Carpentry, and
E. Insulation/Asbestos abement.
***This Job Title can only be used for work/Services on Systems/Product Lines/Equipment which are included on the Contractor's Contract***.</t>
    </r>
  </si>
  <si>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</si>
  <si>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</si>
  <si>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</si>
  <si>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</si>
  <si>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</si>
  <si>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</si>
  <si>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</si>
  <si>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</si>
  <si>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</si>
  <si>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</si>
  <si>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</si>
  <si>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</si>
  <si>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</si>
  <si>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</si>
  <si>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</si>
  <si>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</si>
  <si>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</si>
  <si>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</si>
  <si>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</si>
  <si>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</si>
  <si>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</si>
  <si>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</si>
  <si>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</si>
  <si>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</si>
  <si>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</si>
  <si>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</si>
  <si>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</si>
  <si>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</si>
  <si>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</si>
  <si>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</si>
  <si>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</si>
  <si>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</si>
  <si>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</si>
  <si>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</si>
  <si>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</si>
  <si>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</si>
  <si>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</si>
  <si>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</si>
  <si>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</si>
  <si>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</si>
  <si>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</si>
  <si>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</si>
  <si>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</si>
  <si>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</si>
  <si>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</si>
  <si>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</si>
  <si>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</si>
  <si>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</si>
  <si>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</si>
  <si>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</si>
  <si>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</si>
  <si>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</si>
  <si>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</si>
  <si>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</si>
  <si>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</si>
  <si>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</si>
  <si>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</si>
  <si>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</si>
  <si>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</si>
  <si>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</si>
  <si>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</si>
  <si>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</si>
  <si>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</si>
  <si>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</si>
  <si>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</si>
  <si>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</si>
  <si>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</si>
  <si>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</si>
  <si>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</si>
  <si>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</si>
  <si>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</si>
  <si>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</si>
  <si>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</si>
  <si>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</si>
  <si>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</si>
  <si>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</si>
  <si>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</si>
  <si>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</si>
  <si>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</si>
  <si>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</si>
  <si>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</si>
  <si>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</si>
  <si>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</si>
  <si>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</si>
  <si>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</si>
  <si>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</si>
  <si>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</si>
  <si>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</si>
  <si>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</si>
  <si>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</si>
  <si>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</si>
  <si>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</si>
  <si>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</si>
  <si>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</si>
  <si>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</si>
  <si>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</si>
  <si>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</si>
  <si>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</si>
  <si>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</si>
  <si>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</si>
  <si>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</si>
  <si>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</si>
  <si>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</si>
  <si>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</si>
  <si>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</si>
  <si>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</si>
  <si>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</si>
  <si>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</si>
  <si>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</si>
  <si>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</si>
  <si>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</si>
  <si>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</si>
  <si>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</si>
  <si>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</si>
  <si>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</si>
  <si>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</si>
  <si>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</si>
  <si>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</si>
  <si>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</si>
  <si>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</si>
  <si>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</si>
  <si>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</si>
  <si>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</si>
  <si>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</si>
  <si>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</si>
  <si>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</si>
  <si>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</si>
  <si>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</si>
  <si>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</si>
  <si>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</si>
  <si>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</si>
  <si>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</si>
  <si>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</si>
  <si>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</si>
  <si>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</si>
  <si>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</si>
  <si>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</si>
  <si>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</si>
  <si>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</si>
  <si>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</si>
  <si>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</si>
  <si>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</si>
  <si>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</si>
  <si>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</si>
  <si>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</si>
  <si>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</si>
  <si>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</si>
  <si>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</si>
  <si>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</si>
  <si>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</si>
  <si>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</si>
  <si>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</si>
  <si>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</si>
  <si>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</si>
  <si>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</si>
  <si>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</si>
  <si>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</si>
  <si>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</si>
  <si>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</si>
  <si>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</si>
  <si>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</si>
  <si>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</si>
  <si>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</si>
  <si>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</si>
  <si>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</si>
  <si>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</si>
  <si>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</si>
  <si>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</si>
  <si>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</si>
  <si>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</si>
  <si>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</si>
  <si>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</si>
  <si>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</si>
  <si>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</si>
  <si>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</si>
  <si>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</si>
  <si>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</si>
  <si>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</si>
  <si>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</si>
  <si>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</si>
  <si>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</si>
  <si>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</si>
  <si>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</si>
  <si>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</si>
  <si>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</si>
  <si>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</si>
  <si>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</si>
  <si>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</si>
  <si>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</si>
  <si>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</si>
  <si>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</si>
  <si>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</si>
  <si>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</si>
  <si>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</si>
  <si>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</si>
  <si>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</si>
  <si>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</si>
  <si>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</si>
  <si>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</si>
  <si>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</si>
  <si>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17 &amp; 23</t>
  </si>
  <si>
    <t>20 &amp; 35</t>
  </si>
  <si>
    <t>48 &amp; 73</t>
  </si>
  <si>
    <t>Tower Crane (col K)</t>
  </si>
  <si>
    <t>A1 Cranes up to 110 tons (col K)</t>
  </si>
  <si>
    <t>A1 Cranes up to 110 ton (col K)</t>
  </si>
  <si>
    <t>14 &amp; 38</t>
  </si>
  <si>
    <t>21 &amp; 30</t>
  </si>
  <si>
    <t>PT68804: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</si>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</sst>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164" formatCode="&quot;$&quot;#,##0.00"/>
    <numFmt numFmtId="165" formatCode="&quot;$&quot;#,##0"/>
    <numFmt numFmtId="166" formatCode="&quot;$&quot;#,##0.00;[Red]&quot;$&quot;#,##0.00"/>
    <numFmt numFmtId="167" formatCode="&quot;$&quot;#,##0.000"/>
    <numFmt numFmtId="168" formatCode="&quot;$&quot;#,##0.0000"/>
  </numFmts>
  <fonts count="7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sz val="11"/>
      <color rgb="FF000000"/>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b/>
      <sz val="10"/>
      <color theme="1"/>
      <name val="Arial"/>
      <family val="2"/>
    </font>
    <font>
      <b/>
      <sz val="14"/>
      <color theme="1"/>
      <name val="Calibri"/>
      <family val="2"/>
      <scheme val="minor"/>
    </font>
    <font>
      <u/>
      <sz val="11"/>
      <color theme="1"/>
      <name val="Calibri"/>
      <family val="2"/>
      <scheme val="minor"/>
    </font>
    <font>
      <b/>
      <sz val="11"/>
      <name val="Calibri"/>
      <family val="2"/>
      <scheme val="minor"/>
    </font>
    <font>
      <u/>
      <sz val="1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sz val="12"/>
      <color rgb="FF9C0006"/>
      <name val="Calibri"/>
      <family val="2"/>
      <scheme val="minor"/>
    </font>
    <font>
      <vertAlign val="superscript"/>
      <sz val="11"/>
      <name val="Times New Roman"/>
      <family val="1"/>
    </font>
    <font>
      <sz val="10"/>
      <name val="Arial Narrow"/>
      <family val="2"/>
    </font>
    <font>
      <sz val="10"/>
      <name val="MS Sans Serif"/>
      <family val="2"/>
    </font>
    <font>
      <i/>
      <sz val="11"/>
      <name val="Times New Roman"/>
      <family val="1"/>
    </font>
    <font>
      <sz val="10"/>
      <color indexed="8"/>
      <name val="MS Sans Serif"/>
      <family val="2"/>
    </font>
    <font>
      <sz val="11"/>
      <color indexed="8"/>
      <name val="Times New Roman"/>
      <family val="1"/>
    </font>
    <font>
      <sz val="11"/>
      <color theme="1"/>
      <name val="Times New Roman"/>
      <family val="1"/>
    </font>
    <font>
      <sz val="11"/>
      <color rgb="FF000000"/>
      <name val="Times New Roman"/>
      <family val="1"/>
    </font>
    <font>
      <sz val="11"/>
      <color rgb="FF231F20"/>
      <name val="Times New Roman"/>
      <family val="1"/>
    </font>
    <font>
      <b/>
      <sz val="9"/>
      <color indexed="81"/>
      <name val="Tahoma"/>
      <family val="2"/>
    </font>
    <font>
      <sz val="9"/>
      <color indexed="81"/>
      <name val="Tahoma"/>
      <family val="2"/>
    </font>
    <font>
      <sz val="11"/>
      <color theme="1"/>
      <name val="Arial"/>
      <family val="2"/>
    </font>
    <font>
      <b/>
      <sz val="11"/>
      <color rgb="FFC00000"/>
      <name val="Calibri"/>
      <family val="2"/>
      <scheme val="minor"/>
    </font>
    <font>
      <u/>
      <sz val="11"/>
      <color theme="1"/>
      <name val="Times New Roman"/>
      <family val="1"/>
    </font>
    <font>
      <b/>
      <sz val="11"/>
      <color theme="1"/>
      <name val="Times New Roman"/>
      <family val="1"/>
    </font>
    <font>
      <sz val="11"/>
      <color rgb="FFFF0000"/>
      <name val="Times New Roman"/>
      <family val="1"/>
    </font>
    <font>
      <u/>
      <sz val="11"/>
      <name val="Times New Roman"/>
      <family val="1"/>
    </font>
    <font>
      <b/>
      <sz val="11"/>
      <name val="Times New Roman"/>
      <family val="1"/>
    </font>
    <font>
      <sz val="10"/>
      <color theme="1"/>
      <name val="Times New Roman"/>
      <family val="1"/>
    </font>
    <font>
      <sz val="10"/>
      <name val="Arial"/>
      <family val="2"/>
    </font>
    <font>
      <b/>
      <u/>
      <sz val="10"/>
      <name val="Arial"/>
      <family val="2"/>
    </font>
  </fonts>
  <fills count="16">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C7CE"/>
      </patternFill>
    </fill>
    <fill>
      <patternFill patternType="solid">
        <fgColor theme="4"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5">
    <xf numFmtId="0" fontId="0" fillId="0" borderId="0"/>
    <xf numFmtId="0" fontId="18" fillId="0" borderId="0"/>
    <xf numFmtId="44" fontId="18" fillId="0" borderId="0" applyFont="0" applyFill="0" applyBorder="0" applyAlignment="0" applyProtection="0"/>
    <xf numFmtId="0" fontId="17" fillId="0" borderId="0"/>
    <xf numFmtId="44" fontId="17" fillId="0" borderId="0" applyFont="0" applyFill="0" applyBorder="0" applyAlignment="0" applyProtection="0"/>
    <xf numFmtId="0" fontId="19" fillId="0" borderId="0"/>
    <xf numFmtId="44" fontId="40" fillId="0" borderId="0" applyFont="0" applyFill="0" applyBorder="0" applyAlignment="0" applyProtection="0"/>
    <xf numFmtId="0" fontId="9" fillId="0" borderId="0"/>
    <xf numFmtId="0" fontId="9" fillId="0" borderId="0"/>
    <xf numFmtId="0" fontId="54" fillId="14" borderId="0" applyNumberFormat="0" applyBorder="0" applyAlignment="0" applyProtection="0"/>
    <xf numFmtId="0" fontId="19" fillId="0" borderId="0"/>
    <xf numFmtId="0" fontId="56" fillId="0" borderId="0"/>
    <xf numFmtId="0" fontId="8" fillId="0" borderId="0"/>
    <xf numFmtId="0" fontId="57" fillId="0" borderId="0"/>
    <xf numFmtId="0" fontId="19" fillId="0" borderId="0"/>
    <xf numFmtId="44" fontId="56" fillId="0" borderId="0" applyFont="0" applyFill="0" applyBorder="0" applyAlignment="0" applyProtection="0"/>
    <xf numFmtId="0" fontId="57" fillId="0" borderId="0"/>
    <xf numFmtId="0" fontId="19" fillId="0" borderId="0"/>
    <xf numFmtId="0" fontId="59" fillId="0" borderId="0" applyProtection="0">
      <alignment vertical="top" wrapText="1"/>
    </xf>
    <xf numFmtId="0" fontId="19" fillId="0" borderId="0"/>
    <xf numFmtId="0" fontId="19" fillId="0" borderId="0"/>
    <xf numFmtId="0" fontId="8" fillId="0" borderId="0"/>
    <xf numFmtId="0" fontId="19" fillId="0" borderId="0"/>
    <xf numFmtId="9" fontId="74" fillId="0" borderId="0" applyFont="0" applyFill="0" applyBorder="0" applyAlignment="0" applyProtection="0"/>
    <xf numFmtId="9" fontId="19" fillId="0" borderId="0" applyFont="0" applyFill="0" applyBorder="0" applyAlignment="0" applyProtection="0"/>
  </cellStyleXfs>
  <cellXfs count="314">
    <xf numFmtId="0" fontId="0" fillId="0" borderId="0" xfId="0"/>
    <xf numFmtId="0" fontId="0" fillId="0" borderId="0" xfId="0" applyAlignment="1">
      <alignment horizontal="left" vertical="top"/>
    </xf>
    <xf numFmtId="0" fontId="25" fillId="0" borderId="0" xfId="0" applyFont="1" applyAlignment="1">
      <alignment horizontal="left" vertical="top"/>
    </xf>
    <xf numFmtId="0" fontId="22" fillId="0" borderId="0" xfId="0" applyFont="1" applyAlignment="1">
      <alignment horizontal="left" vertical="top"/>
    </xf>
    <xf numFmtId="0" fontId="22" fillId="0" borderId="0" xfId="0" applyFont="1" applyAlignment="1">
      <alignment wrapText="1"/>
    </xf>
    <xf numFmtId="0" fontId="28" fillId="0" borderId="0" xfId="0" applyFont="1" applyAlignment="1">
      <alignment horizontal="right" vertical="top"/>
    </xf>
    <xf numFmtId="0" fontId="28" fillId="0" borderId="0" xfId="0" applyFont="1" applyAlignment="1">
      <alignment vertical="top"/>
    </xf>
    <xf numFmtId="0" fontId="28" fillId="0" borderId="0" xfId="0" applyFont="1" applyAlignment="1">
      <alignment horizontal="center" vertical="top"/>
    </xf>
    <xf numFmtId="0" fontId="22" fillId="0" borderId="4" xfId="0" applyFont="1" applyBorder="1" applyAlignment="1">
      <alignment wrapText="1"/>
    </xf>
    <xf numFmtId="0" fontId="22" fillId="0" borderId="5" xfId="0" applyFont="1" applyBorder="1" applyAlignment="1">
      <alignment wrapText="1"/>
    </xf>
    <xf numFmtId="0" fontId="0" fillId="0" borderId="5" xfId="0" applyBorder="1" applyAlignment="1">
      <alignment wrapText="1"/>
    </xf>
    <xf numFmtId="0" fontId="21" fillId="0" borderId="1" xfId="0" applyFont="1" applyBorder="1" applyAlignment="1">
      <alignment horizontal="right" vertical="top"/>
    </xf>
    <xf numFmtId="0" fontId="22" fillId="0" borderId="0" xfId="0" applyFont="1"/>
    <xf numFmtId="0" fontId="22"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32" fillId="0" borderId="0" xfId="0" applyFont="1" applyAlignment="1">
      <alignment vertical="center"/>
    </xf>
    <xf numFmtId="0" fontId="22" fillId="0" borderId="0" xfId="0" applyFont="1" applyAlignment="1">
      <alignment horizontal="left" vertical="top" wrapText="1"/>
    </xf>
    <xf numFmtId="0" fontId="20" fillId="0" borderId="0" xfId="0" applyFont="1" applyAlignment="1">
      <alignment horizontal="right" vertical="top"/>
    </xf>
    <xf numFmtId="0" fontId="19" fillId="0" borderId="2" xfId="0" applyFont="1" applyBorder="1" applyAlignment="1" applyProtection="1">
      <alignment horizontal="center" vertical="top"/>
      <protection locked="0"/>
    </xf>
    <xf numFmtId="0" fontId="19" fillId="0" borderId="1" xfId="0" applyFont="1" applyBorder="1" applyAlignment="1" applyProtection="1">
      <alignment horizontal="center" vertical="top"/>
      <protection locked="0"/>
    </xf>
    <xf numFmtId="0" fontId="0" fillId="0" borderId="1" xfId="0" applyBorder="1" applyAlignment="1">
      <alignment horizontal="left" vertical="top"/>
    </xf>
    <xf numFmtId="0" fontId="20" fillId="0" borderId="1" xfId="0" applyFont="1" applyBorder="1" applyAlignment="1">
      <alignment horizontal="right" vertical="top"/>
    </xf>
    <xf numFmtId="0" fontId="0" fillId="0" borderId="2" xfId="0" applyBorder="1" applyAlignment="1" applyProtection="1">
      <alignment horizontal="center" vertical="top"/>
      <protection locked="0"/>
    </xf>
    <xf numFmtId="0" fontId="46" fillId="0" borderId="0" xfId="0" applyFont="1" applyAlignment="1">
      <alignment horizontal="left" vertical="top" wrapText="1"/>
    </xf>
    <xf numFmtId="0" fontId="25" fillId="0" borderId="0" xfId="0" applyFont="1" applyAlignment="1">
      <alignment horizontal="left"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2" borderId="1" xfId="7" applyFont="1" applyFill="1" applyBorder="1" applyAlignment="1">
      <alignment horizontal="center"/>
    </xf>
    <xf numFmtId="0" fontId="20" fillId="2" borderId="2" xfId="7" applyFont="1" applyFill="1" applyBorder="1" applyAlignment="1">
      <alignment horizontal="center" wrapText="1"/>
    </xf>
    <xf numFmtId="0" fontId="20" fillId="2" borderId="2" xfId="7" applyFont="1" applyFill="1" applyBorder="1" applyAlignment="1">
      <alignment horizontal="center"/>
    </xf>
    <xf numFmtId="0" fontId="20" fillId="0" borderId="0" xfId="0" applyFont="1" applyAlignment="1">
      <alignment horizontal="center" wrapText="1"/>
    </xf>
    <xf numFmtId="0" fontId="21" fillId="0" borderId="0" xfId="0" applyFont="1" applyAlignment="1">
      <alignment horizontal="center" wrapText="1"/>
    </xf>
    <xf numFmtId="0" fontId="20" fillId="2" borderId="1" xfId="0" applyFont="1" applyFill="1" applyBorder="1" applyAlignment="1">
      <alignment horizontal="center" wrapText="1"/>
    </xf>
    <xf numFmtId="0" fontId="20" fillId="2" borderId="2" xfId="0" applyFont="1" applyFill="1" applyBorder="1" applyAlignment="1">
      <alignment horizontal="center" wrapText="1"/>
    </xf>
    <xf numFmtId="0" fontId="21" fillId="2" borderId="2" xfId="0" applyFont="1" applyFill="1" applyBorder="1" applyAlignment="1">
      <alignment horizontal="center" wrapText="1"/>
    </xf>
    <xf numFmtId="0" fontId="22" fillId="0" borderId="1" xfId="0" applyFont="1" applyBorder="1" applyAlignment="1">
      <alignment horizontal="center" wrapText="1"/>
    </xf>
    <xf numFmtId="44" fontId="48" fillId="0" borderId="1" xfId="0" applyNumberFormat="1" applyFont="1" applyBorder="1" applyAlignment="1">
      <alignment horizontal="center" wrapText="1"/>
    </xf>
    <xf numFmtId="0" fontId="22" fillId="0" borderId="1" xfId="7" applyFont="1" applyBorder="1" applyAlignment="1">
      <alignment horizontal="center"/>
    </xf>
    <xf numFmtId="0" fontId="19" fillId="0" borderId="0" xfId="5" applyAlignment="1">
      <alignment horizontal="center"/>
    </xf>
    <xf numFmtId="0" fontId="17" fillId="0" borderId="1" xfId="3" applyBorder="1" applyAlignment="1">
      <alignment horizontal="center"/>
    </xf>
    <xf numFmtId="0" fontId="9" fillId="0" borderId="0" xfId="7" applyAlignment="1">
      <alignment horizontal="center"/>
    </xf>
    <xf numFmtId="0" fontId="0" fillId="0" borderId="0" xfId="0" applyAlignment="1">
      <alignment horizontal="center"/>
    </xf>
    <xf numFmtId="0" fontId="20" fillId="0" borderId="1" xfId="5" applyFont="1" applyBorder="1" applyAlignment="1">
      <alignment horizontal="center"/>
    </xf>
    <xf numFmtId="0" fontId="19" fillId="0" borderId="15" xfId="5" applyBorder="1" applyAlignment="1">
      <alignment horizontal="center"/>
    </xf>
    <xf numFmtId="0" fontId="19" fillId="0" borderId="1" xfId="5" applyBorder="1" applyAlignment="1">
      <alignment horizontal="center"/>
    </xf>
    <xf numFmtId="0" fontId="33" fillId="0" borderId="0" xfId="3" applyFont="1" applyAlignment="1">
      <alignment horizontal="center"/>
    </xf>
    <xf numFmtId="10" fontId="33" fillId="0" borderId="0" xfId="3" applyNumberFormat="1" applyFont="1" applyAlignment="1">
      <alignment horizontal="center"/>
    </xf>
    <xf numFmtId="164" fontId="33" fillId="0" borderId="0" xfId="3" applyNumberFormat="1" applyFont="1" applyAlignment="1">
      <alignment horizontal="center"/>
    </xf>
    <xf numFmtId="0" fontId="17" fillId="0" borderId="0" xfId="3" applyAlignment="1">
      <alignment horizontal="center"/>
    </xf>
    <xf numFmtId="0" fontId="42" fillId="0" borderId="0" xfId="3" applyFont="1" applyAlignment="1">
      <alignment horizontal="center" wrapText="1"/>
    </xf>
    <xf numFmtId="0" fontId="34" fillId="0" borderId="0" xfId="0" applyFont="1" applyAlignment="1">
      <alignment horizontal="center" wrapText="1"/>
    </xf>
    <xf numFmtId="0" fontId="10" fillId="0" borderId="0" xfId="3" applyFont="1" applyAlignment="1">
      <alignment horizontal="center" wrapText="1"/>
    </xf>
    <xf numFmtId="0" fontId="33" fillId="11" borderId="1" xfId="3" applyFont="1" applyFill="1" applyBorder="1" applyAlignment="1">
      <alignment horizontal="center"/>
    </xf>
    <xf numFmtId="0" fontId="66" fillId="11" borderId="1" xfId="3" applyFont="1" applyFill="1" applyBorder="1" applyAlignment="1">
      <alignment horizontal="center" wrapText="1"/>
    </xf>
    <xf numFmtId="0" fontId="16" fillId="11" borderId="1" xfId="3" applyFont="1" applyFill="1" applyBorder="1" applyAlignment="1">
      <alignment horizontal="center"/>
    </xf>
    <xf numFmtId="10" fontId="33" fillId="11" borderId="1" xfId="3" applyNumberFormat="1" applyFont="1" applyFill="1" applyBorder="1" applyAlignment="1">
      <alignment horizontal="center" wrapText="1"/>
    </xf>
    <xf numFmtId="164" fontId="33" fillId="11" borderId="1" xfId="3" applyNumberFormat="1" applyFont="1" applyFill="1" applyBorder="1" applyAlignment="1">
      <alignment horizontal="center" wrapText="1"/>
    </xf>
    <xf numFmtId="0" fontId="5" fillId="0" borderId="1" xfId="3" applyFont="1" applyBorder="1" applyAlignment="1">
      <alignment horizontal="center" wrapText="1"/>
    </xf>
    <xf numFmtId="8" fontId="17" fillId="0" borderId="1" xfId="3" applyNumberFormat="1" applyBorder="1" applyAlignment="1">
      <alignment horizontal="center"/>
    </xf>
    <xf numFmtId="0" fontId="13" fillId="0" borderId="1" xfId="3" applyFont="1" applyBorder="1" applyAlignment="1">
      <alignment horizontal="center" wrapText="1"/>
    </xf>
    <xf numFmtId="0" fontId="11" fillId="0" borderId="1" xfId="3" applyFont="1" applyBorder="1" applyAlignment="1">
      <alignment horizontal="center" wrapText="1"/>
    </xf>
    <xf numFmtId="0" fontId="15" fillId="0" borderId="1" xfId="3" applyFont="1" applyBorder="1" applyAlignment="1">
      <alignment horizontal="center" wrapText="1"/>
    </xf>
    <xf numFmtId="0" fontId="12" fillId="0" borderId="1" xfId="3" applyFont="1" applyBorder="1" applyAlignment="1">
      <alignment horizontal="center" wrapText="1"/>
    </xf>
    <xf numFmtId="0" fontId="6" fillId="0" borderId="1" xfId="3" applyFont="1" applyBorder="1" applyAlignment="1">
      <alignment horizontal="center" wrapText="1"/>
    </xf>
    <xf numFmtId="0" fontId="14" fillId="0" borderId="1" xfId="3" applyFont="1" applyBorder="1" applyAlignment="1">
      <alignment horizontal="center" wrapText="1"/>
    </xf>
    <xf numFmtId="0" fontId="34" fillId="0" borderId="1" xfId="5" applyFont="1" applyBorder="1" applyAlignment="1">
      <alignment horizontal="center" wrapText="1"/>
    </xf>
    <xf numFmtId="164" fontId="34" fillId="0" borderId="1" xfId="4" applyNumberFormat="1" applyFont="1" applyBorder="1" applyAlignment="1" applyProtection="1">
      <alignment horizontal="center"/>
    </xf>
    <xf numFmtId="0" fontId="66" fillId="0" borderId="0" xfId="3" applyFont="1" applyAlignment="1">
      <alignment horizontal="center" wrapText="1"/>
    </xf>
    <xf numFmtId="0" fontId="41" fillId="0" borderId="0" xfId="3" applyFont="1" applyAlignment="1">
      <alignment horizontal="center"/>
    </xf>
    <xf numFmtId="10" fontId="17" fillId="0" borderId="0" xfId="3" applyNumberFormat="1" applyAlignment="1">
      <alignment horizontal="center"/>
    </xf>
    <xf numFmtId="164" fontId="17" fillId="0" borderId="0" xfId="3" applyNumberFormat="1" applyAlignment="1">
      <alignment horizontal="center"/>
    </xf>
    <xf numFmtId="0" fontId="42" fillId="0" borderId="0" xfId="3" applyFont="1" applyAlignment="1">
      <alignment horizontal="center"/>
    </xf>
    <xf numFmtId="0" fontId="34" fillId="0" borderId="0" xfId="0" applyFont="1" applyAlignment="1">
      <alignment horizontal="center"/>
    </xf>
    <xf numFmtId="0" fontId="17" fillId="11" borderId="1" xfId="3" applyFill="1" applyBorder="1" applyAlignment="1">
      <alignment horizontal="center"/>
    </xf>
    <xf numFmtId="0" fontId="5" fillId="11" borderId="1" xfId="3" applyFont="1" applyFill="1" applyBorder="1" applyAlignment="1">
      <alignment horizontal="center" wrapText="1"/>
    </xf>
    <xf numFmtId="10" fontId="17" fillId="11" borderId="1" xfId="3" applyNumberFormat="1" applyFill="1" applyBorder="1" applyAlignment="1">
      <alignment horizontal="center" wrapText="1"/>
    </xf>
    <xf numFmtId="164" fontId="17" fillId="11" borderId="1" xfId="3" applyNumberFormat="1" applyFill="1" applyBorder="1" applyAlignment="1">
      <alignment horizontal="center" wrapText="1"/>
    </xf>
    <xf numFmtId="164" fontId="12" fillId="11" borderId="1" xfId="3" applyNumberFormat="1" applyFont="1" applyFill="1" applyBorder="1" applyAlignment="1">
      <alignment horizontal="center" wrapText="1"/>
    </xf>
    <xf numFmtId="10" fontId="17" fillId="12" borderId="1" xfId="3" applyNumberFormat="1" applyFill="1" applyBorder="1" applyAlignment="1">
      <alignment horizontal="center"/>
    </xf>
    <xf numFmtId="164" fontId="15" fillId="0" borderId="1" xfId="3" applyNumberFormat="1" applyFont="1" applyBorder="1" applyAlignment="1">
      <alignment horizontal="center"/>
    </xf>
    <xf numFmtId="164" fontId="17" fillId="0" borderId="1" xfId="3" applyNumberFormat="1" applyBorder="1" applyAlignment="1">
      <alignment horizontal="center"/>
    </xf>
    <xf numFmtId="0" fontId="5" fillId="0" borderId="0" xfId="3" applyFont="1" applyAlignment="1">
      <alignment horizontal="center" wrapText="1"/>
    </xf>
    <xf numFmtId="0" fontId="34" fillId="0" borderId="1" xfId="3" applyFont="1" applyBorder="1" applyAlignment="1">
      <alignment horizontal="center" wrapText="1"/>
    </xf>
    <xf numFmtId="164" fontId="17" fillId="0" borderId="1" xfId="3" applyNumberFormat="1" applyBorder="1" applyAlignment="1">
      <alignment horizontal="center" wrapText="1"/>
    </xf>
    <xf numFmtId="0" fontId="20" fillId="0" borderId="0" xfId="7" applyFont="1" applyAlignment="1">
      <alignment horizontal="center"/>
    </xf>
    <xf numFmtId="0" fontId="22" fillId="0" borderId="0" xfId="7" applyFont="1" applyAlignment="1">
      <alignment horizontal="center"/>
    </xf>
    <xf numFmtId="0" fontId="7" fillId="0" borderId="1" xfId="7" applyFont="1" applyBorder="1" applyAlignment="1">
      <alignment horizontal="center"/>
    </xf>
    <xf numFmtId="0" fontId="0" fillId="0" borderId="0" xfId="0" applyAlignment="1">
      <alignment horizontal="center" wrapText="1"/>
    </xf>
    <xf numFmtId="0" fontId="48" fillId="0" borderId="1" xfId="10" applyFont="1" applyBorder="1" applyAlignment="1">
      <alignment horizontal="center" wrapText="1"/>
    </xf>
    <xf numFmtId="0" fontId="48" fillId="0" borderId="1" xfId="10" applyFont="1" applyBorder="1" applyAlignment="1" applyProtection="1">
      <alignment horizontal="center" wrapText="1"/>
      <protection hidden="1"/>
    </xf>
    <xf numFmtId="0" fontId="48" fillId="0" borderId="1" xfId="0" applyFont="1" applyBorder="1" applyAlignment="1">
      <alignment horizontal="center" wrapText="1"/>
    </xf>
    <xf numFmtId="49" fontId="48" fillId="0" borderId="1" xfId="0" applyNumberFormat="1" applyFont="1" applyBorder="1" applyAlignment="1">
      <alignment horizontal="center" wrapText="1"/>
    </xf>
    <xf numFmtId="49" fontId="48" fillId="0" borderId="1" xfId="3" applyNumberFormat="1" applyFont="1" applyBorder="1" applyAlignment="1">
      <alignment horizontal="center" wrapText="1"/>
    </xf>
    <xf numFmtId="0" fontId="48" fillId="0" borderId="1" xfId="11" applyFont="1" applyBorder="1" applyAlignment="1">
      <alignment horizontal="center" wrapText="1"/>
    </xf>
    <xf numFmtId="0" fontId="48" fillId="0" borderId="1" xfId="12" applyFont="1" applyBorder="1" applyAlignment="1">
      <alignment horizontal="center" wrapText="1"/>
    </xf>
    <xf numFmtId="49" fontId="48" fillId="0" borderId="1" xfId="11" applyNumberFormat="1" applyFont="1" applyBorder="1" applyAlignment="1">
      <alignment horizontal="center" wrapText="1"/>
    </xf>
    <xf numFmtId="49" fontId="48" fillId="0" borderId="1" xfId="10" applyNumberFormat="1" applyFont="1" applyBorder="1" applyAlignment="1">
      <alignment horizontal="center" wrapText="1"/>
    </xf>
    <xf numFmtId="0" fontId="27" fillId="0" borderId="1" xfId="0" applyFont="1" applyBorder="1" applyAlignment="1">
      <alignment horizontal="center" wrapText="1"/>
    </xf>
    <xf numFmtId="49" fontId="48" fillId="0" borderId="1" xfId="10" applyNumberFormat="1" applyFont="1" applyBorder="1" applyAlignment="1" applyProtection="1">
      <alignment horizontal="center" wrapText="1"/>
      <protection hidden="1"/>
    </xf>
    <xf numFmtId="49" fontId="48" fillId="0" borderId="1" xfId="13" quotePrefix="1" applyNumberFormat="1" applyFont="1" applyBorder="1" applyAlignment="1" applyProtection="1">
      <alignment horizontal="center" wrapText="1"/>
      <protection hidden="1"/>
    </xf>
    <xf numFmtId="49" fontId="48" fillId="0" borderId="1" xfId="13" applyNumberFormat="1" applyFont="1" applyBorder="1" applyAlignment="1" applyProtection="1">
      <alignment horizontal="center" wrapText="1"/>
      <protection hidden="1"/>
    </xf>
    <xf numFmtId="0" fontId="48" fillId="0" borderId="1" xfId="0" applyFont="1" applyBorder="1" applyAlignment="1" applyProtection="1">
      <alignment horizontal="center" wrapText="1"/>
      <protection hidden="1"/>
    </xf>
    <xf numFmtId="49" fontId="48" fillId="0" borderId="1" xfId="14" applyNumberFormat="1" applyFont="1" applyBorder="1" applyAlignment="1" applyProtection="1">
      <alignment horizontal="center" wrapText="1"/>
      <protection hidden="1"/>
    </xf>
    <xf numFmtId="0" fontId="48" fillId="0" borderId="1" xfId="14" applyFont="1" applyBorder="1" applyAlignment="1" applyProtection="1">
      <alignment horizontal="center" wrapText="1"/>
      <protection hidden="1"/>
    </xf>
    <xf numFmtId="0" fontId="48" fillId="0" borderId="1" xfId="13" quotePrefix="1" applyFont="1" applyBorder="1" applyAlignment="1" applyProtection="1">
      <alignment horizontal="center" wrapText="1"/>
      <protection hidden="1"/>
    </xf>
    <xf numFmtId="0" fontId="48" fillId="0" borderId="1" xfId="0" quotePrefix="1" applyFont="1" applyBorder="1" applyAlignment="1">
      <alignment horizontal="center" wrapText="1"/>
    </xf>
    <xf numFmtId="0" fontId="48" fillId="0" borderId="1" xfId="16" quotePrefix="1" applyFont="1" applyBorder="1" applyAlignment="1" applyProtection="1">
      <alignment horizontal="center" wrapText="1"/>
      <protection hidden="1"/>
    </xf>
    <xf numFmtId="0" fontId="48" fillId="0" borderId="1" xfId="14" applyFont="1" applyBorder="1" applyAlignment="1">
      <alignment horizontal="center" wrapText="1"/>
    </xf>
    <xf numFmtId="0" fontId="48" fillId="0" borderId="1" xfId="13" applyFont="1" applyBorder="1" applyAlignment="1" applyProtection="1">
      <alignment horizontal="center" wrapText="1"/>
      <protection hidden="1"/>
    </xf>
    <xf numFmtId="0" fontId="48" fillId="0" borderId="1" xfId="17" applyFont="1" applyBorder="1" applyAlignment="1" applyProtection="1">
      <alignment horizontal="center" wrapText="1"/>
      <protection hidden="1"/>
    </xf>
    <xf numFmtId="0" fontId="48" fillId="0" borderId="1" xfId="18" applyFont="1" applyBorder="1" applyAlignment="1" applyProtection="1">
      <alignment horizontal="center" wrapText="1"/>
      <protection hidden="1"/>
    </xf>
    <xf numFmtId="0" fontId="61" fillId="0" borderId="1" xfId="0" applyFont="1" applyBorder="1" applyAlignment="1">
      <alignment horizontal="center" wrapText="1"/>
    </xf>
    <xf numFmtId="0" fontId="48" fillId="9" borderId="1" xfId="0" applyFont="1" applyFill="1" applyBorder="1" applyAlignment="1">
      <alignment horizontal="center" wrapText="1"/>
    </xf>
    <xf numFmtId="0" fontId="0" fillId="0" borderId="1" xfId="0" applyBorder="1" applyAlignment="1">
      <alignment horizontal="center" wrapText="1"/>
    </xf>
    <xf numFmtId="49" fontId="61" fillId="0" borderId="1" xfId="0" applyNumberFormat="1" applyFont="1" applyBorder="1" applyAlignment="1">
      <alignment horizontal="center" wrapText="1"/>
    </xf>
    <xf numFmtId="49" fontId="48" fillId="0" borderId="1" xfId="0" quotePrefix="1" applyNumberFormat="1" applyFont="1" applyBorder="1" applyAlignment="1">
      <alignment horizontal="center" wrapText="1"/>
    </xf>
    <xf numFmtId="164" fontId="61" fillId="0" borderId="1" xfId="6" applyNumberFormat="1" applyFont="1" applyBorder="1" applyAlignment="1" applyProtection="1">
      <alignment horizontal="center" wrapText="1"/>
    </xf>
    <xf numFmtId="164" fontId="48" fillId="0" borderId="1" xfId="6" applyNumberFormat="1" applyFont="1" applyBorder="1" applyAlignment="1" applyProtection="1">
      <alignment horizontal="center" wrapText="1"/>
    </xf>
    <xf numFmtId="0" fontId="62" fillId="0" borderId="1" xfId="0" applyFont="1" applyBorder="1" applyAlignment="1">
      <alignment horizontal="center" wrapText="1"/>
    </xf>
    <xf numFmtId="0" fontId="48" fillId="0" borderId="1" xfId="1" applyFont="1" applyBorder="1" applyAlignment="1">
      <alignment horizontal="center" wrapText="1"/>
    </xf>
    <xf numFmtId="0" fontId="60" fillId="0" borderId="1" xfId="0" applyFont="1" applyBorder="1" applyAlignment="1">
      <alignment horizontal="center" wrapText="1"/>
    </xf>
    <xf numFmtId="49" fontId="61" fillId="0" borderId="1" xfId="0" quotePrefix="1" applyNumberFormat="1" applyFont="1" applyBorder="1" applyAlignment="1">
      <alignment horizontal="center" wrapText="1"/>
    </xf>
    <xf numFmtId="0" fontId="4" fillId="0" borderId="1" xfId="0" applyFont="1" applyBorder="1" applyAlignment="1">
      <alignment horizontal="center"/>
    </xf>
    <xf numFmtId="0" fontId="4" fillId="0" borderId="1" xfId="0" applyFont="1" applyBorder="1" applyAlignment="1">
      <alignment horizontal="center" wrapText="1"/>
    </xf>
    <xf numFmtId="44" fontId="34" fillId="0" borderId="1" xfId="6" applyFont="1" applyFill="1" applyBorder="1" applyAlignment="1">
      <alignment horizontal="center" wrapText="1"/>
    </xf>
    <xf numFmtId="0" fontId="4" fillId="0" borderId="1" xfId="0" quotePrefix="1" applyFont="1" applyBorder="1" applyAlignment="1">
      <alignment horizontal="center" wrapText="1"/>
    </xf>
    <xf numFmtId="0" fontId="8" fillId="0" borderId="1" xfId="0" applyFont="1" applyBorder="1" applyAlignment="1">
      <alignment horizontal="center" wrapText="1"/>
    </xf>
    <xf numFmtId="49" fontId="48" fillId="0" borderId="1" xfId="20" applyNumberFormat="1" applyFont="1" applyBorder="1" applyAlignment="1">
      <alignment horizontal="center" wrapText="1"/>
    </xf>
    <xf numFmtId="165" fontId="48" fillId="0" borderId="1" xfId="0" applyNumberFormat="1" applyFont="1" applyBorder="1" applyAlignment="1">
      <alignment horizontal="center" wrapText="1"/>
    </xf>
    <xf numFmtId="0" fontId="48" fillId="0" borderId="1" xfId="9" applyFont="1" applyFill="1" applyBorder="1" applyAlignment="1" applyProtection="1">
      <alignment horizontal="center" wrapText="1"/>
    </xf>
    <xf numFmtId="0" fontId="48" fillId="0" borderId="1" xfId="21" applyFont="1" applyBorder="1" applyAlignment="1">
      <alignment horizontal="center" wrapText="1"/>
    </xf>
    <xf numFmtId="164" fontId="48" fillId="0" borderId="1" xfId="0" applyNumberFormat="1" applyFont="1" applyBorder="1" applyAlignment="1">
      <alignment horizontal="center" wrapText="1"/>
    </xf>
    <xf numFmtId="0" fontId="61" fillId="9" borderId="1" xfId="0" applyFont="1" applyFill="1" applyBorder="1" applyAlignment="1">
      <alignment horizontal="center" wrapText="1"/>
    </xf>
    <xf numFmtId="49" fontId="61" fillId="9" borderId="1" xfId="0" applyNumberFormat="1" applyFont="1" applyFill="1" applyBorder="1" applyAlignment="1">
      <alignment horizontal="center" wrapText="1"/>
    </xf>
    <xf numFmtId="49" fontId="48" fillId="9" borderId="1" xfId="0" applyNumberFormat="1" applyFont="1" applyFill="1" applyBorder="1" applyAlignment="1">
      <alignment horizontal="center" wrapText="1"/>
    </xf>
    <xf numFmtId="0" fontId="63" fillId="0" borderId="1" xfId="0" applyFont="1" applyBorder="1" applyAlignment="1">
      <alignment horizontal="center" wrapText="1"/>
    </xf>
    <xf numFmtId="0" fontId="48" fillId="0" borderId="1" xfId="22" applyFont="1" applyBorder="1" applyAlignment="1">
      <alignment horizontal="center" wrapText="1"/>
    </xf>
    <xf numFmtId="166" fontId="48" fillId="0" borderId="1" xfId="0" applyNumberFormat="1" applyFont="1" applyBorder="1" applyAlignment="1">
      <alignment horizontal="center" wrapText="1"/>
    </xf>
    <xf numFmtId="49" fontId="60" fillId="0" borderId="1" xfId="0" applyNumberFormat="1" applyFont="1" applyBorder="1" applyAlignment="1">
      <alignment horizontal="center" wrapText="1"/>
    </xf>
    <xf numFmtId="0" fontId="19" fillId="0" borderId="1" xfId="0" applyFont="1" applyBorder="1" applyAlignment="1">
      <alignment horizontal="center" wrapText="1"/>
    </xf>
    <xf numFmtId="164" fontId="22" fillId="0" borderId="0" xfId="0" applyNumberFormat="1" applyFont="1" applyAlignment="1">
      <alignment horizontal="center" wrapText="1"/>
    </xf>
    <xf numFmtId="164" fontId="21" fillId="2" borderId="1" xfId="0" applyNumberFormat="1" applyFont="1" applyFill="1" applyBorder="1" applyAlignment="1">
      <alignment horizontal="center" wrapText="1"/>
    </xf>
    <xf numFmtId="164" fontId="48" fillId="0" borderId="1" xfId="6" applyNumberFormat="1" applyFont="1" applyBorder="1" applyAlignment="1" applyProtection="1">
      <alignment horizontal="center" wrapText="1"/>
      <protection hidden="1"/>
    </xf>
    <xf numFmtId="164" fontId="27" fillId="0" borderId="1" xfId="10" applyNumberFormat="1" applyFont="1" applyBorder="1" applyAlignment="1">
      <alignment horizontal="center" wrapText="1"/>
    </xf>
    <xf numFmtId="164" fontId="48" fillId="0" borderId="1" xfId="14" applyNumberFormat="1" applyFont="1" applyBorder="1" applyAlignment="1">
      <alignment horizontal="center" wrapText="1"/>
    </xf>
    <xf numFmtId="164" fontId="48" fillId="0" borderId="1" xfId="15" applyNumberFormat="1" applyFont="1" applyBorder="1" applyAlignment="1" applyProtection="1">
      <alignment horizontal="center" wrapText="1"/>
    </xf>
    <xf numFmtId="164" fontId="48" fillId="0" borderId="1" xfId="10" applyNumberFormat="1" applyFont="1" applyBorder="1" applyAlignment="1">
      <alignment horizontal="center" wrapText="1"/>
    </xf>
    <xf numFmtId="164" fontId="60" fillId="0" borderId="1" xfId="6" applyNumberFormat="1" applyFont="1" applyBorder="1" applyAlignment="1" applyProtection="1">
      <alignment horizontal="center" wrapText="1"/>
    </xf>
    <xf numFmtId="164" fontId="61" fillId="0" borderId="1" xfId="0" applyNumberFormat="1" applyFont="1" applyBorder="1" applyAlignment="1">
      <alignment horizontal="center" wrapText="1"/>
    </xf>
    <xf numFmtId="164" fontId="61" fillId="9" borderId="1" xfId="6" applyNumberFormat="1" applyFont="1" applyFill="1" applyBorder="1" applyAlignment="1" applyProtection="1">
      <alignment horizontal="center" wrapText="1"/>
    </xf>
    <xf numFmtId="164" fontId="34" fillId="0" borderId="1" xfId="6" applyNumberFormat="1" applyFont="1" applyFill="1" applyBorder="1" applyAlignment="1">
      <alignment horizontal="center" wrapText="1"/>
    </xf>
    <xf numFmtId="164" fontId="8" fillId="0" borderId="1" xfId="0" applyNumberFormat="1" applyFont="1" applyBorder="1" applyAlignment="1">
      <alignment horizontal="center" wrapText="1"/>
    </xf>
    <xf numFmtId="164" fontId="60" fillId="0" borderId="1" xfId="0" applyNumberFormat="1" applyFont="1" applyBorder="1" applyAlignment="1">
      <alignment horizontal="center" wrapText="1"/>
    </xf>
    <xf numFmtId="164" fontId="0" fillId="0" borderId="1" xfId="0" applyNumberFormat="1" applyBorder="1" applyAlignment="1">
      <alignment horizontal="center" wrapText="1"/>
    </xf>
    <xf numFmtId="164" fontId="0" fillId="0" borderId="0" xfId="0" applyNumberFormat="1" applyAlignment="1">
      <alignment horizontal="center" wrapText="1"/>
    </xf>
    <xf numFmtId="164" fontId="22" fillId="4" borderId="1" xfId="6" applyNumberFormat="1" applyFont="1" applyFill="1" applyBorder="1" applyAlignment="1" applyProtection="1">
      <alignment horizontal="center" wrapText="1"/>
    </xf>
    <xf numFmtId="164" fontId="48" fillId="4" borderId="1" xfId="6" applyNumberFormat="1" applyFont="1" applyFill="1" applyBorder="1" applyAlignment="1" applyProtection="1">
      <alignment horizontal="center" wrapText="1"/>
    </xf>
    <xf numFmtId="10" fontId="22" fillId="0" borderId="0" xfId="0" applyNumberFormat="1" applyFont="1" applyAlignment="1">
      <alignment horizontal="center" wrapText="1"/>
    </xf>
    <xf numFmtId="10" fontId="20" fillId="2" borderId="1" xfId="0" applyNumberFormat="1" applyFont="1" applyFill="1" applyBorder="1" applyAlignment="1">
      <alignment horizontal="center" wrapText="1"/>
    </xf>
    <xf numFmtId="10" fontId="48" fillId="0" borderId="1" xfId="10" applyNumberFormat="1" applyFont="1" applyBorder="1" applyAlignment="1">
      <alignment horizontal="center" wrapText="1"/>
    </xf>
    <xf numFmtId="10" fontId="4" fillId="0" borderId="1" xfId="0" applyNumberFormat="1" applyFont="1" applyBorder="1" applyAlignment="1">
      <alignment horizontal="center"/>
    </xf>
    <xf numFmtId="10" fontId="61" fillId="0" borderId="1" xfId="0" applyNumberFormat="1" applyFont="1" applyBorder="1" applyAlignment="1">
      <alignment horizontal="center" wrapText="1"/>
    </xf>
    <xf numFmtId="10" fontId="60" fillId="0" borderId="1" xfId="0" applyNumberFormat="1" applyFont="1" applyBorder="1" applyAlignment="1">
      <alignment horizontal="center" wrapText="1"/>
    </xf>
    <xf numFmtId="10" fontId="0" fillId="0" borderId="1" xfId="0" applyNumberFormat="1" applyBorder="1" applyAlignment="1">
      <alignment horizontal="center" wrapText="1"/>
    </xf>
    <xf numFmtId="10" fontId="19" fillId="0" borderId="1" xfId="0" applyNumberFormat="1" applyFont="1" applyBorder="1" applyAlignment="1">
      <alignment horizontal="center" wrapText="1"/>
    </xf>
    <xf numFmtId="10" fontId="0" fillId="0" borderId="0" xfId="0" applyNumberFormat="1" applyAlignment="1">
      <alignment horizontal="center" wrapText="1"/>
    </xf>
    <xf numFmtId="164" fontId="9" fillId="0" borderId="0" xfId="7" applyNumberFormat="1" applyAlignment="1">
      <alignment horizontal="center"/>
    </xf>
    <xf numFmtId="164" fontId="20" fillId="2" borderId="1" xfId="7" applyNumberFormat="1" applyFont="1" applyFill="1" applyBorder="1" applyAlignment="1">
      <alignment horizontal="center" wrapText="1"/>
    </xf>
    <xf numFmtId="164" fontId="9" fillId="0" borderId="1" xfId="6" applyNumberFormat="1" applyFont="1" applyBorder="1" applyAlignment="1" applyProtection="1">
      <alignment horizontal="center"/>
    </xf>
    <xf numFmtId="164" fontId="30" fillId="0" borderId="0" xfId="0" applyNumberFormat="1" applyFont="1" applyAlignment="1">
      <alignment horizontal="center"/>
    </xf>
    <xf numFmtId="164" fontId="15" fillId="11" borderId="1" xfId="3" applyNumberFormat="1" applyFont="1" applyFill="1" applyBorder="1" applyAlignment="1">
      <alignment horizontal="center" wrapText="1"/>
    </xf>
    <xf numFmtId="0" fontId="61" fillId="0" borderId="1" xfId="3" applyFont="1" applyBorder="1" applyAlignment="1">
      <alignment horizontal="center" wrapText="1"/>
    </xf>
    <xf numFmtId="164" fontId="61" fillId="0" borderId="1" xfId="3" applyNumberFormat="1" applyFont="1" applyBorder="1" applyAlignment="1">
      <alignment horizontal="center"/>
    </xf>
    <xf numFmtId="10" fontId="61" fillId="12" borderId="1" xfId="3" applyNumberFormat="1" applyFont="1" applyFill="1" applyBorder="1" applyAlignment="1">
      <alignment horizontal="center"/>
    </xf>
    <xf numFmtId="164" fontId="48" fillId="0" borderId="1" xfId="4" applyNumberFormat="1" applyFont="1" applyBorder="1" applyAlignment="1" applyProtection="1">
      <alignment horizontal="center"/>
    </xf>
    <xf numFmtId="164" fontId="61" fillId="0" borderId="1" xfId="4" applyNumberFormat="1" applyFont="1" applyBorder="1" applyAlignment="1" applyProtection="1">
      <alignment horizontal="center"/>
    </xf>
    <xf numFmtId="164" fontId="61" fillId="0" borderId="1" xfId="3" applyNumberFormat="1" applyFont="1" applyBorder="1" applyAlignment="1">
      <alignment horizontal="center" wrapText="1"/>
    </xf>
    <xf numFmtId="0" fontId="48" fillId="0" borderId="1" xfId="5" applyFont="1" applyBorder="1" applyAlignment="1">
      <alignment horizontal="center" wrapText="1"/>
    </xf>
    <xf numFmtId="10" fontId="73" fillId="12" borderId="1" xfId="3" applyNumberFormat="1" applyFont="1" applyFill="1" applyBorder="1" applyAlignment="1">
      <alignment horizontal="center"/>
    </xf>
    <xf numFmtId="0" fontId="36" fillId="15" borderId="16" xfId="0" applyFont="1" applyFill="1" applyBorder="1" applyAlignment="1">
      <alignment horizontal="center" wrapText="1"/>
    </xf>
    <xf numFmtId="0" fontId="36" fillId="15" borderId="17" xfId="0" applyFont="1" applyFill="1" applyBorder="1" applyAlignment="1">
      <alignment horizontal="center"/>
    </xf>
    <xf numFmtId="0" fontId="36" fillId="15" borderId="17" xfId="0" applyFont="1" applyFill="1" applyBorder="1" applyAlignment="1">
      <alignment horizontal="center" wrapText="1"/>
    </xf>
    <xf numFmtId="0" fontId="36" fillId="15" borderId="18" xfId="0" applyFont="1" applyFill="1" applyBorder="1" applyAlignment="1">
      <alignment horizontal="center"/>
    </xf>
    <xf numFmtId="0" fontId="0" fillId="0" borderId="19" xfId="0" applyBorder="1" applyAlignment="1">
      <alignment horizontal="right" indent="1"/>
    </xf>
    <xf numFmtId="0" fontId="0" fillId="0" borderId="1" xfId="0" applyBorder="1"/>
    <xf numFmtId="164" fontId="0" fillId="0" borderId="1" xfId="0" applyNumberFormat="1" applyBorder="1"/>
    <xf numFmtId="10" fontId="0" fillId="0" borderId="1" xfId="23" applyNumberFormat="1" applyFont="1" applyBorder="1"/>
    <xf numFmtId="164" fontId="0" fillId="0" borderId="1" xfId="23" applyNumberFormat="1" applyFont="1" applyBorder="1"/>
    <xf numFmtId="0" fontId="0" fillId="0" borderId="20" xfId="0" applyBorder="1"/>
    <xf numFmtId="0" fontId="0" fillId="6" borderId="19" xfId="0" applyFill="1" applyBorder="1" applyAlignment="1">
      <alignment horizontal="right" indent="1"/>
    </xf>
    <xf numFmtId="0" fontId="0" fillId="6" borderId="1" xfId="0" applyFill="1" applyBorder="1"/>
    <xf numFmtId="164" fontId="0" fillId="6" borderId="1" xfId="0" applyNumberFormat="1" applyFill="1" applyBorder="1"/>
    <xf numFmtId="10" fontId="0" fillId="6" borderId="1" xfId="23" applyNumberFormat="1" applyFont="1" applyFill="1" applyBorder="1"/>
    <xf numFmtId="164" fontId="0" fillId="6" borderId="1" xfId="23" applyNumberFormat="1" applyFont="1" applyFill="1" applyBorder="1"/>
    <xf numFmtId="0" fontId="0" fillId="6" borderId="20" xfId="0" applyFill="1" applyBorder="1"/>
    <xf numFmtId="167" fontId="0" fillId="6" borderId="1" xfId="0" applyNumberFormat="1" applyFill="1" applyBorder="1"/>
    <xf numFmtId="168" fontId="0" fillId="6" borderId="1" xfId="0" applyNumberFormat="1" applyFill="1" applyBorder="1"/>
    <xf numFmtId="10" fontId="34" fillId="6" borderId="1" xfId="24" applyNumberFormat="1" applyFont="1" applyFill="1" applyBorder="1"/>
    <xf numFmtId="164" fontId="34" fillId="6" borderId="1" xfId="24" applyNumberFormat="1" applyFont="1" applyFill="1" applyBorder="1"/>
    <xf numFmtId="8" fontId="0" fillId="6" borderId="1" xfId="0" applyNumberFormat="1" applyFill="1" applyBorder="1"/>
    <xf numFmtId="10" fontId="0" fillId="0" borderId="1" xfId="23" applyNumberFormat="1" applyFont="1" applyFill="1" applyBorder="1"/>
    <xf numFmtId="164" fontId="0" fillId="0" borderId="1" xfId="23" applyNumberFormat="1" applyFont="1" applyFill="1" applyBorder="1"/>
    <xf numFmtId="0" fontId="0" fillId="0" borderId="1" xfId="0" applyBorder="1" applyAlignment="1">
      <alignment wrapText="1"/>
    </xf>
    <xf numFmtId="167" fontId="0" fillId="0" borderId="1" xfId="0" applyNumberFormat="1" applyBorder="1"/>
    <xf numFmtId="168" fontId="0" fillId="0" borderId="1" xfId="0" applyNumberFormat="1" applyBorder="1"/>
    <xf numFmtId="0" fontId="0" fillId="6"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23" applyNumberFormat="1" applyFont="1" applyFill="1"/>
    <xf numFmtId="164" fontId="0" fillId="0" borderId="0" xfId="23" applyNumberFormat="1" applyFont="1" applyFill="1"/>
    <xf numFmtId="0" fontId="0" fillId="0" borderId="21" xfId="0" applyBorder="1" applyAlignment="1">
      <alignment horizontal="right" indent="1"/>
    </xf>
    <xf numFmtId="0" fontId="0" fillId="0" borderId="22" xfId="0" applyBorder="1"/>
    <xf numFmtId="164" fontId="0" fillId="0" borderId="22" xfId="0" applyNumberFormat="1" applyBorder="1"/>
    <xf numFmtId="10" fontId="0" fillId="0" borderId="22" xfId="23" applyNumberFormat="1" applyFont="1" applyFill="1" applyBorder="1"/>
    <xf numFmtId="164" fontId="0" fillId="0" borderId="22" xfId="23" applyNumberFormat="1" applyFont="1" applyFill="1" applyBorder="1"/>
    <xf numFmtId="0" fontId="0" fillId="0" borderId="23" xfId="0" applyBorder="1"/>
    <xf numFmtId="0" fontId="0" fillId="0" borderId="0" xfId="0" applyAlignment="1">
      <alignment horizontal="left" indent="8"/>
    </xf>
    <xf numFmtId="0" fontId="28" fillId="0" borderId="0" xfId="0" applyFont="1" applyAlignment="1">
      <alignment horizontal="center"/>
    </xf>
    <xf numFmtId="0" fontId="19" fillId="0" borderId="0" xfId="0" applyFont="1"/>
    <xf numFmtId="10" fontId="0" fillId="0" borderId="0" xfId="23" applyNumberFormat="1" applyFont="1"/>
    <xf numFmtId="164" fontId="0" fillId="0" borderId="0" xfId="23" applyNumberFormat="1" applyFont="1"/>
    <xf numFmtId="0" fontId="3" fillId="0" borderId="1" xfId="3" applyFont="1" applyBorder="1" applyAlignment="1">
      <alignment horizontal="center"/>
    </xf>
    <xf numFmtId="0" fontId="35" fillId="0" borderId="0" xfId="0" applyFont="1" applyAlignment="1">
      <alignment horizontal="center"/>
    </xf>
    <xf numFmtId="10" fontId="17" fillId="0" borderId="1" xfId="3" applyNumberFormat="1" applyBorder="1" applyAlignment="1">
      <alignment horizontal="center"/>
    </xf>
    <xf numFmtId="0" fontId="3" fillId="0" borderId="0" xfId="3" applyFont="1" applyAlignment="1">
      <alignment horizontal="center"/>
    </xf>
    <xf numFmtId="0" fontId="35" fillId="0" borderId="1" xfId="0" applyFont="1" applyBorder="1" applyAlignment="1">
      <alignment horizontal="center"/>
    </xf>
    <xf numFmtId="0" fontId="2" fillId="6" borderId="1" xfId="1" applyFont="1" applyFill="1" applyBorder="1"/>
    <xf numFmtId="164" fontId="2" fillId="6" borderId="1" xfId="1" applyNumberFormat="1" applyFont="1" applyFill="1" applyBorder="1"/>
    <xf numFmtId="164" fontId="2" fillId="6" borderId="20" xfId="1" applyNumberFormat="1" applyFont="1" applyFill="1" applyBorder="1"/>
    <xf numFmtId="0" fontId="2" fillId="0" borderId="0" xfId="1" applyFont="1"/>
    <xf numFmtId="0" fontId="2" fillId="0" borderId="1" xfId="1" applyFont="1" applyBorder="1" applyAlignment="1">
      <alignment wrapText="1"/>
    </xf>
    <xf numFmtId="0" fontId="2" fillId="0" borderId="1" xfId="1" applyFont="1" applyBorder="1"/>
    <xf numFmtId="167" fontId="2" fillId="0" borderId="1" xfId="1" applyNumberFormat="1" applyFont="1" applyBorder="1"/>
    <xf numFmtId="164" fontId="2" fillId="0" borderId="1" xfId="1" applyNumberFormat="1" applyFont="1" applyBorder="1"/>
    <xf numFmtId="168" fontId="2" fillId="0" borderId="1" xfId="1" applyNumberFormat="1" applyFont="1" applyBorder="1"/>
    <xf numFmtId="0" fontId="0" fillId="6" borderId="20" xfId="0" applyFill="1" applyBorder="1" applyAlignment="1">
      <alignment wrapText="1"/>
    </xf>
    <xf numFmtId="0" fontId="22" fillId="8" borderId="6" xfId="0" applyFont="1" applyFill="1" applyBorder="1" applyAlignment="1">
      <alignment horizontal="center" wrapText="1"/>
    </xf>
    <xf numFmtId="0" fontId="22" fillId="8" borderId="7" xfId="0" applyFont="1" applyFill="1" applyBorder="1" applyAlignment="1">
      <alignment horizontal="center" wrapText="1"/>
    </xf>
    <xf numFmtId="0" fontId="22" fillId="8" borderId="8" xfId="0" applyFont="1" applyFill="1" applyBorder="1" applyAlignment="1">
      <alignment horizontal="center" wrapText="1"/>
    </xf>
    <xf numFmtId="0" fontId="25" fillId="3" borderId="1" xfId="0" applyFont="1" applyFill="1" applyBorder="1" applyAlignment="1">
      <alignment horizontal="left" vertical="top" wrapText="1"/>
    </xf>
    <xf numFmtId="0" fontId="37" fillId="6" borderId="3" xfId="0" applyFont="1" applyFill="1" applyBorder="1" applyAlignment="1">
      <alignment horizontal="left" vertical="top" wrapText="1"/>
    </xf>
    <xf numFmtId="0" fontId="37" fillId="6" borderId="9" xfId="0" applyFont="1" applyFill="1" applyBorder="1" applyAlignment="1">
      <alignment horizontal="left" vertical="top"/>
    </xf>
    <xf numFmtId="0" fontId="37" fillId="6" borderId="10" xfId="0" applyFont="1" applyFill="1" applyBorder="1" applyAlignment="1">
      <alignment horizontal="left" vertical="top"/>
    </xf>
    <xf numFmtId="0" fontId="37" fillId="6" borderId="9" xfId="0" applyFont="1" applyFill="1" applyBorder="1" applyAlignment="1">
      <alignment horizontal="left" vertical="top" wrapText="1"/>
    </xf>
    <xf numFmtId="0" fontId="37" fillId="6" borderId="10" xfId="0" applyFont="1" applyFill="1" applyBorder="1" applyAlignment="1">
      <alignment horizontal="left" vertical="top" wrapText="1"/>
    </xf>
    <xf numFmtId="0" fontId="47" fillId="6" borderId="12" xfId="0" applyFont="1" applyFill="1" applyBorder="1" applyAlignment="1">
      <alignment horizontal="center" vertical="top" wrapText="1"/>
    </xf>
    <xf numFmtId="0" fontId="47" fillId="6" borderId="11" xfId="0" applyFont="1" applyFill="1" applyBorder="1" applyAlignment="1">
      <alignment horizontal="center" vertical="top" wrapText="1"/>
    </xf>
    <xf numFmtId="0" fontId="47" fillId="6" borderId="13" xfId="0" applyFont="1" applyFill="1" applyBorder="1" applyAlignment="1">
      <alignment horizontal="center" vertical="top" wrapText="1"/>
    </xf>
    <xf numFmtId="0" fontId="46" fillId="6" borderId="3" xfId="0" applyFont="1" applyFill="1" applyBorder="1" applyAlignment="1">
      <alignment horizontal="left" vertical="top" wrapText="1"/>
    </xf>
    <xf numFmtId="0" fontId="46" fillId="6" borderId="9" xfId="0" applyFont="1" applyFill="1" applyBorder="1" applyAlignment="1">
      <alignment horizontal="left" vertical="top" wrapText="1"/>
    </xf>
    <xf numFmtId="0" fontId="46" fillId="6" borderId="10" xfId="0" applyFont="1" applyFill="1" applyBorder="1" applyAlignment="1">
      <alignment horizontal="left" vertical="top" wrapText="1"/>
    </xf>
    <xf numFmtId="0" fontId="22" fillId="3" borderId="1" xfId="0" applyFont="1" applyFill="1" applyBorder="1" applyAlignment="1">
      <alignment horizontal="left" vertical="top" wrapText="1"/>
    </xf>
    <xf numFmtId="0" fontId="27" fillId="3" borderId="1" xfId="0" applyFont="1" applyFill="1" applyBorder="1" applyAlignment="1">
      <alignment horizontal="left" vertical="top" wrapText="1"/>
    </xf>
    <xf numFmtId="0" fontId="0" fillId="3" borderId="1" xfId="0" applyFill="1" applyBorder="1" applyAlignment="1">
      <alignment horizontal="left" vertical="top"/>
    </xf>
    <xf numFmtId="0" fontId="19" fillId="0" borderId="1" xfId="0" applyFont="1" applyBorder="1" applyAlignment="1" applyProtection="1">
      <alignment horizontal="center" vertical="top"/>
      <protection locked="0"/>
    </xf>
    <xf numFmtId="0" fontId="30" fillId="7" borderId="1" xfId="0" applyFont="1" applyFill="1" applyBorder="1" applyAlignment="1">
      <alignment horizontal="center" vertical="top" wrapText="1"/>
    </xf>
    <xf numFmtId="0" fontId="50" fillId="7" borderId="1" xfId="0" applyFont="1" applyFill="1" applyBorder="1" applyAlignment="1">
      <alignment horizontal="center" vertical="top"/>
    </xf>
    <xf numFmtId="0" fontId="29" fillId="3" borderId="1" xfId="0" applyFont="1" applyFill="1" applyBorder="1" applyAlignment="1">
      <alignment horizontal="left" vertical="top" wrapText="1"/>
    </xf>
    <xf numFmtId="0" fontId="22" fillId="13" borderId="1" xfId="0" applyFont="1" applyFill="1" applyBorder="1" applyAlignment="1">
      <alignment horizontal="left" vertical="top" wrapText="1"/>
    </xf>
    <xf numFmtId="0" fontId="22" fillId="13" borderId="1" xfId="0" applyFont="1" applyFill="1" applyBorder="1" applyAlignment="1">
      <alignment horizontal="left" vertical="top"/>
    </xf>
    <xf numFmtId="0" fontId="22"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38" fillId="10" borderId="1" xfId="0" applyFont="1" applyFill="1" applyBorder="1" applyAlignment="1">
      <alignment horizontal="center"/>
    </xf>
    <xf numFmtId="0" fontId="39" fillId="10" borderId="1" xfId="0" applyFont="1" applyFill="1" applyBorder="1" applyAlignment="1">
      <alignment horizontal="center"/>
    </xf>
    <xf numFmtId="0" fontId="19"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28" fillId="0" borderId="0" xfId="0" applyFont="1" applyAlignment="1">
      <alignment vertical="top" wrapText="1"/>
    </xf>
    <xf numFmtId="0" fontId="0" fillId="0" borderId="0" xfId="0" applyAlignment="1">
      <alignment vertical="top" wrapText="1"/>
    </xf>
    <xf numFmtId="0" fontId="20" fillId="5" borderId="6" xfId="0" applyFont="1" applyFill="1" applyBorder="1" applyAlignment="1">
      <alignment horizontal="center" vertical="top" wrapText="1"/>
    </xf>
    <xf numFmtId="0" fontId="31" fillId="5" borderId="7" xfId="0" applyFont="1" applyFill="1" applyBorder="1" applyAlignment="1">
      <alignment horizontal="center" vertical="top" wrapText="1"/>
    </xf>
    <xf numFmtId="0" fontId="31" fillId="5" borderId="8" xfId="0" applyFont="1" applyFill="1" applyBorder="1" applyAlignment="1">
      <alignment horizontal="center" vertical="top" wrapText="1"/>
    </xf>
    <xf numFmtId="0" fontId="22" fillId="5" borderId="1" xfId="0" applyFont="1" applyFill="1" applyBorder="1" applyAlignment="1">
      <alignment wrapText="1"/>
    </xf>
    <xf numFmtId="0" fontId="0" fillId="5" borderId="1" xfId="0" applyFill="1" applyBorder="1" applyAlignment="1">
      <alignment wrapText="1"/>
    </xf>
    <xf numFmtId="0" fontId="25" fillId="3" borderId="2" xfId="0" applyFont="1" applyFill="1" applyBorder="1" applyAlignment="1">
      <alignment horizontal="left" vertical="top" wrapText="1"/>
    </xf>
    <xf numFmtId="0" fontId="0" fillId="3" borderId="2" xfId="0" applyFill="1" applyBorder="1" applyAlignment="1">
      <alignment horizontal="left" vertical="top"/>
    </xf>
    <xf numFmtId="0" fontId="0" fillId="3" borderId="1" xfId="0" applyFill="1" applyBorder="1" applyAlignment="1">
      <alignment horizontal="left" vertical="top" wrapText="1"/>
    </xf>
    <xf numFmtId="0" fontId="22" fillId="8" borderId="3" xfId="0" applyFont="1" applyFill="1" applyBorder="1" applyAlignment="1">
      <alignment horizontal="left" vertical="top" wrapText="1"/>
    </xf>
    <xf numFmtId="0" fontId="22" fillId="8" borderId="9" xfId="0" applyFont="1" applyFill="1" applyBorder="1" applyAlignment="1">
      <alignment horizontal="left" vertical="top" wrapText="1"/>
    </xf>
    <xf numFmtId="0" fontId="22" fillId="8" borderId="10" xfId="0" applyFont="1" applyFill="1" applyBorder="1" applyAlignment="1">
      <alignment horizontal="left" vertical="top" wrapText="1"/>
    </xf>
    <xf numFmtId="0" fontId="22" fillId="8" borderId="1" xfId="0" applyFont="1" applyFill="1" applyBorder="1" applyAlignment="1">
      <alignment horizontal="left" vertical="top" wrapText="1"/>
    </xf>
    <xf numFmtId="0" fontId="32" fillId="8" borderId="1" xfId="0" applyFont="1" applyFill="1" applyBorder="1" applyAlignment="1">
      <alignment vertical="center" wrapText="1"/>
    </xf>
    <xf numFmtId="0" fontId="20" fillId="5" borderId="6" xfId="0" applyFont="1" applyFill="1" applyBorder="1" applyAlignment="1">
      <alignment horizontal="left" vertical="top" wrapText="1"/>
    </xf>
    <xf numFmtId="0" fontId="20" fillId="5" borderId="7" xfId="0" applyFont="1" applyFill="1" applyBorder="1" applyAlignment="1">
      <alignment horizontal="left" vertical="top" wrapText="1"/>
    </xf>
    <xf numFmtId="0" fontId="20" fillId="5" borderId="8" xfId="0" applyFont="1" applyFill="1" applyBorder="1" applyAlignment="1">
      <alignment horizontal="left" vertical="top" wrapText="1"/>
    </xf>
    <xf numFmtId="0" fontId="37" fillId="6" borderId="3" xfId="0" applyFont="1" applyFill="1" applyBorder="1" applyAlignment="1">
      <alignment horizontal="left" vertical="top"/>
    </xf>
    <xf numFmtId="0" fontId="22" fillId="5" borderId="1" xfId="0" applyFont="1" applyFill="1" applyBorder="1" applyAlignment="1">
      <alignment horizontal="left" wrapText="1"/>
    </xf>
    <xf numFmtId="0" fontId="22" fillId="5" borderId="3" xfId="0" applyFont="1" applyFill="1" applyBorder="1" applyAlignment="1">
      <alignment horizontal="left" wrapText="1"/>
    </xf>
    <xf numFmtId="0" fontId="22" fillId="5" borderId="9" xfId="0" applyFont="1" applyFill="1" applyBorder="1" applyAlignment="1">
      <alignment horizontal="left" wrapText="1"/>
    </xf>
    <xf numFmtId="0" fontId="22" fillId="5" borderId="10" xfId="0" applyFont="1" applyFill="1" applyBorder="1" applyAlignment="1">
      <alignment horizontal="left" wrapText="1"/>
    </xf>
    <xf numFmtId="0" fontId="48" fillId="8" borderId="1" xfId="0" applyFont="1" applyFill="1" applyBorder="1" applyAlignment="1">
      <alignment horizontal="left" vertical="top" wrapText="1"/>
    </xf>
    <xf numFmtId="0" fontId="20" fillId="5" borderId="7" xfId="0" applyFont="1" applyFill="1" applyBorder="1" applyAlignment="1">
      <alignment horizontal="center" vertical="top" wrapText="1"/>
    </xf>
    <xf numFmtId="0" fontId="20" fillId="5" borderId="8" xfId="0" applyFont="1" applyFill="1" applyBorder="1" applyAlignment="1">
      <alignment horizontal="center" vertical="top" wrapText="1"/>
    </xf>
    <xf numFmtId="0" fontId="22" fillId="5" borderId="3" xfId="0" applyFont="1" applyFill="1" applyBorder="1" applyAlignment="1">
      <alignment wrapText="1"/>
    </xf>
    <xf numFmtId="0" fontId="22" fillId="5" borderId="9" xfId="0" applyFont="1" applyFill="1" applyBorder="1" applyAlignment="1">
      <alignment wrapText="1"/>
    </xf>
    <xf numFmtId="0" fontId="22" fillId="5" borderId="10" xfId="0" applyFont="1" applyFill="1" applyBorder="1" applyAlignment="1">
      <alignment wrapText="1"/>
    </xf>
    <xf numFmtId="0" fontId="19" fillId="11" borderId="3" xfId="5" applyFill="1" applyBorder="1" applyAlignment="1">
      <alignment horizontal="center"/>
    </xf>
    <xf numFmtId="0" fontId="19" fillId="11" borderId="9" xfId="5" applyFill="1" applyBorder="1" applyAlignment="1">
      <alignment horizontal="center"/>
    </xf>
    <xf numFmtId="0" fontId="19" fillId="11" borderId="10" xfId="5" applyFill="1" applyBorder="1" applyAlignment="1">
      <alignment horizontal="center"/>
    </xf>
    <xf numFmtId="0" fontId="38" fillId="10" borderId="14" xfId="5" applyFont="1" applyFill="1" applyBorder="1" applyAlignment="1">
      <alignment horizontal="center"/>
    </xf>
    <xf numFmtId="0" fontId="38" fillId="10" borderId="0" xfId="5" applyFont="1" applyFill="1" applyAlignment="1">
      <alignment horizontal="center"/>
    </xf>
    <xf numFmtId="0" fontId="39" fillId="10" borderId="14" xfId="5" applyFont="1" applyFill="1" applyBorder="1" applyAlignment="1">
      <alignment horizontal="center"/>
    </xf>
    <xf numFmtId="0" fontId="39" fillId="10" borderId="0" xfId="5" applyFont="1" applyFill="1" applyAlignment="1">
      <alignment horizontal="center"/>
    </xf>
    <xf numFmtId="0" fontId="42" fillId="0" borderId="0" xfId="3" applyFont="1" applyAlignment="1">
      <alignment horizontal="center"/>
    </xf>
    <xf numFmtId="0" fontId="30" fillId="0" borderId="0" xfId="0" applyFont="1" applyAlignment="1">
      <alignment horizontal="center"/>
    </xf>
    <xf numFmtId="0" fontId="42" fillId="0" borderId="0" xfId="3" applyFont="1" applyAlignment="1">
      <alignment horizontal="center" wrapText="1"/>
    </xf>
    <xf numFmtId="0" fontId="75" fillId="0" borderId="0" xfId="5" applyFont="1" applyAlignment="1">
      <alignment horizontal="center" vertical="top"/>
    </xf>
    <xf numFmtId="0" fontId="19" fillId="0" borderId="0" xfId="5" applyAlignment="1">
      <alignment horizontal="right" vertical="top"/>
    </xf>
    <xf numFmtId="14" fontId="19" fillId="0" borderId="0" xfId="5" applyNumberFormat="1" applyAlignment="1">
      <alignment horizontal="center" vertical="top"/>
    </xf>
    <xf numFmtId="0" fontId="19" fillId="0" borderId="0" xfId="5" applyAlignment="1">
      <alignment horizontal="left" vertical="top"/>
    </xf>
    <xf numFmtId="0" fontId="21" fillId="0" borderId="0" xfId="0" applyFont="1" applyAlignment="1">
      <alignment horizontal="left" wrapText="1"/>
    </xf>
  </cellXfs>
  <cellStyles count="25">
    <cellStyle name="Bad" xfId="9" builtinId="27"/>
    <cellStyle name="Currency" xfId="6" builtinId="4"/>
    <cellStyle name="Currency 2" xfId="2" xr:uid="{00000000-0005-0000-0000-000000000000}"/>
    <cellStyle name="Currency 2 3" xfId="15" xr:uid="{D05DF5F0-68BA-994E-AA15-2E7EE814F5B6}"/>
    <cellStyle name="Currency 3" xfId="4" xr:uid="{00000000-0005-0000-0000-000001000000}"/>
    <cellStyle name="Normal" xfId="0" builtinId="0"/>
    <cellStyle name="Normal 10" xfId="5" xr:uid="{00000000-0005-0000-0000-000003000000}"/>
    <cellStyle name="Normal 12" xfId="19" xr:uid="{CE22BF69-CA3B-0640-B4DE-82B8C57520EF}"/>
    <cellStyle name="Normal 2" xfId="1" xr:uid="{00000000-0005-0000-0000-000004000000}"/>
    <cellStyle name="Normal 2 2" xfId="21" xr:uid="{5D25950F-D41B-F941-98A6-87FD4B6FB5EB}"/>
    <cellStyle name="Normal 3" xfId="3" xr:uid="{00000000-0005-0000-0000-000005000000}"/>
    <cellStyle name="Normal 3 2" xfId="8" xr:uid="{12CE140F-60FA-4127-8F61-CE03AE4DE440}"/>
    <cellStyle name="Normal 4" xfId="7" xr:uid="{C4B7204A-7064-4D41-913C-A0AA3A162DA4}"/>
    <cellStyle name="Normal 8" xfId="12" xr:uid="{5843AAB8-6CA5-8743-8A56-80FB7D19382F}"/>
    <cellStyle name="Normal_2002 Price List rev 07-05-2002" xfId="18" xr:uid="{65FDBAE9-B0E9-FF4B-B791-6A3E8A5C055D}"/>
    <cellStyle name="Normal_20091022 Master Access Price List" xfId="10" xr:uid="{93D3DFF6-B214-C745-9C00-7E0CBED2AB2A}"/>
    <cellStyle name="Normal_20091022 Master Access Price List 2" xfId="14" xr:uid="{66B99C5D-0BB5-A945-B2E9-3E6CD7AE406F}"/>
    <cellStyle name="Normal_2010 Access Price Changes 20091020 (3) (2)" xfId="11" xr:uid="{71680928-C9D0-F74D-A240-B56B60F303B3}"/>
    <cellStyle name="Normal_HIS Pricebook 2007 REV C - EXCEL" xfId="17" xr:uid="{DFD24C3F-E922-2242-9BE1-A4BFC410EAD5}"/>
    <cellStyle name="Normal_New HVS Pricing March 21" xfId="20" xr:uid="{05C85819-2205-8C44-A673-080F14A5266D}"/>
    <cellStyle name="Normal_qry_CR_PriceList_HIS_onlyCR-2008-02-29" xfId="13" xr:uid="{DFC44BE7-83AE-DF4E-9866-C23FE0F5412D}"/>
    <cellStyle name="Normal_qry_Printers-final" xfId="16" xr:uid="{870D69C8-F54F-0C4C-9A84-38205B4CCB67}"/>
    <cellStyle name="Normal_Systems and System Accessories VI price list 3-30" xfId="22" xr:uid="{EABAF345-6B01-0E41-8ABE-D4B15393791C}"/>
    <cellStyle name="Percent" xfId="23" builtinId="5"/>
    <cellStyle name="Percent 2" xfId="24" xr:uid="{73D093E4-AF9B-4C6B-ABF3-7FD7FC891AEB}"/>
  </cellStyles>
  <dxfs count="6">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2.gif"/></Relationships>
</file>

<file path=xl/drawings/_rels/drawing4.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xdr:from>
      <xdr:col>2</xdr:col>
      <xdr:colOff>0</xdr:colOff>
      <xdr:row>7449</xdr:row>
      <xdr:rowOff>38100</xdr:rowOff>
    </xdr:from>
    <xdr:to>
      <xdr:col>2</xdr:col>
      <xdr:colOff>19050</xdr:colOff>
      <xdr:row>7449</xdr:row>
      <xdr:rowOff>57150</xdr:rowOff>
    </xdr:to>
    <xdr:pic>
      <xdr:nvPicPr>
        <xdr:cNvPr id="2" name="Picture 1" descr="spacer.png">
          <a:extLst>
            <a:ext uri="{FF2B5EF4-FFF2-40B4-BE49-F238E27FC236}">
              <a16:creationId xmlns:a16="http://schemas.microsoft.com/office/drawing/2014/main" id="{148E0590-C2EE-BB48-B849-77147F1C8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95800" y="2273401600"/>
          <a:ext cx="19050" cy="1905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0</xdr:colOff>
      <xdr:row>7492</xdr:row>
      <xdr:rowOff>9525</xdr:rowOff>
    </xdr:from>
    <xdr:to>
      <xdr:col>2</xdr:col>
      <xdr:colOff>19050</xdr:colOff>
      <xdr:row>7492</xdr:row>
      <xdr:rowOff>28575</xdr:rowOff>
    </xdr:to>
    <xdr:pic>
      <xdr:nvPicPr>
        <xdr:cNvPr id="3" name="Picture 2" descr="spacer.png">
          <a:extLst>
            <a:ext uri="{FF2B5EF4-FFF2-40B4-BE49-F238E27FC236}">
              <a16:creationId xmlns:a16="http://schemas.microsoft.com/office/drawing/2014/main" id="{B901A293-6899-C546-A574-F841DF1C3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95800" y="2289197225"/>
          <a:ext cx="19050" cy="1905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0</xdr:colOff>
      <xdr:row>7523</xdr:row>
      <xdr:rowOff>28575</xdr:rowOff>
    </xdr:from>
    <xdr:to>
      <xdr:col>2</xdr:col>
      <xdr:colOff>19050</xdr:colOff>
      <xdr:row>7523</xdr:row>
      <xdr:rowOff>47625</xdr:rowOff>
    </xdr:to>
    <xdr:pic>
      <xdr:nvPicPr>
        <xdr:cNvPr id="4" name="Picture 3" descr="spacer.png">
          <a:extLst>
            <a:ext uri="{FF2B5EF4-FFF2-40B4-BE49-F238E27FC236}">
              <a16:creationId xmlns:a16="http://schemas.microsoft.com/office/drawing/2014/main" id="{84072D21-E1BA-514B-8712-6CC06F5926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95800" y="2297547475"/>
          <a:ext cx="19050" cy="1905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0</xdr:colOff>
      <xdr:row>5420</xdr:row>
      <xdr:rowOff>38100</xdr:rowOff>
    </xdr:from>
    <xdr:to>
      <xdr:col>2</xdr:col>
      <xdr:colOff>19050</xdr:colOff>
      <xdr:row>5420</xdr:row>
      <xdr:rowOff>57150</xdr:rowOff>
    </xdr:to>
    <xdr:pic>
      <xdr:nvPicPr>
        <xdr:cNvPr id="5" name="Picture 4" descr="spacer.png">
          <a:extLst>
            <a:ext uri="{FF2B5EF4-FFF2-40B4-BE49-F238E27FC236}">
              <a16:creationId xmlns:a16="http://schemas.microsoft.com/office/drawing/2014/main" id="{988F61DD-E133-493D-9934-3F0F2434A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7525" y="33661350"/>
          <a:ext cx="19050" cy="1905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0</xdr:colOff>
      <xdr:row>5463</xdr:row>
      <xdr:rowOff>9525</xdr:rowOff>
    </xdr:from>
    <xdr:to>
      <xdr:col>2</xdr:col>
      <xdr:colOff>19050</xdr:colOff>
      <xdr:row>5463</xdr:row>
      <xdr:rowOff>28575</xdr:rowOff>
    </xdr:to>
    <xdr:pic>
      <xdr:nvPicPr>
        <xdr:cNvPr id="6" name="Picture 5" descr="spacer.png">
          <a:extLst>
            <a:ext uri="{FF2B5EF4-FFF2-40B4-BE49-F238E27FC236}">
              <a16:creationId xmlns:a16="http://schemas.microsoft.com/office/drawing/2014/main" id="{123D78E7-48D7-46BA-BE64-923394C8DC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7525" y="41824275"/>
          <a:ext cx="19050" cy="1905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0</xdr:colOff>
      <xdr:row>5493</xdr:row>
      <xdr:rowOff>28575</xdr:rowOff>
    </xdr:from>
    <xdr:to>
      <xdr:col>2</xdr:col>
      <xdr:colOff>19050</xdr:colOff>
      <xdr:row>5493</xdr:row>
      <xdr:rowOff>47625</xdr:rowOff>
    </xdr:to>
    <xdr:pic>
      <xdr:nvPicPr>
        <xdr:cNvPr id="7" name="Picture 6" descr="spacer.png">
          <a:extLst>
            <a:ext uri="{FF2B5EF4-FFF2-40B4-BE49-F238E27FC236}">
              <a16:creationId xmlns:a16="http://schemas.microsoft.com/office/drawing/2014/main" id="{E6394EF9-4A5C-4EC3-A6D3-1A5B044203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7525" y="48129825"/>
          <a:ext cx="19050" cy="1905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36</xdr:row>
      <xdr:rowOff>0</xdr:rowOff>
    </xdr:from>
    <xdr:to>
      <xdr:col>0</xdr:col>
      <xdr:colOff>16510</xdr:colOff>
      <xdr:row>36</xdr:row>
      <xdr:rowOff>16510</xdr:rowOff>
    </xdr:to>
    <xdr:pic>
      <xdr:nvPicPr>
        <xdr:cNvPr id="2" name="Picture 1" descr="https://applications.labor.ny.gov/wpp/images/spacer.gif">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 name="Picture 2" descr="https://applications.labor.ny.gov/wpp/images/spacer.gif">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36</xdr:row>
      <xdr:rowOff>0</xdr:rowOff>
    </xdr:from>
    <xdr:to>
      <xdr:col>3</xdr:col>
      <xdr:colOff>16510</xdr:colOff>
      <xdr:row>36</xdr:row>
      <xdr:rowOff>16510</xdr:rowOff>
    </xdr:to>
    <xdr:pic>
      <xdr:nvPicPr>
        <xdr:cNvPr id="4" name="Picture 3" descr="https://applications.labor.ny.gov/wpp/images/spacer.gif">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16510</xdr:colOff>
      <xdr:row>36</xdr:row>
      <xdr:rowOff>16510</xdr:rowOff>
    </xdr:to>
    <xdr:pic>
      <xdr:nvPicPr>
        <xdr:cNvPr id="5" name="Picture 4" descr="https://applications.labor.ny.gov/wpp/images/spacer.gif">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98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36</xdr:row>
      <xdr:rowOff>0</xdr:rowOff>
    </xdr:from>
    <xdr:to>
      <xdr:col>5</xdr:col>
      <xdr:colOff>16510</xdr:colOff>
      <xdr:row>36</xdr:row>
      <xdr:rowOff>16510</xdr:rowOff>
    </xdr:to>
    <xdr:pic>
      <xdr:nvPicPr>
        <xdr:cNvPr id="6" name="Picture 5" descr="https://applications.labor.ny.gov/wpp/images/spacer.gif">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4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36</xdr:row>
      <xdr:rowOff>0</xdr:rowOff>
    </xdr:from>
    <xdr:to>
      <xdr:col>6</xdr:col>
      <xdr:colOff>16510</xdr:colOff>
      <xdr:row>36</xdr:row>
      <xdr:rowOff>16510</xdr:rowOff>
    </xdr:to>
    <xdr:pic>
      <xdr:nvPicPr>
        <xdr:cNvPr id="7" name="Picture 6" descr="https://applications.labor.ny.gov/wpp/images/spacer.gif">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16510</xdr:colOff>
      <xdr:row>36</xdr:row>
      <xdr:rowOff>16510</xdr:rowOff>
    </xdr:to>
    <xdr:pic>
      <xdr:nvPicPr>
        <xdr:cNvPr id="8" name="Picture 7" descr="https://applications.labor.ny.gov/wpp/images/spacer.gif">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36</xdr:row>
      <xdr:rowOff>0</xdr:rowOff>
    </xdr:from>
    <xdr:to>
      <xdr:col>10</xdr:col>
      <xdr:colOff>16510</xdr:colOff>
      <xdr:row>36</xdr:row>
      <xdr:rowOff>16510</xdr:rowOff>
    </xdr:to>
    <xdr:pic>
      <xdr:nvPicPr>
        <xdr:cNvPr id="9" name="Picture 8" descr="https://applications.labor.ny.gov/wpp/images/spacer.gif">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01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36</xdr:row>
      <xdr:rowOff>0</xdr:rowOff>
    </xdr:from>
    <xdr:to>
      <xdr:col>11</xdr:col>
      <xdr:colOff>16510</xdr:colOff>
      <xdr:row>36</xdr:row>
      <xdr:rowOff>16510</xdr:rowOff>
    </xdr:to>
    <xdr:pic>
      <xdr:nvPicPr>
        <xdr:cNvPr id="10" name="Picture 9" descr="https://applications.labor.ny.gov/wpp/images/spacer.gif">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36</xdr:row>
      <xdr:rowOff>0</xdr:rowOff>
    </xdr:from>
    <xdr:to>
      <xdr:col>12</xdr:col>
      <xdr:colOff>16510</xdr:colOff>
      <xdr:row>36</xdr:row>
      <xdr:rowOff>16510</xdr:rowOff>
    </xdr:to>
    <xdr:pic>
      <xdr:nvPicPr>
        <xdr:cNvPr id="11" name="Picture 10" descr="https://applications.labor.ny.gov/wpp/images/spacer.gif">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12" name="Picture 11" descr="https://applications.labor.ny.gov/wpp/images/spacer.gif">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36</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36</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36</xdr:row>
      <xdr:rowOff>0</xdr:rowOff>
    </xdr:from>
    <xdr:ext cx="12700" cy="12700"/>
    <xdr:pic>
      <xdr:nvPicPr>
        <xdr:cNvPr id="15" name="Picture 14" descr="https://applications.labor.ny.gov/wpp/images/spacer.gif">
          <a:extLst>
            <a:ext uri="{FF2B5EF4-FFF2-40B4-BE49-F238E27FC236}">
              <a16:creationId xmlns:a16="http://schemas.microsoft.com/office/drawing/2014/main" id="{00000000-0008-0000-0B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36</xdr:row>
      <xdr:rowOff>0</xdr:rowOff>
    </xdr:from>
    <xdr:ext cx="12700" cy="12700"/>
    <xdr:pic>
      <xdr:nvPicPr>
        <xdr:cNvPr id="16" name="Picture 15" descr="https://applications.labor.ny.gov/wpp/images/spacer.gif">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36</xdr:row>
      <xdr:rowOff>0</xdr:rowOff>
    </xdr:from>
    <xdr:ext cx="12700" cy="12700"/>
    <xdr:pic>
      <xdr:nvPicPr>
        <xdr:cNvPr id="17" name="Picture 16" descr="https://applications.labor.ny.gov/wpp/images/spacer.gif">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36</xdr:row>
      <xdr:rowOff>0</xdr:rowOff>
    </xdr:from>
    <xdr:to>
      <xdr:col>1</xdr:col>
      <xdr:colOff>16510</xdr:colOff>
      <xdr:row>36</xdr:row>
      <xdr:rowOff>16510</xdr:rowOff>
    </xdr:to>
    <xdr:pic>
      <xdr:nvPicPr>
        <xdr:cNvPr id="18" name="Picture 17" descr="https://applications.labor.ny.gov/wpp/images/spacer.gif">
          <a:extLst>
            <a:ext uri="{FF2B5EF4-FFF2-40B4-BE49-F238E27FC236}">
              <a16:creationId xmlns:a16="http://schemas.microsoft.com/office/drawing/2014/main" id="{00000000-0008-0000-0B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19" name="Picture 18" descr="https://applications.labor.ny.gov/wpp/images/spacer.gif">
          <a:extLst>
            <a:ext uri="{FF2B5EF4-FFF2-40B4-BE49-F238E27FC236}">
              <a16:creationId xmlns:a16="http://schemas.microsoft.com/office/drawing/2014/main" id="{E6E02783-4E23-443C-BF6A-5AD6FFA7E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20" name="Picture 19" descr="https://applications.labor.ny.gov/wpp/images/spacer.gif">
          <a:extLst>
            <a:ext uri="{FF2B5EF4-FFF2-40B4-BE49-F238E27FC236}">
              <a16:creationId xmlns:a16="http://schemas.microsoft.com/office/drawing/2014/main" id="{08A0E467-4F58-40E4-BA1C-79C9257F3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21" name="Picture 20" descr="https://applications.labor.ny.gov/wpp/images/spacer.gif">
          <a:extLst>
            <a:ext uri="{FF2B5EF4-FFF2-40B4-BE49-F238E27FC236}">
              <a16:creationId xmlns:a16="http://schemas.microsoft.com/office/drawing/2014/main" id="{BA20CF2C-9F48-4A69-8BEC-6AD996FA1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22" name="Picture 21" descr="https://applications.labor.ny.gov/wpp/images/spacer.gif">
          <a:extLst>
            <a:ext uri="{FF2B5EF4-FFF2-40B4-BE49-F238E27FC236}">
              <a16:creationId xmlns:a16="http://schemas.microsoft.com/office/drawing/2014/main" id="{83A3654E-A1AC-49E3-B98C-45425027E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23" name="Picture 22" descr="https://applications.labor.ny.gov/wpp/images/spacer.gif">
          <a:extLst>
            <a:ext uri="{FF2B5EF4-FFF2-40B4-BE49-F238E27FC236}">
              <a16:creationId xmlns:a16="http://schemas.microsoft.com/office/drawing/2014/main" id="{88DFC472-F8A5-4B70-B609-7BC7478E2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24" name="Picture 23" descr="https://applications.labor.ny.gov/wpp/images/spacer.gif">
          <a:extLst>
            <a:ext uri="{FF2B5EF4-FFF2-40B4-BE49-F238E27FC236}">
              <a16:creationId xmlns:a16="http://schemas.microsoft.com/office/drawing/2014/main" id="{1A80E43B-4CF0-4967-9632-6372FB50E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25" name="Picture 24" descr="https://applications.labor.ny.gov/wpp/images/spacer.gif">
          <a:extLst>
            <a:ext uri="{FF2B5EF4-FFF2-40B4-BE49-F238E27FC236}">
              <a16:creationId xmlns:a16="http://schemas.microsoft.com/office/drawing/2014/main" id="{A59E6E2B-F776-49E3-A836-7D87789D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26" name="Picture 25" descr="https://applications.labor.ny.gov/wpp/images/spacer.gif">
          <a:extLst>
            <a:ext uri="{FF2B5EF4-FFF2-40B4-BE49-F238E27FC236}">
              <a16:creationId xmlns:a16="http://schemas.microsoft.com/office/drawing/2014/main" id="{7E3FE18E-8A15-4E16-B78A-5B04ED371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36</xdr:row>
      <xdr:rowOff>0</xdr:rowOff>
    </xdr:from>
    <xdr:ext cx="12700" cy="12700"/>
    <xdr:pic>
      <xdr:nvPicPr>
        <xdr:cNvPr id="27" name="Picture 26" descr="https://applications.labor.ny.gov/wpp/images/spacer.gif">
          <a:extLst>
            <a:ext uri="{FF2B5EF4-FFF2-40B4-BE49-F238E27FC236}">
              <a16:creationId xmlns:a16="http://schemas.microsoft.com/office/drawing/2014/main" id="{99B2224F-8C9B-4982-95AE-8B27EEF63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36</xdr:row>
      <xdr:rowOff>0</xdr:rowOff>
    </xdr:from>
    <xdr:to>
      <xdr:col>1</xdr:col>
      <xdr:colOff>16510</xdr:colOff>
      <xdr:row>36</xdr:row>
      <xdr:rowOff>16510</xdr:rowOff>
    </xdr:to>
    <xdr:pic>
      <xdr:nvPicPr>
        <xdr:cNvPr id="28" name="Picture 27" descr="https://applications.labor.ny.gov/wpp/images/spacer.gif">
          <a:extLst>
            <a:ext uri="{FF2B5EF4-FFF2-40B4-BE49-F238E27FC236}">
              <a16:creationId xmlns:a16="http://schemas.microsoft.com/office/drawing/2014/main" id="{A1838D5C-3EF9-421D-B884-ED80986470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29" name="Picture 28" descr="https://applications.labor.ny.gov/wpp/images/spacer.gif">
          <a:extLst>
            <a:ext uri="{FF2B5EF4-FFF2-40B4-BE49-F238E27FC236}">
              <a16:creationId xmlns:a16="http://schemas.microsoft.com/office/drawing/2014/main" id="{B3275659-99AA-45A0-BB1B-182605DEC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0" name="Picture 29" descr="https://applications.labor.ny.gov/wpp/images/spacer.gif">
          <a:extLst>
            <a:ext uri="{FF2B5EF4-FFF2-40B4-BE49-F238E27FC236}">
              <a16:creationId xmlns:a16="http://schemas.microsoft.com/office/drawing/2014/main" id="{7B010A6A-D2EE-4F2F-8924-0ADDAC4FB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1" name="Picture 30" descr="https://applications.labor.ny.gov/wpp/images/spacer.gif">
          <a:extLst>
            <a:ext uri="{FF2B5EF4-FFF2-40B4-BE49-F238E27FC236}">
              <a16:creationId xmlns:a16="http://schemas.microsoft.com/office/drawing/2014/main" id="{DDC447B1-4F2A-474E-926D-D6BA6395F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2" name="Picture 31" descr="https://applications.labor.ny.gov/wpp/images/spacer.gif">
          <a:extLst>
            <a:ext uri="{FF2B5EF4-FFF2-40B4-BE49-F238E27FC236}">
              <a16:creationId xmlns:a16="http://schemas.microsoft.com/office/drawing/2014/main" id="{45A55414-2AA7-416D-9F20-7F29490E9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3" name="Picture 32" descr="https://applications.labor.ny.gov/wpp/images/spacer.gif">
          <a:extLst>
            <a:ext uri="{FF2B5EF4-FFF2-40B4-BE49-F238E27FC236}">
              <a16:creationId xmlns:a16="http://schemas.microsoft.com/office/drawing/2014/main" id="{95875A33-FED1-4663-B68A-B01F26B8B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4" name="Picture 33" descr="https://applications.labor.ny.gov/wpp/images/spacer.gif">
          <a:extLst>
            <a:ext uri="{FF2B5EF4-FFF2-40B4-BE49-F238E27FC236}">
              <a16:creationId xmlns:a16="http://schemas.microsoft.com/office/drawing/2014/main" id="{E73D79A5-CDFD-45BD-8091-746B11D1B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5" name="Picture 34" descr="https://applications.labor.ny.gov/wpp/images/spacer.gif">
          <a:extLst>
            <a:ext uri="{FF2B5EF4-FFF2-40B4-BE49-F238E27FC236}">
              <a16:creationId xmlns:a16="http://schemas.microsoft.com/office/drawing/2014/main" id="{C5520023-DF5C-42A7-9D00-D453108DD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6" name="Picture 35" descr="https://applications.labor.ny.gov/wpp/images/spacer.gif">
          <a:extLst>
            <a:ext uri="{FF2B5EF4-FFF2-40B4-BE49-F238E27FC236}">
              <a16:creationId xmlns:a16="http://schemas.microsoft.com/office/drawing/2014/main" id="{BB4B2F97-1072-4683-909D-8CDA6146F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7" name="Picture 36" descr="https://applications.labor.ny.gov/wpp/images/spacer.gif">
          <a:extLst>
            <a:ext uri="{FF2B5EF4-FFF2-40B4-BE49-F238E27FC236}">
              <a16:creationId xmlns:a16="http://schemas.microsoft.com/office/drawing/2014/main" id="{FB67846D-2A29-49C7-9073-636DBB127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8" name="Picture 37" descr="https://applications.labor.ny.gov/wpp/images/spacer.gif">
          <a:extLst>
            <a:ext uri="{FF2B5EF4-FFF2-40B4-BE49-F238E27FC236}">
              <a16:creationId xmlns:a16="http://schemas.microsoft.com/office/drawing/2014/main" id="{F7791998-DC74-449E-ADE5-0060FDACB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39" name="Picture 38" descr="https://applications.labor.ny.gov/wpp/images/spacer.gif">
          <a:extLst>
            <a:ext uri="{FF2B5EF4-FFF2-40B4-BE49-F238E27FC236}">
              <a16:creationId xmlns:a16="http://schemas.microsoft.com/office/drawing/2014/main" id="{044082F6-F520-4A5B-86F9-DF07A679A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40" name="Picture 39" descr="https://applications.labor.ny.gov/wpp/images/spacer.gif">
          <a:extLst>
            <a:ext uri="{FF2B5EF4-FFF2-40B4-BE49-F238E27FC236}">
              <a16:creationId xmlns:a16="http://schemas.microsoft.com/office/drawing/2014/main" id="{F5451BDA-D440-48D5-A32C-DE35E3291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36</xdr:row>
      <xdr:rowOff>0</xdr:rowOff>
    </xdr:from>
    <xdr:ext cx="12700" cy="12700"/>
    <xdr:pic>
      <xdr:nvPicPr>
        <xdr:cNvPr id="41" name="Picture 40" descr="https://applications.labor.ny.gov/wpp/images/spacer.gif">
          <a:extLst>
            <a:ext uri="{FF2B5EF4-FFF2-40B4-BE49-F238E27FC236}">
              <a16:creationId xmlns:a16="http://schemas.microsoft.com/office/drawing/2014/main" id="{BB59D1A8-B573-4B89-ACE9-5BDAA259F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36</xdr:row>
      <xdr:rowOff>0</xdr:rowOff>
    </xdr:from>
    <xdr:to>
      <xdr:col>1</xdr:col>
      <xdr:colOff>16510</xdr:colOff>
      <xdr:row>36</xdr:row>
      <xdr:rowOff>16510</xdr:rowOff>
    </xdr:to>
    <xdr:pic>
      <xdr:nvPicPr>
        <xdr:cNvPr id="42" name="Picture 41" descr="https://applications.labor.ny.gov/wpp/images/spacer.gif">
          <a:extLst>
            <a:ext uri="{FF2B5EF4-FFF2-40B4-BE49-F238E27FC236}">
              <a16:creationId xmlns:a16="http://schemas.microsoft.com/office/drawing/2014/main" id="{262FA4AC-3732-40F4-B258-025F63879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43" name="Picture 42" descr="https://applications.labor.ny.gov/wpp/images/spacer.gif">
          <a:extLst>
            <a:ext uri="{FF2B5EF4-FFF2-40B4-BE49-F238E27FC236}">
              <a16:creationId xmlns:a16="http://schemas.microsoft.com/office/drawing/2014/main" id="{59E423D4-6AAB-423E-AE60-6FA31CA65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44" name="Picture 43" descr="https://applications.labor.ny.gov/wpp/images/spacer.gif">
          <a:extLst>
            <a:ext uri="{FF2B5EF4-FFF2-40B4-BE49-F238E27FC236}">
              <a16:creationId xmlns:a16="http://schemas.microsoft.com/office/drawing/2014/main" id="{721E2A14-5DBB-4B54-A839-3D7D4DAA2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36</xdr:row>
      <xdr:rowOff>0</xdr:rowOff>
    </xdr:from>
    <xdr:ext cx="12700" cy="12700"/>
    <xdr:pic>
      <xdr:nvPicPr>
        <xdr:cNvPr id="45" name="Picture 44" descr="https://applications.labor.ny.gov/wpp/images/spacer.gif">
          <a:extLst>
            <a:ext uri="{FF2B5EF4-FFF2-40B4-BE49-F238E27FC236}">
              <a16:creationId xmlns:a16="http://schemas.microsoft.com/office/drawing/2014/main" id="{BDC02E11-2836-454D-AE22-F2F58EE32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36</xdr:row>
      <xdr:rowOff>0</xdr:rowOff>
    </xdr:from>
    <xdr:to>
      <xdr:col>1</xdr:col>
      <xdr:colOff>16510</xdr:colOff>
      <xdr:row>36</xdr:row>
      <xdr:rowOff>16510</xdr:rowOff>
    </xdr:to>
    <xdr:pic>
      <xdr:nvPicPr>
        <xdr:cNvPr id="46" name="Picture 45" descr="https://applications.labor.ny.gov/wpp/images/spacer.gif">
          <a:extLst>
            <a:ext uri="{FF2B5EF4-FFF2-40B4-BE49-F238E27FC236}">
              <a16:creationId xmlns:a16="http://schemas.microsoft.com/office/drawing/2014/main" id="{9CE03B08-4042-4B75-A73D-4DE0C0212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47" name="Picture 46" descr="https://applications.labor.ny.gov/wpp/images/spacer.gif">
          <a:extLst>
            <a:ext uri="{FF2B5EF4-FFF2-40B4-BE49-F238E27FC236}">
              <a16:creationId xmlns:a16="http://schemas.microsoft.com/office/drawing/2014/main" id="{89864DEA-E2C3-454F-B566-061DAC9D8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48" name="Picture 47" descr="https://applications.labor.ny.gov/wpp/images/spacer.gif">
          <a:extLst>
            <a:ext uri="{FF2B5EF4-FFF2-40B4-BE49-F238E27FC236}">
              <a16:creationId xmlns:a16="http://schemas.microsoft.com/office/drawing/2014/main" id="{E4BDEBE8-3B02-4DFD-9BBB-03307203B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49" name="Picture 48" descr="https://applications.labor.ny.gov/wpp/images/spacer.gif">
          <a:extLst>
            <a:ext uri="{FF2B5EF4-FFF2-40B4-BE49-F238E27FC236}">
              <a16:creationId xmlns:a16="http://schemas.microsoft.com/office/drawing/2014/main" id="{22D6A87E-FF72-4707-BCE9-5DEA58E0E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0" name="Picture 49" descr="https://applications.labor.ny.gov/wpp/images/spacer.gif">
          <a:extLst>
            <a:ext uri="{FF2B5EF4-FFF2-40B4-BE49-F238E27FC236}">
              <a16:creationId xmlns:a16="http://schemas.microsoft.com/office/drawing/2014/main" id="{78BFA08E-53F8-4FFF-B23C-EFD96FCD6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1" name="Picture 50" descr="https://applications.labor.ny.gov/wpp/images/spacer.gif">
          <a:extLst>
            <a:ext uri="{FF2B5EF4-FFF2-40B4-BE49-F238E27FC236}">
              <a16:creationId xmlns:a16="http://schemas.microsoft.com/office/drawing/2014/main" id="{0BACC0A1-5AC3-47F2-9AEB-7FC78B21B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2" name="Picture 51" descr="https://applications.labor.ny.gov/wpp/images/spacer.gif">
          <a:extLst>
            <a:ext uri="{FF2B5EF4-FFF2-40B4-BE49-F238E27FC236}">
              <a16:creationId xmlns:a16="http://schemas.microsoft.com/office/drawing/2014/main" id="{AF70F599-90D0-46A8-9214-43564CBF5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3" name="Picture 52" descr="https://applications.labor.ny.gov/wpp/images/spacer.gif">
          <a:extLst>
            <a:ext uri="{FF2B5EF4-FFF2-40B4-BE49-F238E27FC236}">
              <a16:creationId xmlns:a16="http://schemas.microsoft.com/office/drawing/2014/main" id="{08694698-E03C-4293-931D-9AAFFE4EF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4" name="Picture 53" descr="https://applications.labor.ny.gov/wpp/images/spacer.gif">
          <a:extLst>
            <a:ext uri="{FF2B5EF4-FFF2-40B4-BE49-F238E27FC236}">
              <a16:creationId xmlns:a16="http://schemas.microsoft.com/office/drawing/2014/main" id="{B28AD1C3-D049-4126-9966-8C035ACC6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5" name="Picture 54" descr="https://applications.labor.ny.gov/wpp/images/spacer.gif">
          <a:extLst>
            <a:ext uri="{FF2B5EF4-FFF2-40B4-BE49-F238E27FC236}">
              <a16:creationId xmlns:a16="http://schemas.microsoft.com/office/drawing/2014/main" id="{2EE997B7-6340-471B-B35F-1768A62B1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6" name="Picture 55" descr="https://applications.labor.ny.gov/wpp/images/spacer.gif">
          <a:extLst>
            <a:ext uri="{FF2B5EF4-FFF2-40B4-BE49-F238E27FC236}">
              <a16:creationId xmlns:a16="http://schemas.microsoft.com/office/drawing/2014/main" id="{F3286863-5F10-49E9-8B12-2AAD63EC0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7" name="Picture 56" descr="https://applications.labor.ny.gov/wpp/images/spacer.gif">
          <a:extLst>
            <a:ext uri="{FF2B5EF4-FFF2-40B4-BE49-F238E27FC236}">
              <a16:creationId xmlns:a16="http://schemas.microsoft.com/office/drawing/2014/main" id="{F7152FBC-521B-4D3B-9807-5E9C603A6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58" name="Picture 57" descr="https://applications.labor.ny.gov/wpp/images/spacer.gif">
          <a:extLst>
            <a:ext uri="{FF2B5EF4-FFF2-40B4-BE49-F238E27FC236}">
              <a16:creationId xmlns:a16="http://schemas.microsoft.com/office/drawing/2014/main" id="{66256224-F10F-47C8-B5D5-EFBDA8E23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36</xdr:row>
      <xdr:rowOff>0</xdr:rowOff>
    </xdr:from>
    <xdr:ext cx="12700" cy="12700"/>
    <xdr:pic>
      <xdr:nvPicPr>
        <xdr:cNvPr id="59" name="Picture 58" descr="https://applications.labor.ny.gov/wpp/images/spacer.gif">
          <a:extLst>
            <a:ext uri="{FF2B5EF4-FFF2-40B4-BE49-F238E27FC236}">
              <a16:creationId xmlns:a16="http://schemas.microsoft.com/office/drawing/2014/main" id="{82693FF5-72BF-40D2-9CCB-39A4680F7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36</xdr:row>
      <xdr:rowOff>0</xdr:rowOff>
    </xdr:from>
    <xdr:to>
      <xdr:col>1</xdr:col>
      <xdr:colOff>16510</xdr:colOff>
      <xdr:row>36</xdr:row>
      <xdr:rowOff>16510</xdr:rowOff>
    </xdr:to>
    <xdr:pic>
      <xdr:nvPicPr>
        <xdr:cNvPr id="60" name="Picture 59" descr="https://applications.labor.ny.gov/wpp/images/spacer.gif">
          <a:extLst>
            <a:ext uri="{FF2B5EF4-FFF2-40B4-BE49-F238E27FC236}">
              <a16:creationId xmlns:a16="http://schemas.microsoft.com/office/drawing/2014/main" id="{F3E8A9D4-AE64-495A-92D7-EE7EE8441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61" name="Picture 60" descr="https://applications.labor.ny.gov/wpp/images/spacer.gif">
          <a:extLst>
            <a:ext uri="{FF2B5EF4-FFF2-40B4-BE49-F238E27FC236}">
              <a16:creationId xmlns:a16="http://schemas.microsoft.com/office/drawing/2014/main" id="{017224EF-DF4D-4E97-A120-E1BE43457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62" name="Picture 61" descr="https://applications.labor.ny.gov/wpp/images/spacer.gif">
          <a:extLst>
            <a:ext uri="{FF2B5EF4-FFF2-40B4-BE49-F238E27FC236}">
              <a16:creationId xmlns:a16="http://schemas.microsoft.com/office/drawing/2014/main" id="{3953783A-7711-4EEB-8520-F93E19D40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36</xdr:row>
      <xdr:rowOff>0</xdr:rowOff>
    </xdr:from>
    <xdr:ext cx="12700" cy="12700"/>
    <xdr:pic>
      <xdr:nvPicPr>
        <xdr:cNvPr id="63" name="Picture 62" descr="https://applications.labor.ny.gov/wpp/images/spacer.gif">
          <a:extLst>
            <a:ext uri="{FF2B5EF4-FFF2-40B4-BE49-F238E27FC236}">
              <a16:creationId xmlns:a16="http://schemas.microsoft.com/office/drawing/2014/main" id="{C4F9B101-9436-461F-8F2B-EF2178AD5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36</xdr:row>
      <xdr:rowOff>0</xdr:rowOff>
    </xdr:from>
    <xdr:to>
      <xdr:col>1</xdr:col>
      <xdr:colOff>16510</xdr:colOff>
      <xdr:row>36</xdr:row>
      <xdr:rowOff>16510</xdr:rowOff>
    </xdr:to>
    <xdr:pic>
      <xdr:nvPicPr>
        <xdr:cNvPr id="64" name="Picture 63" descr="https://applications.labor.ny.gov/wpp/images/spacer.gif">
          <a:extLst>
            <a:ext uri="{FF2B5EF4-FFF2-40B4-BE49-F238E27FC236}">
              <a16:creationId xmlns:a16="http://schemas.microsoft.com/office/drawing/2014/main" id="{95672100-5070-4389-9927-362FF4B5B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65" name="Picture 64" descr="https://applications.labor.ny.gov/wpp/images/spacer.gif">
          <a:extLst>
            <a:ext uri="{FF2B5EF4-FFF2-40B4-BE49-F238E27FC236}">
              <a16:creationId xmlns:a16="http://schemas.microsoft.com/office/drawing/2014/main" id="{186C446C-4319-4F0E-992E-274BAF156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66" name="Picture 65" descr="https://applications.labor.ny.gov/wpp/images/spacer.gif">
          <a:extLst>
            <a:ext uri="{FF2B5EF4-FFF2-40B4-BE49-F238E27FC236}">
              <a16:creationId xmlns:a16="http://schemas.microsoft.com/office/drawing/2014/main" id="{EBEE8682-85A6-4303-9AAC-C3BB34224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67" name="Picture 66" descr="https://applications.labor.ny.gov/wpp/images/spacer.gif">
          <a:extLst>
            <a:ext uri="{FF2B5EF4-FFF2-40B4-BE49-F238E27FC236}">
              <a16:creationId xmlns:a16="http://schemas.microsoft.com/office/drawing/2014/main" id="{BB27EBAB-AA8B-4992-B1EC-A3FFC599D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68" name="Picture 67" descr="https://applications.labor.ny.gov/wpp/images/spacer.gif">
          <a:extLst>
            <a:ext uri="{FF2B5EF4-FFF2-40B4-BE49-F238E27FC236}">
              <a16:creationId xmlns:a16="http://schemas.microsoft.com/office/drawing/2014/main" id="{3CDF351C-CFD0-4F8D-99B9-A7928C033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69" name="Picture 68" descr="https://applications.labor.ny.gov/wpp/images/spacer.gif">
          <a:extLst>
            <a:ext uri="{FF2B5EF4-FFF2-40B4-BE49-F238E27FC236}">
              <a16:creationId xmlns:a16="http://schemas.microsoft.com/office/drawing/2014/main" id="{E20D6D84-B069-45F6-B7F3-F5B0D1A99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70" name="Picture 69" descr="https://applications.labor.ny.gov/wpp/images/spacer.gif">
          <a:extLst>
            <a:ext uri="{FF2B5EF4-FFF2-40B4-BE49-F238E27FC236}">
              <a16:creationId xmlns:a16="http://schemas.microsoft.com/office/drawing/2014/main" id="{30D4C164-D694-4ED0-9432-281D678EB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71" name="Picture 70" descr="https://applications.labor.ny.gov/wpp/images/spacer.gif">
          <a:extLst>
            <a:ext uri="{FF2B5EF4-FFF2-40B4-BE49-F238E27FC236}">
              <a16:creationId xmlns:a16="http://schemas.microsoft.com/office/drawing/2014/main" id="{C422AC2D-9937-4F79-9A34-405F40D7B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36</xdr:row>
      <xdr:rowOff>0</xdr:rowOff>
    </xdr:from>
    <xdr:ext cx="12700" cy="12700"/>
    <xdr:pic>
      <xdr:nvPicPr>
        <xdr:cNvPr id="72" name="Picture 71" descr="https://applications.labor.ny.gov/wpp/images/spacer.gif">
          <a:extLst>
            <a:ext uri="{FF2B5EF4-FFF2-40B4-BE49-F238E27FC236}">
              <a16:creationId xmlns:a16="http://schemas.microsoft.com/office/drawing/2014/main" id="{13DDD3FC-32B2-4958-9503-4B4A915EC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36</xdr:row>
      <xdr:rowOff>0</xdr:rowOff>
    </xdr:from>
    <xdr:to>
      <xdr:col>1</xdr:col>
      <xdr:colOff>16510</xdr:colOff>
      <xdr:row>36</xdr:row>
      <xdr:rowOff>16510</xdr:rowOff>
    </xdr:to>
    <xdr:pic>
      <xdr:nvPicPr>
        <xdr:cNvPr id="73" name="Picture 72" descr="https://applications.labor.ny.gov/wpp/images/spacer.gif">
          <a:extLst>
            <a:ext uri="{FF2B5EF4-FFF2-40B4-BE49-F238E27FC236}">
              <a16:creationId xmlns:a16="http://schemas.microsoft.com/office/drawing/2014/main" id="{2579D389-4A98-435E-B908-C456273CB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74" name="Picture 73" descr="https://applications.labor.ny.gov/wpp/images/spacer.gif">
          <a:extLst>
            <a:ext uri="{FF2B5EF4-FFF2-40B4-BE49-F238E27FC236}">
              <a16:creationId xmlns:a16="http://schemas.microsoft.com/office/drawing/2014/main" id="{0BCEAA56-A4DF-4DD0-939E-B27133950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75" name="Picture 74" descr="https://applications.labor.ny.gov/wpp/images/spacer.gif">
          <a:extLst>
            <a:ext uri="{FF2B5EF4-FFF2-40B4-BE49-F238E27FC236}">
              <a16:creationId xmlns:a16="http://schemas.microsoft.com/office/drawing/2014/main" id="{AEA82A7E-9FAA-4570-B739-F38FA9857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36</xdr:row>
      <xdr:rowOff>0</xdr:rowOff>
    </xdr:from>
    <xdr:ext cx="12700" cy="12700"/>
    <xdr:pic>
      <xdr:nvPicPr>
        <xdr:cNvPr id="76" name="Picture 75" descr="https://applications.labor.ny.gov/wpp/images/spacer.gif">
          <a:extLst>
            <a:ext uri="{FF2B5EF4-FFF2-40B4-BE49-F238E27FC236}">
              <a16:creationId xmlns:a16="http://schemas.microsoft.com/office/drawing/2014/main" id="{017AD4AA-55E7-4F5F-BF2D-A3A9A0AC9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36</xdr:row>
      <xdr:rowOff>0</xdr:rowOff>
    </xdr:from>
    <xdr:to>
      <xdr:col>1</xdr:col>
      <xdr:colOff>16510</xdr:colOff>
      <xdr:row>36</xdr:row>
      <xdr:rowOff>16510</xdr:rowOff>
    </xdr:to>
    <xdr:pic>
      <xdr:nvPicPr>
        <xdr:cNvPr id="77" name="Picture 76" descr="https://applications.labor.ny.gov/wpp/images/spacer.gif">
          <a:extLst>
            <a:ext uri="{FF2B5EF4-FFF2-40B4-BE49-F238E27FC236}">
              <a16:creationId xmlns:a16="http://schemas.microsoft.com/office/drawing/2014/main" id="{CA60204E-02A7-460B-8830-130E1C4F5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78" name="Picture 77" descr="https://applications.labor.ny.gov/wpp/images/spacer.gif">
          <a:extLst>
            <a:ext uri="{FF2B5EF4-FFF2-40B4-BE49-F238E27FC236}">
              <a16:creationId xmlns:a16="http://schemas.microsoft.com/office/drawing/2014/main" id="{2BE8B2B3-4286-4B5C-A7B5-02FC80F75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1</xdr:col>
      <xdr:colOff>16510</xdr:colOff>
      <xdr:row>36</xdr:row>
      <xdr:rowOff>16510</xdr:rowOff>
    </xdr:to>
    <xdr:pic>
      <xdr:nvPicPr>
        <xdr:cNvPr id="79" name="Picture 78" descr="https://applications.labor.ny.gov/wpp/images/spacer.gif">
          <a:extLst>
            <a:ext uri="{FF2B5EF4-FFF2-40B4-BE49-F238E27FC236}">
              <a16:creationId xmlns:a16="http://schemas.microsoft.com/office/drawing/2014/main" id="{471313CB-088D-4AC4-A6D8-8B4A1C8F2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46</xdr:row>
      <xdr:rowOff>0</xdr:rowOff>
    </xdr:from>
    <xdr:to>
      <xdr:col>0</xdr:col>
      <xdr:colOff>16510</xdr:colOff>
      <xdr:row>46</xdr:row>
      <xdr:rowOff>16510</xdr:rowOff>
    </xdr:to>
    <xdr:pic>
      <xdr:nvPicPr>
        <xdr:cNvPr id="2" name="Picture 1" descr="https://applications.labor.ny.gov/wpp/images/spacer.gif">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3" name="Picture 2" descr="https://applications.labor.ny.gov/wpp/images/spacer.gif">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46</xdr:row>
      <xdr:rowOff>0</xdr:rowOff>
    </xdr:from>
    <xdr:to>
      <xdr:col>3</xdr:col>
      <xdr:colOff>16510</xdr:colOff>
      <xdr:row>46</xdr:row>
      <xdr:rowOff>16510</xdr:rowOff>
    </xdr:to>
    <xdr:pic>
      <xdr:nvPicPr>
        <xdr:cNvPr id="4" name="Picture 3" descr="https://applications.labor.ny.gov/wpp/images/spacer.gif">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16510</xdr:colOff>
      <xdr:row>46</xdr:row>
      <xdr:rowOff>16510</xdr:rowOff>
    </xdr:to>
    <xdr:pic>
      <xdr:nvPicPr>
        <xdr:cNvPr id="5" name="Picture 4" descr="https://applications.labor.ny.gov/wpp/images/spacer.gif">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06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46</xdr:row>
      <xdr:rowOff>0</xdr:rowOff>
    </xdr:from>
    <xdr:to>
      <xdr:col>5</xdr:col>
      <xdr:colOff>16510</xdr:colOff>
      <xdr:row>46</xdr:row>
      <xdr:rowOff>16510</xdr:rowOff>
    </xdr:to>
    <xdr:pic>
      <xdr:nvPicPr>
        <xdr:cNvPr id="6" name="Picture 5" descr="https://applications.labor.ny.gov/wpp/images/spacer.gif">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46</xdr:row>
      <xdr:rowOff>0</xdr:rowOff>
    </xdr:from>
    <xdr:to>
      <xdr:col>6</xdr:col>
      <xdr:colOff>16510</xdr:colOff>
      <xdr:row>46</xdr:row>
      <xdr:rowOff>16510</xdr:rowOff>
    </xdr:to>
    <xdr:pic>
      <xdr:nvPicPr>
        <xdr:cNvPr id="7" name="Picture 6" descr="https://applications.labor.ny.gov/wpp/images/spacer.gif">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46</xdr:row>
      <xdr:rowOff>0</xdr:rowOff>
    </xdr:from>
    <xdr:to>
      <xdr:col>9</xdr:col>
      <xdr:colOff>16510</xdr:colOff>
      <xdr:row>46</xdr:row>
      <xdr:rowOff>16510</xdr:rowOff>
    </xdr:to>
    <xdr:pic>
      <xdr:nvPicPr>
        <xdr:cNvPr id="8" name="Picture 7" descr="https://applications.labor.ny.gov/wpp/images/spacer.gif">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04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46</xdr:row>
      <xdr:rowOff>0</xdr:rowOff>
    </xdr:from>
    <xdr:to>
      <xdr:col>10</xdr:col>
      <xdr:colOff>16510</xdr:colOff>
      <xdr:row>46</xdr:row>
      <xdr:rowOff>16510</xdr:rowOff>
    </xdr:to>
    <xdr:pic>
      <xdr:nvPicPr>
        <xdr:cNvPr id="9" name="Picture 8" descr="https://applications.labor.ny.gov/wpp/images/spacer.gif">
          <a:extLst>
            <a:ext uri="{FF2B5EF4-FFF2-40B4-BE49-F238E27FC236}">
              <a16:creationId xmlns:a16="http://schemas.microsoft.com/office/drawing/2014/main" id="{00000000-0008-0000-0C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17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46</xdr:row>
      <xdr:rowOff>0</xdr:rowOff>
    </xdr:from>
    <xdr:to>
      <xdr:col>11</xdr:col>
      <xdr:colOff>16510</xdr:colOff>
      <xdr:row>46</xdr:row>
      <xdr:rowOff>16510</xdr:rowOff>
    </xdr:to>
    <xdr:pic>
      <xdr:nvPicPr>
        <xdr:cNvPr id="10" name="Picture 9" descr="https://applications.labor.ny.gov/wpp/images/spacer.gif">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4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46</xdr:row>
      <xdr:rowOff>0</xdr:rowOff>
    </xdr:from>
    <xdr:to>
      <xdr:col>12</xdr:col>
      <xdr:colOff>16510</xdr:colOff>
      <xdr:row>46</xdr:row>
      <xdr:rowOff>16510</xdr:rowOff>
    </xdr:to>
    <xdr:pic>
      <xdr:nvPicPr>
        <xdr:cNvPr id="11" name="Picture 10" descr="https://applications.labor.ny.gov/wpp/images/spacer.gif">
          <a:extLst>
            <a:ext uri="{FF2B5EF4-FFF2-40B4-BE49-F238E27FC236}">
              <a16:creationId xmlns:a16="http://schemas.microsoft.com/office/drawing/2014/main" id="{00000000-0008-0000-0C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228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12" name="Picture 11" descr="https://applications.labor.ny.gov/wpp/images/spacer.gif">
          <a:extLst>
            <a:ext uri="{FF2B5EF4-FFF2-40B4-BE49-F238E27FC236}">
              <a16:creationId xmlns:a16="http://schemas.microsoft.com/office/drawing/2014/main" id="{00000000-0008-0000-0C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46</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C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633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46</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C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301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16510</xdr:colOff>
      <xdr:row>46</xdr:row>
      <xdr:rowOff>16510</xdr:rowOff>
    </xdr:to>
    <xdr:pic>
      <xdr:nvPicPr>
        <xdr:cNvPr id="15" name="Picture 14" descr="https://applications.labor.ny.gov/wpp/images/spacer.gif">
          <a:extLst>
            <a:ext uri="{FF2B5EF4-FFF2-40B4-BE49-F238E27FC236}">
              <a16:creationId xmlns:a16="http://schemas.microsoft.com/office/drawing/2014/main" id="{00000000-0008-0000-0C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16" name="Picture 15" descr="https://applications.labor.ny.gov/wpp/images/spacer.gif">
          <a:extLst>
            <a:ext uri="{FF2B5EF4-FFF2-40B4-BE49-F238E27FC236}">
              <a16:creationId xmlns:a16="http://schemas.microsoft.com/office/drawing/2014/main" id="{C32242F5-160D-43DF-974D-2184B608A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17" name="Picture 16" descr="https://applications.labor.ny.gov/wpp/images/spacer.gif">
          <a:extLst>
            <a:ext uri="{FF2B5EF4-FFF2-40B4-BE49-F238E27FC236}">
              <a16:creationId xmlns:a16="http://schemas.microsoft.com/office/drawing/2014/main" id="{17213BF1-EC3D-428B-8D29-02A34DF27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18" name="Picture 17" descr="https://applications.labor.ny.gov/wpp/images/spacer.gif">
          <a:extLst>
            <a:ext uri="{FF2B5EF4-FFF2-40B4-BE49-F238E27FC236}">
              <a16:creationId xmlns:a16="http://schemas.microsoft.com/office/drawing/2014/main" id="{C3C5A1E5-2D67-48D2-8032-A1B51B88B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19" name="Picture 18" descr="https://applications.labor.ny.gov/wpp/images/spacer.gif">
          <a:extLst>
            <a:ext uri="{FF2B5EF4-FFF2-40B4-BE49-F238E27FC236}">
              <a16:creationId xmlns:a16="http://schemas.microsoft.com/office/drawing/2014/main" id="{C716D700-6BC3-45CF-BB65-64DF43992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20" name="Picture 19" descr="https://applications.labor.ny.gov/wpp/images/spacer.gif">
          <a:extLst>
            <a:ext uri="{FF2B5EF4-FFF2-40B4-BE49-F238E27FC236}">
              <a16:creationId xmlns:a16="http://schemas.microsoft.com/office/drawing/2014/main" id="{340A178B-DC9E-42D5-80DC-03A81181A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21" name="Picture 20" descr="https://applications.labor.ny.gov/wpp/images/spacer.gif">
          <a:extLst>
            <a:ext uri="{FF2B5EF4-FFF2-40B4-BE49-F238E27FC236}">
              <a16:creationId xmlns:a16="http://schemas.microsoft.com/office/drawing/2014/main" id="{10F8950B-712C-495A-8CBA-FB0903DDF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16510</xdr:colOff>
      <xdr:row>46</xdr:row>
      <xdr:rowOff>16510</xdr:rowOff>
    </xdr:to>
    <xdr:pic>
      <xdr:nvPicPr>
        <xdr:cNvPr id="22" name="Picture 21" descr="https://applications.labor.ny.gov/wpp/images/spacer.gif">
          <a:extLst>
            <a:ext uri="{FF2B5EF4-FFF2-40B4-BE49-F238E27FC236}">
              <a16:creationId xmlns:a16="http://schemas.microsoft.com/office/drawing/2014/main" id="{2FC30FCC-9D2E-4E66-89C0-542FB268B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23" name="Picture 22" descr="https://applications.labor.ny.gov/wpp/images/spacer.gif">
          <a:extLst>
            <a:ext uri="{FF2B5EF4-FFF2-40B4-BE49-F238E27FC236}">
              <a16:creationId xmlns:a16="http://schemas.microsoft.com/office/drawing/2014/main" id="{C67910A5-DE72-49B3-A93D-917147CA2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24" name="Picture 23" descr="https://applications.labor.ny.gov/wpp/images/spacer.gif">
          <a:extLst>
            <a:ext uri="{FF2B5EF4-FFF2-40B4-BE49-F238E27FC236}">
              <a16:creationId xmlns:a16="http://schemas.microsoft.com/office/drawing/2014/main" id="{E3596231-C776-4730-86C2-2D95512B1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25" name="Picture 24" descr="https://applications.labor.ny.gov/wpp/images/spacer.gif">
          <a:extLst>
            <a:ext uri="{FF2B5EF4-FFF2-40B4-BE49-F238E27FC236}">
              <a16:creationId xmlns:a16="http://schemas.microsoft.com/office/drawing/2014/main" id="{F2976BDD-723E-4883-AFCD-3D032871E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26" name="Picture 25" descr="https://applications.labor.ny.gov/wpp/images/spacer.gif">
          <a:extLst>
            <a:ext uri="{FF2B5EF4-FFF2-40B4-BE49-F238E27FC236}">
              <a16:creationId xmlns:a16="http://schemas.microsoft.com/office/drawing/2014/main" id="{CC032B3C-CE6A-43BF-8187-91438780D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27" name="Picture 26" descr="https://applications.labor.ny.gov/wpp/images/spacer.gif">
          <a:extLst>
            <a:ext uri="{FF2B5EF4-FFF2-40B4-BE49-F238E27FC236}">
              <a16:creationId xmlns:a16="http://schemas.microsoft.com/office/drawing/2014/main" id="{ED11C07C-471B-4F3D-BD28-E92851958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28" name="Picture 27" descr="https://applications.labor.ny.gov/wpp/images/spacer.gif">
          <a:extLst>
            <a:ext uri="{FF2B5EF4-FFF2-40B4-BE49-F238E27FC236}">
              <a16:creationId xmlns:a16="http://schemas.microsoft.com/office/drawing/2014/main" id="{D764B9CB-94A0-4D2B-AAC9-4413A8660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29" name="Picture 28" descr="https://applications.labor.ny.gov/wpp/images/spacer.gif">
          <a:extLst>
            <a:ext uri="{FF2B5EF4-FFF2-40B4-BE49-F238E27FC236}">
              <a16:creationId xmlns:a16="http://schemas.microsoft.com/office/drawing/2014/main" id="{AEE6C3C0-5EBE-4B7B-80A3-A19EC7B65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30" name="Picture 29" descr="https://applications.labor.ny.gov/wpp/images/spacer.gif">
          <a:extLst>
            <a:ext uri="{FF2B5EF4-FFF2-40B4-BE49-F238E27FC236}">
              <a16:creationId xmlns:a16="http://schemas.microsoft.com/office/drawing/2014/main" id="{7E8965E8-8813-40B1-9003-A20833FCA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31" name="Picture 30" descr="https://applications.labor.ny.gov/wpp/images/spacer.gif">
          <a:extLst>
            <a:ext uri="{FF2B5EF4-FFF2-40B4-BE49-F238E27FC236}">
              <a16:creationId xmlns:a16="http://schemas.microsoft.com/office/drawing/2014/main" id="{D1F99E61-CE2D-4CD5-8F43-C9BE6600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32" name="Picture 31" descr="https://applications.labor.ny.gov/wpp/images/spacer.gif">
          <a:extLst>
            <a:ext uri="{FF2B5EF4-FFF2-40B4-BE49-F238E27FC236}">
              <a16:creationId xmlns:a16="http://schemas.microsoft.com/office/drawing/2014/main" id="{E602DB44-EF4F-40A2-9253-E28C90384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33" name="Picture 32" descr="https://applications.labor.ny.gov/wpp/images/spacer.gif">
          <a:extLst>
            <a:ext uri="{FF2B5EF4-FFF2-40B4-BE49-F238E27FC236}">
              <a16:creationId xmlns:a16="http://schemas.microsoft.com/office/drawing/2014/main" id="{8EE430F6-DA68-44EB-8820-CB323CCDB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34" name="Picture 33" descr="https://applications.labor.ny.gov/wpp/images/spacer.gif">
          <a:extLst>
            <a:ext uri="{FF2B5EF4-FFF2-40B4-BE49-F238E27FC236}">
              <a16:creationId xmlns:a16="http://schemas.microsoft.com/office/drawing/2014/main" id="{8555FDD1-615D-4233-88B5-C6CC2095E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35" name="Picture 34" descr="https://applications.labor.ny.gov/wpp/images/spacer.gif">
          <a:extLst>
            <a:ext uri="{FF2B5EF4-FFF2-40B4-BE49-F238E27FC236}">
              <a16:creationId xmlns:a16="http://schemas.microsoft.com/office/drawing/2014/main" id="{D888BA19-16A4-4873-8A65-A7F9F584A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16510</xdr:colOff>
      <xdr:row>46</xdr:row>
      <xdr:rowOff>16510</xdr:rowOff>
    </xdr:to>
    <xdr:pic>
      <xdr:nvPicPr>
        <xdr:cNvPr id="36" name="Picture 35" descr="https://applications.labor.ny.gov/wpp/images/spacer.gif">
          <a:extLst>
            <a:ext uri="{FF2B5EF4-FFF2-40B4-BE49-F238E27FC236}">
              <a16:creationId xmlns:a16="http://schemas.microsoft.com/office/drawing/2014/main" id="{57115004-84E8-4E35-95C5-68265E44B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37" name="Picture 36" descr="https://applications.labor.ny.gov/wpp/images/spacer.gif">
          <a:extLst>
            <a:ext uri="{FF2B5EF4-FFF2-40B4-BE49-F238E27FC236}">
              <a16:creationId xmlns:a16="http://schemas.microsoft.com/office/drawing/2014/main" id="{D98BBD40-8B13-4BB8-B306-AC009AC16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38" name="Picture 37" descr="https://applications.labor.ny.gov/wpp/images/spacer.gif">
          <a:extLst>
            <a:ext uri="{FF2B5EF4-FFF2-40B4-BE49-F238E27FC236}">
              <a16:creationId xmlns:a16="http://schemas.microsoft.com/office/drawing/2014/main" id="{74C676C9-345E-4811-8297-7734A0513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39" name="Picture 38" descr="https://applications.labor.ny.gov/wpp/images/spacer.gif">
          <a:extLst>
            <a:ext uri="{FF2B5EF4-FFF2-40B4-BE49-F238E27FC236}">
              <a16:creationId xmlns:a16="http://schemas.microsoft.com/office/drawing/2014/main" id="{7192AC1E-6AA4-4438-AD51-2D16E0D4A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16510</xdr:colOff>
      <xdr:row>46</xdr:row>
      <xdr:rowOff>16510</xdr:rowOff>
    </xdr:to>
    <xdr:pic>
      <xdr:nvPicPr>
        <xdr:cNvPr id="40" name="Picture 39" descr="https://applications.labor.ny.gov/wpp/images/spacer.gif">
          <a:extLst>
            <a:ext uri="{FF2B5EF4-FFF2-40B4-BE49-F238E27FC236}">
              <a16:creationId xmlns:a16="http://schemas.microsoft.com/office/drawing/2014/main" id="{6AFE1FA5-174A-450B-8FE3-5EF4E97E8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1" name="Picture 40" descr="https://applications.labor.ny.gov/wpp/images/spacer.gif">
          <a:extLst>
            <a:ext uri="{FF2B5EF4-FFF2-40B4-BE49-F238E27FC236}">
              <a16:creationId xmlns:a16="http://schemas.microsoft.com/office/drawing/2014/main" id="{8F547490-FAC2-48B2-B296-A3424B413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2" name="Picture 41" descr="https://applications.labor.ny.gov/wpp/images/spacer.gif">
          <a:extLst>
            <a:ext uri="{FF2B5EF4-FFF2-40B4-BE49-F238E27FC236}">
              <a16:creationId xmlns:a16="http://schemas.microsoft.com/office/drawing/2014/main" id="{7831BAA6-497A-4978-94C5-426F0E485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3" name="Picture 42" descr="https://applications.labor.ny.gov/wpp/images/spacer.gif">
          <a:extLst>
            <a:ext uri="{FF2B5EF4-FFF2-40B4-BE49-F238E27FC236}">
              <a16:creationId xmlns:a16="http://schemas.microsoft.com/office/drawing/2014/main" id="{1EE53385-32F1-45C2-9D21-62CC46A7C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4" name="Picture 43" descr="https://applications.labor.ny.gov/wpp/images/spacer.gif">
          <a:extLst>
            <a:ext uri="{FF2B5EF4-FFF2-40B4-BE49-F238E27FC236}">
              <a16:creationId xmlns:a16="http://schemas.microsoft.com/office/drawing/2014/main" id="{91D03F98-0B42-4F5E-B533-F698A3535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5" name="Picture 44" descr="https://applications.labor.ny.gov/wpp/images/spacer.gif">
          <a:extLst>
            <a:ext uri="{FF2B5EF4-FFF2-40B4-BE49-F238E27FC236}">
              <a16:creationId xmlns:a16="http://schemas.microsoft.com/office/drawing/2014/main" id="{9BE23ECC-701D-426A-84FD-0C282B405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6" name="Picture 45" descr="https://applications.labor.ny.gov/wpp/images/spacer.gif">
          <a:extLst>
            <a:ext uri="{FF2B5EF4-FFF2-40B4-BE49-F238E27FC236}">
              <a16:creationId xmlns:a16="http://schemas.microsoft.com/office/drawing/2014/main" id="{AA1BD550-3988-46A4-8604-BEFEE3F53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7" name="Picture 46" descr="https://applications.labor.ny.gov/wpp/images/spacer.gif">
          <a:extLst>
            <a:ext uri="{FF2B5EF4-FFF2-40B4-BE49-F238E27FC236}">
              <a16:creationId xmlns:a16="http://schemas.microsoft.com/office/drawing/2014/main" id="{3B23000D-1A6B-44C9-B0BF-54E3B27B9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8" name="Picture 47" descr="https://applications.labor.ny.gov/wpp/images/spacer.gif">
          <a:extLst>
            <a:ext uri="{FF2B5EF4-FFF2-40B4-BE49-F238E27FC236}">
              <a16:creationId xmlns:a16="http://schemas.microsoft.com/office/drawing/2014/main" id="{632F8B85-31E4-40FB-A93B-9DCDC9ED2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49" name="Picture 48" descr="https://applications.labor.ny.gov/wpp/images/spacer.gif">
          <a:extLst>
            <a:ext uri="{FF2B5EF4-FFF2-40B4-BE49-F238E27FC236}">
              <a16:creationId xmlns:a16="http://schemas.microsoft.com/office/drawing/2014/main" id="{9D95DB95-01D2-4B20-A13B-7BC86B4D1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50" name="Picture 49" descr="https://applications.labor.ny.gov/wpp/images/spacer.gif">
          <a:extLst>
            <a:ext uri="{FF2B5EF4-FFF2-40B4-BE49-F238E27FC236}">
              <a16:creationId xmlns:a16="http://schemas.microsoft.com/office/drawing/2014/main" id="{4177C466-730B-4809-86B4-327C60281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51" name="Picture 50" descr="https://applications.labor.ny.gov/wpp/images/spacer.gif">
          <a:extLst>
            <a:ext uri="{FF2B5EF4-FFF2-40B4-BE49-F238E27FC236}">
              <a16:creationId xmlns:a16="http://schemas.microsoft.com/office/drawing/2014/main" id="{1AA9146D-DD66-4575-9FC9-6D757418D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52" name="Picture 51" descr="https://applications.labor.ny.gov/wpp/images/spacer.gif">
          <a:extLst>
            <a:ext uri="{FF2B5EF4-FFF2-40B4-BE49-F238E27FC236}">
              <a16:creationId xmlns:a16="http://schemas.microsoft.com/office/drawing/2014/main" id="{9D6A0ED0-0DE2-48EA-819C-B115BBBFD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53" name="Picture 52" descr="https://applications.labor.ny.gov/wpp/images/spacer.gif">
          <a:extLst>
            <a:ext uri="{FF2B5EF4-FFF2-40B4-BE49-F238E27FC236}">
              <a16:creationId xmlns:a16="http://schemas.microsoft.com/office/drawing/2014/main" id="{2CDE7EC7-B9CF-4423-903B-8C477957F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16510</xdr:colOff>
      <xdr:row>46</xdr:row>
      <xdr:rowOff>16510</xdr:rowOff>
    </xdr:to>
    <xdr:pic>
      <xdr:nvPicPr>
        <xdr:cNvPr id="54" name="Picture 53" descr="https://applications.labor.ny.gov/wpp/images/spacer.gif">
          <a:extLst>
            <a:ext uri="{FF2B5EF4-FFF2-40B4-BE49-F238E27FC236}">
              <a16:creationId xmlns:a16="http://schemas.microsoft.com/office/drawing/2014/main" id="{FA3EC24D-066D-4F57-A52F-BE721E02E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55" name="Picture 54" descr="https://applications.labor.ny.gov/wpp/images/spacer.gif">
          <a:extLst>
            <a:ext uri="{FF2B5EF4-FFF2-40B4-BE49-F238E27FC236}">
              <a16:creationId xmlns:a16="http://schemas.microsoft.com/office/drawing/2014/main" id="{7BA8C756-CC5F-4846-8438-A97C0F4CA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56" name="Picture 55" descr="https://applications.labor.ny.gov/wpp/images/spacer.gif">
          <a:extLst>
            <a:ext uri="{FF2B5EF4-FFF2-40B4-BE49-F238E27FC236}">
              <a16:creationId xmlns:a16="http://schemas.microsoft.com/office/drawing/2014/main" id="{CE76D2A4-3029-4C11-ADBD-3AE4401E3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57" name="Picture 56" descr="https://applications.labor.ny.gov/wpp/images/spacer.gif">
          <a:extLst>
            <a:ext uri="{FF2B5EF4-FFF2-40B4-BE49-F238E27FC236}">
              <a16:creationId xmlns:a16="http://schemas.microsoft.com/office/drawing/2014/main" id="{3B4A89BE-23EE-4794-A3D4-5A5E70A3A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16510</xdr:colOff>
      <xdr:row>46</xdr:row>
      <xdr:rowOff>16510</xdr:rowOff>
    </xdr:to>
    <xdr:pic>
      <xdr:nvPicPr>
        <xdr:cNvPr id="58" name="Picture 57" descr="https://applications.labor.ny.gov/wpp/images/spacer.gif">
          <a:extLst>
            <a:ext uri="{FF2B5EF4-FFF2-40B4-BE49-F238E27FC236}">
              <a16:creationId xmlns:a16="http://schemas.microsoft.com/office/drawing/2014/main" id="{E8FC2102-4B3A-4405-AA95-F1F3DB185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59" name="Picture 58" descr="https://applications.labor.ny.gov/wpp/images/spacer.gif">
          <a:extLst>
            <a:ext uri="{FF2B5EF4-FFF2-40B4-BE49-F238E27FC236}">
              <a16:creationId xmlns:a16="http://schemas.microsoft.com/office/drawing/2014/main" id="{8758864B-6192-4A7D-80A2-A995564D1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60" name="Picture 59" descr="https://applications.labor.ny.gov/wpp/images/spacer.gif">
          <a:extLst>
            <a:ext uri="{FF2B5EF4-FFF2-40B4-BE49-F238E27FC236}">
              <a16:creationId xmlns:a16="http://schemas.microsoft.com/office/drawing/2014/main" id="{3A3E84AF-DAC9-4462-858C-290D26AE8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61" name="Picture 60" descr="https://applications.labor.ny.gov/wpp/images/spacer.gif">
          <a:extLst>
            <a:ext uri="{FF2B5EF4-FFF2-40B4-BE49-F238E27FC236}">
              <a16:creationId xmlns:a16="http://schemas.microsoft.com/office/drawing/2014/main" id="{40D6CAD9-9937-43DA-9C72-9A1CC42C4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62" name="Picture 61" descr="https://applications.labor.ny.gov/wpp/images/spacer.gif">
          <a:extLst>
            <a:ext uri="{FF2B5EF4-FFF2-40B4-BE49-F238E27FC236}">
              <a16:creationId xmlns:a16="http://schemas.microsoft.com/office/drawing/2014/main" id="{8B32F782-4813-4ADF-83B4-078800011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63" name="Picture 62" descr="https://applications.labor.ny.gov/wpp/images/spacer.gif">
          <a:extLst>
            <a:ext uri="{FF2B5EF4-FFF2-40B4-BE49-F238E27FC236}">
              <a16:creationId xmlns:a16="http://schemas.microsoft.com/office/drawing/2014/main" id="{A366E35A-33E9-4197-B05A-6837C0B17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64" name="Picture 63" descr="https://applications.labor.ny.gov/wpp/images/spacer.gif">
          <a:extLst>
            <a:ext uri="{FF2B5EF4-FFF2-40B4-BE49-F238E27FC236}">
              <a16:creationId xmlns:a16="http://schemas.microsoft.com/office/drawing/2014/main" id="{3B2267E7-F161-4AC9-9CA7-01BC8051B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65" name="Picture 64" descr="https://applications.labor.ny.gov/wpp/images/spacer.gif">
          <a:extLst>
            <a:ext uri="{FF2B5EF4-FFF2-40B4-BE49-F238E27FC236}">
              <a16:creationId xmlns:a16="http://schemas.microsoft.com/office/drawing/2014/main" id="{C3C0DA27-00A0-41DF-9191-33B8DFFAB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66" name="Picture 65" descr="https://applications.labor.ny.gov/wpp/images/spacer.gif">
          <a:extLst>
            <a:ext uri="{FF2B5EF4-FFF2-40B4-BE49-F238E27FC236}">
              <a16:creationId xmlns:a16="http://schemas.microsoft.com/office/drawing/2014/main" id="{D7D0F8F1-6F2D-48BB-BC38-4127F810D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16510</xdr:colOff>
      <xdr:row>46</xdr:row>
      <xdr:rowOff>16510</xdr:rowOff>
    </xdr:to>
    <xdr:pic>
      <xdr:nvPicPr>
        <xdr:cNvPr id="67" name="Picture 66" descr="https://applications.labor.ny.gov/wpp/images/spacer.gif">
          <a:extLst>
            <a:ext uri="{FF2B5EF4-FFF2-40B4-BE49-F238E27FC236}">
              <a16:creationId xmlns:a16="http://schemas.microsoft.com/office/drawing/2014/main" id="{39C37B75-3A4A-4FAF-AC89-FA8335216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68" name="Picture 67" descr="https://applications.labor.ny.gov/wpp/images/spacer.gif">
          <a:extLst>
            <a:ext uri="{FF2B5EF4-FFF2-40B4-BE49-F238E27FC236}">
              <a16:creationId xmlns:a16="http://schemas.microsoft.com/office/drawing/2014/main" id="{D16D2F3F-A988-4E7A-9DED-E4ED27921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69" name="Picture 68" descr="https://applications.labor.ny.gov/wpp/images/spacer.gif">
          <a:extLst>
            <a:ext uri="{FF2B5EF4-FFF2-40B4-BE49-F238E27FC236}">
              <a16:creationId xmlns:a16="http://schemas.microsoft.com/office/drawing/2014/main" id="{D132DE31-C32C-428D-BC38-B19C7A01F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46</xdr:row>
      <xdr:rowOff>0</xdr:rowOff>
    </xdr:from>
    <xdr:ext cx="12700" cy="12700"/>
    <xdr:pic>
      <xdr:nvPicPr>
        <xdr:cNvPr id="70" name="Picture 69" descr="https://applications.labor.ny.gov/wpp/images/spacer.gif">
          <a:extLst>
            <a:ext uri="{FF2B5EF4-FFF2-40B4-BE49-F238E27FC236}">
              <a16:creationId xmlns:a16="http://schemas.microsoft.com/office/drawing/2014/main" id="{83A157AF-14E2-45FE-B27A-D2467227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46</xdr:row>
      <xdr:rowOff>0</xdr:rowOff>
    </xdr:from>
    <xdr:to>
      <xdr:col>1</xdr:col>
      <xdr:colOff>16510</xdr:colOff>
      <xdr:row>46</xdr:row>
      <xdr:rowOff>16510</xdr:rowOff>
    </xdr:to>
    <xdr:pic>
      <xdr:nvPicPr>
        <xdr:cNvPr id="71" name="Picture 70" descr="https://applications.labor.ny.gov/wpp/images/spacer.gif">
          <a:extLst>
            <a:ext uri="{FF2B5EF4-FFF2-40B4-BE49-F238E27FC236}">
              <a16:creationId xmlns:a16="http://schemas.microsoft.com/office/drawing/2014/main" id="{5F5187DB-C744-46F5-AC9D-D54E8FD58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72" name="Picture 71" descr="https://applications.labor.ny.gov/wpp/images/spacer.gif">
          <a:extLst>
            <a:ext uri="{FF2B5EF4-FFF2-40B4-BE49-F238E27FC236}">
              <a16:creationId xmlns:a16="http://schemas.microsoft.com/office/drawing/2014/main" id="{5BB3FEF7-C211-4060-81C4-4B8C6BE58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1</xdr:col>
      <xdr:colOff>16510</xdr:colOff>
      <xdr:row>46</xdr:row>
      <xdr:rowOff>16510</xdr:rowOff>
    </xdr:to>
    <xdr:pic>
      <xdr:nvPicPr>
        <xdr:cNvPr id="73" name="Picture 72" descr="https://applications.labor.ny.gov/wpp/images/spacer.gif">
          <a:extLst>
            <a:ext uri="{FF2B5EF4-FFF2-40B4-BE49-F238E27FC236}">
              <a16:creationId xmlns:a16="http://schemas.microsoft.com/office/drawing/2014/main" id="{19D2569A-BB6E-49F7-B856-733E7BC5D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39</xdr:row>
      <xdr:rowOff>0</xdr:rowOff>
    </xdr:from>
    <xdr:to>
      <xdr:col>0</xdr:col>
      <xdr:colOff>16510</xdr:colOff>
      <xdr:row>39</xdr:row>
      <xdr:rowOff>16510</xdr:rowOff>
    </xdr:to>
    <xdr:pic>
      <xdr:nvPicPr>
        <xdr:cNvPr id="2" name="Picture 1" descr="https://applications.labor.ny.gov/wpp/images/spacer.gif">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 name="Picture 2" descr="https://applications.labor.ny.gov/wpp/images/spacer.gif">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39</xdr:row>
      <xdr:rowOff>0</xdr:rowOff>
    </xdr:from>
    <xdr:to>
      <xdr:col>3</xdr:col>
      <xdr:colOff>16510</xdr:colOff>
      <xdr:row>39</xdr:row>
      <xdr:rowOff>16510</xdr:rowOff>
    </xdr:to>
    <xdr:pic>
      <xdr:nvPicPr>
        <xdr:cNvPr id="4" name="Picture 3" descr="https://applications.labor.ny.gov/wpp/images/spacer.gif">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865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39</xdr:row>
      <xdr:rowOff>0</xdr:rowOff>
    </xdr:from>
    <xdr:to>
      <xdr:col>4</xdr:col>
      <xdr:colOff>16510</xdr:colOff>
      <xdr:row>39</xdr:row>
      <xdr:rowOff>16510</xdr:rowOff>
    </xdr:to>
    <xdr:pic>
      <xdr:nvPicPr>
        <xdr:cNvPr id="5" name="Picture 4" descr="https://applications.labor.ny.gov/wpp/images/spacer.gif">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756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39</xdr:row>
      <xdr:rowOff>0</xdr:rowOff>
    </xdr:from>
    <xdr:to>
      <xdr:col>5</xdr:col>
      <xdr:colOff>16510</xdr:colOff>
      <xdr:row>39</xdr:row>
      <xdr:rowOff>16510</xdr:rowOff>
    </xdr:to>
    <xdr:pic>
      <xdr:nvPicPr>
        <xdr:cNvPr id="6" name="Picture 5" descr="https://applications.labor.ny.gov/wpp/images/spacer.gif">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00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39</xdr:row>
      <xdr:rowOff>0</xdr:rowOff>
    </xdr:from>
    <xdr:to>
      <xdr:col>6</xdr:col>
      <xdr:colOff>16510</xdr:colOff>
      <xdr:row>39</xdr:row>
      <xdr:rowOff>16510</xdr:rowOff>
    </xdr:to>
    <xdr:pic>
      <xdr:nvPicPr>
        <xdr:cNvPr id="7" name="Picture 6" descr="https://applications.labor.ny.gov/wpp/images/spacer.gif">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06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16510</xdr:colOff>
      <xdr:row>39</xdr:row>
      <xdr:rowOff>16510</xdr:rowOff>
    </xdr:to>
    <xdr:pic>
      <xdr:nvPicPr>
        <xdr:cNvPr id="8" name="Picture 7" descr="https://applications.labor.ny.gov/wpp/images/spacer.gif">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890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39</xdr:row>
      <xdr:rowOff>0</xdr:rowOff>
    </xdr:from>
    <xdr:to>
      <xdr:col>10</xdr:col>
      <xdr:colOff>16510</xdr:colOff>
      <xdr:row>39</xdr:row>
      <xdr:rowOff>16510</xdr:rowOff>
    </xdr:to>
    <xdr:pic>
      <xdr:nvPicPr>
        <xdr:cNvPr id="9" name="Picture 8" descr="https://applications.labor.ny.gov/wpp/images/spacer.gif">
          <a:extLst>
            <a:ext uri="{FF2B5EF4-FFF2-40B4-BE49-F238E27FC236}">
              <a16:creationId xmlns:a16="http://schemas.microsoft.com/office/drawing/2014/main" id="{00000000-0008-0000-0D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558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39</xdr:row>
      <xdr:rowOff>0</xdr:rowOff>
    </xdr:from>
    <xdr:to>
      <xdr:col>11</xdr:col>
      <xdr:colOff>16510</xdr:colOff>
      <xdr:row>39</xdr:row>
      <xdr:rowOff>16510</xdr:rowOff>
    </xdr:to>
    <xdr:pic>
      <xdr:nvPicPr>
        <xdr:cNvPr id="10" name="Picture 9" descr="https://applications.labor.ny.gov/wpp/images/spacer.gif">
          <a:extLst>
            <a:ext uri="{FF2B5EF4-FFF2-40B4-BE49-F238E27FC236}">
              <a16:creationId xmlns:a16="http://schemas.microsoft.com/office/drawing/2014/main" id="{00000000-0008-0000-0D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306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39</xdr:row>
      <xdr:rowOff>0</xdr:rowOff>
    </xdr:from>
    <xdr:to>
      <xdr:col>12</xdr:col>
      <xdr:colOff>16510</xdr:colOff>
      <xdr:row>39</xdr:row>
      <xdr:rowOff>16510</xdr:rowOff>
    </xdr:to>
    <xdr:pic>
      <xdr:nvPicPr>
        <xdr:cNvPr id="11" name="Picture 10" descr="https://applications.labor.ny.gov/wpp/images/spacer.gif">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12700" cy="12700"/>
    <xdr:pic>
      <xdr:nvPicPr>
        <xdr:cNvPr id="12" name="Picture 11" descr="https://applications.labor.ny.gov/wpp/images/spacer.gif">
          <a:extLst>
            <a:ext uri="{FF2B5EF4-FFF2-40B4-BE49-F238E27FC236}">
              <a16:creationId xmlns:a16="http://schemas.microsoft.com/office/drawing/2014/main" id="{00000000-0008-0000-0D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474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39</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D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142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39</xdr:row>
      <xdr:rowOff>0</xdr:rowOff>
    </xdr:from>
    <xdr:to>
      <xdr:col>1</xdr:col>
      <xdr:colOff>16510</xdr:colOff>
      <xdr:row>39</xdr:row>
      <xdr:rowOff>16510</xdr:rowOff>
    </xdr:to>
    <xdr:pic>
      <xdr:nvPicPr>
        <xdr:cNvPr id="14" name="Picture 13" descr="https://applications.labor.ny.gov/wpp/images/spacer.gif">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15" name="Picture 14" descr="https://applications.labor.ny.gov/wpp/images/spacer.gif">
          <a:extLst>
            <a:ext uri="{FF2B5EF4-FFF2-40B4-BE49-F238E27FC236}">
              <a16:creationId xmlns:a16="http://schemas.microsoft.com/office/drawing/2014/main" id="{29D0FC99-9405-410E-B609-1624F2E9F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16" name="Picture 15" descr="https://applications.labor.ny.gov/wpp/images/spacer.gif">
          <a:extLst>
            <a:ext uri="{FF2B5EF4-FFF2-40B4-BE49-F238E27FC236}">
              <a16:creationId xmlns:a16="http://schemas.microsoft.com/office/drawing/2014/main" id="{FB7DD970-DE52-4E81-98C0-44237F955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17" name="Picture 16" descr="https://applications.labor.ny.gov/wpp/images/spacer.gif">
          <a:extLst>
            <a:ext uri="{FF2B5EF4-FFF2-40B4-BE49-F238E27FC236}">
              <a16:creationId xmlns:a16="http://schemas.microsoft.com/office/drawing/2014/main" id="{0878037B-5354-41F3-80E1-1BB0EAABE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18" name="Picture 17" descr="https://applications.labor.ny.gov/wpp/images/spacer.gif">
          <a:extLst>
            <a:ext uri="{FF2B5EF4-FFF2-40B4-BE49-F238E27FC236}">
              <a16:creationId xmlns:a16="http://schemas.microsoft.com/office/drawing/2014/main" id="{FAB9BFCF-AA92-44A3-A0BF-E0311A1B9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19" name="Picture 18" descr="https://applications.labor.ny.gov/wpp/images/spacer.gif">
          <a:extLst>
            <a:ext uri="{FF2B5EF4-FFF2-40B4-BE49-F238E27FC236}">
              <a16:creationId xmlns:a16="http://schemas.microsoft.com/office/drawing/2014/main" id="{B6858B66-F04A-4F2B-BDB5-0B7BD4CEE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20" name="Picture 19" descr="https://applications.labor.ny.gov/wpp/images/spacer.gif">
          <a:extLst>
            <a:ext uri="{FF2B5EF4-FFF2-40B4-BE49-F238E27FC236}">
              <a16:creationId xmlns:a16="http://schemas.microsoft.com/office/drawing/2014/main" id="{2A18118F-BFE4-4115-92E0-7B9F6EF43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21" name="Picture 20" descr="https://applications.labor.ny.gov/wpp/images/spacer.gif">
          <a:extLst>
            <a:ext uri="{FF2B5EF4-FFF2-40B4-BE49-F238E27FC236}">
              <a16:creationId xmlns:a16="http://schemas.microsoft.com/office/drawing/2014/main" id="{58754431-AB4A-494D-AF8E-0F69B6BB1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22" name="Picture 21" descr="https://applications.labor.ny.gov/wpp/images/spacer.gif">
          <a:extLst>
            <a:ext uri="{FF2B5EF4-FFF2-40B4-BE49-F238E27FC236}">
              <a16:creationId xmlns:a16="http://schemas.microsoft.com/office/drawing/2014/main" id="{B7370938-A99C-409B-9010-ABBE82DBF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39</xdr:row>
      <xdr:rowOff>0</xdr:rowOff>
    </xdr:from>
    <xdr:ext cx="12700" cy="12700"/>
    <xdr:pic>
      <xdr:nvPicPr>
        <xdr:cNvPr id="23" name="Picture 22" descr="https://applications.labor.ny.gov/wpp/images/spacer.gif">
          <a:extLst>
            <a:ext uri="{FF2B5EF4-FFF2-40B4-BE49-F238E27FC236}">
              <a16:creationId xmlns:a16="http://schemas.microsoft.com/office/drawing/2014/main" id="{4DD23ECD-5C10-42FF-AD9B-6288EC96B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39</xdr:row>
      <xdr:rowOff>0</xdr:rowOff>
    </xdr:from>
    <xdr:to>
      <xdr:col>1</xdr:col>
      <xdr:colOff>16510</xdr:colOff>
      <xdr:row>39</xdr:row>
      <xdr:rowOff>16510</xdr:rowOff>
    </xdr:to>
    <xdr:pic>
      <xdr:nvPicPr>
        <xdr:cNvPr id="24" name="Picture 23" descr="https://applications.labor.ny.gov/wpp/images/spacer.gif">
          <a:extLst>
            <a:ext uri="{FF2B5EF4-FFF2-40B4-BE49-F238E27FC236}">
              <a16:creationId xmlns:a16="http://schemas.microsoft.com/office/drawing/2014/main" id="{EA9230EE-2E31-4732-A2BC-B6B55C774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25" name="Picture 24" descr="https://applications.labor.ny.gov/wpp/images/spacer.gif">
          <a:extLst>
            <a:ext uri="{FF2B5EF4-FFF2-40B4-BE49-F238E27FC236}">
              <a16:creationId xmlns:a16="http://schemas.microsoft.com/office/drawing/2014/main" id="{03385A5C-09D6-4130-A8EA-800859C98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26" name="Picture 25" descr="https://applications.labor.ny.gov/wpp/images/spacer.gif">
          <a:extLst>
            <a:ext uri="{FF2B5EF4-FFF2-40B4-BE49-F238E27FC236}">
              <a16:creationId xmlns:a16="http://schemas.microsoft.com/office/drawing/2014/main" id="{E405EA13-E77A-42C4-B802-430EE030F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27" name="Picture 26" descr="https://applications.labor.ny.gov/wpp/images/spacer.gif">
          <a:extLst>
            <a:ext uri="{FF2B5EF4-FFF2-40B4-BE49-F238E27FC236}">
              <a16:creationId xmlns:a16="http://schemas.microsoft.com/office/drawing/2014/main" id="{582499A8-91F2-485D-B672-651305265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28" name="Picture 27" descr="https://applications.labor.ny.gov/wpp/images/spacer.gif">
          <a:extLst>
            <a:ext uri="{FF2B5EF4-FFF2-40B4-BE49-F238E27FC236}">
              <a16:creationId xmlns:a16="http://schemas.microsoft.com/office/drawing/2014/main" id="{0A1EB0F8-4A92-4D99-940C-5BBFF2D43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29" name="Picture 28" descr="https://applications.labor.ny.gov/wpp/images/spacer.gif">
          <a:extLst>
            <a:ext uri="{FF2B5EF4-FFF2-40B4-BE49-F238E27FC236}">
              <a16:creationId xmlns:a16="http://schemas.microsoft.com/office/drawing/2014/main" id="{30810FB2-FB38-472C-AF52-33B03BCC0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0" name="Picture 29" descr="https://applications.labor.ny.gov/wpp/images/spacer.gif">
          <a:extLst>
            <a:ext uri="{FF2B5EF4-FFF2-40B4-BE49-F238E27FC236}">
              <a16:creationId xmlns:a16="http://schemas.microsoft.com/office/drawing/2014/main" id="{132773AF-2320-483C-BFD4-E95710FF2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1" name="Picture 30" descr="https://applications.labor.ny.gov/wpp/images/spacer.gif">
          <a:extLst>
            <a:ext uri="{FF2B5EF4-FFF2-40B4-BE49-F238E27FC236}">
              <a16:creationId xmlns:a16="http://schemas.microsoft.com/office/drawing/2014/main" id="{A3B1C1ED-6B70-4924-93B8-DDD3C6907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2" name="Picture 31" descr="https://applications.labor.ny.gov/wpp/images/spacer.gif">
          <a:extLst>
            <a:ext uri="{FF2B5EF4-FFF2-40B4-BE49-F238E27FC236}">
              <a16:creationId xmlns:a16="http://schemas.microsoft.com/office/drawing/2014/main" id="{CB7F3C33-D83B-479F-B314-2C5F7CFD0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3" name="Picture 32" descr="https://applications.labor.ny.gov/wpp/images/spacer.gif">
          <a:extLst>
            <a:ext uri="{FF2B5EF4-FFF2-40B4-BE49-F238E27FC236}">
              <a16:creationId xmlns:a16="http://schemas.microsoft.com/office/drawing/2014/main" id="{C551FAD3-3ECD-4C9E-B8BC-5E797D6B9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4" name="Picture 33" descr="https://applications.labor.ny.gov/wpp/images/spacer.gif">
          <a:extLst>
            <a:ext uri="{FF2B5EF4-FFF2-40B4-BE49-F238E27FC236}">
              <a16:creationId xmlns:a16="http://schemas.microsoft.com/office/drawing/2014/main" id="{596AB4E2-42C5-44DA-9C37-F44A2E298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5" name="Picture 34" descr="https://applications.labor.ny.gov/wpp/images/spacer.gif">
          <a:extLst>
            <a:ext uri="{FF2B5EF4-FFF2-40B4-BE49-F238E27FC236}">
              <a16:creationId xmlns:a16="http://schemas.microsoft.com/office/drawing/2014/main" id="{8E4A01FA-44E4-42B5-92E9-FB0ECA870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6" name="Picture 35" descr="https://applications.labor.ny.gov/wpp/images/spacer.gif">
          <a:extLst>
            <a:ext uri="{FF2B5EF4-FFF2-40B4-BE49-F238E27FC236}">
              <a16:creationId xmlns:a16="http://schemas.microsoft.com/office/drawing/2014/main" id="{0F8806B1-AAA6-4200-B14A-87C7E92CE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39</xdr:row>
      <xdr:rowOff>0</xdr:rowOff>
    </xdr:from>
    <xdr:ext cx="12700" cy="12700"/>
    <xdr:pic>
      <xdr:nvPicPr>
        <xdr:cNvPr id="37" name="Picture 36" descr="https://applications.labor.ny.gov/wpp/images/spacer.gif">
          <a:extLst>
            <a:ext uri="{FF2B5EF4-FFF2-40B4-BE49-F238E27FC236}">
              <a16:creationId xmlns:a16="http://schemas.microsoft.com/office/drawing/2014/main" id="{6C23831C-D330-420D-A1D6-AC7F21FB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39</xdr:row>
      <xdr:rowOff>0</xdr:rowOff>
    </xdr:from>
    <xdr:to>
      <xdr:col>1</xdr:col>
      <xdr:colOff>16510</xdr:colOff>
      <xdr:row>39</xdr:row>
      <xdr:rowOff>16510</xdr:rowOff>
    </xdr:to>
    <xdr:pic>
      <xdr:nvPicPr>
        <xdr:cNvPr id="38" name="Picture 37" descr="https://applications.labor.ny.gov/wpp/images/spacer.gif">
          <a:extLst>
            <a:ext uri="{FF2B5EF4-FFF2-40B4-BE49-F238E27FC236}">
              <a16:creationId xmlns:a16="http://schemas.microsoft.com/office/drawing/2014/main" id="{F2FE1B32-AB6D-4A07-9E59-499D7FCC7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39" name="Picture 38" descr="https://applications.labor.ny.gov/wpp/images/spacer.gif">
          <a:extLst>
            <a:ext uri="{FF2B5EF4-FFF2-40B4-BE49-F238E27FC236}">
              <a16:creationId xmlns:a16="http://schemas.microsoft.com/office/drawing/2014/main" id="{DF3E04E0-B437-4380-873D-17445D83E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40" name="Picture 39" descr="https://applications.labor.ny.gov/wpp/images/spacer.gif">
          <a:extLst>
            <a:ext uri="{FF2B5EF4-FFF2-40B4-BE49-F238E27FC236}">
              <a16:creationId xmlns:a16="http://schemas.microsoft.com/office/drawing/2014/main" id="{1DEA101D-C688-4044-861D-2D0BD1598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39</xdr:row>
      <xdr:rowOff>0</xdr:rowOff>
    </xdr:from>
    <xdr:ext cx="12700" cy="12700"/>
    <xdr:pic>
      <xdr:nvPicPr>
        <xdr:cNvPr id="41" name="Picture 40" descr="https://applications.labor.ny.gov/wpp/images/spacer.gif">
          <a:extLst>
            <a:ext uri="{FF2B5EF4-FFF2-40B4-BE49-F238E27FC236}">
              <a16:creationId xmlns:a16="http://schemas.microsoft.com/office/drawing/2014/main" id="{DB78C975-8884-4026-9F21-27BF4AE66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39</xdr:row>
      <xdr:rowOff>0</xdr:rowOff>
    </xdr:from>
    <xdr:to>
      <xdr:col>1</xdr:col>
      <xdr:colOff>16510</xdr:colOff>
      <xdr:row>39</xdr:row>
      <xdr:rowOff>16510</xdr:rowOff>
    </xdr:to>
    <xdr:pic>
      <xdr:nvPicPr>
        <xdr:cNvPr id="42" name="Picture 41" descr="https://applications.labor.ny.gov/wpp/images/spacer.gif">
          <a:extLst>
            <a:ext uri="{FF2B5EF4-FFF2-40B4-BE49-F238E27FC236}">
              <a16:creationId xmlns:a16="http://schemas.microsoft.com/office/drawing/2014/main" id="{941BF91C-8F82-4A21-8931-EB4E94849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43" name="Picture 42" descr="https://applications.labor.ny.gov/wpp/images/spacer.gif">
          <a:extLst>
            <a:ext uri="{FF2B5EF4-FFF2-40B4-BE49-F238E27FC236}">
              <a16:creationId xmlns:a16="http://schemas.microsoft.com/office/drawing/2014/main" id="{93E46CEE-4B7C-49F6-AE6D-F16673F1B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44" name="Picture 43" descr="https://applications.labor.ny.gov/wpp/images/spacer.gif">
          <a:extLst>
            <a:ext uri="{FF2B5EF4-FFF2-40B4-BE49-F238E27FC236}">
              <a16:creationId xmlns:a16="http://schemas.microsoft.com/office/drawing/2014/main" id="{D745F800-F0C7-4AF5-8CC6-66804E410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45" name="Picture 44" descr="https://applications.labor.ny.gov/wpp/images/spacer.gif">
          <a:extLst>
            <a:ext uri="{FF2B5EF4-FFF2-40B4-BE49-F238E27FC236}">
              <a16:creationId xmlns:a16="http://schemas.microsoft.com/office/drawing/2014/main" id="{E0E27E05-9FA3-415B-B407-8837BE0D4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46" name="Picture 45" descr="https://applications.labor.ny.gov/wpp/images/spacer.gif">
          <a:extLst>
            <a:ext uri="{FF2B5EF4-FFF2-40B4-BE49-F238E27FC236}">
              <a16:creationId xmlns:a16="http://schemas.microsoft.com/office/drawing/2014/main" id="{ADA825C1-9FD4-44E2-9173-5E6B98FB2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47" name="Picture 46" descr="https://applications.labor.ny.gov/wpp/images/spacer.gif">
          <a:extLst>
            <a:ext uri="{FF2B5EF4-FFF2-40B4-BE49-F238E27FC236}">
              <a16:creationId xmlns:a16="http://schemas.microsoft.com/office/drawing/2014/main" id="{86D0FAC8-3070-4D53-8D97-934798565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48" name="Picture 47" descr="https://applications.labor.ny.gov/wpp/images/spacer.gif">
          <a:extLst>
            <a:ext uri="{FF2B5EF4-FFF2-40B4-BE49-F238E27FC236}">
              <a16:creationId xmlns:a16="http://schemas.microsoft.com/office/drawing/2014/main" id="{2999F284-D9DA-41E5-883A-7CA157366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49" name="Picture 48" descr="https://applications.labor.ny.gov/wpp/images/spacer.gif">
          <a:extLst>
            <a:ext uri="{FF2B5EF4-FFF2-40B4-BE49-F238E27FC236}">
              <a16:creationId xmlns:a16="http://schemas.microsoft.com/office/drawing/2014/main" id="{C0EE14F0-690E-4520-8779-200991FD6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50" name="Picture 49" descr="https://applications.labor.ny.gov/wpp/images/spacer.gif">
          <a:extLst>
            <a:ext uri="{FF2B5EF4-FFF2-40B4-BE49-F238E27FC236}">
              <a16:creationId xmlns:a16="http://schemas.microsoft.com/office/drawing/2014/main" id="{8965A900-4F91-43E2-9280-6C057B4A1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51" name="Picture 50" descr="https://applications.labor.ny.gov/wpp/images/spacer.gif">
          <a:extLst>
            <a:ext uri="{FF2B5EF4-FFF2-40B4-BE49-F238E27FC236}">
              <a16:creationId xmlns:a16="http://schemas.microsoft.com/office/drawing/2014/main" id="{94468105-ED57-48C0-BEC3-4F4113C52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52" name="Picture 51" descr="https://applications.labor.ny.gov/wpp/images/spacer.gif">
          <a:extLst>
            <a:ext uri="{FF2B5EF4-FFF2-40B4-BE49-F238E27FC236}">
              <a16:creationId xmlns:a16="http://schemas.microsoft.com/office/drawing/2014/main" id="{C59DAEEF-7D31-4388-A9A2-F9F6D8F6F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53" name="Picture 52" descr="https://applications.labor.ny.gov/wpp/images/spacer.gif">
          <a:extLst>
            <a:ext uri="{FF2B5EF4-FFF2-40B4-BE49-F238E27FC236}">
              <a16:creationId xmlns:a16="http://schemas.microsoft.com/office/drawing/2014/main" id="{E9A075A0-3E4D-4532-AFF5-65E842972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54" name="Picture 53" descr="https://applications.labor.ny.gov/wpp/images/spacer.gif">
          <a:extLst>
            <a:ext uri="{FF2B5EF4-FFF2-40B4-BE49-F238E27FC236}">
              <a16:creationId xmlns:a16="http://schemas.microsoft.com/office/drawing/2014/main" id="{0BC33008-C782-4099-B0C9-DB1247929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39</xdr:row>
      <xdr:rowOff>0</xdr:rowOff>
    </xdr:from>
    <xdr:ext cx="12700" cy="12700"/>
    <xdr:pic>
      <xdr:nvPicPr>
        <xdr:cNvPr id="55" name="Picture 54" descr="https://applications.labor.ny.gov/wpp/images/spacer.gif">
          <a:extLst>
            <a:ext uri="{FF2B5EF4-FFF2-40B4-BE49-F238E27FC236}">
              <a16:creationId xmlns:a16="http://schemas.microsoft.com/office/drawing/2014/main" id="{37FC2087-5FC1-41D3-9A36-521EEFC3A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39</xdr:row>
      <xdr:rowOff>0</xdr:rowOff>
    </xdr:from>
    <xdr:to>
      <xdr:col>1</xdr:col>
      <xdr:colOff>16510</xdr:colOff>
      <xdr:row>39</xdr:row>
      <xdr:rowOff>16510</xdr:rowOff>
    </xdr:to>
    <xdr:pic>
      <xdr:nvPicPr>
        <xdr:cNvPr id="56" name="Picture 55" descr="https://applications.labor.ny.gov/wpp/images/spacer.gif">
          <a:extLst>
            <a:ext uri="{FF2B5EF4-FFF2-40B4-BE49-F238E27FC236}">
              <a16:creationId xmlns:a16="http://schemas.microsoft.com/office/drawing/2014/main" id="{E7597795-CA68-4230-ABCF-05DD141AA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57" name="Picture 56" descr="https://applications.labor.ny.gov/wpp/images/spacer.gif">
          <a:extLst>
            <a:ext uri="{FF2B5EF4-FFF2-40B4-BE49-F238E27FC236}">
              <a16:creationId xmlns:a16="http://schemas.microsoft.com/office/drawing/2014/main" id="{ECF914C2-E05D-4B26-9095-7F33E9ACD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58" name="Picture 57" descr="https://applications.labor.ny.gov/wpp/images/spacer.gif">
          <a:extLst>
            <a:ext uri="{FF2B5EF4-FFF2-40B4-BE49-F238E27FC236}">
              <a16:creationId xmlns:a16="http://schemas.microsoft.com/office/drawing/2014/main" id="{20844602-613D-4C2F-9A4F-44A176F63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39</xdr:row>
      <xdr:rowOff>0</xdr:rowOff>
    </xdr:from>
    <xdr:ext cx="12700" cy="12700"/>
    <xdr:pic>
      <xdr:nvPicPr>
        <xdr:cNvPr id="59" name="Picture 58" descr="https://applications.labor.ny.gov/wpp/images/spacer.gif">
          <a:extLst>
            <a:ext uri="{FF2B5EF4-FFF2-40B4-BE49-F238E27FC236}">
              <a16:creationId xmlns:a16="http://schemas.microsoft.com/office/drawing/2014/main" id="{FAC72E29-3117-41D4-9136-1B62E3CDE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39</xdr:row>
      <xdr:rowOff>0</xdr:rowOff>
    </xdr:from>
    <xdr:to>
      <xdr:col>1</xdr:col>
      <xdr:colOff>16510</xdr:colOff>
      <xdr:row>39</xdr:row>
      <xdr:rowOff>16510</xdr:rowOff>
    </xdr:to>
    <xdr:pic>
      <xdr:nvPicPr>
        <xdr:cNvPr id="60" name="Picture 59" descr="https://applications.labor.ny.gov/wpp/images/spacer.gif">
          <a:extLst>
            <a:ext uri="{FF2B5EF4-FFF2-40B4-BE49-F238E27FC236}">
              <a16:creationId xmlns:a16="http://schemas.microsoft.com/office/drawing/2014/main" id="{BCFC0702-E7A3-470A-B997-E8DA593AD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61" name="Picture 60" descr="https://applications.labor.ny.gov/wpp/images/spacer.gif">
          <a:extLst>
            <a:ext uri="{FF2B5EF4-FFF2-40B4-BE49-F238E27FC236}">
              <a16:creationId xmlns:a16="http://schemas.microsoft.com/office/drawing/2014/main" id="{533C26EC-8831-46ED-8126-4AD51E189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62" name="Picture 61" descr="https://applications.labor.ny.gov/wpp/images/spacer.gif">
          <a:extLst>
            <a:ext uri="{FF2B5EF4-FFF2-40B4-BE49-F238E27FC236}">
              <a16:creationId xmlns:a16="http://schemas.microsoft.com/office/drawing/2014/main" id="{E57D74E5-0E33-4F0E-918C-C30F23AB3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63" name="Picture 62" descr="https://applications.labor.ny.gov/wpp/images/spacer.gif">
          <a:extLst>
            <a:ext uri="{FF2B5EF4-FFF2-40B4-BE49-F238E27FC236}">
              <a16:creationId xmlns:a16="http://schemas.microsoft.com/office/drawing/2014/main" id="{C7D7122E-72B7-4BC6-A036-151E6B4DC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64" name="Picture 63" descr="https://applications.labor.ny.gov/wpp/images/spacer.gif">
          <a:extLst>
            <a:ext uri="{FF2B5EF4-FFF2-40B4-BE49-F238E27FC236}">
              <a16:creationId xmlns:a16="http://schemas.microsoft.com/office/drawing/2014/main" id="{7C1E5CE5-031C-418A-8467-B5CD517CB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65" name="Picture 64" descr="https://applications.labor.ny.gov/wpp/images/spacer.gif">
          <a:extLst>
            <a:ext uri="{FF2B5EF4-FFF2-40B4-BE49-F238E27FC236}">
              <a16:creationId xmlns:a16="http://schemas.microsoft.com/office/drawing/2014/main" id="{ECFB760B-4734-4C2C-B5D8-1B6AD7AAA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66" name="Picture 65" descr="https://applications.labor.ny.gov/wpp/images/spacer.gif">
          <a:extLst>
            <a:ext uri="{FF2B5EF4-FFF2-40B4-BE49-F238E27FC236}">
              <a16:creationId xmlns:a16="http://schemas.microsoft.com/office/drawing/2014/main" id="{D62E6E49-6B6A-41F0-8E11-7BA23913A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67" name="Picture 66" descr="https://applications.labor.ny.gov/wpp/images/spacer.gif">
          <a:extLst>
            <a:ext uri="{FF2B5EF4-FFF2-40B4-BE49-F238E27FC236}">
              <a16:creationId xmlns:a16="http://schemas.microsoft.com/office/drawing/2014/main" id="{73AE5B60-9EF0-487E-B728-C6751B544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39</xdr:row>
      <xdr:rowOff>0</xdr:rowOff>
    </xdr:from>
    <xdr:ext cx="12700" cy="12700"/>
    <xdr:pic>
      <xdr:nvPicPr>
        <xdr:cNvPr id="68" name="Picture 67" descr="https://applications.labor.ny.gov/wpp/images/spacer.gif">
          <a:extLst>
            <a:ext uri="{FF2B5EF4-FFF2-40B4-BE49-F238E27FC236}">
              <a16:creationId xmlns:a16="http://schemas.microsoft.com/office/drawing/2014/main" id="{8D3CBB11-12B5-4DC1-8AAF-7079E3C00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39</xdr:row>
      <xdr:rowOff>0</xdr:rowOff>
    </xdr:from>
    <xdr:to>
      <xdr:col>1</xdr:col>
      <xdr:colOff>16510</xdr:colOff>
      <xdr:row>39</xdr:row>
      <xdr:rowOff>16510</xdr:rowOff>
    </xdr:to>
    <xdr:pic>
      <xdr:nvPicPr>
        <xdr:cNvPr id="69" name="Picture 68" descr="https://applications.labor.ny.gov/wpp/images/spacer.gif">
          <a:extLst>
            <a:ext uri="{FF2B5EF4-FFF2-40B4-BE49-F238E27FC236}">
              <a16:creationId xmlns:a16="http://schemas.microsoft.com/office/drawing/2014/main" id="{04EE615D-7A3F-4A64-AE0B-2E38B2CCC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70" name="Picture 69" descr="https://applications.labor.ny.gov/wpp/images/spacer.gif">
          <a:extLst>
            <a:ext uri="{FF2B5EF4-FFF2-40B4-BE49-F238E27FC236}">
              <a16:creationId xmlns:a16="http://schemas.microsoft.com/office/drawing/2014/main" id="{75A3801A-3D69-4337-A85C-B5FD3EC9B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71" name="Picture 70" descr="https://applications.labor.ny.gov/wpp/images/spacer.gif">
          <a:extLst>
            <a:ext uri="{FF2B5EF4-FFF2-40B4-BE49-F238E27FC236}">
              <a16:creationId xmlns:a16="http://schemas.microsoft.com/office/drawing/2014/main" id="{E48D2ACC-2BE1-4F96-B116-9757CA34F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39</xdr:row>
      <xdr:rowOff>0</xdr:rowOff>
    </xdr:from>
    <xdr:ext cx="12700" cy="12700"/>
    <xdr:pic>
      <xdr:nvPicPr>
        <xdr:cNvPr id="72" name="Picture 71" descr="https://applications.labor.ny.gov/wpp/images/spacer.gif">
          <a:extLst>
            <a:ext uri="{FF2B5EF4-FFF2-40B4-BE49-F238E27FC236}">
              <a16:creationId xmlns:a16="http://schemas.microsoft.com/office/drawing/2014/main" id="{89ADB693-D93E-47A9-ADF2-75CF795F9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39</xdr:row>
      <xdr:rowOff>0</xdr:rowOff>
    </xdr:from>
    <xdr:to>
      <xdr:col>1</xdr:col>
      <xdr:colOff>16510</xdr:colOff>
      <xdr:row>39</xdr:row>
      <xdr:rowOff>16510</xdr:rowOff>
    </xdr:to>
    <xdr:pic>
      <xdr:nvPicPr>
        <xdr:cNvPr id="73" name="Picture 72" descr="https://applications.labor.ny.gov/wpp/images/spacer.gif">
          <a:extLst>
            <a:ext uri="{FF2B5EF4-FFF2-40B4-BE49-F238E27FC236}">
              <a16:creationId xmlns:a16="http://schemas.microsoft.com/office/drawing/2014/main" id="{8C19F901-6D09-431C-83EA-A8663FD61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74" name="Picture 73" descr="https://applications.labor.ny.gov/wpp/images/spacer.gif">
          <a:extLst>
            <a:ext uri="{FF2B5EF4-FFF2-40B4-BE49-F238E27FC236}">
              <a16:creationId xmlns:a16="http://schemas.microsoft.com/office/drawing/2014/main" id="{B6CE7C60-7432-48EE-B59C-106E344FD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39</xdr:row>
      <xdr:rowOff>0</xdr:rowOff>
    </xdr:from>
    <xdr:to>
      <xdr:col>1</xdr:col>
      <xdr:colOff>16510</xdr:colOff>
      <xdr:row>39</xdr:row>
      <xdr:rowOff>16510</xdr:rowOff>
    </xdr:to>
    <xdr:pic>
      <xdr:nvPicPr>
        <xdr:cNvPr id="75" name="Picture 74" descr="https://applications.labor.ny.gov/wpp/images/spacer.gif">
          <a:extLst>
            <a:ext uri="{FF2B5EF4-FFF2-40B4-BE49-F238E27FC236}">
              <a16:creationId xmlns:a16="http://schemas.microsoft.com/office/drawing/2014/main" id="{430FC0FD-9C8F-4CBF-AB71-1C1CE70071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42578125" style="1" customWidth="1"/>
    <col min="6" max="6" width="9.28515625" style="1" customWidth="1"/>
    <col min="7" max="10" width="9.28515625" style="1"/>
    <col min="11" max="11" width="12.42578125" style="1" customWidth="1"/>
    <col min="12" max="16384" width="9.28515625" style="1"/>
  </cols>
  <sheetData>
    <row r="1" spans="1:11" ht="18">
      <c r="A1" s="265" t="s">
        <v>55</v>
      </c>
      <c r="B1" s="265"/>
      <c r="C1" s="265"/>
      <c r="D1" s="265"/>
      <c r="E1" s="265"/>
      <c r="F1" s="265"/>
      <c r="G1" s="265"/>
      <c r="H1" s="265"/>
      <c r="I1" s="265"/>
    </row>
    <row r="2" spans="1:11" ht="15">
      <c r="A2" s="266" t="s">
        <v>54</v>
      </c>
      <c r="B2" s="266"/>
      <c r="C2" s="266"/>
      <c r="D2" s="266"/>
      <c r="E2" s="266"/>
      <c r="F2" s="266"/>
      <c r="G2" s="266"/>
      <c r="H2" s="266"/>
      <c r="I2" s="266"/>
    </row>
    <row r="3" spans="1:11">
      <c r="C3" s="7"/>
      <c r="D3" s="6"/>
      <c r="E3" s="6"/>
      <c r="F3" s="6"/>
    </row>
    <row r="4" spans="1:11" ht="27" customHeight="1">
      <c r="B4" s="270" t="s">
        <v>46</v>
      </c>
      <c r="C4" s="271"/>
      <c r="D4" s="271"/>
      <c r="E4" s="271"/>
      <c r="F4" s="271"/>
      <c r="G4" s="271"/>
      <c r="H4" s="271"/>
      <c r="I4" s="271"/>
      <c r="J4" s="271"/>
      <c r="K4" s="271"/>
    </row>
    <row r="5" spans="1:11" ht="15.75">
      <c r="B5" s="11" t="s">
        <v>0</v>
      </c>
      <c r="C5" s="267" t="s">
        <v>7</v>
      </c>
      <c r="D5" s="268"/>
      <c r="E5" s="269"/>
    </row>
    <row r="6" spans="1:11" ht="15.75">
      <c r="B6" s="22" t="s">
        <v>19</v>
      </c>
      <c r="C6" s="267" t="s">
        <v>20</v>
      </c>
      <c r="D6" s="268"/>
      <c r="E6" s="269"/>
    </row>
    <row r="7" spans="1:11" ht="15.75">
      <c r="B7" s="18"/>
      <c r="C7" s="19" t="s">
        <v>21</v>
      </c>
      <c r="D7" s="23" t="s">
        <v>22</v>
      </c>
    </row>
    <row r="8" spans="1:11" ht="15.75">
      <c r="B8" s="18"/>
      <c r="C8" s="19"/>
      <c r="D8" s="23"/>
    </row>
    <row r="9" spans="1:11" ht="15.75">
      <c r="B9" s="18" t="s">
        <v>9</v>
      </c>
      <c r="C9" s="256" t="s">
        <v>23</v>
      </c>
      <c r="D9" s="256"/>
      <c r="E9" s="256"/>
      <c r="F9" s="256"/>
      <c r="G9" s="256"/>
      <c r="H9" s="256"/>
      <c r="I9" s="256"/>
      <c r="J9" s="256"/>
      <c r="K9" s="256"/>
    </row>
    <row r="10" spans="1:11" ht="15.75">
      <c r="B10" s="18"/>
      <c r="C10" s="20" t="s">
        <v>10</v>
      </c>
      <c r="D10" s="15" t="s">
        <v>11</v>
      </c>
      <c r="E10" s="15" t="s">
        <v>12</v>
      </c>
      <c r="F10" s="15" t="s">
        <v>13</v>
      </c>
      <c r="G10" s="21" t="s">
        <v>14</v>
      </c>
      <c r="H10" s="21" t="s">
        <v>15</v>
      </c>
      <c r="I10" s="21" t="s">
        <v>16</v>
      </c>
      <c r="J10" s="21" t="s">
        <v>17</v>
      </c>
      <c r="K10" s="21" t="s">
        <v>18</v>
      </c>
    </row>
    <row r="11" spans="1:11" ht="15.75">
      <c r="B11" s="18"/>
      <c r="C11" s="20"/>
      <c r="D11" s="15"/>
      <c r="E11" s="15"/>
      <c r="F11" s="15"/>
      <c r="G11" s="21"/>
      <c r="H11" s="21"/>
      <c r="I11" s="21"/>
      <c r="J11" s="21"/>
      <c r="K11" s="21"/>
    </row>
    <row r="12" spans="1:11">
      <c r="B12" s="5"/>
    </row>
    <row r="13" spans="1:11" ht="246" customHeight="1">
      <c r="B13" s="260" t="s">
        <v>153</v>
      </c>
      <c r="C13" s="261"/>
      <c r="D13" s="261"/>
      <c r="E13" s="261"/>
      <c r="F13" s="261"/>
      <c r="G13" s="261"/>
      <c r="H13" s="261"/>
      <c r="I13" s="261"/>
      <c r="J13" s="261"/>
      <c r="K13" s="261"/>
    </row>
    <row r="14" spans="1:11" ht="17.850000000000001" customHeight="1"/>
    <row r="15" spans="1:11" ht="47.25" customHeight="1">
      <c r="B15" s="257" t="s">
        <v>135</v>
      </c>
      <c r="C15" s="258"/>
      <c r="D15" s="258"/>
      <c r="E15" s="258"/>
      <c r="F15" s="258"/>
      <c r="G15" s="258"/>
      <c r="H15" s="258"/>
      <c r="I15" s="258"/>
      <c r="J15" s="258"/>
      <c r="K15" s="258"/>
    </row>
    <row r="16" spans="1:11" ht="17.850000000000001" customHeight="1" thickBot="1"/>
    <row r="17" spans="2:11" ht="34.5" customHeight="1" thickBot="1">
      <c r="B17" s="262" t="s">
        <v>122</v>
      </c>
      <c r="C17" s="263"/>
      <c r="D17" s="263"/>
      <c r="E17" s="263"/>
      <c r="F17" s="263"/>
      <c r="G17" s="263"/>
      <c r="H17" s="263"/>
      <c r="I17" s="263"/>
      <c r="J17" s="263"/>
      <c r="K17" s="264"/>
    </row>
    <row r="18" spans="2:11" ht="15.75">
      <c r="B18" s="3"/>
    </row>
    <row r="19" spans="2:11" ht="110.25" customHeight="1">
      <c r="B19" s="259" t="s">
        <v>129</v>
      </c>
      <c r="C19" s="254"/>
      <c r="D19" s="254"/>
      <c r="E19" s="254"/>
      <c r="F19" s="254"/>
      <c r="G19" s="254"/>
      <c r="H19" s="254"/>
      <c r="I19" s="254"/>
      <c r="J19" s="254"/>
      <c r="K19" s="254"/>
    </row>
    <row r="20" spans="2:11" ht="15.75">
      <c r="B20" s="3"/>
    </row>
    <row r="21" spans="2:11" ht="51.75" customHeight="1">
      <c r="B21" s="259" t="s">
        <v>130</v>
      </c>
      <c r="C21" s="254"/>
      <c r="D21" s="254"/>
      <c r="E21" s="254"/>
      <c r="F21" s="254"/>
      <c r="G21" s="254"/>
      <c r="H21" s="254"/>
      <c r="I21" s="254"/>
      <c r="J21" s="254"/>
      <c r="K21" s="254"/>
    </row>
    <row r="23" spans="2:11" ht="50.25" customHeight="1">
      <c r="B23" s="253" t="s">
        <v>149</v>
      </c>
      <c r="C23" s="254"/>
      <c r="D23" s="254"/>
      <c r="E23" s="254"/>
      <c r="F23" s="254"/>
      <c r="G23" s="254"/>
      <c r="H23" s="254"/>
      <c r="I23" s="254"/>
      <c r="J23" s="254"/>
      <c r="K23" s="254"/>
    </row>
    <row r="24" spans="2:11" ht="15.75">
      <c r="B24" s="2"/>
    </row>
    <row r="25" spans="2:11" ht="48.75" customHeight="1">
      <c r="B25" s="253" t="s">
        <v>128</v>
      </c>
      <c r="C25" s="254"/>
      <c r="D25" s="254"/>
      <c r="E25" s="254"/>
      <c r="F25" s="254"/>
      <c r="G25" s="254"/>
      <c r="H25" s="254"/>
      <c r="I25" s="254"/>
      <c r="J25" s="254"/>
      <c r="K25" s="254"/>
    </row>
    <row r="26" spans="2:11" ht="15.75" customHeight="1"/>
    <row r="27" spans="2:11" ht="33" customHeight="1">
      <c r="B27" s="241" t="s">
        <v>133</v>
      </c>
      <c r="C27" s="255"/>
      <c r="D27" s="255"/>
      <c r="E27" s="255"/>
      <c r="F27" s="255"/>
      <c r="G27" s="255"/>
      <c r="H27" s="255"/>
      <c r="I27" s="255"/>
      <c r="J27" s="255"/>
      <c r="K27" s="255"/>
    </row>
    <row r="29" spans="2:11" ht="71.25" customHeight="1">
      <c r="B29" s="241" t="s">
        <v>138</v>
      </c>
      <c r="C29" s="255"/>
      <c r="D29" s="255"/>
      <c r="E29" s="255"/>
      <c r="F29" s="255"/>
      <c r="G29" s="255"/>
      <c r="H29" s="255"/>
      <c r="I29" s="255"/>
      <c r="J29" s="255"/>
      <c r="K29" s="255"/>
    </row>
    <row r="30" spans="2:11" ht="15.75">
      <c r="B30" s="2"/>
    </row>
    <row r="31" spans="2:11" ht="87.75" customHeight="1">
      <c r="B31" s="241" t="s">
        <v>131</v>
      </c>
      <c r="C31" s="241"/>
      <c r="D31" s="241"/>
      <c r="E31" s="241"/>
      <c r="F31" s="241"/>
      <c r="G31" s="241"/>
      <c r="H31" s="241"/>
      <c r="I31" s="241"/>
      <c r="J31" s="241"/>
      <c r="K31" s="241"/>
    </row>
    <row r="32" spans="2:11" ht="15.75">
      <c r="B32" s="2"/>
    </row>
    <row r="33" spans="2:11" ht="50.25" customHeight="1">
      <c r="B33" s="241" t="s">
        <v>144</v>
      </c>
      <c r="C33" s="279"/>
      <c r="D33" s="279"/>
      <c r="E33" s="279"/>
      <c r="F33" s="279"/>
      <c r="G33" s="279"/>
      <c r="H33" s="279"/>
      <c r="I33" s="279"/>
      <c r="J33" s="279"/>
      <c r="K33" s="279"/>
    </row>
    <row r="34" spans="2:11" ht="15.75">
      <c r="B34" s="2"/>
    </row>
    <row r="35" spans="2:11" ht="22.5" customHeight="1">
      <c r="B35" s="241" t="s">
        <v>132</v>
      </c>
      <c r="C35" s="255"/>
      <c r="D35" s="255"/>
      <c r="E35" s="255"/>
      <c r="F35" s="255"/>
      <c r="G35" s="255"/>
      <c r="H35" s="255"/>
      <c r="I35" s="255"/>
      <c r="J35" s="255"/>
      <c r="K35" s="255"/>
    </row>
    <row r="36" spans="2:11" ht="15.75" customHeight="1"/>
    <row r="37" spans="2:11" ht="211.5" customHeight="1">
      <c r="B37" s="277" t="s">
        <v>154</v>
      </c>
      <c r="C37" s="278"/>
      <c r="D37" s="278"/>
      <c r="E37" s="278"/>
      <c r="F37" s="278"/>
      <c r="G37" s="278"/>
      <c r="H37" s="278"/>
      <c r="I37" s="278"/>
      <c r="J37" s="278"/>
      <c r="K37" s="278"/>
    </row>
    <row r="38" spans="2:11" ht="15.75">
      <c r="B38" s="25"/>
    </row>
    <row r="39" spans="2:11" ht="91.5" customHeight="1" thickBot="1">
      <c r="B39" s="247" t="s">
        <v>126</v>
      </c>
      <c r="C39" s="248"/>
      <c r="D39" s="248"/>
      <c r="E39" s="248"/>
      <c r="F39" s="248"/>
      <c r="G39" s="248"/>
      <c r="H39" s="248"/>
      <c r="I39" s="248"/>
      <c r="J39" s="248"/>
      <c r="K39" s="249"/>
    </row>
    <row r="40" spans="2:11" ht="14.25">
      <c r="B40" s="24"/>
      <c r="C40" s="24"/>
      <c r="D40" s="24"/>
      <c r="E40" s="24"/>
      <c r="F40" s="24"/>
      <c r="G40" s="24"/>
      <c r="H40" s="24"/>
      <c r="I40" s="24"/>
      <c r="J40" s="24"/>
      <c r="K40" s="24"/>
    </row>
    <row r="41" spans="2:11" ht="76.5" customHeight="1">
      <c r="B41" s="250" t="s">
        <v>123</v>
      </c>
      <c r="C41" s="251"/>
      <c r="D41" s="251"/>
      <c r="E41" s="251"/>
      <c r="F41" s="251"/>
      <c r="G41" s="251"/>
      <c r="H41" s="251"/>
      <c r="I41" s="251"/>
      <c r="J41" s="251"/>
      <c r="K41" s="252"/>
    </row>
    <row r="42" spans="2:11" ht="14.25">
      <c r="B42" s="24"/>
      <c r="C42" s="24"/>
      <c r="D42" s="24"/>
      <c r="E42" s="24"/>
      <c r="F42" s="24"/>
      <c r="G42" s="24"/>
      <c r="H42" s="24"/>
      <c r="I42" s="24"/>
      <c r="J42" s="24"/>
      <c r="K42" s="24"/>
    </row>
    <row r="43" spans="2:11" ht="19.5" customHeight="1">
      <c r="B43" s="250" t="s">
        <v>109</v>
      </c>
      <c r="C43" s="251"/>
      <c r="D43" s="251"/>
      <c r="E43" s="251"/>
      <c r="F43" s="251"/>
      <c r="G43" s="251"/>
      <c r="H43" s="251"/>
      <c r="I43" s="251"/>
      <c r="J43" s="251"/>
      <c r="K43" s="252"/>
    </row>
    <row r="44" spans="2:11" ht="15.75">
      <c r="B44" s="2"/>
    </row>
    <row r="45" spans="2:11" ht="40.5" customHeight="1">
      <c r="B45" s="242" t="s">
        <v>150</v>
      </c>
      <c r="C45" s="245"/>
      <c r="D45" s="245"/>
      <c r="E45" s="245"/>
      <c r="F45" s="245"/>
      <c r="G45" s="245"/>
      <c r="H45" s="245"/>
      <c r="I45" s="245"/>
      <c r="J45" s="245"/>
      <c r="K45" s="246"/>
    </row>
    <row r="46" spans="2:11" ht="15.75">
      <c r="B46" s="2"/>
    </row>
    <row r="47" spans="2:11" ht="21.75" customHeight="1">
      <c r="B47" s="288" t="s">
        <v>106</v>
      </c>
      <c r="C47" s="243"/>
      <c r="D47" s="243"/>
      <c r="E47" s="243"/>
      <c r="F47" s="243"/>
      <c r="G47" s="243"/>
      <c r="H47" s="243"/>
      <c r="I47" s="243"/>
      <c r="J47" s="243"/>
      <c r="K47" s="244"/>
    </row>
    <row r="48" spans="2:11" ht="15.75">
      <c r="B48" s="2"/>
    </row>
    <row r="49" spans="1:11" ht="17.25" customHeight="1">
      <c r="B49" s="242" t="s">
        <v>107</v>
      </c>
      <c r="C49" s="245"/>
      <c r="D49" s="245"/>
      <c r="E49" s="245"/>
      <c r="F49" s="245"/>
      <c r="G49" s="245"/>
      <c r="H49" s="245"/>
      <c r="I49" s="245"/>
      <c r="J49" s="245"/>
      <c r="K49" s="246"/>
    </row>
    <row r="50" spans="1:11" ht="15.75">
      <c r="B50" s="2"/>
    </row>
    <row r="51" spans="1:11" ht="72" customHeight="1">
      <c r="B51" s="242" t="s">
        <v>127</v>
      </c>
      <c r="C51" s="243"/>
      <c r="D51" s="243"/>
      <c r="E51" s="243"/>
      <c r="F51" s="243"/>
      <c r="G51" s="243"/>
      <c r="H51" s="243"/>
      <c r="I51" s="243"/>
      <c r="J51" s="243"/>
      <c r="K51" s="244"/>
    </row>
    <row r="52" spans="1:11" ht="15.75">
      <c r="B52" s="2"/>
    </row>
    <row r="53" spans="1:11" ht="64.5" customHeight="1">
      <c r="B53" s="242" t="s">
        <v>145</v>
      </c>
      <c r="C53" s="245"/>
      <c r="D53" s="245"/>
      <c r="E53" s="245"/>
      <c r="F53" s="245"/>
      <c r="G53" s="245"/>
      <c r="H53" s="245"/>
      <c r="I53" s="245"/>
      <c r="J53" s="245"/>
      <c r="K53" s="246"/>
    </row>
    <row r="54" spans="1:11" ht="15.75">
      <c r="B54" s="2"/>
    </row>
    <row r="55" spans="1:11" ht="128.25" customHeight="1">
      <c r="B55" s="242" t="s">
        <v>114</v>
      </c>
      <c r="C55" s="245"/>
      <c r="D55" s="245"/>
      <c r="E55" s="245"/>
      <c r="F55" s="245"/>
      <c r="G55" s="245"/>
      <c r="H55" s="245"/>
      <c r="I55" s="245"/>
      <c r="J55" s="245"/>
      <c r="K55" s="246"/>
    </row>
    <row r="56" spans="1:11" ht="15.75">
      <c r="B56" s="2"/>
    </row>
    <row r="57" spans="1:11" ht="46.5" customHeight="1">
      <c r="B57" s="242" t="s">
        <v>108</v>
      </c>
      <c r="C57" s="245"/>
      <c r="D57" s="245"/>
      <c r="E57" s="245"/>
      <c r="F57" s="245"/>
      <c r="G57" s="245"/>
      <c r="H57" s="245"/>
      <c r="I57" s="245"/>
      <c r="J57" s="245"/>
      <c r="K57" s="246"/>
    </row>
    <row r="58" spans="1:11" ht="16.5" thickBot="1">
      <c r="B58" s="2"/>
    </row>
    <row r="59" spans="1:11" ht="54.75" customHeight="1" thickBot="1">
      <c r="B59" s="238" t="s">
        <v>155</v>
      </c>
      <c r="C59" s="239"/>
      <c r="D59" s="239"/>
      <c r="E59" s="239"/>
      <c r="F59" s="239"/>
      <c r="G59" s="239"/>
      <c r="H59" s="239"/>
      <c r="I59" s="239"/>
      <c r="J59" s="239"/>
      <c r="K59" s="240"/>
    </row>
    <row r="60" spans="1:11" ht="15.75">
      <c r="B60" s="12"/>
      <c r="C60" s="14"/>
      <c r="D60" s="14"/>
      <c r="E60" s="14"/>
      <c r="F60" s="14"/>
      <c r="G60" s="14"/>
      <c r="H60" s="14"/>
      <c r="I60" s="14"/>
      <c r="J60" s="14"/>
      <c r="K60" s="14"/>
    </row>
    <row r="61" spans="1:11" ht="33" customHeight="1">
      <c r="A61" s="12" t="s">
        <v>4</v>
      </c>
      <c r="B61" s="283" t="s">
        <v>146</v>
      </c>
      <c r="C61" s="283"/>
      <c r="D61" s="283"/>
      <c r="E61" s="283"/>
      <c r="F61" s="283"/>
      <c r="G61" s="283"/>
      <c r="H61" s="283"/>
      <c r="I61" s="283"/>
      <c r="J61" s="283"/>
      <c r="K61" s="283"/>
    </row>
    <row r="62" spans="1:11" ht="216" customHeight="1">
      <c r="A62" s="12"/>
      <c r="B62" s="283"/>
      <c r="C62" s="283"/>
      <c r="D62" s="283"/>
      <c r="E62" s="283"/>
      <c r="F62" s="283"/>
      <c r="G62" s="283"/>
      <c r="H62" s="283"/>
      <c r="I62" s="283"/>
      <c r="J62" s="283"/>
      <c r="K62" s="283"/>
    </row>
    <row r="63" spans="1:11" ht="15.75">
      <c r="A63" s="12"/>
      <c r="B63" s="17"/>
      <c r="C63" s="17"/>
      <c r="D63" s="17"/>
      <c r="E63" s="17"/>
      <c r="F63" s="17"/>
      <c r="G63" s="17"/>
      <c r="H63" s="17"/>
      <c r="I63" s="17"/>
      <c r="J63" s="17"/>
      <c r="K63" s="17"/>
    </row>
    <row r="64" spans="1:11" ht="174" customHeight="1">
      <c r="A64" s="12"/>
      <c r="B64" s="280" t="s">
        <v>105</v>
      </c>
      <c r="C64" s="281"/>
      <c r="D64" s="281"/>
      <c r="E64" s="281"/>
      <c r="F64" s="281"/>
      <c r="G64" s="281"/>
      <c r="H64" s="281"/>
      <c r="I64" s="281"/>
      <c r="J64" s="281"/>
      <c r="K64" s="282"/>
    </row>
    <row r="65" spans="1:13" ht="15.75">
      <c r="A65" s="12"/>
      <c r="B65" s="17"/>
      <c r="C65" s="17"/>
      <c r="D65" s="17"/>
      <c r="E65" s="17"/>
      <c r="F65" s="17"/>
      <c r="G65" s="17"/>
      <c r="H65" s="17"/>
      <c r="I65" s="17"/>
      <c r="J65" s="17"/>
      <c r="K65" s="17"/>
    </row>
    <row r="66" spans="1:13" ht="403.35" customHeight="1">
      <c r="A66" s="12"/>
      <c r="B66" s="283" t="s">
        <v>52</v>
      </c>
      <c r="C66" s="283"/>
      <c r="D66" s="283"/>
      <c r="E66" s="283"/>
      <c r="F66" s="283"/>
      <c r="G66" s="283"/>
      <c r="H66" s="283"/>
      <c r="I66" s="283"/>
      <c r="J66" s="283"/>
      <c r="K66" s="283"/>
    </row>
    <row r="67" spans="1:13" ht="15.75">
      <c r="A67" s="12"/>
      <c r="B67" s="17"/>
      <c r="C67" s="17"/>
      <c r="D67" s="17"/>
      <c r="E67" s="17"/>
      <c r="F67" s="17"/>
      <c r="G67" s="17"/>
      <c r="H67" s="17"/>
      <c r="I67" s="17"/>
      <c r="J67" s="17"/>
      <c r="K67" s="17"/>
    </row>
    <row r="68" spans="1:13" ht="206.1" customHeight="1">
      <c r="A68" s="12"/>
      <c r="B68" s="280" t="s">
        <v>156</v>
      </c>
      <c r="C68" s="281"/>
      <c r="D68" s="281"/>
      <c r="E68" s="281"/>
      <c r="F68" s="281"/>
      <c r="G68" s="281"/>
      <c r="H68" s="281"/>
      <c r="I68" s="281"/>
      <c r="J68" s="281"/>
      <c r="K68" s="282"/>
    </row>
    <row r="69" spans="1:13" ht="15.75">
      <c r="A69" s="12"/>
      <c r="B69" s="17"/>
      <c r="C69" s="17"/>
      <c r="D69" s="17"/>
      <c r="E69" s="17"/>
      <c r="F69" s="17"/>
      <c r="G69" s="17"/>
      <c r="H69" s="17"/>
      <c r="I69" s="17"/>
      <c r="J69" s="17"/>
      <c r="K69" s="17"/>
    </row>
    <row r="70" spans="1:13" ht="408.75" customHeight="1">
      <c r="A70" s="12"/>
      <c r="B70" s="293" t="s">
        <v>140</v>
      </c>
      <c r="C70" s="293"/>
      <c r="D70" s="293"/>
      <c r="E70" s="293"/>
      <c r="F70" s="293"/>
      <c r="G70" s="293"/>
      <c r="H70" s="293"/>
      <c r="I70" s="293"/>
      <c r="J70" s="293"/>
      <c r="K70" s="293"/>
    </row>
    <row r="71" spans="1:13" ht="15.75">
      <c r="A71" s="12"/>
      <c r="B71" s="17"/>
      <c r="C71" s="17"/>
      <c r="D71" s="17"/>
      <c r="E71" s="17"/>
      <c r="F71" s="17"/>
      <c r="G71" s="17"/>
      <c r="H71" s="17"/>
      <c r="I71" s="17"/>
      <c r="J71" s="17"/>
      <c r="K71" s="17"/>
    </row>
    <row r="72" spans="1:13" ht="145.5" customHeight="1">
      <c r="A72" s="12"/>
      <c r="B72" s="283" t="s">
        <v>115</v>
      </c>
      <c r="C72" s="283"/>
      <c r="D72" s="283"/>
      <c r="E72" s="283"/>
      <c r="F72" s="283"/>
      <c r="G72" s="283"/>
      <c r="H72" s="283"/>
      <c r="I72" s="283"/>
      <c r="J72" s="283"/>
      <c r="K72" s="283"/>
    </row>
    <row r="73" spans="1:13" ht="15.75">
      <c r="A73" s="12"/>
      <c r="B73" s="17"/>
      <c r="C73" s="17"/>
      <c r="D73" s="17"/>
      <c r="E73" s="17"/>
      <c r="F73" s="17"/>
      <c r="G73" s="17"/>
      <c r="H73" s="17"/>
      <c r="I73" s="17"/>
      <c r="J73" s="17"/>
      <c r="K73" s="17"/>
    </row>
    <row r="74" spans="1:13" ht="45.75" customHeight="1">
      <c r="B74" s="284" t="s">
        <v>113</v>
      </c>
      <c r="C74" s="284"/>
      <c r="D74" s="284"/>
      <c r="E74" s="284"/>
      <c r="F74" s="284"/>
      <c r="G74" s="284"/>
      <c r="H74" s="284"/>
      <c r="I74" s="284"/>
      <c r="J74" s="284"/>
      <c r="K74" s="284"/>
      <c r="L74" s="16"/>
      <c r="M74" s="16"/>
    </row>
    <row r="75" spans="1:13" ht="15.75">
      <c r="B75" s="3"/>
    </row>
    <row r="76" spans="1:13" ht="96.75" customHeight="1">
      <c r="A76" s="12"/>
      <c r="B76" s="283" t="s">
        <v>120</v>
      </c>
      <c r="C76" s="283"/>
      <c r="D76" s="283"/>
      <c r="E76" s="283"/>
      <c r="F76" s="283"/>
      <c r="G76" s="283"/>
      <c r="H76" s="283"/>
      <c r="I76" s="283"/>
      <c r="J76" s="283"/>
      <c r="K76" s="283"/>
    </row>
    <row r="77" spans="1:13" ht="15.75">
      <c r="B77" s="3"/>
    </row>
    <row r="78" spans="1:13" ht="15.75">
      <c r="B78" s="284" t="s">
        <v>104</v>
      </c>
      <c r="C78" s="284"/>
      <c r="D78" s="284"/>
      <c r="E78" s="284"/>
      <c r="F78" s="284"/>
      <c r="G78" s="284"/>
      <c r="H78" s="284"/>
      <c r="I78" s="284"/>
      <c r="J78" s="284"/>
      <c r="K78" s="284"/>
      <c r="L78" s="16"/>
      <c r="M78" s="16"/>
    </row>
    <row r="79" spans="1:13" ht="15.75">
      <c r="B79" s="3"/>
    </row>
    <row r="80" spans="1:13" ht="56.25" customHeight="1">
      <c r="A80" s="12"/>
      <c r="B80" s="280" t="s">
        <v>134</v>
      </c>
      <c r="C80" s="281"/>
      <c r="D80" s="281"/>
      <c r="E80" s="281"/>
      <c r="F80" s="281"/>
      <c r="G80" s="281"/>
      <c r="H80" s="281"/>
      <c r="I80" s="281"/>
      <c r="J80" s="281"/>
      <c r="K80" s="282"/>
    </row>
    <row r="81" spans="1:13" ht="15.75">
      <c r="B81" s="3"/>
    </row>
    <row r="82" spans="1:13" ht="84.75" customHeight="1">
      <c r="B82" s="284" t="s">
        <v>121</v>
      </c>
      <c r="C82" s="284"/>
      <c r="D82" s="284"/>
      <c r="E82" s="284"/>
      <c r="F82" s="284"/>
      <c r="G82" s="284"/>
      <c r="H82" s="284"/>
      <c r="I82" s="284"/>
      <c r="J82" s="284"/>
      <c r="K82" s="284"/>
      <c r="L82" s="16"/>
      <c r="M82" s="16"/>
    </row>
    <row r="83" spans="1:13" ht="16.5" thickBot="1">
      <c r="A83" s="12"/>
      <c r="B83" s="17"/>
      <c r="C83" s="17"/>
      <c r="D83" s="17"/>
      <c r="E83" s="17"/>
      <c r="F83" s="17"/>
      <c r="G83" s="17"/>
      <c r="H83" s="17"/>
      <c r="I83" s="17"/>
      <c r="J83" s="17"/>
      <c r="K83" s="17"/>
    </row>
    <row r="84" spans="1:13" ht="16.5" thickBot="1">
      <c r="A84" s="12"/>
      <c r="B84" s="272" t="s">
        <v>151</v>
      </c>
      <c r="C84" s="294"/>
      <c r="D84" s="294"/>
      <c r="E84" s="294"/>
      <c r="F84" s="294"/>
      <c r="G84" s="294"/>
      <c r="H84" s="294"/>
      <c r="I84" s="294"/>
      <c r="J84" s="294"/>
      <c r="K84" s="295"/>
    </row>
    <row r="85" spans="1:13" ht="16.5" thickBot="1">
      <c r="A85" s="12"/>
      <c r="B85" s="26"/>
      <c r="C85" s="27"/>
      <c r="D85" s="27"/>
      <c r="E85" s="27"/>
      <c r="F85" s="27"/>
      <c r="G85" s="27"/>
      <c r="H85" s="27"/>
      <c r="I85" s="27"/>
      <c r="J85" s="27"/>
      <c r="K85" s="28"/>
    </row>
    <row r="86" spans="1:13" ht="24.75" customHeight="1" thickBot="1">
      <c r="B86" s="285" t="s">
        <v>148</v>
      </c>
      <c r="C86" s="286"/>
      <c r="D86" s="286"/>
      <c r="E86" s="286"/>
      <c r="F86" s="286"/>
      <c r="G86" s="286"/>
      <c r="H86" s="286"/>
      <c r="I86" s="286"/>
      <c r="J86" s="286"/>
      <c r="K86" s="287"/>
    </row>
    <row r="87" spans="1:13" ht="13.5" thickBot="1"/>
    <row r="88" spans="1:13" ht="32.25" customHeight="1" thickBot="1">
      <c r="B88" s="272" t="s">
        <v>50</v>
      </c>
      <c r="C88" s="273"/>
      <c r="D88" s="273"/>
      <c r="E88" s="273"/>
      <c r="F88" s="273"/>
      <c r="G88" s="273"/>
      <c r="H88" s="273"/>
      <c r="I88" s="273"/>
      <c r="J88" s="273"/>
      <c r="K88" s="274"/>
    </row>
    <row r="89" spans="1:13" ht="15.75">
      <c r="B89" s="13"/>
      <c r="C89" s="13"/>
      <c r="D89" s="13"/>
      <c r="E89" s="13"/>
      <c r="F89" s="13"/>
      <c r="G89" s="13"/>
      <c r="H89" s="13"/>
      <c r="I89" s="13"/>
      <c r="J89" s="13"/>
      <c r="K89" s="13"/>
    </row>
    <row r="90" spans="1:13" ht="33" customHeight="1">
      <c r="B90" s="275" t="s">
        <v>51</v>
      </c>
      <c r="C90" s="275"/>
      <c r="D90" s="275"/>
      <c r="E90" s="275"/>
      <c r="F90" s="275"/>
      <c r="G90" s="275"/>
      <c r="H90" s="275"/>
      <c r="I90" s="275"/>
      <c r="J90" s="275"/>
      <c r="K90" s="275"/>
    </row>
    <row r="91" spans="1:13" ht="15.75">
      <c r="B91" s="2"/>
    </row>
    <row r="92" spans="1:13" ht="31.5" customHeight="1">
      <c r="B92" s="275" t="s">
        <v>45</v>
      </c>
      <c r="C92" s="275"/>
      <c r="D92" s="275"/>
      <c r="E92" s="275"/>
      <c r="F92" s="275"/>
      <c r="G92" s="275"/>
      <c r="H92" s="275"/>
      <c r="I92" s="275"/>
      <c r="J92" s="275"/>
      <c r="K92" s="275"/>
    </row>
    <row r="93" spans="1:13" ht="15.75">
      <c r="B93" s="8"/>
      <c r="C93" s="8"/>
      <c r="D93" s="8"/>
      <c r="E93" s="8"/>
      <c r="F93" s="8"/>
      <c r="G93" s="8"/>
      <c r="H93" s="8"/>
      <c r="I93" s="8"/>
      <c r="J93" s="8"/>
      <c r="K93" s="8"/>
    </row>
    <row r="94" spans="1:13" ht="50.25" customHeight="1">
      <c r="B94" s="275" t="s">
        <v>25</v>
      </c>
      <c r="C94" s="276"/>
      <c r="D94" s="276"/>
      <c r="E94" s="276"/>
      <c r="F94" s="276"/>
      <c r="G94" s="276"/>
      <c r="H94" s="276"/>
      <c r="I94" s="276"/>
      <c r="J94" s="276"/>
      <c r="K94" s="276"/>
    </row>
    <row r="95" spans="1:13" ht="15.75">
      <c r="B95" s="4"/>
      <c r="C95" s="4"/>
      <c r="D95" s="4"/>
      <c r="E95" s="4"/>
      <c r="F95" s="4"/>
      <c r="G95" s="4"/>
      <c r="H95" s="4"/>
      <c r="I95" s="4"/>
      <c r="J95" s="4"/>
      <c r="K95" s="4"/>
    </row>
    <row r="96" spans="1:13" ht="80.099999999999994" customHeight="1">
      <c r="B96" s="296" t="s">
        <v>157</v>
      </c>
      <c r="C96" s="297"/>
      <c r="D96" s="297"/>
      <c r="E96" s="297"/>
      <c r="F96" s="297"/>
      <c r="G96" s="297"/>
      <c r="H96" s="297"/>
      <c r="I96" s="297"/>
      <c r="J96" s="297"/>
      <c r="K96" s="298"/>
    </row>
    <row r="97" spans="2:11" ht="15.75">
      <c r="B97" s="9"/>
      <c r="C97" s="10"/>
      <c r="D97" s="10"/>
      <c r="E97" s="10"/>
      <c r="F97" s="10"/>
      <c r="G97" s="10"/>
      <c r="H97" s="10"/>
      <c r="I97" s="10"/>
      <c r="J97" s="10"/>
      <c r="K97" s="10"/>
    </row>
    <row r="98" spans="2:11" ht="66" customHeight="1">
      <c r="B98" s="296" t="s">
        <v>124</v>
      </c>
      <c r="C98" s="297"/>
      <c r="D98" s="297"/>
      <c r="E98" s="297"/>
      <c r="F98" s="297"/>
      <c r="G98" s="297"/>
      <c r="H98" s="297"/>
      <c r="I98" s="297"/>
      <c r="J98" s="297"/>
      <c r="K98" s="298"/>
    </row>
    <row r="99" spans="2:11" ht="15.75">
      <c r="B99" s="4"/>
      <c r="C99" s="14"/>
      <c r="D99" s="14"/>
      <c r="E99" s="14"/>
      <c r="F99" s="14"/>
      <c r="G99" s="14"/>
      <c r="H99" s="14"/>
      <c r="I99" s="14"/>
      <c r="J99" s="14"/>
      <c r="K99" s="14"/>
    </row>
    <row r="100" spans="2:11" ht="39.75" customHeight="1">
      <c r="B100" s="296" t="s">
        <v>56</v>
      </c>
      <c r="C100" s="297"/>
      <c r="D100" s="297"/>
      <c r="E100" s="297"/>
      <c r="F100" s="297"/>
      <c r="G100" s="297"/>
      <c r="H100" s="297"/>
      <c r="I100" s="297"/>
      <c r="J100" s="297"/>
      <c r="K100" s="298"/>
    </row>
    <row r="101" spans="2:11" ht="15.75">
      <c r="B101" s="4"/>
      <c r="C101" s="14"/>
      <c r="D101" s="14"/>
      <c r="E101" s="14"/>
      <c r="F101" s="14"/>
      <c r="G101" s="14"/>
      <c r="H101" s="14"/>
      <c r="I101" s="14"/>
      <c r="J101" s="14"/>
      <c r="K101" s="14"/>
    </row>
    <row r="102" spans="2:11" ht="351.95" customHeight="1">
      <c r="B102" s="290" t="s">
        <v>117</v>
      </c>
      <c r="C102" s="291"/>
      <c r="D102" s="291"/>
      <c r="E102" s="291"/>
      <c r="F102" s="291"/>
      <c r="G102" s="291"/>
      <c r="H102" s="291"/>
      <c r="I102" s="291"/>
      <c r="J102" s="291"/>
      <c r="K102" s="292"/>
    </row>
    <row r="103" spans="2:11" ht="15.75">
      <c r="B103" s="4"/>
      <c r="C103" s="14"/>
      <c r="D103" s="14"/>
      <c r="E103" s="14"/>
      <c r="F103" s="14"/>
      <c r="G103" s="14"/>
      <c r="H103" s="14"/>
      <c r="I103" s="14"/>
      <c r="J103" s="14"/>
      <c r="K103" s="14"/>
    </row>
    <row r="104" spans="2:11" ht="408.75" customHeight="1">
      <c r="B104" s="289" t="s">
        <v>139</v>
      </c>
      <c r="C104" s="289"/>
      <c r="D104" s="289"/>
      <c r="E104" s="289"/>
      <c r="F104" s="289"/>
      <c r="G104" s="289"/>
      <c r="H104" s="289"/>
      <c r="I104" s="289"/>
      <c r="J104" s="289"/>
      <c r="K104" s="289"/>
    </row>
    <row r="105" spans="2:11" ht="15.75">
      <c r="B105" s="4"/>
      <c r="C105" s="14"/>
      <c r="D105" s="14"/>
      <c r="E105" s="14"/>
      <c r="F105" s="14"/>
      <c r="G105" s="14"/>
      <c r="H105" s="14"/>
      <c r="I105" s="14"/>
      <c r="J105" s="14"/>
      <c r="K105" s="14"/>
    </row>
    <row r="106" spans="2:11" ht="360" customHeight="1">
      <c r="B106" s="275" t="s">
        <v>118</v>
      </c>
      <c r="C106" s="275"/>
      <c r="D106" s="275"/>
      <c r="E106" s="275"/>
      <c r="F106" s="275"/>
      <c r="G106" s="275"/>
      <c r="H106" s="275"/>
      <c r="I106" s="275"/>
      <c r="J106" s="275"/>
      <c r="K106" s="275"/>
    </row>
    <row r="107" spans="2:11" ht="15.75">
      <c r="B107" s="4"/>
      <c r="C107" s="14"/>
      <c r="D107" s="14"/>
      <c r="E107" s="14"/>
      <c r="F107" s="14"/>
      <c r="G107" s="14"/>
      <c r="H107" s="14"/>
      <c r="I107" s="14"/>
      <c r="J107" s="14"/>
      <c r="K107" s="14"/>
    </row>
    <row r="108" spans="2:11" ht="294.75" customHeight="1">
      <c r="B108" s="275" t="s">
        <v>119</v>
      </c>
      <c r="C108" s="275"/>
      <c r="D108" s="275"/>
      <c r="E108" s="275"/>
      <c r="F108" s="275"/>
      <c r="G108" s="275"/>
      <c r="H108" s="275"/>
      <c r="I108" s="275"/>
      <c r="J108" s="275"/>
      <c r="K108" s="275"/>
    </row>
    <row r="109" spans="2:11" ht="15.75">
      <c r="B109" s="4"/>
      <c r="C109" s="14"/>
      <c r="D109" s="14"/>
      <c r="E109" s="14"/>
      <c r="F109" s="14"/>
      <c r="G109" s="14"/>
      <c r="H109" s="14"/>
      <c r="I109" s="14"/>
      <c r="J109" s="14"/>
      <c r="K109" s="14"/>
    </row>
    <row r="110" spans="2:11" ht="309" customHeight="1">
      <c r="B110" s="275" t="s">
        <v>125</v>
      </c>
      <c r="C110" s="275"/>
      <c r="D110" s="275"/>
      <c r="E110" s="275"/>
      <c r="F110" s="275"/>
      <c r="G110" s="275"/>
      <c r="H110" s="275"/>
      <c r="I110" s="275"/>
      <c r="J110" s="275"/>
      <c r="K110" s="275"/>
    </row>
  </sheetData>
  <mergeCells count="55">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A1:I1"/>
    <mergeCell ref="A2:I2"/>
    <mergeCell ref="C6:E6"/>
    <mergeCell ref="C5:E5"/>
    <mergeCell ref="B4:K4"/>
    <mergeCell ref="B23:K23"/>
    <mergeCell ref="B25:K25"/>
    <mergeCell ref="B27:K27"/>
    <mergeCell ref="B29:K29"/>
    <mergeCell ref="C9:K9"/>
    <mergeCell ref="B15:K15"/>
    <mergeCell ref="B21:K21"/>
    <mergeCell ref="B19:K19"/>
    <mergeCell ref="B13:K13"/>
    <mergeCell ref="B17:K17"/>
    <mergeCell ref="B59:K59"/>
    <mergeCell ref="B31:K31"/>
    <mergeCell ref="B51:K51"/>
    <mergeCell ref="B55:K55"/>
    <mergeCell ref="B39:K39"/>
    <mergeCell ref="B57:K57"/>
    <mergeCell ref="B41:K41"/>
    <mergeCell ref="B43:K43"/>
  </mergeCells>
  <phoneticPr fontId="23" type="noConversion"/>
  <conditionalFormatting sqref="A1:A2">
    <cfRule type="cellIs" dxfId="5" priority="1" operator="equal">
      <formula>"Word"</formula>
    </cfRule>
    <cfRule type="cellIs" dxfId="4" priority="2" operator="equal">
      <formula>"PDF"</formula>
    </cfRule>
    <cfRule type="cellIs" dxfId="3"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F2F93-2F61-4E59-96FE-F6C06E2F37FB}">
  <sheetPr codeName="Sheet2">
    <pageSetUpPr fitToPage="1"/>
  </sheetPr>
  <dimension ref="A1:J11"/>
  <sheetViews>
    <sheetView tabSelected="1" zoomScaleNormal="100" workbookViewId="0">
      <selection activeCell="F11" sqref="F11"/>
    </sheetView>
  </sheetViews>
  <sheetFormatPr defaultColWidth="9.28515625" defaultRowHeight="12.75"/>
  <cols>
    <col min="1" max="1" width="20.28515625" style="40" bestFit="1" customWidth="1"/>
    <col min="2" max="3" width="10.140625" style="40" customWidth="1"/>
    <col min="4" max="4" width="11.85546875" style="40" customWidth="1"/>
    <col min="5" max="5" width="9.28515625" style="40" customWidth="1"/>
    <col min="6" max="9" width="9.28515625" style="40"/>
    <col min="10" max="10" width="12.42578125" style="40" customWidth="1"/>
    <col min="11" max="16384" width="9.28515625" style="40"/>
  </cols>
  <sheetData>
    <row r="1" spans="1:10" ht="18">
      <c r="A1" s="302" t="s">
        <v>14832</v>
      </c>
      <c r="B1" s="303"/>
      <c r="C1" s="303"/>
      <c r="D1" s="303"/>
      <c r="E1" s="303"/>
      <c r="F1" s="303"/>
      <c r="G1" s="303"/>
      <c r="H1" s="303"/>
      <c r="I1" s="303"/>
      <c r="J1" s="303"/>
    </row>
    <row r="2" spans="1:10" ht="15">
      <c r="A2" s="304" t="s">
        <v>13401</v>
      </c>
      <c r="B2" s="305"/>
      <c r="C2" s="305"/>
      <c r="D2" s="305"/>
      <c r="E2" s="305"/>
      <c r="F2" s="305"/>
      <c r="G2" s="305"/>
      <c r="H2" s="305"/>
      <c r="I2" s="305"/>
      <c r="J2" s="305"/>
    </row>
    <row r="3" spans="1:10" ht="15.75">
      <c r="A3" s="44" t="s">
        <v>13402</v>
      </c>
      <c r="B3" s="299" t="s">
        <v>198</v>
      </c>
      <c r="C3" s="300"/>
      <c r="D3" s="301"/>
    </row>
    <row r="4" spans="1:10" ht="15.75">
      <c r="A4" s="44" t="s">
        <v>13403</v>
      </c>
      <c r="B4" s="45" t="s">
        <v>22</v>
      </c>
    </row>
    <row r="5" spans="1:10" ht="15.75">
      <c r="A5" s="44" t="s">
        <v>13404</v>
      </c>
      <c r="B5" s="46" t="s">
        <v>16</v>
      </c>
      <c r="C5" s="46" t="s">
        <v>17</v>
      </c>
      <c r="D5" s="46" t="s">
        <v>18</v>
      </c>
    </row>
    <row r="8" spans="1:10">
      <c r="A8" s="309" t="s">
        <v>14833</v>
      </c>
      <c r="B8" s="309"/>
      <c r="C8" s="309"/>
      <c r="D8" s="309"/>
      <c r="E8" s="309"/>
      <c r="F8" s="309"/>
      <c r="G8" s="309"/>
      <c r="H8" s="309"/>
      <c r="I8" s="309"/>
      <c r="J8" s="309"/>
    </row>
    <row r="9" spans="1:10">
      <c r="A9" s="310" t="s">
        <v>14834</v>
      </c>
      <c r="B9" s="310"/>
      <c r="C9" s="310"/>
      <c r="D9" s="310"/>
      <c r="E9" s="310"/>
      <c r="F9" s="311">
        <v>44659</v>
      </c>
      <c r="G9" s="312"/>
      <c r="H9" s="312"/>
      <c r="I9" s="312"/>
      <c r="J9" s="312"/>
    </row>
    <row r="10" spans="1:10">
      <c r="A10" s="310" t="s">
        <v>14835</v>
      </c>
      <c r="B10" s="310"/>
      <c r="C10" s="310"/>
      <c r="D10" s="310"/>
      <c r="E10" s="310"/>
      <c r="F10" s="311">
        <v>45839</v>
      </c>
      <c r="G10" s="312"/>
      <c r="H10" s="312"/>
      <c r="I10" s="312"/>
      <c r="J10" s="312"/>
    </row>
    <row r="11" spans="1:10">
      <c r="A11" s="310" t="s">
        <v>14836</v>
      </c>
      <c r="B11" s="310"/>
      <c r="C11" s="310"/>
      <c r="D11" s="310"/>
      <c r="E11" s="310"/>
      <c r="F11" s="311">
        <v>44659</v>
      </c>
      <c r="G11" s="312"/>
      <c r="H11" s="312"/>
      <c r="I11" s="312"/>
      <c r="J11" s="312"/>
    </row>
  </sheetData>
  <mergeCells count="7">
    <mergeCell ref="A10:E10"/>
    <mergeCell ref="A11:E11"/>
    <mergeCell ref="B3:D3"/>
    <mergeCell ref="A1:J1"/>
    <mergeCell ref="A2:J2"/>
    <mergeCell ref="A8:J8"/>
    <mergeCell ref="A9:E9"/>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rintOptions horizontalCentered="1"/>
  <pageMargins left="0.45" right="0.45" top="0.75" bottom="1" header="0.3" footer="0.3"/>
  <pageSetup scale="88" fitToHeight="0" orientation="portrait" r:id="rId1"/>
  <headerFooter>
    <oddHeader>&amp;LGROUP 77201, AWARD 23150
INTELLIGENT FACILITY &amp;&amp; SECURITY SYSTEMS AND SOLUTIONS
&amp;RGREAT LAKES BUILDING SYSTEMS INC
CONTRACT NO.: PT68804</oddHeader>
    <oddFooter>&amp;L&amp;F
&amp;A&amp;REffective Dates:
Equipment: 4/28/22
Prevailing Wage Rates: 7/1/25
Non-Prevailing Wage Rates: 4/28/22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R7742"/>
  <sheetViews>
    <sheetView zoomScale="90" zoomScaleNormal="90" workbookViewId="0">
      <selection activeCell="C4" sqref="C4"/>
    </sheetView>
  </sheetViews>
  <sheetFormatPr defaultColWidth="9.28515625" defaultRowHeight="12.75"/>
  <cols>
    <col min="1" max="1" width="12.42578125" style="89" bestFit="1" customWidth="1"/>
    <col min="2" max="2" width="33.42578125" style="89" bestFit="1" customWidth="1"/>
    <col min="3" max="3" width="32.7109375" style="89" bestFit="1" customWidth="1"/>
    <col min="4" max="4" width="113.85546875" style="89" customWidth="1"/>
    <col min="5" max="5" width="14.5703125" style="89" customWidth="1"/>
    <col min="6" max="6" width="14.42578125" style="89" customWidth="1"/>
    <col min="7" max="7" width="19.28515625" style="89" customWidth="1"/>
    <col min="8" max="8" width="18.28515625" style="156" bestFit="1" customWidth="1"/>
    <col min="9" max="9" width="14.28515625" style="167" customWidth="1"/>
    <col min="10" max="10" width="23.42578125" style="156" customWidth="1"/>
    <col min="11" max="16384" width="9.28515625" style="89"/>
  </cols>
  <sheetData>
    <row r="1" spans="1:10" ht="15.75">
      <c r="B1" s="32" t="s">
        <v>13399</v>
      </c>
      <c r="C1" s="32" t="s">
        <v>22</v>
      </c>
      <c r="D1" s="33"/>
      <c r="E1" s="33"/>
      <c r="F1" s="13"/>
      <c r="G1" s="13"/>
      <c r="H1" s="142"/>
      <c r="I1" s="159"/>
      <c r="J1" s="142"/>
    </row>
    <row r="2" spans="1:10" ht="15.75">
      <c r="B2" s="13" t="s">
        <v>13400</v>
      </c>
      <c r="C2" s="313" t="str">
        <f>'Cover Page'!B3</f>
        <v>Great Lakes Building Systems, Inc.</v>
      </c>
      <c r="D2" s="313"/>
      <c r="E2" s="33"/>
      <c r="F2" s="13"/>
      <c r="G2" s="13"/>
      <c r="H2" s="142"/>
      <c r="I2" s="159"/>
      <c r="J2" s="142"/>
    </row>
    <row r="3" spans="1:10" ht="15.75">
      <c r="B3" s="13"/>
      <c r="C3" s="33"/>
      <c r="D3" s="33"/>
      <c r="E3" s="33"/>
      <c r="F3" s="13"/>
      <c r="G3" s="13"/>
      <c r="H3" s="142"/>
      <c r="I3" s="159"/>
      <c r="J3" s="142"/>
    </row>
    <row r="4" spans="1:10" ht="94.5">
      <c r="A4" s="34" t="s">
        <v>24</v>
      </c>
      <c r="B4" s="35" t="s">
        <v>5</v>
      </c>
      <c r="C4" s="35" t="s">
        <v>136</v>
      </c>
      <c r="D4" s="35" t="s">
        <v>137</v>
      </c>
      <c r="E4" s="36" t="s">
        <v>3</v>
      </c>
      <c r="F4" s="35" t="s">
        <v>44</v>
      </c>
      <c r="G4" s="35" t="s">
        <v>26</v>
      </c>
      <c r="H4" s="143" t="s">
        <v>2</v>
      </c>
      <c r="I4" s="160" t="s">
        <v>8</v>
      </c>
      <c r="J4" s="143" t="s">
        <v>1</v>
      </c>
    </row>
    <row r="5" spans="1:10" ht="15.75">
      <c r="A5" s="37">
        <v>1</v>
      </c>
      <c r="B5" s="90" t="s">
        <v>199</v>
      </c>
      <c r="C5" s="91" t="s">
        <v>209</v>
      </c>
      <c r="D5" s="90" t="s">
        <v>210</v>
      </c>
      <c r="E5" s="90" t="s">
        <v>211</v>
      </c>
      <c r="F5" s="90" t="s">
        <v>6</v>
      </c>
      <c r="G5" s="90">
        <v>1</v>
      </c>
      <c r="H5" s="144">
        <v>2769.5167500000002</v>
      </c>
      <c r="I5" s="161">
        <v>0.25</v>
      </c>
      <c r="J5" s="157">
        <f t="shared" ref="J5:J68" si="0">H5*(1-I5)</f>
        <v>2077.1375625000001</v>
      </c>
    </row>
    <row r="6" spans="1:10" ht="15.75">
      <c r="A6" s="37">
        <f>A5+1</f>
        <v>2</v>
      </c>
      <c r="B6" s="90" t="s">
        <v>199</v>
      </c>
      <c r="C6" s="91" t="s">
        <v>212</v>
      </c>
      <c r="D6" s="90" t="s">
        <v>210</v>
      </c>
      <c r="E6" s="90" t="s">
        <v>211</v>
      </c>
      <c r="F6" s="90" t="s">
        <v>6</v>
      </c>
      <c r="G6" s="90">
        <v>1</v>
      </c>
      <c r="H6" s="144">
        <v>3797.1667500000003</v>
      </c>
      <c r="I6" s="161">
        <v>0.25</v>
      </c>
      <c r="J6" s="157">
        <f t="shared" si="0"/>
        <v>2847.8750625000002</v>
      </c>
    </row>
    <row r="7" spans="1:10" ht="15.75">
      <c r="A7" s="37">
        <f t="shared" ref="A7:A70" si="1">A6+1</f>
        <v>3</v>
      </c>
      <c r="B7" s="90" t="s">
        <v>199</v>
      </c>
      <c r="C7" s="91" t="s">
        <v>213</v>
      </c>
      <c r="D7" s="90" t="s">
        <v>210</v>
      </c>
      <c r="E7" s="90" t="s">
        <v>211</v>
      </c>
      <c r="F7" s="90" t="s">
        <v>6</v>
      </c>
      <c r="G7" s="90">
        <v>1</v>
      </c>
      <c r="H7" s="144">
        <v>6160.7617499999997</v>
      </c>
      <c r="I7" s="161">
        <v>0.25</v>
      </c>
      <c r="J7" s="157">
        <f t="shared" si="0"/>
        <v>4620.5713125000002</v>
      </c>
    </row>
    <row r="8" spans="1:10" ht="75">
      <c r="A8" s="37">
        <f t="shared" si="1"/>
        <v>4</v>
      </c>
      <c r="B8" s="90" t="s">
        <v>199</v>
      </c>
      <c r="C8" s="91" t="s">
        <v>214</v>
      </c>
      <c r="D8" s="90" t="s">
        <v>215</v>
      </c>
      <c r="E8" s="90" t="s">
        <v>211</v>
      </c>
      <c r="F8" s="90" t="s">
        <v>6</v>
      </c>
      <c r="G8" s="90">
        <v>1</v>
      </c>
      <c r="H8" s="144">
        <v>2718.1342500000001</v>
      </c>
      <c r="I8" s="161">
        <v>0.25</v>
      </c>
      <c r="J8" s="157">
        <f t="shared" si="0"/>
        <v>2038.6006875</v>
      </c>
    </row>
    <row r="9" spans="1:10" ht="120">
      <c r="A9" s="37">
        <f t="shared" si="1"/>
        <v>5</v>
      </c>
      <c r="B9" s="90" t="s">
        <v>199</v>
      </c>
      <c r="C9" s="91" t="s">
        <v>216</v>
      </c>
      <c r="D9" s="90" t="s">
        <v>217</v>
      </c>
      <c r="E9" s="90" t="s">
        <v>211</v>
      </c>
      <c r="F9" s="90" t="s">
        <v>6</v>
      </c>
      <c r="G9" s="90">
        <v>1</v>
      </c>
      <c r="H9" s="144">
        <v>3081.9223500000003</v>
      </c>
      <c r="I9" s="161">
        <v>0.25</v>
      </c>
      <c r="J9" s="157">
        <f t="shared" si="0"/>
        <v>2311.4417625000001</v>
      </c>
    </row>
    <row r="10" spans="1:10" ht="120">
      <c r="A10" s="37">
        <f t="shared" si="1"/>
        <v>6</v>
      </c>
      <c r="B10" s="90" t="s">
        <v>199</v>
      </c>
      <c r="C10" s="91" t="s">
        <v>218</v>
      </c>
      <c r="D10" s="90" t="s">
        <v>219</v>
      </c>
      <c r="E10" s="90" t="s">
        <v>211</v>
      </c>
      <c r="F10" s="90" t="s">
        <v>6</v>
      </c>
      <c r="G10" s="90">
        <v>1</v>
      </c>
      <c r="H10" s="144">
        <v>4777.5448500000002</v>
      </c>
      <c r="I10" s="161">
        <v>0.25</v>
      </c>
      <c r="J10" s="157">
        <f t="shared" si="0"/>
        <v>3583.1586375000002</v>
      </c>
    </row>
    <row r="11" spans="1:10" ht="120">
      <c r="A11" s="37">
        <f t="shared" si="1"/>
        <v>7</v>
      </c>
      <c r="B11" s="90" t="s">
        <v>199</v>
      </c>
      <c r="C11" s="91" t="s">
        <v>220</v>
      </c>
      <c r="D11" s="90" t="s">
        <v>221</v>
      </c>
      <c r="E11" s="90" t="s">
        <v>211</v>
      </c>
      <c r="F11" s="90" t="s">
        <v>6</v>
      </c>
      <c r="G11" s="90">
        <v>1</v>
      </c>
      <c r="H11" s="144">
        <v>5137.22235</v>
      </c>
      <c r="I11" s="161">
        <v>0.25</v>
      </c>
      <c r="J11" s="157">
        <f t="shared" si="0"/>
        <v>3852.9167625</v>
      </c>
    </row>
    <row r="12" spans="1:10" ht="15.75">
      <c r="A12" s="37">
        <f t="shared" si="1"/>
        <v>8</v>
      </c>
      <c r="B12" s="90" t="s">
        <v>199</v>
      </c>
      <c r="C12" s="91" t="s">
        <v>222</v>
      </c>
      <c r="D12" s="90" t="s">
        <v>223</v>
      </c>
      <c r="E12" s="90" t="s">
        <v>211</v>
      </c>
      <c r="F12" s="90" t="s">
        <v>6</v>
      </c>
      <c r="G12" s="90">
        <v>1</v>
      </c>
      <c r="H12" s="144">
        <v>1248.4321</v>
      </c>
      <c r="I12" s="161">
        <v>0.25</v>
      </c>
      <c r="J12" s="157">
        <f t="shared" si="0"/>
        <v>936.32407499999999</v>
      </c>
    </row>
    <row r="13" spans="1:10" ht="15.75">
      <c r="A13" s="37">
        <f t="shared" si="1"/>
        <v>9</v>
      </c>
      <c r="B13" s="90" t="s">
        <v>199</v>
      </c>
      <c r="C13" s="90" t="s">
        <v>224</v>
      </c>
      <c r="D13" s="90" t="s">
        <v>225</v>
      </c>
      <c r="E13" s="90" t="s">
        <v>211</v>
      </c>
      <c r="F13" s="90" t="s">
        <v>6</v>
      </c>
      <c r="G13" s="90">
        <v>1</v>
      </c>
      <c r="H13" s="144">
        <v>1232.3538000000001</v>
      </c>
      <c r="I13" s="161">
        <v>0.25</v>
      </c>
      <c r="J13" s="157">
        <f t="shared" si="0"/>
        <v>924.26535000000013</v>
      </c>
    </row>
    <row r="14" spans="1:10" ht="30">
      <c r="A14" s="37">
        <f t="shared" si="1"/>
        <v>10</v>
      </c>
      <c r="B14" s="90" t="s">
        <v>199</v>
      </c>
      <c r="C14" s="92" t="s">
        <v>226</v>
      </c>
      <c r="D14" s="92" t="s">
        <v>227</v>
      </c>
      <c r="E14" s="90" t="s">
        <v>211</v>
      </c>
      <c r="F14" s="90" t="s">
        <v>6</v>
      </c>
      <c r="G14" s="90">
        <v>1</v>
      </c>
      <c r="H14" s="144">
        <v>1008</v>
      </c>
      <c r="I14" s="161">
        <v>0.25</v>
      </c>
      <c r="J14" s="157">
        <f t="shared" si="0"/>
        <v>756</v>
      </c>
    </row>
    <row r="15" spans="1:10" ht="15.75">
      <c r="A15" s="37">
        <f t="shared" si="1"/>
        <v>11</v>
      </c>
      <c r="B15" s="90" t="s">
        <v>199</v>
      </c>
      <c r="C15" s="92" t="s">
        <v>228</v>
      </c>
      <c r="D15" s="92" t="s">
        <v>229</v>
      </c>
      <c r="E15" s="90" t="s">
        <v>211</v>
      </c>
      <c r="F15" s="90" t="s">
        <v>6</v>
      </c>
      <c r="G15" s="90">
        <v>1</v>
      </c>
      <c r="H15" s="144">
        <v>337.51250000000005</v>
      </c>
      <c r="I15" s="161">
        <v>0.25</v>
      </c>
      <c r="J15" s="157">
        <f t="shared" si="0"/>
        <v>253.13437500000003</v>
      </c>
    </row>
    <row r="16" spans="1:10" ht="30">
      <c r="A16" s="37">
        <f t="shared" si="1"/>
        <v>12</v>
      </c>
      <c r="B16" s="90" t="s">
        <v>199</v>
      </c>
      <c r="C16" s="92" t="s">
        <v>230</v>
      </c>
      <c r="D16" s="92" t="s">
        <v>231</v>
      </c>
      <c r="E16" s="90" t="s">
        <v>211</v>
      </c>
      <c r="F16" s="90" t="s">
        <v>6</v>
      </c>
      <c r="G16" s="90">
        <v>1</v>
      </c>
      <c r="H16" s="144">
        <v>1808.4625000000001</v>
      </c>
      <c r="I16" s="161">
        <v>0.25</v>
      </c>
      <c r="J16" s="157">
        <f t="shared" si="0"/>
        <v>1356.3468750000002</v>
      </c>
    </row>
    <row r="17" spans="1:18" ht="15.75">
      <c r="A17" s="37">
        <f t="shared" si="1"/>
        <v>13</v>
      </c>
      <c r="B17" s="90" t="s">
        <v>199</v>
      </c>
      <c r="C17" s="92" t="s">
        <v>232</v>
      </c>
      <c r="D17" s="92" t="s">
        <v>233</v>
      </c>
      <c r="E17" s="90" t="s">
        <v>211</v>
      </c>
      <c r="F17" s="90" t="s">
        <v>6</v>
      </c>
      <c r="G17" s="90">
        <v>1</v>
      </c>
      <c r="H17" s="144">
        <v>1339.98</v>
      </c>
      <c r="I17" s="161">
        <v>0.25</v>
      </c>
      <c r="J17" s="157">
        <f t="shared" si="0"/>
        <v>1004.985</v>
      </c>
    </row>
    <row r="18" spans="1:18" ht="30">
      <c r="A18" s="37">
        <f t="shared" si="1"/>
        <v>14</v>
      </c>
      <c r="B18" s="90" t="s">
        <v>199</v>
      </c>
      <c r="C18" s="92" t="s">
        <v>234</v>
      </c>
      <c r="D18" s="92" t="s">
        <v>235</v>
      </c>
      <c r="E18" s="90" t="s">
        <v>211</v>
      </c>
      <c r="F18" s="90" t="s">
        <v>6</v>
      </c>
      <c r="G18" s="90">
        <v>1</v>
      </c>
      <c r="H18" s="144">
        <v>5798.1625000000004</v>
      </c>
      <c r="I18" s="161">
        <v>0.25</v>
      </c>
      <c r="J18" s="157">
        <f t="shared" si="0"/>
        <v>4348.6218750000007</v>
      </c>
    </row>
    <row r="19" spans="1:18" ht="15.75">
      <c r="A19" s="37">
        <f t="shared" si="1"/>
        <v>15</v>
      </c>
      <c r="B19" s="90" t="s">
        <v>199</v>
      </c>
      <c r="C19" s="92" t="s">
        <v>232</v>
      </c>
      <c r="D19" s="92" t="s">
        <v>233</v>
      </c>
      <c r="E19" s="90" t="s">
        <v>211</v>
      </c>
      <c r="F19" s="90" t="s">
        <v>6</v>
      </c>
      <c r="G19" s="90">
        <v>1</v>
      </c>
      <c r="H19" s="144">
        <v>1339.98</v>
      </c>
      <c r="I19" s="161">
        <v>0.25</v>
      </c>
      <c r="J19" s="157">
        <f t="shared" si="0"/>
        <v>1004.985</v>
      </c>
    </row>
    <row r="20" spans="1:18" ht="15.75">
      <c r="A20" s="37">
        <f t="shared" si="1"/>
        <v>16</v>
      </c>
      <c r="B20" s="90" t="s">
        <v>199</v>
      </c>
      <c r="C20" s="92" t="s">
        <v>236</v>
      </c>
      <c r="D20" s="92" t="s">
        <v>237</v>
      </c>
      <c r="E20" s="90" t="s">
        <v>211</v>
      </c>
      <c r="F20" s="90" t="s">
        <v>6</v>
      </c>
      <c r="G20" s="90">
        <v>1</v>
      </c>
      <c r="H20" s="144">
        <v>1481.0400000000002</v>
      </c>
      <c r="I20" s="161">
        <v>0.25</v>
      </c>
      <c r="J20" s="157">
        <f t="shared" si="0"/>
        <v>1110.7800000000002</v>
      </c>
    </row>
    <row r="21" spans="1:18" ht="15.75">
      <c r="A21" s="37">
        <f t="shared" si="1"/>
        <v>17</v>
      </c>
      <c r="B21" s="90" t="s">
        <v>199</v>
      </c>
      <c r="C21" s="92" t="s">
        <v>238</v>
      </c>
      <c r="D21" s="92" t="s">
        <v>239</v>
      </c>
      <c r="E21" s="90" t="s">
        <v>211</v>
      </c>
      <c r="F21" s="90" t="s">
        <v>6</v>
      </c>
      <c r="G21" s="90">
        <v>1</v>
      </c>
      <c r="H21" s="144">
        <v>2877.9300000000003</v>
      </c>
      <c r="I21" s="161">
        <v>0.25</v>
      </c>
      <c r="J21" s="157">
        <f t="shared" si="0"/>
        <v>2158.4475000000002</v>
      </c>
    </row>
    <row r="22" spans="1:18" ht="15.75">
      <c r="A22" s="37">
        <f t="shared" si="1"/>
        <v>18</v>
      </c>
      <c r="B22" s="90" t="s">
        <v>199</v>
      </c>
      <c r="C22" s="92" t="s">
        <v>240</v>
      </c>
      <c r="D22" s="92" t="s">
        <v>241</v>
      </c>
      <c r="E22" s="90" t="s">
        <v>211</v>
      </c>
      <c r="F22" s="90" t="s">
        <v>6</v>
      </c>
      <c r="G22" s="90">
        <v>1</v>
      </c>
      <c r="H22" s="144">
        <v>5436.09</v>
      </c>
      <c r="I22" s="161">
        <v>0.25</v>
      </c>
      <c r="J22" s="157">
        <f t="shared" si="0"/>
        <v>4077.0675000000001</v>
      </c>
    </row>
    <row r="23" spans="1:18" ht="15.75">
      <c r="A23" s="37">
        <f t="shared" si="1"/>
        <v>19</v>
      </c>
      <c r="B23" s="90" t="s">
        <v>199</v>
      </c>
      <c r="C23" s="92" t="s">
        <v>242</v>
      </c>
      <c r="D23" s="92" t="s">
        <v>243</v>
      </c>
      <c r="E23" s="90" t="s">
        <v>211</v>
      </c>
      <c r="F23" s="90" t="s">
        <v>6</v>
      </c>
      <c r="G23" s="90">
        <v>1</v>
      </c>
      <c r="H23" s="144">
        <v>10754.37</v>
      </c>
      <c r="I23" s="161">
        <v>0.25</v>
      </c>
      <c r="J23" s="157">
        <f t="shared" si="0"/>
        <v>8065.7775000000001</v>
      </c>
    </row>
    <row r="24" spans="1:18" ht="15.75">
      <c r="A24" s="37">
        <f t="shared" si="1"/>
        <v>20</v>
      </c>
      <c r="B24" s="90" t="s">
        <v>199</v>
      </c>
      <c r="C24" s="92" t="s">
        <v>244</v>
      </c>
      <c r="D24" s="92" t="s">
        <v>245</v>
      </c>
      <c r="E24" s="90" t="s">
        <v>211</v>
      </c>
      <c r="F24" s="90" t="s">
        <v>6</v>
      </c>
      <c r="G24" s="90">
        <v>1</v>
      </c>
      <c r="H24" s="144">
        <v>20470.890000000003</v>
      </c>
      <c r="I24" s="161">
        <v>0.25</v>
      </c>
      <c r="J24" s="157">
        <f t="shared" si="0"/>
        <v>15353.167500000003</v>
      </c>
    </row>
    <row r="25" spans="1:18" ht="30">
      <c r="A25" s="37">
        <f t="shared" si="1"/>
        <v>21</v>
      </c>
      <c r="B25" s="90" t="s">
        <v>199</v>
      </c>
      <c r="C25" s="92" t="s">
        <v>246</v>
      </c>
      <c r="D25" s="92" t="s">
        <v>247</v>
      </c>
      <c r="E25" s="90" t="s">
        <v>211</v>
      </c>
      <c r="F25" s="90" t="s">
        <v>6</v>
      </c>
      <c r="G25" s="90">
        <v>1</v>
      </c>
      <c r="H25" s="144">
        <v>2259.5039999999999</v>
      </c>
      <c r="I25" s="161">
        <v>0.25</v>
      </c>
      <c r="J25" s="157">
        <f t="shared" si="0"/>
        <v>1694.6279999999999</v>
      </c>
    </row>
    <row r="26" spans="1:18" ht="15.75">
      <c r="A26" s="37">
        <f t="shared" si="1"/>
        <v>22</v>
      </c>
      <c r="B26" s="90" t="s">
        <v>199</v>
      </c>
      <c r="C26" s="92" t="s">
        <v>248</v>
      </c>
      <c r="D26" s="92" t="s">
        <v>249</v>
      </c>
      <c r="E26" s="90" t="s">
        <v>211</v>
      </c>
      <c r="F26" s="90" t="s">
        <v>6</v>
      </c>
      <c r="G26" s="90">
        <v>1</v>
      </c>
      <c r="H26" s="144">
        <v>3184.6873500000002</v>
      </c>
      <c r="I26" s="161">
        <v>0.25</v>
      </c>
      <c r="J26" s="157">
        <f t="shared" si="0"/>
        <v>2388.5155125000001</v>
      </c>
    </row>
    <row r="27" spans="1:18" ht="15.75">
      <c r="A27" s="37">
        <f t="shared" si="1"/>
        <v>23</v>
      </c>
      <c r="B27" s="90" t="s">
        <v>199</v>
      </c>
      <c r="C27" s="92" t="s">
        <v>250</v>
      </c>
      <c r="D27" s="92" t="s">
        <v>251</v>
      </c>
      <c r="E27" s="90" t="s">
        <v>211</v>
      </c>
      <c r="F27" s="90" t="s">
        <v>6</v>
      </c>
      <c r="G27" s="90">
        <v>1</v>
      </c>
      <c r="H27" s="144">
        <v>2901.6000000000004</v>
      </c>
      <c r="I27" s="161">
        <v>0.25</v>
      </c>
      <c r="J27" s="157">
        <f t="shared" si="0"/>
        <v>2176.2000000000003</v>
      </c>
      <c r="R27" s="43"/>
    </row>
    <row r="28" spans="1:18" ht="15.75">
      <c r="A28" s="37">
        <f t="shared" si="1"/>
        <v>24</v>
      </c>
      <c r="B28" s="90" t="s">
        <v>199</v>
      </c>
      <c r="C28" s="92" t="s">
        <v>252</v>
      </c>
      <c r="D28" s="92" t="s">
        <v>253</v>
      </c>
      <c r="E28" s="90" t="s">
        <v>211</v>
      </c>
      <c r="F28" s="90" t="s">
        <v>6</v>
      </c>
      <c r="G28" s="90">
        <v>1</v>
      </c>
      <c r="H28" s="144">
        <v>669.98750000000007</v>
      </c>
      <c r="I28" s="161">
        <v>0.25</v>
      </c>
      <c r="J28" s="157">
        <f t="shared" si="0"/>
        <v>502.49062500000002</v>
      </c>
    </row>
    <row r="29" spans="1:18" ht="15.75">
      <c r="A29" s="37">
        <f t="shared" si="1"/>
        <v>25</v>
      </c>
      <c r="B29" s="90" t="s">
        <v>199</v>
      </c>
      <c r="C29" s="92" t="s">
        <v>254</v>
      </c>
      <c r="D29" s="92" t="s">
        <v>255</v>
      </c>
      <c r="E29" s="90" t="s">
        <v>211</v>
      </c>
      <c r="F29" s="90" t="s">
        <v>6</v>
      </c>
      <c r="G29" s="90">
        <v>1</v>
      </c>
      <c r="H29" s="144">
        <v>740.5200000000001</v>
      </c>
      <c r="I29" s="161">
        <v>0.25</v>
      </c>
      <c r="J29" s="157">
        <f t="shared" si="0"/>
        <v>555.3900000000001</v>
      </c>
    </row>
    <row r="30" spans="1:18" ht="15.75">
      <c r="A30" s="37">
        <f t="shared" si="1"/>
        <v>26</v>
      </c>
      <c r="B30" s="90" t="s">
        <v>199</v>
      </c>
      <c r="C30" s="92" t="s">
        <v>256</v>
      </c>
      <c r="D30" s="92" t="s">
        <v>257</v>
      </c>
      <c r="E30" s="90" t="s">
        <v>211</v>
      </c>
      <c r="F30" s="90" t="s">
        <v>6</v>
      </c>
      <c r="G30" s="90">
        <v>1</v>
      </c>
      <c r="H30" s="144">
        <v>1436.16</v>
      </c>
      <c r="I30" s="161">
        <v>0.25</v>
      </c>
      <c r="J30" s="157">
        <f t="shared" si="0"/>
        <v>1077.1200000000001</v>
      </c>
    </row>
    <row r="31" spans="1:18" ht="15.75">
      <c r="A31" s="37">
        <f t="shared" si="1"/>
        <v>27</v>
      </c>
      <c r="B31" s="90" t="s">
        <v>199</v>
      </c>
      <c r="C31" s="92" t="s">
        <v>258</v>
      </c>
      <c r="D31" s="92" t="s">
        <v>259</v>
      </c>
      <c r="E31" s="90" t="s">
        <v>211</v>
      </c>
      <c r="F31" s="90" t="s">
        <v>6</v>
      </c>
      <c r="G31" s="90">
        <v>1</v>
      </c>
      <c r="H31" s="144">
        <v>2715.2400000000002</v>
      </c>
      <c r="I31" s="161">
        <v>0.25</v>
      </c>
      <c r="J31" s="157">
        <f t="shared" si="0"/>
        <v>2036.4300000000003</v>
      </c>
    </row>
    <row r="32" spans="1:18" ht="15.75">
      <c r="A32" s="37">
        <f t="shared" si="1"/>
        <v>28</v>
      </c>
      <c r="B32" s="90" t="s">
        <v>199</v>
      </c>
      <c r="C32" s="92" t="s">
        <v>260</v>
      </c>
      <c r="D32" s="92" t="s">
        <v>261</v>
      </c>
      <c r="E32" s="90" t="s">
        <v>211</v>
      </c>
      <c r="F32" s="90" t="s">
        <v>6</v>
      </c>
      <c r="G32" s="90">
        <v>1</v>
      </c>
      <c r="H32" s="144">
        <v>5374.380000000001</v>
      </c>
      <c r="I32" s="161">
        <v>0.25</v>
      </c>
      <c r="J32" s="157">
        <f t="shared" si="0"/>
        <v>4030.7850000000008</v>
      </c>
    </row>
    <row r="33" spans="1:10" ht="15.75">
      <c r="A33" s="37">
        <f t="shared" si="1"/>
        <v>29</v>
      </c>
      <c r="B33" s="90" t="s">
        <v>199</v>
      </c>
      <c r="C33" s="92" t="s">
        <v>262</v>
      </c>
      <c r="D33" s="92" t="s">
        <v>263</v>
      </c>
      <c r="E33" s="90" t="s">
        <v>211</v>
      </c>
      <c r="F33" s="90" t="s">
        <v>6</v>
      </c>
      <c r="G33" s="90">
        <v>1</v>
      </c>
      <c r="H33" s="144">
        <v>10232.640000000001</v>
      </c>
      <c r="I33" s="161">
        <v>0.25</v>
      </c>
      <c r="J33" s="157">
        <f t="shared" si="0"/>
        <v>7674.4800000000014</v>
      </c>
    </row>
    <row r="34" spans="1:10" ht="15.75">
      <c r="A34" s="37">
        <f t="shared" si="1"/>
        <v>30</v>
      </c>
      <c r="B34" s="90" t="s">
        <v>199</v>
      </c>
      <c r="C34" s="92" t="s">
        <v>264</v>
      </c>
      <c r="D34" s="90" t="s">
        <v>265</v>
      </c>
      <c r="E34" s="90" t="s">
        <v>211</v>
      </c>
      <c r="F34" s="90" t="s">
        <v>6</v>
      </c>
      <c r="G34" s="90">
        <v>1</v>
      </c>
      <c r="H34" s="144">
        <v>1129.752</v>
      </c>
      <c r="I34" s="161">
        <v>0.25</v>
      </c>
      <c r="J34" s="157">
        <f t="shared" si="0"/>
        <v>847.31399999999996</v>
      </c>
    </row>
    <row r="35" spans="1:10" ht="15.75">
      <c r="A35" s="37">
        <f t="shared" si="1"/>
        <v>31</v>
      </c>
      <c r="B35" s="90" t="s">
        <v>199</v>
      </c>
      <c r="C35" s="92" t="s">
        <v>266</v>
      </c>
      <c r="D35" s="92" t="s">
        <v>267</v>
      </c>
      <c r="E35" s="90" t="s">
        <v>211</v>
      </c>
      <c r="F35" s="90" t="s">
        <v>6</v>
      </c>
      <c r="G35" s="90">
        <v>1</v>
      </c>
      <c r="H35" s="144">
        <v>493.27200000000005</v>
      </c>
      <c r="I35" s="161">
        <v>0.25</v>
      </c>
      <c r="J35" s="157">
        <f t="shared" si="0"/>
        <v>369.95400000000006</v>
      </c>
    </row>
    <row r="36" spans="1:10" ht="15.75">
      <c r="A36" s="37">
        <f t="shared" si="1"/>
        <v>32</v>
      </c>
      <c r="B36" s="90" t="s">
        <v>199</v>
      </c>
      <c r="C36" s="92" t="s">
        <v>268</v>
      </c>
      <c r="D36" s="92" t="s">
        <v>269</v>
      </c>
      <c r="E36" s="90" t="s">
        <v>211</v>
      </c>
      <c r="F36" s="90" t="s">
        <v>6</v>
      </c>
      <c r="G36" s="90">
        <v>1</v>
      </c>
      <c r="H36" s="144">
        <v>246.63600000000002</v>
      </c>
      <c r="I36" s="161">
        <v>0.25</v>
      </c>
      <c r="J36" s="157">
        <f t="shared" si="0"/>
        <v>184.97700000000003</v>
      </c>
    </row>
    <row r="37" spans="1:10" ht="15.75">
      <c r="A37" s="37">
        <f t="shared" si="1"/>
        <v>33</v>
      </c>
      <c r="B37" s="90" t="s">
        <v>199</v>
      </c>
      <c r="C37" s="92" t="s">
        <v>270</v>
      </c>
      <c r="D37" s="92" t="s">
        <v>271</v>
      </c>
      <c r="E37" s="90" t="s">
        <v>211</v>
      </c>
      <c r="F37" s="90" t="s">
        <v>6</v>
      </c>
      <c r="G37" s="90">
        <v>1</v>
      </c>
      <c r="H37" s="144">
        <v>477.85725000000002</v>
      </c>
      <c r="I37" s="161">
        <v>0.25</v>
      </c>
      <c r="J37" s="157">
        <f t="shared" si="0"/>
        <v>358.39293750000002</v>
      </c>
    </row>
    <row r="38" spans="1:10" ht="15.75">
      <c r="A38" s="37">
        <f t="shared" si="1"/>
        <v>34</v>
      </c>
      <c r="B38" s="90" t="s">
        <v>199</v>
      </c>
      <c r="C38" s="92" t="s">
        <v>272</v>
      </c>
      <c r="D38" s="92" t="s">
        <v>273</v>
      </c>
      <c r="E38" s="90" t="s">
        <v>211</v>
      </c>
      <c r="F38" s="90" t="s">
        <v>6</v>
      </c>
      <c r="G38" s="90">
        <v>1</v>
      </c>
      <c r="H38" s="144">
        <v>1017.3735</v>
      </c>
      <c r="I38" s="161">
        <v>0.25</v>
      </c>
      <c r="J38" s="157">
        <f t="shared" si="0"/>
        <v>763.030125</v>
      </c>
    </row>
    <row r="39" spans="1:10" ht="15.75">
      <c r="A39" s="37">
        <f t="shared" si="1"/>
        <v>35</v>
      </c>
      <c r="B39" s="90" t="s">
        <v>199</v>
      </c>
      <c r="C39" s="92" t="s">
        <v>274</v>
      </c>
      <c r="D39" s="92" t="s">
        <v>275</v>
      </c>
      <c r="E39" s="90" t="s">
        <v>211</v>
      </c>
      <c r="F39" s="90" t="s">
        <v>6</v>
      </c>
      <c r="G39" s="90">
        <v>1</v>
      </c>
      <c r="H39" s="144">
        <v>508.68675000000002</v>
      </c>
      <c r="I39" s="161">
        <v>0.25</v>
      </c>
      <c r="J39" s="157">
        <f t="shared" si="0"/>
        <v>381.5150625</v>
      </c>
    </row>
    <row r="40" spans="1:10" ht="15.75">
      <c r="A40" s="37">
        <f t="shared" si="1"/>
        <v>36</v>
      </c>
      <c r="B40" s="90" t="s">
        <v>199</v>
      </c>
      <c r="C40" s="93" t="s">
        <v>276</v>
      </c>
      <c r="D40" s="92" t="s">
        <v>277</v>
      </c>
      <c r="E40" s="90" t="s">
        <v>211</v>
      </c>
      <c r="F40" s="90" t="s">
        <v>6</v>
      </c>
      <c r="G40" s="90">
        <v>1</v>
      </c>
      <c r="H40" s="144">
        <v>508.68675000000002</v>
      </c>
      <c r="I40" s="161">
        <v>0.25</v>
      </c>
      <c r="J40" s="157">
        <f t="shared" si="0"/>
        <v>381.5150625</v>
      </c>
    </row>
    <row r="41" spans="1:10" ht="15.75">
      <c r="A41" s="37">
        <f t="shared" si="1"/>
        <v>37</v>
      </c>
      <c r="B41" s="90" t="s">
        <v>199</v>
      </c>
      <c r="C41" s="93" t="s">
        <v>278</v>
      </c>
      <c r="D41" s="92" t="s">
        <v>279</v>
      </c>
      <c r="E41" s="90" t="s">
        <v>211</v>
      </c>
      <c r="F41" s="90" t="s">
        <v>6</v>
      </c>
      <c r="G41" s="90">
        <v>1</v>
      </c>
      <c r="H41" s="144">
        <v>1017.3735</v>
      </c>
      <c r="I41" s="161">
        <v>0.25</v>
      </c>
      <c r="J41" s="157">
        <f t="shared" si="0"/>
        <v>763.030125</v>
      </c>
    </row>
    <row r="42" spans="1:10" ht="15.75">
      <c r="A42" s="37">
        <f t="shared" si="1"/>
        <v>38</v>
      </c>
      <c r="B42" s="90" t="s">
        <v>199</v>
      </c>
      <c r="C42" s="92" t="s">
        <v>280</v>
      </c>
      <c r="D42" s="92" t="s">
        <v>281</v>
      </c>
      <c r="E42" s="90" t="s">
        <v>211</v>
      </c>
      <c r="F42" s="90" t="s">
        <v>6</v>
      </c>
      <c r="G42" s="90">
        <v>1</v>
      </c>
      <c r="H42" s="144">
        <v>6083.6880000000001</v>
      </c>
      <c r="I42" s="161">
        <v>0.25</v>
      </c>
      <c r="J42" s="157">
        <f t="shared" si="0"/>
        <v>4562.7659999999996</v>
      </c>
    </row>
    <row r="43" spans="1:10" ht="15.75">
      <c r="A43" s="37">
        <f t="shared" si="1"/>
        <v>39</v>
      </c>
      <c r="B43" s="90" t="s">
        <v>199</v>
      </c>
      <c r="C43" s="92" t="s">
        <v>282</v>
      </c>
      <c r="D43" s="92" t="s">
        <v>283</v>
      </c>
      <c r="E43" s="90" t="s">
        <v>211</v>
      </c>
      <c r="F43" s="90" t="s">
        <v>6</v>
      </c>
      <c r="G43" s="90">
        <v>1</v>
      </c>
      <c r="H43" s="144">
        <v>3041.8440000000001</v>
      </c>
      <c r="I43" s="161">
        <v>0.25</v>
      </c>
      <c r="J43" s="157">
        <f t="shared" si="0"/>
        <v>2281.3829999999998</v>
      </c>
    </row>
    <row r="44" spans="1:10" ht="15.75">
      <c r="A44" s="37">
        <f t="shared" si="1"/>
        <v>40</v>
      </c>
      <c r="B44" s="90" t="s">
        <v>199</v>
      </c>
      <c r="C44" s="92" t="s">
        <v>284</v>
      </c>
      <c r="D44" s="92" t="s">
        <v>285</v>
      </c>
      <c r="E44" s="90" t="s">
        <v>211</v>
      </c>
      <c r="F44" s="90" t="s">
        <v>6</v>
      </c>
      <c r="G44" s="90">
        <v>1</v>
      </c>
      <c r="H44" s="144">
        <v>4059.2175000000002</v>
      </c>
      <c r="I44" s="161">
        <v>0.25</v>
      </c>
      <c r="J44" s="157">
        <f t="shared" si="0"/>
        <v>3044.413125</v>
      </c>
    </row>
    <row r="45" spans="1:10" ht="15.75">
      <c r="A45" s="37">
        <f t="shared" si="1"/>
        <v>41</v>
      </c>
      <c r="B45" s="90" t="s">
        <v>199</v>
      </c>
      <c r="C45" s="92" t="s">
        <v>286</v>
      </c>
      <c r="D45" s="92" t="s">
        <v>287</v>
      </c>
      <c r="E45" s="90" t="s">
        <v>211</v>
      </c>
      <c r="F45" s="90" t="s">
        <v>6</v>
      </c>
      <c r="G45" s="90">
        <v>1</v>
      </c>
      <c r="H45" s="144">
        <v>2029.6087500000001</v>
      </c>
      <c r="I45" s="161">
        <v>0.25</v>
      </c>
      <c r="J45" s="157">
        <f t="shared" si="0"/>
        <v>1522.2065625</v>
      </c>
    </row>
    <row r="46" spans="1:10" ht="15.75">
      <c r="A46" s="37">
        <f t="shared" si="1"/>
        <v>42</v>
      </c>
      <c r="B46" s="90" t="s">
        <v>199</v>
      </c>
      <c r="C46" s="92" t="s">
        <v>288</v>
      </c>
      <c r="D46" s="92" t="s">
        <v>289</v>
      </c>
      <c r="E46" s="90" t="s">
        <v>211</v>
      </c>
      <c r="F46" s="90" t="s">
        <v>6</v>
      </c>
      <c r="G46" s="90">
        <v>1</v>
      </c>
      <c r="H46" s="144">
        <v>549.79275000000007</v>
      </c>
      <c r="I46" s="161">
        <v>0.25</v>
      </c>
      <c r="J46" s="157">
        <f t="shared" si="0"/>
        <v>412.34456250000005</v>
      </c>
    </row>
    <row r="47" spans="1:10" ht="15.75">
      <c r="A47" s="37">
        <f t="shared" si="1"/>
        <v>43</v>
      </c>
      <c r="B47" s="90" t="s">
        <v>199</v>
      </c>
      <c r="C47" s="92" t="s">
        <v>290</v>
      </c>
      <c r="D47" s="92" t="s">
        <v>291</v>
      </c>
      <c r="E47" s="90" t="s">
        <v>211</v>
      </c>
      <c r="F47" s="90" t="s">
        <v>6</v>
      </c>
      <c r="G47" s="90">
        <v>1</v>
      </c>
      <c r="H47" s="144">
        <v>549.79275000000007</v>
      </c>
      <c r="I47" s="161">
        <v>0.25</v>
      </c>
      <c r="J47" s="157">
        <f t="shared" si="0"/>
        <v>412.34456250000005</v>
      </c>
    </row>
    <row r="48" spans="1:10" ht="15.75">
      <c r="A48" s="37">
        <f t="shared" si="1"/>
        <v>44</v>
      </c>
      <c r="B48" s="90" t="s">
        <v>199</v>
      </c>
      <c r="C48" s="92" t="s">
        <v>292</v>
      </c>
      <c r="D48" s="92" t="s">
        <v>293</v>
      </c>
      <c r="E48" s="90" t="s">
        <v>211</v>
      </c>
      <c r="F48" s="90" t="s">
        <v>6</v>
      </c>
      <c r="G48" s="90">
        <v>1</v>
      </c>
      <c r="H48" s="144">
        <v>1325.6685</v>
      </c>
      <c r="I48" s="161">
        <v>0.25</v>
      </c>
      <c r="J48" s="157">
        <f t="shared" si="0"/>
        <v>994.25137500000005</v>
      </c>
    </row>
    <row r="49" spans="1:10" ht="15.75">
      <c r="A49" s="37">
        <f t="shared" si="1"/>
        <v>45</v>
      </c>
      <c r="B49" s="90" t="s">
        <v>199</v>
      </c>
      <c r="C49" s="92" t="s">
        <v>294</v>
      </c>
      <c r="D49" s="92" t="s">
        <v>295</v>
      </c>
      <c r="E49" s="90" t="s">
        <v>211</v>
      </c>
      <c r="F49" s="90" t="s">
        <v>6</v>
      </c>
      <c r="G49" s="90">
        <v>1</v>
      </c>
      <c r="H49" s="144">
        <v>1325.6685</v>
      </c>
      <c r="I49" s="161">
        <v>0.25</v>
      </c>
      <c r="J49" s="157">
        <f t="shared" si="0"/>
        <v>994.25137500000005</v>
      </c>
    </row>
    <row r="50" spans="1:10" ht="15.75">
      <c r="A50" s="37">
        <f t="shared" si="1"/>
        <v>46</v>
      </c>
      <c r="B50" s="90" t="s">
        <v>199</v>
      </c>
      <c r="C50" s="92" t="s">
        <v>296</v>
      </c>
      <c r="D50" s="92" t="s">
        <v>297</v>
      </c>
      <c r="E50" s="90" t="s">
        <v>211</v>
      </c>
      <c r="F50" s="90" t="s">
        <v>6</v>
      </c>
      <c r="G50" s="90">
        <v>1</v>
      </c>
      <c r="H50" s="144">
        <v>4012.97325</v>
      </c>
      <c r="I50" s="161">
        <v>0.25</v>
      </c>
      <c r="J50" s="157">
        <f t="shared" si="0"/>
        <v>3009.7299375000002</v>
      </c>
    </row>
    <row r="51" spans="1:10" ht="15.75">
      <c r="A51" s="37">
        <f t="shared" si="1"/>
        <v>47</v>
      </c>
      <c r="B51" s="90" t="s">
        <v>199</v>
      </c>
      <c r="C51" s="92" t="s">
        <v>298</v>
      </c>
      <c r="D51" s="92" t="s">
        <v>299</v>
      </c>
      <c r="E51" s="90" t="s">
        <v>211</v>
      </c>
      <c r="F51" s="90" t="s">
        <v>6</v>
      </c>
      <c r="G51" s="90">
        <v>1</v>
      </c>
      <c r="H51" s="144">
        <v>2003.9175</v>
      </c>
      <c r="I51" s="161">
        <v>0.25</v>
      </c>
      <c r="J51" s="157">
        <f t="shared" si="0"/>
        <v>1502.9381250000001</v>
      </c>
    </row>
    <row r="52" spans="1:10" ht="15.75">
      <c r="A52" s="37">
        <f t="shared" si="1"/>
        <v>48</v>
      </c>
      <c r="B52" s="90" t="s">
        <v>199</v>
      </c>
      <c r="C52" s="92" t="s">
        <v>300</v>
      </c>
      <c r="D52" s="92" t="s">
        <v>301</v>
      </c>
      <c r="E52" s="90" t="s">
        <v>211</v>
      </c>
      <c r="F52" s="90" t="s">
        <v>6</v>
      </c>
      <c r="G52" s="90">
        <v>1</v>
      </c>
      <c r="H52" s="144">
        <v>2291.6595000000002</v>
      </c>
      <c r="I52" s="161">
        <v>0.25</v>
      </c>
      <c r="J52" s="157">
        <f t="shared" si="0"/>
        <v>1718.7446250000003</v>
      </c>
    </row>
    <row r="53" spans="1:10" ht="15.75">
      <c r="A53" s="37">
        <f t="shared" si="1"/>
        <v>49</v>
      </c>
      <c r="B53" s="90" t="s">
        <v>199</v>
      </c>
      <c r="C53" s="92" t="s">
        <v>302</v>
      </c>
      <c r="D53" s="92" t="s">
        <v>303</v>
      </c>
      <c r="E53" s="90" t="s">
        <v>211</v>
      </c>
      <c r="F53" s="90" t="s">
        <v>6</v>
      </c>
      <c r="G53" s="90">
        <v>1</v>
      </c>
      <c r="H53" s="144">
        <v>1137.3</v>
      </c>
      <c r="I53" s="161">
        <v>0.25</v>
      </c>
      <c r="J53" s="157">
        <f t="shared" si="0"/>
        <v>852.97499999999991</v>
      </c>
    </row>
    <row r="54" spans="1:10" ht="15.75">
      <c r="A54" s="37">
        <f t="shared" si="1"/>
        <v>50</v>
      </c>
      <c r="B54" s="90" t="s">
        <v>199</v>
      </c>
      <c r="C54" s="92" t="s">
        <v>304</v>
      </c>
      <c r="D54" s="92" t="s">
        <v>305</v>
      </c>
      <c r="E54" s="90" t="s">
        <v>211</v>
      </c>
      <c r="F54" s="90" t="s">
        <v>6</v>
      </c>
      <c r="G54" s="90">
        <v>1</v>
      </c>
      <c r="H54" s="144">
        <v>2291.6595000000002</v>
      </c>
      <c r="I54" s="161">
        <v>0.25</v>
      </c>
      <c r="J54" s="157">
        <f t="shared" si="0"/>
        <v>1718.7446250000003</v>
      </c>
    </row>
    <row r="55" spans="1:10" ht="15.75">
      <c r="A55" s="37">
        <f t="shared" si="1"/>
        <v>51</v>
      </c>
      <c r="B55" s="90" t="s">
        <v>199</v>
      </c>
      <c r="C55" s="92" t="s">
        <v>306</v>
      </c>
      <c r="D55" s="92" t="s">
        <v>307</v>
      </c>
      <c r="E55" s="90" t="s">
        <v>211</v>
      </c>
      <c r="F55" s="90" t="s">
        <v>6</v>
      </c>
      <c r="G55" s="90">
        <v>1</v>
      </c>
      <c r="H55" s="144">
        <v>1137.3</v>
      </c>
      <c r="I55" s="161">
        <v>0.25</v>
      </c>
      <c r="J55" s="157">
        <f t="shared" si="0"/>
        <v>852.97499999999991</v>
      </c>
    </row>
    <row r="56" spans="1:10" ht="15.75">
      <c r="A56" s="37">
        <f t="shared" si="1"/>
        <v>52</v>
      </c>
      <c r="B56" s="90" t="s">
        <v>199</v>
      </c>
      <c r="C56" s="92" t="s">
        <v>308</v>
      </c>
      <c r="D56" s="92" t="s">
        <v>309</v>
      </c>
      <c r="E56" s="90" t="s">
        <v>211</v>
      </c>
      <c r="F56" s="90" t="s">
        <v>6</v>
      </c>
      <c r="G56" s="90">
        <v>1</v>
      </c>
      <c r="H56" s="144">
        <v>2291.6595000000002</v>
      </c>
      <c r="I56" s="161">
        <v>0.25</v>
      </c>
      <c r="J56" s="157">
        <f t="shared" si="0"/>
        <v>1718.7446250000003</v>
      </c>
    </row>
    <row r="57" spans="1:10" ht="15.75">
      <c r="A57" s="37">
        <f t="shared" si="1"/>
        <v>53</v>
      </c>
      <c r="B57" s="90" t="s">
        <v>199</v>
      </c>
      <c r="C57" s="92" t="s">
        <v>310</v>
      </c>
      <c r="D57" s="92" t="s">
        <v>311</v>
      </c>
      <c r="E57" s="90" t="s">
        <v>211</v>
      </c>
      <c r="F57" s="90" t="s">
        <v>6</v>
      </c>
      <c r="G57" s="90">
        <v>1</v>
      </c>
      <c r="H57" s="144">
        <v>1145.8297500000001</v>
      </c>
      <c r="I57" s="161">
        <v>0.25</v>
      </c>
      <c r="J57" s="157">
        <f t="shared" si="0"/>
        <v>859.37231250000013</v>
      </c>
    </row>
    <row r="58" spans="1:10" ht="15.75">
      <c r="A58" s="37">
        <f t="shared" si="1"/>
        <v>54</v>
      </c>
      <c r="B58" s="90" t="s">
        <v>199</v>
      </c>
      <c r="C58" s="92" t="s">
        <v>312</v>
      </c>
      <c r="D58" s="92" t="s">
        <v>313</v>
      </c>
      <c r="E58" s="90" t="s">
        <v>211</v>
      </c>
      <c r="F58" s="90" t="s">
        <v>6</v>
      </c>
      <c r="G58" s="90">
        <v>1</v>
      </c>
      <c r="H58" s="144">
        <v>4578.1807500000004</v>
      </c>
      <c r="I58" s="161">
        <v>0.25</v>
      </c>
      <c r="J58" s="157">
        <f t="shared" si="0"/>
        <v>3433.6355625000006</v>
      </c>
    </row>
    <row r="59" spans="1:10" ht="15.75">
      <c r="A59" s="37">
        <f t="shared" si="1"/>
        <v>55</v>
      </c>
      <c r="B59" s="90" t="s">
        <v>199</v>
      </c>
      <c r="C59" s="92" t="s">
        <v>314</v>
      </c>
      <c r="D59" s="92" t="s">
        <v>315</v>
      </c>
      <c r="E59" s="90" t="s">
        <v>211</v>
      </c>
      <c r="F59" s="90" t="s">
        <v>6</v>
      </c>
      <c r="G59" s="90">
        <v>1</v>
      </c>
      <c r="H59" s="144">
        <v>2291.6595000000002</v>
      </c>
      <c r="I59" s="161">
        <v>0.25</v>
      </c>
      <c r="J59" s="157">
        <f t="shared" si="0"/>
        <v>1718.7446250000003</v>
      </c>
    </row>
    <row r="60" spans="1:10" ht="15.75">
      <c r="A60" s="37">
        <f t="shared" si="1"/>
        <v>56</v>
      </c>
      <c r="B60" s="90" t="s">
        <v>199</v>
      </c>
      <c r="C60" s="92" t="s">
        <v>316</v>
      </c>
      <c r="D60" s="92" t="s">
        <v>317</v>
      </c>
      <c r="E60" s="90" t="s">
        <v>211</v>
      </c>
      <c r="F60" s="90" t="s">
        <v>6</v>
      </c>
      <c r="G60" s="90">
        <v>1</v>
      </c>
      <c r="H60" s="144">
        <v>4012.97325</v>
      </c>
      <c r="I60" s="161">
        <v>0.25</v>
      </c>
      <c r="J60" s="157">
        <f t="shared" si="0"/>
        <v>3009.7299375000002</v>
      </c>
    </row>
    <row r="61" spans="1:10" ht="15.75">
      <c r="A61" s="37">
        <f t="shared" si="1"/>
        <v>57</v>
      </c>
      <c r="B61" s="90" t="s">
        <v>199</v>
      </c>
      <c r="C61" s="92" t="s">
        <v>318</v>
      </c>
      <c r="D61" s="92" t="s">
        <v>319</v>
      </c>
      <c r="E61" s="90" t="s">
        <v>211</v>
      </c>
      <c r="F61" s="90" t="s">
        <v>6</v>
      </c>
      <c r="G61" s="90">
        <v>1</v>
      </c>
      <c r="H61" s="144">
        <v>2003.9175</v>
      </c>
      <c r="I61" s="161">
        <v>0.25</v>
      </c>
      <c r="J61" s="157">
        <f t="shared" si="0"/>
        <v>1502.9381250000001</v>
      </c>
    </row>
    <row r="62" spans="1:10" ht="30">
      <c r="A62" s="37">
        <f t="shared" si="1"/>
        <v>58</v>
      </c>
      <c r="B62" s="90" t="s">
        <v>199</v>
      </c>
      <c r="C62" s="93" t="s">
        <v>320</v>
      </c>
      <c r="D62" s="92" t="s">
        <v>321</v>
      </c>
      <c r="E62" s="90" t="s">
        <v>211</v>
      </c>
      <c r="F62" s="90" t="s">
        <v>6</v>
      </c>
      <c r="G62" s="90">
        <v>1</v>
      </c>
      <c r="H62" s="144">
        <v>25.69125</v>
      </c>
      <c r="I62" s="161">
        <v>0.25</v>
      </c>
      <c r="J62" s="157">
        <f t="shared" si="0"/>
        <v>19.268437500000001</v>
      </c>
    </row>
    <row r="63" spans="1:10" ht="15.75">
      <c r="A63" s="37">
        <f t="shared" si="1"/>
        <v>59</v>
      </c>
      <c r="B63" s="90" t="s">
        <v>199</v>
      </c>
      <c r="C63" s="93" t="s">
        <v>322</v>
      </c>
      <c r="D63" s="92" t="s">
        <v>323</v>
      </c>
      <c r="E63" s="90" t="s">
        <v>211</v>
      </c>
      <c r="F63" s="90" t="s">
        <v>6</v>
      </c>
      <c r="G63" s="90">
        <v>1</v>
      </c>
      <c r="H63" s="144">
        <v>12.845625</v>
      </c>
      <c r="I63" s="161">
        <v>0.25</v>
      </c>
      <c r="J63" s="157">
        <f t="shared" si="0"/>
        <v>9.6342187500000005</v>
      </c>
    </row>
    <row r="64" spans="1:10" ht="15.75">
      <c r="A64" s="37">
        <f t="shared" si="1"/>
        <v>60</v>
      </c>
      <c r="B64" s="90" t="s">
        <v>199</v>
      </c>
      <c r="C64" s="93" t="s">
        <v>324</v>
      </c>
      <c r="D64" s="92" t="s">
        <v>325</v>
      </c>
      <c r="E64" s="90" t="s">
        <v>211</v>
      </c>
      <c r="F64" s="90" t="s">
        <v>6</v>
      </c>
      <c r="G64" s="90">
        <v>1</v>
      </c>
      <c r="H64" s="144">
        <v>128.45625000000001</v>
      </c>
      <c r="I64" s="161">
        <v>0.25</v>
      </c>
      <c r="J64" s="157">
        <f t="shared" si="0"/>
        <v>96.342187500000009</v>
      </c>
    </row>
    <row r="65" spans="1:10" ht="30">
      <c r="A65" s="37">
        <f t="shared" si="1"/>
        <v>61</v>
      </c>
      <c r="B65" s="90" t="s">
        <v>199</v>
      </c>
      <c r="C65" s="93" t="s">
        <v>326</v>
      </c>
      <c r="D65" s="92" t="s">
        <v>327</v>
      </c>
      <c r="E65" s="90" t="s">
        <v>211</v>
      </c>
      <c r="F65" s="90" t="s">
        <v>6</v>
      </c>
      <c r="G65" s="90">
        <v>1</v>
      </c>
      <c r="H65" s="144">
        <v>59.089874999999999</v>
      </c>
      <c r="I65" s="161">
        <v>0.25</v>
      </c>
      <c r="J65" s="157">
        <f t="shared" si="0"/>
        <v>44.317406249999998</v>
      </c>
    </row>
    <row r="66" spans="1:10" ht="15.75">
      <c r="A66" s="37">
        <f t="shared" si="1"/>
        <v>62</v>
      </c>
      <c r="B66" s="90" t="s">
        <v>199</v>
      </c>
      <c r="C66" s="93" t="s">
        <v>328</v>
      </c>
      <c r="D66" s="92" t="s">
        <v>329</v>
      </c>
      <c r="E66" s="90" t="s">
        <v>211</v>
      </c>
      <c r="F66" s="90" t="s">
        <v>6</v>
      </c>
      <c r="G66" s="90">
        <v>1</v>
      </c>
      <c r="H66" s="144">
        <v>25.69125</v>
      </c>
      <c r="I66" s="161">
        <v>0.25</v>
      </c>
      <c r="J66" s="157">
        <f t="shared" si="0"/>
        <v>19.268437500000001</v>
      </c>
    </row>
    <row r="67" spans="1:10" ht="15.75">
      <c r="A67" s="37">
        <f t="shared" si="1"/>
        <v>63</v>
      </c>
      <c r="B67" s="90" t="s">
        <v>199</v>
      </c>
      <c r="C67" s="93" t="s">
        <v>330</v>
      </c>
      <c r="D67" s="92" t="s">
        <v>331</v>
      </c>
      <c r="E67" s="90" t="s">
        <v>211</v>
      </c>
      <c r="F67" s="90" t="s">
        <v>6</v>
      </c>
      <c r="G67" s="90">
        <v>1</v>
      </c>
      <c r="H67" s="144">
        <v>179.83875</v>
      </c>
      <c r="I67" s="161">
        <v>0.25</v>
      </c>
      <c r="J67" s="157">
        <f t="shared" si="0"/>
        <v>134.8790625</v>
      </c>
    </row>
    <row r="68" spans="1:10" ht="15.75">
      <c r="A68" s="37">
        <f t="shared" si="1"/>
        <v>64</v>
      </c>
      <c r="B68" s="90" t="s">
        <v>199</v>
      </c>
      <c r="C68" s="93" t="s">
        <v>332</v>
      </c>
      <c r="D68" s="92" t="s">
        <v>333</v>
      </c>
      <c r="E68" s="90" t="s">
        <v>211</v>
      </c>
      <c r="F68" s="90" t="s">
        <v>6</v>
      </c>
      <c r="G68" s="90">
        <v>1</v>
      </c>
      <c r="H68" s="144">
        <v>25.69125</v>
      </c>
      <c r="I68" s="161">
        <v>0.25</v>
      </c>
      <c r="J68" s="157">
        <f t="shared" si="0"/>
        <v>19.268437500000001</v>
      </c>
    </row>
    <row r="69" spans="1:10" ht="15.75">
      <c r="A69" s="37">
        <f t="shared" si="1"/>
        <v>65</v>
      </c>
      <c r="B69" s="90" t="s">
        <v>199</v>
      </c>
      <c r="C69" s="93" t="s">
        <v>334</v>
      </c>
      <c r="D69" s="92" t="s">
        <v>335</v>
      </c>
      <c r="E69" s="90" t="s">
        <v>211</v>
      </c>
      <c r="F69" s="90" t="s">
        <v>6</v>
      </c>
      <c r="G69" s="90">
        <v>1</v>
      </c>
      <c r="H69" s="144">
        <v>12.75</v>
      </c>
      <c r="I69" s="161">
        <v>0.25</v>
      </c>
      <c r="J69" s="157">
        <f t="shared" ref="J69:J132" si="2">H69*(1-I69)</f>
        <v>9.5625</v>
      </c>
    </row>
    <row r="70" spans="1:10" ht="15.75">
      <c r="A70" s="37">
        <f t="shared" si="1"/>
        <v>66</v>
      </c>
      <c r="B70" s="90" t="s">
        <v>199</v>
      </c>
      <c r="C70" s="93" t="s">
        <v>336</v>
      </c>
      <c r="D70" s="92" t="s">
        <v>337</v>
      </c>
      <c r="E70" s="90" t="s">
        <v>211</v>
      </c>
      <c r="F70" s="90" t="s">
        <v>6</v>
      </c>
      <c r="G70" s="90">
        <v>1</v>
      </c>
      <c r="H70" s="144">
        <v>102.765</v>
      </c>
      <c r="I70" s="161">
        <v>0.25</v>
      </c>
      <c r="J70" s="157">
        <f t="shared" si="2"/>
        <v>77.073750000000004</v>
      </c>
    </row>
    <row r="71" spans="1:10" ht="30">
      <c r="A71" s="37">
        <f t="shared" ref="A71:A134" si="3">A70+1</f>
        <v>67</v>
      </c>
      <c r="B71" s="90" t="s">
        <v>199</v>
      </c>
      <c r="C71" s="93" t="s">
        <v>338</v>
      </c>
      <c r="D71" s="92" t="s">
        <v>339</v>
      </c>
      <c r="E71" s="90" t="s">
        <v>211</v>
      </c>
      <c r="F71" s="90" t="s">
        <v>6</v>
      </c>
      <c r="G71" s="90">
        <v>1</v>
      </c>
      <c r="H71" s="144">
        <v>2358.4567500000003</v>
      </c>
      <c r="I71" s="161">
        <v>0.25</v>
      </c>
      <c r="J71" s="157">
        <f t="shared" si="2"/>
        <v>1768.8425625000002</v>
      </c>
    </row>
    <row r="72" spans="1:10" ht="30">
      <c r="A72" s="37">
        <f t="shared" si="3"/>
        <v>68</v>
      </c>
      <c r="B72" s="90" t="s">
        <v>199</v>
      </c>
      <c r="C72" s="93" t="s">
        <v>340</v>
      </c>
      <c r="D72" s="92" t="s">
        <v>341</v>
      </c>
      <c r="E72" s="90" t="s">
        <v>211</v>
      </c>
      <c r="F72" s="90" t="s">
        <v>6</v>
      </c>
      <c r="G72" s="90">
        <v>1</v>
      </c>
      <c r="H72" s="144">
        <v>13354.311750000001</v>
      </c>
      <c r="I72" s="161">
        <v>0.25</v>
      </c>
      <c r="J72" s="157">
        <f t="shared" si="2"/>
        <v>10015.733812500001</v>
      </c>
    </row>
    <row r="73" spans="1:10" ht="30">
      <c r="A73" s="37">
        <f t="shared" si="3"/>
        <v>69</v>
      </c>
      <c r="B73" s="90" t="s">
        <v>199</v>
      </c>
      <c r="C73" s="93" t="s">
        <v>342</v>
      </c>
      <c r="D73" s="92" t="s">
        <v>343</v>
      </c>
      <c r="E73" s="90" t="s">
        <v>211</v>
      </c>
      <c r="F73" s="90" t="s">
        <v>6</v>
      </c>
      <c r="G73" s="90">
        <v>1</v>
      </c>
      <c r="H73" s="144">
        <v>25686.111750000004</v>
      </c>
      <c r="I73" s="161">
        <v>0.25</v>
      </c>
      <c r="J73" s="157">
        <f t="shared" si="2"/>
        <v>19264.583812500001</v>
      </c>
    </row>
    <row r="74" spans="1:10" ht="30">
      <c r="A74" s="37">
        <f t="shared" si="3"/>
        <v>70</v>
      </c>
      <c r="B74" s="90" t="s">
        <v>199</v>
      </c>
      <c r="C74" s="93" t="s">
        <v>344</v>
      </c>
      <c r="D74" s="92" t="s">
        <v>345</v>
      </c>
      <c r="E74" s="90" t="s">
        <v>211</v>
      </c>
      <c r="F74" s="90" t="s">
        <v>6</v>
      </c>
      <c r="G74" s="90">
        <v>1</v>
      </c>
      <c r="H74" s="144">
        <v>1538.9058750000002</v>
      </c>
      <c r="I74" s="161">
        <v>0.25</v>
      </c>
      <c r="J74" s="157">
        <f t="shared" si="2"/>
        <v>1154.1794062500001</v>
      </c>
    </row>
    <row r="75" spans="1:10" ht="30">
      <c r="A75" s="37">
        <f t="shared" si="3"/>
        <v>71</v>
      </c>
      <c r="B75" s="90" t="s">
        <v>199</v>
      </c>
      <c r="C75" s="93" t="s">
        <v>346</v>
      </c>
      <c r="D75" s="92" t="s">
        <v>347</v>
      </c>
      <c r="E75" s="90" t="s">
        <v>211</v>
      </c>
      <c r="F75" s="90" t="s">
        <v>6</v>
      </c>
      <c r="G75" s="90">
        <v>1</v>
      </c>
      <c r="H75" s="144">
        <v>6677.1558750000004</v>
      </c>
      <c r="I75" s="161">
        <v>0.25</v>
      </c>
      <c r="J75" s="157">
        <f t="shared" si="2"/>
        <v>5007.8669062500003</v>
      </c>
    </row>
    <row r="76" spans="1:10" ht="30">
      <c r="A76" s="37">
        <f t="shared" si="3"/>
        <v>72</v>
      </c>
      <c r="B76" s="90" t="s">
        <v>199</v>
      </c>
      <c r="C76" s="93" t="s">
        <v>348</v>
      </c>
      <c r="D76" s="92" t="s">
        <v>349</v>
      </c>
      <c r="E76" s="90" t="s">
        <v>211</v>
      </c>
      <c r="F76" s="90" t="s">
        <v>6</v>
      </c>
      <c r="G76" s="90">
        <v>1</v>
      </c>
      <c r="H76" s="144">
        <v>12843.055875000002</v>
      </c>
      <c r="I76" s="161">
        <v>0.25</v>
      </c>
      <c r="J76" s="157">
        <f t="shared" si="2"/>
        <v>9632.2919062500005</v>
      </c>
    </row>
    <row r="77" spans="1:10" ht="15.75">
      <c r="A77" s="37">
        <f t="shared" si="3"/>
        <v>73</v>
      </c>
      <c r="B77" s="90" t="s">
        <v>199</v>
      </c>
      <c r="C77" s="93" t="s">
        <v>350</v>
      </c>
      <c r="D77" s="92" t="s">
        <v>351</v>
      </c>
      <c r="E77" s="90" t="s">
        <v>211</v>
      </c>
      <c r="F77" s="90" t="s">
        <v>6</v>
      </c>
      <c r="G77" s="90">
        <v>1</v>
      </c>
      <c r="H77" s="144">
        <v>40300</v>
      </c>
      <c r="I77" s="161">
        <v>0.25</v>
      </c>
      <c r="J77" s="157">
        <f t="shared" si="2"/>
        <v>30225</v>
      </c>
    </row>
    <row r="78" spans="1:10" ht="30">
      <c r="A78" s="37">
        <f t="shared" si="3"/>
        <v>74</v>
      </c>
      <c r="B78" s="90" t="s">
        <v>199</v>
      </c>
      <c r="C78" s="91" t="s">
        <v>352</v>
      </c>
      <c r="D78" s="91" t="s">
        <v>353</v>
      </c>
      <c r="E78" s="90" t="s">
        <v>211</v>
      </c>
      <c r="F78" s="90" t="s">
        <v>6</v>
      </c>
      <c r="G78" s="90">
        <v>1</v>
      </c>
      <c r="H78" s="144">
        <v>20553</v>
      </c>
      <c r="I78" s="161">
        <v>0.25</v>
      </c>
      <c r="J78" s="157">
        <f t="shared" si="2"/>
        <v>15414.75</v>
      </c>
    </row>
    <row r="79" spans="1:10" ht="18">
      <c r="A79" s="37">
        <f t="shared" si="3"/>
        <v>75</v>
      </c>
      <c r="B79" s="90" t="s">
        <v>199</v>
      </c>
      <c r="C79" s="91" t="s">
        <v>354</v>
      </c>
      <c r="D79" s="91" t="s">
        <v>355</v>
      </c>
      <c r="E79" s="90" t="s">
        <v>211</v>
      </c>
      <c r="F79" s="90" t="s">
        <v>6</v>
      </c>
      <c r="G79" s="90">
        <v>1</v>
      </c>
      <c r="H79" s="144">
        <v>15106.455000000002</v>
      </c>
      <c r="I79" s="161">
        <v>0.25</v>
      </c>
      <c r="J79" s="157">
        <f t="shared" si="2"/>
        <v>11329.841250000001</v>
      </c>
    </row>
    <row r="80" spans="1:10" ht="15.75">
      <c r="A80" s="37">
        <f t="shared" si="3"/>
        <v>76</v>
      </c>
      <c r="B80" s="90" t="s">
        <v>199</v>
      </c>
      <c r="C80" s="91" t="s">
        <v>356</v>
      </c>
      <c r="D80" s="91" t="s">
        <v>357</v>
      </c>
      <c r="E80" s="90" t="s">
        <v>211</v>
      </c>
      <c r="F80" s="90" t="s">
        <v>6</v>
      </c>
      <c r="G80" s="90">
        <v>1</v>
      </c>
      <c r="H80" s="144">
        <v>1079.0325</v>
      </c>
      <c r="I80" s="161">
        <v>0.25</v>
      </c>
      <c r="J80" s="157">
        <f t="shared" si="2"/>
        <v>809.27437499999996</v>
      </c>
    </row>
    <row r="81" spans="1:10" ht="15.75">
      <c r="A81" s="37">
        <f t="shared" si="3"/>
        <v>77</v>
      </c>
      <c r="B81" s="90" t="s">
        <v>199</v>
      </c>
      <c r="C81" s="91" t="s">
        <v>358</v>
      </c>
      <c r="D81" s="91" t="s">
        <v>359</v>
      </c>
      <c r="E81" s="90" t="s">
        <v>211</v>
      </c>
      <c r="F81" s="90" t="s">
        <v>6</v>
      </c>
      <c r="G81" s="90">
        <v>1</v>
      </c>
      <c r="H81" s="144">
        <v>837.53475000000003</v>
      </c>
      <c r="I81" s="161">
        <v>0.25</v>
      </c>
      <c r="J81" s="157">
        <f t="shared" si="2"/>
        <v>628.15106250000008</v>
      </c>
    </row>
    <row r="82" spans="1:10" ht="15.75">
      <c r="A82" s="37">
        <f t="shared" si="3"/>
        <v>78</v>
      </c>
      <c r="B82" s="90" t="s">
        <v>199</v>
      </c>
      <c r="C82" s="91" t="s">
        <v>360</v>
      </c>
      <c r="D82" s="91" t="s">
        <v>361</v>
      </c>
      <c r="E82" s="90" t="s">
        <v>211</v>
      </c>
      <c r="F82" s="90" t="s">
        <v>6</v>
      </c>
      <c r="G82" s="90">
        <v>1</v>
      </c>
      <c r="H82" s="144">
        <v>323.70975000000004</v>
      </c>
      <c r="I82" s="161">
        <v>0.25</v>
      </c>
      <c r="J82" s="157">
        <f t="shared" si="2"/>
        <v>242.78231250000005</v>
      </c>
    </row>
    <row r="83" spans="1:10" ht="30">
      <c r="A83" s="37">
        <f t="shared" si="3"/>
        <v>79</v>
      </c>
      <c r="B83" s="90" t="s">
        <v>199</v>
      </c>
      <c r="C83" s="92" t="s">
        <v>362</v>
      </c>
      <c r="D83" s="92" t="s">
        <v>363</v>
      </c>
      <c r="E83" s="90" t="s">
        <v>211</v>
      </c>
      <c r="F83" s="90" t="s">
        <v>6</v>
      </c>
      <c r="G83" s="90">
        <v>1</v>
      </c>
      <c r="H83" s="144">
        <v>31615.350000000002</v>
      </c>
      <c r="I83" s="161">
        <v>0.25</v>
      </c>
      <c r="J83" s="157">
        <f t="shared" si="2"/>
        <v>23711.512500000001</v>
      </c>
    </row>
    <row r="84" spans="1:10" ht="30">
      <c r="A84" s="37">
        <f t="shared" si="3"/>
        <v>80</v>
      </c>
      <c r="B84" s="90" t="s">
        <v>199</v>
      </c>
      <c r="C84" s="92" t="s">
        <v>364</v>
      </c>
      <c r="D84" s="92" t="s">
        <v>363</v>
      </c>
      <c r="E84" s="90" t="s">
        <v>211</v>
      </c>
      <c r="F84" s="90" t="s">
        <v>6</v>
      </c>
      <c r="G84" s="90">
        <v>1</v>
      </c>
      <c r="H84" s="144">
        <v>15802.637500000001</v>
      </c>
      <c r="I84" s="161">
        <v>0.25</v>
      </c>
      <c r="J84" s="157">
        <f t="shared" si="2"/>
        <v>11851.978125000001</v>
      </c>
    </row>
    <row r="85" spans="1:10" ht="15.75">
      <c r="A85" s="37">
        <f t="shared" si="3"/>
        <v>81</v>
      </c>
      <c r="B85" s="90" t="s">
        <v>199</v>
      </c>
      <c r="C85" s="92" t="s">
        <v>365</v>
      </c>
      <c r="D85" s="92" t="s">
        <v>366</v>
      </c>
      <c r="E85" s="90" t="s">
        <v>211</v>
      </c>
      <c r="F85" s="90" t="s">
        <v>6</v>
      </c>
      <c r="G85" s="90">
        <v>1</v>
      </c>
      <c r="H85" s="144">
        <v>11530.837500000001</v>
      </c>
      <c r="I85" s="161">
        <v>0.25</v>
      </c>
      <c r="J85" s="157">
        <f t="shared" si="2"/>
        <v>8648.1281250000011</v>
      </c>
    </row>
    <row r="86" spans="1:10" ht="30">
      <c r="A86" s="37">
        <f t="shared" si="3"/>
        <v>82</v>
      </c>
      <c r="B86" s="90" t="s">
        <v>199</v>
      </c>
      <c r="C86" s="92" t="s">
        <v>367</v>
      </c>
      <c r="D86" s="92" t="s">
        <v>368</v>
      </c>
      <c r="E86" s="90" t="s">
        <v>211</v>
      </c>
      <c r="F86" s="90" t="s">
        <v>6</v>
      </c>
      <c r="G86" s="90">
        <v>1</v>
      </c>
      <c r="H86" s="144">
        <v>5762.9000000000005</v>
      </c>
      <c r="I86" s="161">
        <v>0.25</v>
      </c>
      <c r="J86" s="157">
        <f t="shared" si="2"/>
        <v>4322.1750000000002</v>
      </c>
    </row>
    <row r="87" spans="1:10" ht="15.75">
      <c r="A87" s="37">
        <f t="shared" si="3"/>
        <v>83</v>
      </c>
      <c r="B87" s="90" t="s">
        <v>199</v>
      </c>
      <c r="C87" s="92" t="s">
        <v>369</v>
      </c>
      <c r="D87" s="92" t="s">
        <v>370</v>
      </c>
      <c r="E87" s="90" t="s">
        <v>211</v>
      </c>
      <c r="F87" s="90" t="s">
        <v>6</v>
      </c>
      <c r="G87" s="90">
        <v>1</v>
      </c>
      <c r="H87" s="144">
        <v>2009.9625000000001</v>
      </c>
      <c r="I87" s="161">
        <v>0.25</v>
      </c>
      <c r="J87" s="157">
        <f t="shared" si="2"/>
        <v>1507.4718750000002</v>
      </c>
    </row>
    <row r="88" spans="1:10" ht="15.75">
      <c r="A88" s="37">
        <f t="shared" si="3"/>
        <v>84</v>
      </c>
      <c r="B88" s="90" t="s">
        <v>199</v>
      </c>
      <c r="C88" s="92" t="s">
        <v>371</v>
      </c>
      <c r="D88" s="92" t="s">
        <v>372</v>
      </c>
      <c r="E88" s="90" t="s">
        <v>211</v>
      </c>
      <c r="F88" s="90" t="s">
        <v>6</v>
      </c>
      <c r="G88" s="90">
        <v>1</v>
      </c>
      <c r="H88" s="144">
        <v>811.03750000000002</v>
      </c>
      <c r="I88" s="161">
        <v>0.25</v>
      </c>
      <c r="J88" s="157">
        <f t="shared" si="2"/>
        <v>608.27812500000005</v>
      </c>
    </row>
    <row r="89" spans="1:10" ht="15.75">
      <c r="A89" s="37">
        <f t="shared" si="3"/>
        <v>85</v>
      </c>
      <c r="B89" s="90" t="s">
        <v>199</v>
      </c>
      <c r="C89" s="92" t="s">
        <v>373</v>
      </c>
      <c r="D89" s="92" t="s">
        <v>374</v>
      </c>
      <c r="E89" s="90" t="s">
        <v>211</v>
      </c>
      <c r="F89" s="90" t="s">
        <v>6</v>
      </c>
      <c r="G89" s="90">
        <v>1</v>
      </c>
      <c r="H89" s="144">
        <v>4308.4800000000005</v>
      </c>
      <c r="I89" s="161">
        <v>0.25</v>
      </c>
      <c r="J89" s="157">
        <f t="shared" si="2"/>
        <v>3231.3600000000006</v>
      </c>
    </row>
    <row r="90" spans="1:10" ht="15.75">
      <c r="A90" s="37">
        <f t="shared" si="3"/>
        <v>86</v>
      </c>
      <c r="B90" s="90" t="s">
        <v>199</v>
      </c>
      <c r="C90" s="92" t="s">
        <v>375</v>
      </c>
      <c r="D90" s="92" t="s">
        <v>376</v>
      </c>
      <c r="E90" s="90" t="s">
        <v>211</v>
      </c>
      <c r="F90" s="90" t="s">
        <v>6</v>
      </c>
      <c r="G90" s="90">
        <v>1</v>
      </c>
      <c r="H90" s="144">
        <v>2827.4400000000005</v>
      </c>
      <c r="I90" s="161">
        <v>0.25</v>
      </c>
      <c r="J90" s="157">
        <f t="shared" si="2"/>
        <v>2120.5800000000004</v>
      </c>
    </row>
    <row r="91" spans="1:10" ht="15.75">
      <c r="A91" s="37">
        <f t="shared" si="3"/>
        <v>87</v>
      </c>
      <c r="B91" s="90" t="s">
        <v>199</v>
      </c>
      <c r="C91" s="90" t="s">
        <v>377</v>
      </c>
      <c r="D91" s="91" t="s">
        <v>378</v>
      </c>
      <c r="E91" s="90" t="s">
        <v>211</v>
      </c>
      <c r="F91" s="90" t="s">
        <v>6</v>
      </c>
      <c r="G91" s="90">
        <v>1</v>
      </c>
      <c r="H91" s="144">
        <v>217.464</v>
      </c>
      <c r="I91" s="161">
        <v>0.25</v>
      </c>
      <c r="J91" s="157">
        <f t="shared" si="2"/>
        <v>163.09800000000001</v>
      </c>
    </row>
    <row r="92" spans="1:10" ht="15.75">
      <c r="A92" s="37">
        <f t="shared" si="3"/>
        <v>88</v>
      </c>
      <c r="B92" s="90" t="s">
        <v>199</v>
      </c>
      <c r="C92" s="91" t="s">
        <v>379</v>
      </c>
      <c r="D92" s="91" t="s">
        <v>380</v>
      </c>
      <c r="E92" s="90" t="s">
        <v>211</v>
      </c>
      <c r="F92" s="90" t="s">
        <v>6</v>
      </c>
      <c r="G92" s="90">
        <v>1</v>
      </c>
      <c r="H92" s="144">
        <v>106.08</v>
      </c>
      <c r="I92" s="161">
        <v>0.25</v>
      </c>
      <c r="J92" s="157">
        <f t="shared" si="2"/>
        <v>79.56</v>
      </c>
    </row>
    <row r="93" spans="1:10" ht="15.75">
      <c r="A93" s="37">
        <f t="shared" si="3"/>
        <v>89</v>
      </c>
      <c r="B93" s="90" t="s">
        <v>199</v>
      </c>
      <c r="C93" s="92" t="s">
        <v>381</v>
      </c>
      <c r="D93" s="92" t="s">
        <v>382</v>
      </c>
      <c r="E93" s="90" t="s">
        <v>211</v>
      </c>
      <c r="F93" s="90" t="s">
        <v>6</v>
      </c>
      <c r="G93" s="90">
        <v>1</v>
      </c>
      <c r="H93" s="144">
        <v>8733.9973499999996</v>
      </c>
      <c r="I93" s="161">
        <v>0.25</v>
      </c>
      <c r="J93" s="157">
        <f t="shared" si="2"/>
        <v>6550.4980125000002</v>
      </c>
    </row>
    <row r="94" spans="1:10" ht="15.75">
      <c r="A94" s="37">
        <f t="shared" si="3"/>
        <v>90</v>
      </c>
      <c r="B94" s="90" t="s">
        <v>199</v>
      </c>
      <c r="C94" s="92" t="s">
        <v>383</v>
      </c>
      <c r="D94" s="92" t="s">
        <v>384</v>
      </c>
      <c r="E94" s="90" t="s">
        <v>211</v>
      </c>
      <c r="F94" s="90" t="s">
        <v>6</v>
      </c>
      <c r="G94" s="90">
        <v>1</v>
      </c>
      <c r="H94" s="144">
        <v>7337.4210000000003</v>
      </c>
      <c r="I94" s="161">
        <v>0.25</v>
      </c>
      <c r="J94" s="157">
        <f t="shared" si="2"/>
        <v>5503.0657499999998</v>
      </c>
    </row>
    <row r="95" spans="1:10" ht="15.75">
      <c r="A95" s="37">
        <f t="shared" si="3"/>
        <v>91</v>
      </c>
      <c r="B95" s="90" t="s">
        <v>199</v>
      </c>
      <c r="C95" s="92" t="s">
        <v>385</v>
      </c>
      <c r="D95" s="91" t="s">
        <v>386</v>
      </c>
      <c r="E95" s="90" t="s">
        <v>211</v>
      </c>
      <c r="F95" s="90" t="s">
        <v>6</v>
      </c>
      <c r="G95" s="90">
        <v>1</v>
      </c>
      <c r="H95" s="144">
        <v>4075.8815500000001</v>
      </c>
      <c r="I95" s="161">
        <v>0.25</v>
      </c>
      <c r="J95" s="157">
        <f t="shared" si="2"/>
        <v>3056.9111625</v>
      </c>
    </row>
    <row r="96" spans="1:10" ht="15.75">
      <c r="A96" s="37">
        <f t="shared" si="3"/>
        <v>92</v>
      </c>
      <c r="B96" s="90" t="s">
        <v>199</v>
      </c>
      <c r="C96" s="92" t="s">
        <v>387</v>
      </c>
      <c r="D96" s="91" t="s">
        <v>388</v>
      </c>
      <c r="E96" s="90" t="s">
        <v>211</v>
      </c>
      <c r="F96" s="90" t="s">
        <v>6</v>
      </c>
      <c r="G96" s="90">
        <v>1</v>
      </c>
      <c r="H96" s="144">
        <v>5551.6473999999998</v>
      </c>
      <c r="I96" s="161">
        <v>0.25</v>
      </c>
      <c r="J96" s="157">
        <f t="shared" si="2"/>
        <v>4163.7355499999994</v>
      </c>
    </row>
    <row r="97" spans="1:10" ht="15.75">
      <c r="A97" s="37">
        <f t="shared" si="3"/>
        <v>93</v>
      </c>
      <c r="B97" s="90" t="s">
        <v>199</v>
      </c>
      <c r="C97" s="92" t="s">
        <v>389</v>
      </c>
      <c r="D97" s="91" t="s">
        <v>390</v>
      </c>
      <c r="E97" s="90" t="s">
        <v>211</v>
      </c>
      <c r="F97" s="90" t="s">
        <v>6</v>
      </c>
      <c r="G97" s="90">
        <v>1</v>
      </c>
      <c r="H97" s="144">
        <v>11103.274650000001</v>
      </c>
      <c r="I97" s="161">
        <v>0.25</v>
      </c>
      <c r="J97" s="157">
        <f t="shared" si="2"/>
        <v>8327.4559875000014</v>
      </c>
    </row>
    <row r="98" spans="1:10" ht="15.75">
      <c r="A98" s="37">
        <f t="shared" si="3"/>
        <v>94</v>
      </c>
      <c r="B98" s="90" t="s">
        <v>199</v>
      </c>
      <c r="C98" s="92" t="s">
        <v>391</v>
      </c>
      <c r="D98" s="91" t="s">
        <v>392</v>
      </c>
      <c r="E98" s="90" t="s">
        <v>211</v>
      </c>
      <c r="F98" s="90" t="s">
        <v>6</v>
      </c>
      <c r="G98" s="90">
        <v>1</v>
      </c>
      <c r="H98" s="144">
        <v>16865.741425</v>
      </c>
      <c r="I98" s="161">
        <v>0.25</v>
      </c>
      <c r="J98" s="157">
        <f t="shared" si="2"/>
        <v>12649.30606875</v>
      </c>
    </row>
    <row r="99" spans="1:10" ht="15.75">
      <c r="A99" s="37">
        <f t="shared" si="3"/>
        <v>95</v>
      </c>
      <c r="B99" s="90" t="s">
        <v>199</v>
      </c>
      <c r="C99" s="92" t="s">
        <v>393</v>
      </c>
      <c r="D99" s="91" t="s">
        <v>394</v>
      </c>
      <c r="E99" s="90" t="s">
        <v>211</v>
      </c>
      <c r="F99" s="90" t="s">
        <v>6</v>
      </c>
      <c r="G99" s="90">
        <v>1</v>
      </c>
      <c r="H99" s="144">
        <v>25860.802175000001</v>
      </c>
      <c r="I99" s="161">
        <v>0.25</v>
      </c>
      <c r="J99" s="157">
        <f t="shared" si="2"/>
        <v>19395.60163125</v>
      </c>
    </row>
    <row r="100" spans="1:10" ht="15.75">
      <c r="A100" s="37">
        <f t="shared" si="3"/>
        <v>96</v>
      </c>
      <c r="B100" s="90" t="s">
        <v>199</v>
      </c>
      <c r="C100" s="91" t="s">
        <v>395</v>
      </c>
      <c r="D100" s="91" t="s">
        <v>396</v>
      </c>
      <c r="E100" s="90" t="s">
        <v>211</v>
      </c>
      <c r="F100" s="90" t="s">
        <v>6</v>
      </c>
      <c r="G100" s="90">
        <v>1</v>
      </c>
      <c r="H100" s="144">
        <v>2153.73</v>
      </c>
      <c r="I100" s="161">
        <v>0.25</v>
      </c>
      <c r="J100" s="157">
        <f t="shared" si="2"/>
        <v>1615.2975000000001</v>
      </c>
    </row>
    <row r="101" spans="1:10" ht="60">
      <c r="A101" s="37">
        <f t="shared" si="3"/>
        <v>97</v>
      </c>
      <c r="B101" s="90" t="s">
        <v>199</v>
      </c>
      <c r="C101" s="94" t="s">
        <v>397</v>
      </c>
      <c r="D101" s="95" t="s">
        <v>398</v>
      </c>
      <c r="E101" s="90" t="s">
        <v>211</v>
      </c>
      <c r="F101" s="90" t="s">
        <v>6</v>
      </c>
      <c r="G101" s="90">
        <v>1</v>
      </c>
      <c r="H101" s="144">
        <v>877.61310000000014</v>
      </c>
      <c r="I101" s="161">
        <v>0.25</v>
      </c>
      <c r="J101" s="157">
        <f t="shared" si="2"/>
        <v>658.20982500000014</v>
      </c>
    </row>
    <row r="102" spans="1:10" ht="45">
      <c r="A102" s="37">
        <f t="shared" si="3"/>
        <v>98</v>
      </c>
      <c r="B102" s="90" t="s">
        <v>199</v>
      </c>
      <c r="C102" s="94" t="s">
        <v>399</v>
      </c>
      <c r="D102" s="95" t="s">
        <v>400</v>
      </c>
      <c r="E102" s="90" t="s">
        <v>211</v>
      </c>
      <c r="F102" s="90" t="s">
        <v>6</v>
      </c>
      <c r="G102" s="90">
        <v>1</v>
      </c>
      <c r="H102" s="144">
        <v>868.36425000000008</v>
      </c>
      <c r="I102" s="161">
        <v>0.25</v>
      </c>
      <c r="J102" s="157">
        <f t="shared" si="2"/>
        <v>651.27318750000006</v>
      </c>
    </row>
    <row r="103" spans="1:10" ht="15.75">
      <c r="A103" s="37">
        <f t="shared" si="3"/>
        <v>99</v>
      </c>
      <c r="B103" s="90" t="s">
        <v>199</v>
      </c>
      <c r="C103" s="90" t="s">
        <v>401</v>
      </c>
      <c r="D103" s="91" t="s">
        <v>402</v>
      </c>
      <c r="E103" s="90" t="s">
        <v>211</v>
      </c>
      <c r="F103" s="90" t="s">
        <v>6</v>
      </c>
      <c r="G103" s="90">
        <v>1</v>
      </c>
      <c r="H103" s="144">
        <v>745.92600000000004</v>
      </c>
      <c r="I103" s="161">
        <v>0.25</v>
      </c>
      <c r="J103" s="157">
        <f t="shared" si="2"/>
        <v>559.44450000000006</v>
      </c>
    </row>
    <row r="104" spans="1:10" ht="15.75">
      <c r="A104" s="37">
        <f t="shared" si="3"/>
        <v>100</v>
      </c>
      <c r="B104" s="90" t="s">
        <v>199</v>
      </c>
      <c r="C104" s="91" t="s">
        <v>403</v>
      </c>
      <c r="D104" s="91" t="s">
        <v>404</v>
      </c>
      <c r="E104" s="90" t="s">
        <v>211</v>
      </c>
      <c r="F104" s="90" t="s">
        <v>6</v>
      </c>
      <c r="G104" s="90">
        <v>1</v>
      </c>
      <c r="H104" s="144">
        <v>887.75699999999995</v>
      </c>
      <c r="I104" s="161">
        <v>0.25</v>
      </c>
      <c r="J104" s="157">
        <f t="shared" si="2"/>
        <v>665.81774999999993</v>
      </c>
    </row>
    <row r="105" spans="1:10" ht="15.75">
      <c r="A105" s="37">
        <f t="shared" si="3"/>
        <v>101</v>
      </c>
      <c r="B105" s="90" t="s">
        <v>199</v>
      </c>
      <c r="C105" s="90" t="s">
        <v>405</v>
      </c>
      <c r="D105" s="91" t="s">
        <v>406</v>
      </c>
      <c r="E105" s="90" t="s">
        <v>211</v>
      </c>
      <c r="F105" s="90" t="s">
        <v>6</v>
      </c>
      <c r="G105" s="90">
        <v>1</v>
      </c>
      <c r="H105" s="144">
        <v>857.28960000000006</v>
      </c>
      <c r="I105" s="161">
        <v>0.25</v>
      </c>
      <c r="J105" s="157">
        <f t="shared" si="2"/>
        <v>642.96720000000005</v>
      </c>
    </row>
    <row r="106" spans="1:10" ht="15.75">
      <c r="A106" s="37">
        <f t="shared" si="3"/>
        <v>102</v>
      </c>
      <c r="B106" s="90" t="s">
        <v>199</v>
      </c>
      <c r="C106" s="91" t="s">
        <v>407</v>
      </c>
      <c r="D106" s="91" t="s">
        <v>408</v>
      </c>
      <c r="E106" s="90" t="s">
        <v>211</v>
      </c>
      <c r="F106" s="90" t="s">
        <v>6</v>
      </c>
      <c r="G106" s="90">
        <v>1</v>
      </c>
      <c r="H106" s="144">
        <v>1140.6915000000001</v>
      </c>
      <c r="I106" s="161">
        <v>0.25</v>
      </c>
      <c r="J106" s="157">
        <f t="shared" si="2"/>
        <v>855.51862500000016</v>
      </c>
    </row>
    <row r="107" spans="1:10" ht="15.75">
      <c r="A107" s="37">
        <f t="shared" si="3"/>
        <v>103</v>
      </c>
      <c r="B107" s="90" t="s">
        <v>199</v>
      </c>
      <c r="C107" s="91" t="s">
        <v>409</v>
      </c>
      <c r="D107" s="91" t="s">
        <v>410</v>
      </c>
      <c r="E107" s="90" t="s">
        <v>211</v>
      </c>
      <c r="F107" s="90" t="s">
        <v>6</v>
      </c>
      <c r="G107" s="90">
        <v>1</v>
      </c>
      <c r="H107" s="144">
        <v>2193.9</v>
      </c>
      <c r="I107" s="161">
        <v>0.25</v>
      </c>
      <c r="J107" s="157">
        <f t="shared" si="2"/>
        <v>1645.4250000000002</v>
      </c>
    </row>
    <row r="108" spans="1:10" ht="15.75">
      <c r="A108" s="37">
        <f t="shared" si="3"/>
        <v>104</v>
      </c>
      <c r="B108" s="90" t="s">
        <v>199</v>
      </c>
      <c r="C108" s="91" t="s">
        <v>411</v>
      </c>
      <c r="D108" s="96" t="s">
        <v>412</v>
      </c>
      <c r="E108" s="90" t="s">
        <v>211</v>
      </c>
      <c r="F108" s="90" t="s">
        <v>6</v>
      </c>
      <c r="G108" s="90">
        <v>1</v>
      </c>
      <c r="H108" s="144">
        <v>1264.0094999999999</v>
      </c>
      <c r="I108" s="161">
        <v>0.25</v>
      </c>
      <c r="J108" s="157">
        <f t="shared" si="2"/>
        <v>948.00712499999986</v>
      </c>
    </row>
    <row r="109" spans="1:10" ht="15.75">
      <c r="A109" s="37">
        <f t="shared" si="3"/>
        <v>105</v>
      </c>
      <c r="B109" s="90" t="s">
        <v>199</v>
      </c>
      <c r="C109" s="96" t="s">
        <v>413</v>
      </c>
      <c r="D109" s="96" t="s">
        <v>414</v>
      </c>
      <c r="E109" s="90" t="s">
        <v>211</v>
      </c>
      <c r="F109" s="90" t="s">
        <v>6</v>
      </c>
      <c r="G109" s="90">
        <v>1</v>
      </c>
      <c r="H109" s="144">
        <v>872.47485000000006</v>
      </c>
      <c r="I109" s="161">
        <v>0.25</v>
      </c>
      <c r="J109" s="157">
        <f t="shared" si="2"/>
        <v>654.35613750000005</v>
      </c>
    </row>
    <row r="110" spans="1:10" ht="15.75">
      <c r="A110" s="37">
        <f t="shared" si="3"/>
        <v>106</v>
      </c>
      <c r="B110" s="90" t="s">
        <v>199</v>
      </c>
      <c r="C110" s="96" t="s">
        <v>415</v>
      </c>
      <c r="D110" s="96" t="s">
        <v>416</v>
      </c>
      <c r="E110" s="90" t="s">
        <v>211</v>
      </c>
      <c r="F110" s="90" t="s">
        <v>6</v>
      </c>
      <c r="G110" s="90">
        <v>1</v>
      </c>
      <c r="H110" s="144">
        <v>606.31349999999998</v>
      </c>
      <c r="I110" s="161">
        <v>0.25</v>
      </c>
      <c r="J110" s="157">
        <f t="shared" si="2"/>
        <v>454.73512499999998</v>
      </c>
    </row>
    <row r="111" spans="1:10" ht="15.75">
      <c r="A111" s="37">
        <f t="shared" si="3"/>
        <v>107</v>
      </c>
      <c r="B111" s="90" t="s">
        <v>199</v>
      </c>
      <c r="C111" s="96" t="s">
        <v>417</v>
      </c>
      <c r="D111" s="96" t="s">
        <v>418</v>
      </c>
      <c r="E111" s="90" t="s">
        <v>211</v>
      </c>
      <c r="F111" s="90" t="s">
        <v>6</v>
      </c>
      <c r="G111" s="90">
        <v>1</v>
      </c>
      <c r="H111" s="144">
        <v>606.31349999999998</v>
      </c>
      <c r="I111" s="161">
        <v>0.25</v>
      </c>
      <c r="J111" s="157">
        <f t="shared" si="2"/>
        <v>454.73512499999998</v>
      </c>
    </row>
    <row r="112" spans="1:10" ht="15.75">
      <c r="A112" s="37">
        <f t="shared" si="3"/>
        <v>108</v>
      </c>
      <c r="B112" s="90" t="s">
        <v>199</v>
      </c>
      <c r="C112" s="96" t="s">
        <v>419</v>
      </c>
      <c r="D112" s="96" t="s">
        <v>420</v>
      </c>
      <c r="E112" s="90" t="s">
        <v>211</v>
      </c>
      <c r="F112" s="90" t="s">
        <v>6</v>
      </c>
      <c r="G112" s="90">
        <v>1</v>
      </c>
      <c r="H112" s="144">
        <v>945.43799999999999</v>
      </c>
      <c r="I112" s="161">
        <v>0.25</v>
      </c>
      <c r="J112" s="157">
        <f t="shared" si="2"/>
        <v>709.07849999999996</v>
      </c>
    </row>
    <row r="113" spans="1:10" ht="15.75">
      <c r="A113" s="37">
        <f t="shared" si="3"/>
        <v>109</v>
      </c>
      <c r="B113" s="90" t="s">
        <v>199</v>
      </c>
      <c r="C113" s="96" t="s">
        <v>421</v>
      </c>
      <c r="D113" s="96" t="s">
        <v>422</v>
      </c>
      <c r="E113" s="90" t="s">
        <v>211</v>
      </c>
      <c r="F113" s="90" t="s">
        <v>6</v>
      </c>
      <c r="G113" s="90">
        <v>1</v>
      </c>
      <c r="H113" s="144">
        <v>606.31349999999998</v>
      </c>
      <c r="I113" s="161">
        <v>0.25</v>
      </c>
      <c r="J113" s="157">
        <f t="shared" si="2"/>
        <v>454.73512499999998</v>
      </c>
    </row>
    <row r="114" spans="1:10" ht="15.75">
      <c r="A114" s="37">
        <f t="shared" si="3"/>
        <v>110</v>
      </c>
      <c r="B114" s="90" t="s">
        <v>199</v>
      </c>
      <c r="C114" s="96" t="s">
        <v>423</v>
      </c>
      <c r="D114" s="96" t="s">
        <v>424</v>
      </c>
      <c r="E114" s="90" t="s">
        <v>211</v>
      </c>
      <c r="F114" s="90" t="s">
        <v>6</v>
      </c>
      <c r="G114" s="90">
        <v>1</v>
      </c>
      <c r="H114" s="144">
        <v>606.31349999999998</v>
      </c>
      <c r="I114" s="161">
        <v>0.25</v>
      </c>
      <c r="J114" s="157">
        <f t="shared" si="2"/>
        <v>454.73512499999998</v>
      </c>
    </row>
    <row r="115" spans="1:10" ht="15.75">
      <c r="A115" s="37">
        <f t="shared" si="3"/>
        <v>111</v>
      </c>
      <c r="B115" s="90" t="s">
        <v>199</v>
      </c>
      <c r="C115" s="96" t="s">
        <v>425</v>
      </c>
      <c r="D115" s="96" t="s">
        <v>426</v>
      </c>
      <c r="E115" s="90" t="s">
        <v>211</v>
      </c>
      <c r="F115" s="90" t="s">
        <v>6</v>
      </c>
      <c r="G115" s="90">
        <v>1</v>
      </c>
      <c r="H115" s="144">
        <v>606.31349999999998</v>
      </c>
      <c r="I115" s="161">
        <v>0.25</v>
      </c>
      <c r="J115" s="157">
        <f t="shared" si="2"/>
        <v>454.73512499999998</v>
      </c>
    </row>
    <row r="116" spans="1:10" ht="15.75">
      <c r="A116" s="37">
        <f t="shared" si="3"/>
        <v>112</v>
      </c>
      <c r="B116" s="90" t="s">
        <v>199</v>
      </c>
      <c r="C116" s="96" t="s">
        <v>427</v>
      </c>
      <c r="D116" s="96" t="s">
        <v>428</v>
      </c>
      <c r="E116" s="90" t="s">
        <v>211</v>
      </c>
      <c r="F116" s="90" t="s">
        <v>6</v>
      </c>
      <c r="G116" s="90">
        <v>1</v>
      </c>
      <c r="H116" s="144">
        <v>246.63600000000002</v>
      </c>
      <c r="I116" s="161">
        <v>0.25</v>
      </c>
      <c r="J116" s="157">
        <f t="shared" si="2"/>
        <v>184.97700000000003</v>
      </c>
    </row>
    <row r="117" spans="1:10" ht="15.75">
      <c r="A117" s="37">
        <f t="shared" si="3"/>
        <v>113</v>
      </c>
      <c r="B117" s="90" t="s">
        <v>199</v>
      </c>
      <c r="C117" s="96" t="s">
        <v>429</v>
      </c>
      <c r="D117" s="91" t="s">
        <v>430</v>
      </c>
      <c r="E117" s="90" t="s">
        <v>211</v>
      </c>
      <c r="F117" s="90" t="s">
        <v>6</v>
      </c>
      <c r="G117" s="90">
        <v>1</v>
      </c>
      <c r="H117" s="144">
        <v>630.36</v>
      </c>
      <c r="I117" s="161">
        <v>0.25</v>
      </c>
      <c r="J117" s="157">
        <f t="shared" si="2"/>
        <v>472.77</v>
      </c>
    </row>
    <row r="118" spans="1:10" ht="15.75">
      <c r="A118" s="37">
        <f t="shared" si="3"/>
        <v>114</v>
      </c>
      <c r="B118" s="90" t="s">
        <v>199</v>
      </c>
      <c r="C118" s="96" t="s">
        <v>431</v>
      </c>
      <c r="D118" s="91" t="s">
        <v>432</v>
      </c>
      <c r="E118" s="90" t="s">
        <v>211</v>
      </c>
      <c r="F118" s="90" t="s">
        <v>6</v>
      </c>
      <c r="G118" s="90">
        <v>1</v>
      </c>
      <c r="H118" s="144">
        <v>2719.2425000000003</v>
      </c>
      <c r="I118" s="161">
        <v>0.25</v>
      </c>
      <c r="J118" s="157">
        <f t="shared" si="2"/>
        <v>2039.4318750000002</v>
      </c>
    </row>
    <row r="119" spans="1:10" ht="15.75">
      <c r="A119" s="37">
        <f t="shared" si="3"/>
        <v>115</v>
      </c>
      <c r="B119" s="90" t="s">
        <v>199</v>
      </c>
      <c r="C119" s="96" t="s">
        <v>433</v>
      </c>
      <c r="D119" s="91" t="s">
        <v>434</v>
      </c>
      <c r="E119" s="90" t="s">
        <v>211</v>
      </c>
      <c r="F119" s="90" t="s">
        <v>6</v>
      </c>
      <c r="G119" s="90">
        <v>1</v>
      </c>
      <c r="H119" s="144">
        <v>2013.9925000000001</v>
      </c>
      <c r="I119" s="161">
        <v>0.25</v>
      </c>
      <c r="J119" s="157">
        <f t="shared" si="2"/>
        <v>1510.494375</v>
      </c>
    </row>
    <row r="120" spans="1:10" ht="15.75">
      <c r="A120" s="37">
        <f t="shared" si="3"/>
        <v>116</v>
      </c>
      <c r="B120" s="90" t="s">
        <v>199</v>
      </c>
      <c r="C120" s="96" t="s">
        <v>435</v>
      </c>
      <c r="D120" s="91" t="s">
        <v>436</v>
      </c>
      <c r="E120" s="90" t="s">
        <v>211</v>
      </c>
      <c r="F120" s="90" t="s">
        <v>6</v>
      </c>
      <c r="G120" s="90">
        <v>1</v>
      </c>
      <c r="H120" s="144">
        <v>653.86750000000006</v>
      </c>
      <c r="I120" s="161">
        <v>0.25</v>
      </c>
      <c r="J120" s="157">
        <f t="shared" si="2"/>
        <v>490.40062500000005</v>
      </c>
    </row>
    <row r="121" spans="1:10" ht="15.75">
      <c r="A121" s="37">
        <f t="shared" si="3"/>
        <v>117</v>
      </c>
      <c r="B121" s="90" t="s">
        <v>199</v>
      </c>
      <c r="C121" s="96" t="s">
        <v>437</v>
      </c>
      <c r="D121" s="91" t="s">
        <v>438</v>
      </c>
      <c r="E121" s="90" t="s">
        <v>211</v>
      </c>
      <c r="F121" s="90" t="s">
        <v>6</v>
      </c>
      <c r="G121" s="90">
        <v>1</v>
      </c>
      <c r="H121" s="144">
        <v>704.24250000000006</v>
      </c>
      <c r="I121" s="161">
        <v>0.25</v>
      </c>
      <c r="J121" s="157">
        <f t="shared" si="2"/>
        <v>528.18187499999999</v>
      </c>
    </row>
    <row r="122" spans="1:10" ht="15.75">
      <c r="A122" s="37">
        <f t="shared" si="3"/>
        <v>118</v>
      </c>
      <c r="B122" s="90" t="s">
        <v>199</v>
      </c>
      <c r="C122" s="91" t="s">
        <v>439</v>
      </c>
      <c r="D122" s="91" t="s">
        <v>440</v>
      </c>
      <c r="E122" s="90" t="s">
        <v>211</v>
      </c>
      <c r="F122" s="90" t="s">
        <v>6</v>
      </c>
      <c r="G122" s="90">
        <v>1</v>
      </c>
      <c r="H122" s="144">
        <v>362.45699999999999</v>
      </c>
      <c r="I122" s="161">
        <v>0.25</v>
      </c>
      <c r="J122" s="157">
        <f t="shared" si="2"/>
        <v>271.84275000000002</v>
      </c>
    </row>
    <row r="123" spans="1:10" ht="15.75">
      <c r="A123" s="37">
        <f t="shared" si="3"/>
        <v>119</v>
      </c>
      <c r="B123" s="90" t="s">
        <v>199</v>
      </c>
      <c r="C123" s="91" t="s">
        <v>441</v>
      </c>
      <c r="D123" s="91" t="s">
        <v>442</v>
      </c>
      <c r="E123" s="90" t="s">
        <v>211</v>
      </c>
      <c r="F123" s="90" t="s">
        <v>6</v>
      </c>
      <c r="G123" s="90">
        <v>1</v>
      </c>
      <c r="H123" s="144">
        <v>354.53924999999998</v>
      </c>
      <c r="I123" s="161">
        <v>0.25</v>
      </c>
      <c r="J123" s="157">
        <f t="shared" si="2"/>
        <v>265.90443749999997</v>
      </c>
    </row>
    <row r="124" spans="1:10" ht="15.75">
      <c r="A124" s="37">
        <f t="shared" si="3"/>
        <v>120</v>
      </c>
      <c r="B124" s="90" t="s">
        <v>199</v>
      </c>
      <c r="C124" s="91" t="s">
        <v>443</v>
      </c>
      <c r="D124" s="91" t="s">
        <v>444</v>
      </c>
      <c r="E124" s="90" t="s">
        <v>211</v>
      </c>
      <c r="F124" s="90" t="s">
        <v>6</v>
      </c>
      <c r="G124" s="90">
        <v>1</v>
      </c>
      <c r="H124" s="144">
        <v>405.92174999999997</v>
      </c>
      <c r="I124" s="161">
        <v>0.25</v>
      </c>
      <c r="J124" s="157">
        <f t="shared" si="2"/>
        <v>304.44131249999998</v>
      </c>
    </row>
    <row r="125" spans="1:10" ht="15.75">
      <c r="A125" s="37">
        <f t="shared" si="3"/>
        <v>121</v>
      </c>
      <c r="B125" s="90" t="s">
        <v>199</v>
      </c>
      <c r="C125" s="91" t="s">
        <v>445</v>
      </c>
      <c r="D125" s="91" t="s">
        <v>446</v>
      </c>
      <c r="E125" s="90" t="s">
        <v>211</v>
      </c>
      <c r="F125" s="90" t="s">
        <v>6</v>
      </c>
      <c r="G125" s="90">
        <v>1</v>
      </c>
      <c r="H125" s="144">
        <v>241.49775</v>
      </c>
      <c r="I125" s="161">
        <v>0.25</v>
      </c>
      <c r="J125" s="157">
        <f t="shared" si="2"/>
        <v>181.1233125</v>
      </c>
    </row>
    <row r="126" spans="1:10" ht="15.75">
      <c r="A126" s="37">
        <f t="shared" si="3"/>
        <v>122</v>
      </c>
      <c r="B126" s="90" t="s">
        <v>199</v>
      </c>
      <c r="C126" s="97" t="s">
        <v>447</v>
      </c>
      <c r="D126" s="91" t="s">
        <v>448</v>
      </c>
      <c r="E126" s="90" t="s">
        <v>211</v>
      </c>
      <c r="F126" s="90" t="s">
        <v>6</v>
      </c>
      <c r="G126" s="90">
        <v>1</v>
      </c>
      <c r="H126" s="144">
        <v>236.3595</v>
      </c>
      <c r="I126" s="161">
        <v>0.25</v>
      </c>
      <c r="J126" s="157">
        <f t="shared" si="2"/>
        <v>177.26962499999999</v>
      </c>
    </row>
    <row r="127" spans="1:10" ht="15.75">
      <c r="A127" s="37">
        <f t="shared" si="3"/>
        <v>123</v>
      </c>
      <c r="B127" s="90" t="s">
        <v>199</v>
      </c>
      <c r="C127" s="91" t="s">
        <v>449</v>
      </c>
      <c r="D127" s="91" t="s">
        <v>450</v>
      </c>
      <c r="E127" s="90" t="s">
        <v>211</v>
      </c>
      <c r="F127" s="90" t="s">
        <v>6</v>
      </c>
      <c r="G127" s="90">
        <v>1</v>
      </c>
      <c r="H127" s="144">
        <v>125.78637500000001</v>
      </c>
      <c r="I127" s="161">
        <v>0.25</v>
      </c>
      <c r="J127" s="157">
        <f t="shared" si="2"/>
        <v>94.339781250000001</v>
      </c>
    </row>
    <row r="128" spans="1:10" ht="15.75">
      <c r="A128" s="37">
        <f t="shared" si="3"/>
        <v>124</v>
      </c>
      <c r="B128" s="90" t="s">
        <v>199</v>
      </c>
      <c r="C128" s="91" t="s">
        <v>451</v>
      </c>
      <c r="D128" s="91" t="s">
        <v>452</v>
      </c>
      <c r="E128" s="90" t="s">
        <v>211</v>
      </c>
      <c r="F128" s="90" t="s">
        <v>6</v>
      </c>
      <c r="G128" s="90">
        <v>1</v>
      </c>
      <c r="H128" s="144">
        <v>30.924999999999997</v>
      </c>
      <c r="I128" s="161">
        <v>0.25</v>
      </c>
      <c r="J128" s="157">
        <f t="shared" si="2"/>
        <v>23.193749999999998</v>
      </c>
    </row>
    <row r="129" spans="1:10" ht="15.75">
      <c r="A129" s="37">
        <f t="shared" si="3"/>
        <v>125</v>
      </c>
      <c r="B129" s="90" t="s">
        <v>199</v>
      </c>
      <c r="C129" s="91" t="s">
        <v>453</v>
      </c>
      <c r="D129" s="91" t="s">
        <v>454</v>
      </c>
      <c r="E129" s="90" t="s">
        <v>211</v>
      </c>
      <c r="F129" s="90" t="s">
        <v>6</v>
      </c>
      <c r="G129" s="90">
        <v>1</v>
      </c>
      <c r="H129" s="144">
        <v>426.47475000000003</v>
      </c>
      <c r="I129" s="161">
        <v>0.25</v>
      </c>
      <c r="J129" s="157">
        <f t="shared" si="2"/>
        <v>319.85606250000001</v>
      </c>
    </row>
    <row r="130" spans="1:10" ht="15.75">
      <c r="A130" s="37">
        <f t="shared" si="3"/>
        <v>126</v>
      </c>
      <c r="B130" s="90" t="s">
        <v>199</v>
      </c>
      <c r="C130" s="91" t="s">
        <v>455</v>
      </c>
      <c r="D130" s="91" t="s">
        <v>456</v>
      </c>
      <c r="E130" s="90" t="s">
        <v>211</v>
      </c>
      <c r="F130" s="90" t="s">
        <v>6</v>
      </c>
      <c r="G130" s="90">
        <v>1</v>
      </c>
      <c r="H130" s="144">
        <v>604.09500000000003</v>
      </c>
      <c r="I130" s="161">
        <v>0.25</v>
      </c>
      <c r="J130" s="157">
        <f t="shared" si="2"/>
        <v>453.07125000000002</v>
      </c>
    </row>
    <row r="131" spans="1:10" ht="15.75">
      <c r="A131" s="37">
        <f t="shared" si="3"/>
        <v>127</v>
      </c>
      <c r="B131" s="90" t="s">
        <v>199</v>
      </c>
      <c r="C131" s="91" t="s">
        <v>457</v>
      </c>
      <c r="D131" s="90" t="s">
        <v>458</v>
      </c>
      <c r="E131" s="90" t="s">
        <v>211</v>
      </c>
      <c r="F131" s="90" t="s">
        <v>6</v>
      </c>
      <c r="G131" s="90">
        <v>1</v>
      </c>
      <c r="H131" s="144">
        <v>29.086525000000002</v>
      </c>
      <c r="I131" s="161">
        <v>0.25</v>
      </c>
      <c r="J131" s="157">
        <f t="shared" si="2"/>
        <v>21.814893750000003</v>
      </c>
    </row>
    <row r="132" spans="1:10" ht="15.75">
      <c r="A132" s="37">
        <f t="shared" si="3"/>
        <v>128</v>
      </c>
      <c r="B132" s="90" t="s">
        <v>199</v>
      </c>
      <c r="C132" s="91" t="s">
        <v>459</v>
      </c>
      <c r="D132" s="91" t="s">
        <v>460</v>
      </c>
      <c r="E132" s="90" t="s">
        <v>211</v>
      </c>
      <c r="F132" s="90" t="s">
        <v>6</v>
      </c>
      <c r="G132" s="90">
        <v>1</v>
      </c>
      <c r="H132" s="144">
        <v>1713.4980000000003</v>
      </c>
      <c r="I132" s="161">
        <v>0.25</v>
      </c>
      <c r="J132" s="157">
        <f t="shared" si="2"/>
        <v>1285.1235000000001</v>
      </c>
    </row>
    <row r="133" spans="1:10" ht="15.75">
      <c r="A133" s="37">
        <f t="shared" si="3"/>
        <v>129</v>
      </c>
      <c r="B133" s="90" t="s">
        <v>199</v>
      </c>
      <c r="C133" s="91" t="s">
        <v>461</v>
      </c>
      <c r="D133" s="91" t="s">
        <v>462</v>
      </c>
      <c r="E133" s="90" t="s">
        <v>211</v>
      </c>
      <c r="F133" s="90" t="s">
        <v>6</v>
      </c>
      <c r="G133" s="90">
        <v>1</v>
      </c>
      <c r="H133" s="144">
        <v>1129.5990000000002</v>
      </c>
      <c r="I133" s="161">
        <v>0.25</v>
      </c>
      <c r="J133" s="157">
        <f t="shared" ref="J133:J196" si="4">H133*(1-I133)</f>
        <v>847.19925000000012</v>
      </c>
    </row>
    <row r="134" spans="1:10" ht="15.75">
      <c r="A134" s="37">
        <f t="shared" si="3"/>
        <v>130</v>
      </c>
      <c r="B134" s="90" t="s">
        <v>199</v>
      </c>
      <c r="C134" s="91" t="s">
        <v>463</v>
      </c>
      <c r="D134" s="91" t="s">
        <v>464</v>
      </c>
      <c r="E134" s="90" t="s">
        <v>211</v>
      </c>
      <c r="F134" s="90" t="s">
        <v>6</v>
      </c>
      <c r="G134" s="90">
        <v>1</v>
      </c>
      <c r="H134" s="144">
        <v>1098.54</v>
      </c>
      <c r="I134" s="161">
        <v>0.25</v>
      </c>
      <c r="J134" s="157">
        <f t="shared" si="4"/>
        <v>823.90499999999997</v>
      </c>
    </row>
    <row r="135" spans="1:10" ht="15.75">
      <c r="A135" s="37">
        <f t="shared" ref="A135:A198" si="5">A134+1</f>
        <v>131</v>
      </c>
      <c r="B135" s="90" t="s">
        <v>199</v>
      </c>
      <c r="C135" s="91" t="s">
        <v>465</v>
      </c>
      <c r="D135" s="91" t="s">
        <v>466</v>
      </c>
      <c r="E135" s="90" t="s">
        <v>211</v>
      </c>
      <c r="F135" s="90" t="s">
        <v>6</v>
      </c>
      <c r="G135" s="90">
        <v>1</v>
      </c>
      <c r="H135" s="144">
        <v>1792.0788</v>
      </c>
      <c r="I135" s="161">
        <v>0.25</v>
      </c>
      <c r="J135" s="157">
        <f t="shared" si="4"/>
        <v>1344.0590999999999</v>
      </c>
    </row>
    <row r="136" spans="1:10" ht="15.75">
      <c r="A136" s="37">
        <f t="shared" si="5"/>
        <v>132</v>
      </c>
      <c r="B136" s="90" t="s">
        <v>199</v>
      </c>
      <c r="C136" s="91" t="s">
        <v>467</v>
      </c>
      <c r="D136" s="91" t="s">
        <v>468</v>
      </c>
      <c r="E136" s="90" t="s">
        <v>211</v>
      </c>
      <c r="F136" s="90" t="s">
        <v>6</v>
      </c>
      <c r="G136" s="90">
        <v>1</v>
      </c>
      <c r="H136" s="144">
        <v>1728.9</v>
      </c>
      <c r="I136" s="161">
        <v>0.25</v>
      </c>
      <c r="J136" s="157">
        <f t="shared" si="4"/>
        <v>1296.6750000000002</v>
      </c>
    </row>
    <row r="137" spans="1:10" ht="30">
      <c r="A137" s="37">
        <f t="shared" si="5"/>
        <v>133</v>
      </c>
      <c r="B137" s="90" t="s">
        <v>199</v>
      </c>
      <c r="C137" s="91" t="s">
        <v>469</v>
      </c>
      <c r="D137" s="91" t="s">
        <v>470</v>
      </c>
      <c r="E137" s="90" t="s">
        <v>211</v>
      </c>
      <c r="F137" s="90" t="s">
        <v>6</v>
      </c>
      <c r="G137" s="90">
        <v>1</v>
      </c>
      <c r="H137" s="144">
        <v>2031.0954000000002</v>
      </c>
      <c r="I137" s="161">
        <v>0.25</v>
      </c>
      <c r="J137" s="157">
        <f t="shared" si="4"/>
        <v>1523.3215500000001</v>
      </c>
    </row>
    <row r="138" spans="1:10" ht="15.75">
      <c r="A138" s="37">
        <f t="shared" si="5"/>
        <v>134</v>
      </c>
      <c r="B138" s="90" t="s">
        <v>199</v>
      </c>
      <c r="C138" s="91" t="s">
        <v>471</v>
      </c>
      <c r="D138" s="91" t="s">
        <v>472</v>
      </c>
      <c r="E138" s="90" t="s">
        <v>211</v>
      </c>
      <c r="F138" s="90" t="s">
        <v>6</v>
      </c>
      <c r="G138" s="90">
        <v>1</v>
      </c>
      <c r="H138" s="144">
        <v>493.31280000000004</v>
      </c>
      <c r="I138" s="161">
        <v>0.25</v>
      </c>
      <c r="J138" s="157">
        <f t="shared" si="4"/>
        <v>369.9846</v>
      </c>
    </row>
    <row r="139" spans="1:10" ht="15.75">
      <c r="A139" s="37">
        <f t="shared" si="5"/>
        <v>135</v>
      </c>
      <c r="B139" s="90" t="s">
        <v>199</v>
      </c>
      <c r="C139" s="91" t="s">
        <v>473</v>
      </c>
      <c r="D139" s="91" t="s">
        <v>474</v>
      </c>
      <c r="E139" s="90" t="s">
        <v>211</v>
      </c>
      <c r="F139" s="90" t="s">
        <v>6</v>
      </c>
      <c r="G139" s="90">
        <v>1</v>
      </c>
      <c r="H139" s="144">
        <v>105.5341</v>
      </c>
      <c r="I139" s="161">
        <v>0.25</v>
      </c>
      <c r="J139" s="157">
        <f t="shared" si="4"/>
        <v>79.150575000000003</v>
      </c>
    </row>
    <row r="140" spans="1:10" ht="30">
      <c r="A140" s="37">
        <f t="shared" si="5"/>
        <v>136</v>
      </c>
      <c r="B140" s="90" t="s">
        <v>199</v>
      </c>
      <c r="C140" s="91" t="s">
        <v>475</v>
      </c>
      <c r="D140" s="91" t="s">
        <v>476</v>
      </c>
      <c r="E140" s="90" t="s">
        <v>211</v>
      </c>
      <c r="F140" s="90" t="s">
        <v>6</v>
      </c>
      <c r="G140" s="90">
        <v>1</v>
      </c>
      <c r="H140" s="144">
        <v>768.3456000000001</v>
      </c>
      <c r="I140" s="161">
        <v>0.25</v>
      </c>
      <c r="J140" s="157">
        <f t="shared" si="4"/>
        <v>576.25920000000008</v>
      </c>
    </row>
    <row r="141" spans="1:10" ht="30">
      <c r="A141" s="37">
        <f t="shared" si="5"/>
        <v>137</v>
      </c>
      <c r="B141" s="90" t="s">
        <v>199</v>
      </c>
      <c r="C141" s="91" t="s">
        <v>477</v>
      </c>
      <c r="D141" s="91" t="s">
        <v>478</v>
      </c>
      <c r="E141" s="90" t="s">
        <v>211</v>
      </c>
      <c r="F141" s="90" t="s">
        <v>6</v>
      </c>
      <c r="G141" s="90">
        <v>1</v>
      </c>
      <c r="H141" s="144">
        <v>2492.88</v>
      </c>
      <c r="I141" s="161">
        <v>0.25</v>
      </c>
      <c r="J141" s="157">
        <f t="shared" si="4"/>
        <v>1869.66</v>
      </c>
    </row>
    <row r="142" spans="1:10" ht="15.75">
      <c r="A142" s="37">
        <f t="shared" si="5"/>
        <v>138</v>
      </c>
      <c r="B142" s="90" t="s">
        <v>199</v>
      </c>
      <c r="C142" s="91" t="s">
        <v>479</v>
      </c>
      <c r="D142" s="91" t="s">
        <v>480</v>
      </c>
      <c r="E142" s="90" t="s">
        <v>211</v>
      </c>
      <c r="F142" s="90" t="s">
        <v>6</v>
      </c>
      <c r="G142" s="90">
        <v>1</v>
      </c>
      <c r="H142" s="144">
        <v>359.67750000000001</v>
      </c>
      <c r="I142" s="161">
        <v>0.25</v>
      </c>
      <c r="J142" s="157">
        <f t="shared" si="4"/>
        <v>269.75812500000001</v>
      </c>
    </row>
    <row r="143" spans="1:10" ht="15.75">
      <c r="A143" s="37">
        <f t="shared" si="5"/>
        <v>139</v>
      </c>
      <c r="B143" s="90" t="s">
        <v>199</v>
      </c>
      <c r="C143" s="91" t="s">
        <v>481</v>
      </c>
      <c r="D143" s="91" t="s">
        <v>482</v>
      </c>
      <c r="E143" s="90" t="s">
        <v>211</v>
      </c>
      <c r="F143" s="90" t="s">
        <v>6</v>
      </c>
      <c r="G143" s="90">
        <v>1</v>
      </c>
      <c r="H143" s="144">
        <v>256.91250000000002</v>
      </c>
      <c r="I143" s="161">
        <v>0.25</v>
      </c>
      <c r="J143" s="157">
        <f t="shared" si="4"/>
        <v>192.68437500000002</v>
      </c>
    </row>
    <row r="144" spans="1:10" ht="15.75">
      <c r="A144" s="37">
        <f t="shared" si="5"/>
        <v>140</v>
      </c>
      <c r="B144" s="90" t="s">
        <v>199</v>
      </c>
      <c r="C144" s="91" t="s">
        <v>483</v>
      </c>
      <c r="D144" s="91" t="s">
        <v>484</v>
      </c>
      <c r="E144" s="90" t="s">
        <v>211</v>
      </c>
      <c r="F144" s="90" t="s">
        <v>6</v>
      </c>
      <c r="G144" s="90">
        <v>1</v>
      </c>
      <c r="H144" s="144">
        <v>462.44250000000005</v>
      </c>
      <c r="I144" s="161">
        <v>0.25</v>
      </c>
      <c r="J144" s="157">
        <f t="shared" si="4"/>
        <v>346.83187500000003</v>
      </c>
    </row>
    <row r="145" spans="1:10" ht="15.75">
      <c r="A145" s="37">
        <f t="shared" si="5"/>
        <v>141</v>
      </c>
      <c r="B145" s="90" t="s">
        <v>199</v>
      </c>
      <c r="C145" s="91" t="s">
        <v>485</v>
      </c>
      <c r="D145" s="91" t="s">
        <v>486</v>
      </c>
      <c r="E145" s="90" t="s">
        <v>211</v>
      </c>
      <c r="F145" s="90" t="s">
        <v>6</v>
      </c>
      <c r="G145" s="90">
        <v>1</v>
      </c>
      <c r="H145" s="144">
        <v>565.20749999999998</v>
      </c>
      <c r="I145" s="161">
        <v>0.25</v>
      </c>
      <c r="J145" s="157">
        <f t="shared" si="4"/>
        <v>423.90562499999999</v>
      </c>
    </row>
    <row r="146" spans="1:10" ht="15.75">
      <c r="A146" s="37">
        <f t="shared" si="5"/>
        <v>142</v>
      </c>
      <c r="B146" s="90" t="s">
        <v>199</v>
      </c>
      <c r="C146" s="91" t="s">
        <v>487</v>
      </c>
      <c r="D146" s="91" t="s">
        <v>488</v>
      </c>
      <c r="E146" s="90" t="s">
        <v>211</v>
      </c>
      <c r="F146" s="90" t="s">
        <v>6</v>
      </c>
      <c r="G146" s="90">
        <v>1</v>
      </c>
      <c r="H146" s="144">
        <v>113.04150000000001</v>
      </c>
      <c r="I146" s="161">
        <v>0.25</v>
      </c>
      <c r="J146" s="157">
        <f t="shared" si="4"/>
        <v>84.781125000000003</v>
      </c>
    </row>
    <row r="147" spans="1:10" ht="15.75">
      <c r="A147" s="37">
        <f t="shared" si="5"/>
        <v>143</v>
      </c>
      <c r="B147" s="90" t="s">
        <v>199</v>
      </c>
      <c r="C147" s="91" t="s">
        <v>489</v>
      </c>
      <c r="D147" s="91" t="s">
        <v>490</v>
      </c>
      <c r="E147" s="90" t="s">
        <v>211</v>
      </c>
      <c r="F147" s="90" t="s">
        <v>6</v>
      </c>
      <c r="G147" s="90">
        <v>1</v>
      </c>
      <c r="H147" s="144">
        <v>49.327200000000005</v>
      </c>
      <c r="I147" s="161">
        <v>0.25</v>
      </c>
      <c r="J147" s="157">
        <f t="shared" si="4"/>
        <v>36.995400000000004</v>
      </c>
    </row>
    <row r="148" spans="1:10" ht="15.75">
      <c r="A148" s="37">
        <f t="shared" si="5"/>
        <v>144</v>
      </c>
      <c r="B148" s="90" t="s">
        <v>199</v>
      </c>
      <c r="C148" s="91" t="s">
        <v>491</v>
      </c>
      <c r="D148" s="91" t="s">
        <v>492</v>
      </c>
      <c r="E148" s="90" t="s">
        <v>211</v>
      </c>
      <c r="F148" s="90" t="s">
        <v>6</v>
      </c>
      <c r="G148" s="90">
        <v>1</v>
      </c>
      <c r="H148" s="144">
        <v>154.14750000000001</v>
      </c>
      <c r="I148" s="161">
        <v>0.25</v>
      </c>
      <c r="J148" s="157">
        <f t="shared" si="4"/>
        <v>115.610625</v>
      </c>
    </row>
    <row r="149" spans="1:10" ht="15.75">
      <c r="A149" s="37">
        <f t="shared" si="5"/>
        <v>145</v>
      </c>
      <c r="B149" s="90" t="s">
        <v>199</v>
      </c>
      <c r="C149" s="91" t="s">
        <v>493</v>
      </c>
      <c r="D149" s="91" t="s">
        <v>494</v>
      </c>
      <c r="E149" s="90" t="s">
        <v>211</v>
      </c>
      <c r="F149" s="90" t="s">
        <v>6</v>
      </c>
      <c r="G149" s="90">
        <v>1</v>
      </c>
      <c r="H149" s="144">
        <v>154.14750000000001</v>
      </c>
      <c r="I149" s="161">
        <v>0.25</v>
      </c>
      <c r="J149" s="157">
        <f t="shared" si="4"/>
        <v>115.610625</v>
      </c>
    </row>
    <row r="150" spans="1:10" ht="15.75">
      <c r="A150" s="37">
        <f t="shared" si="5"/>
        <v>146</v>
      </c>
      <c r="B150" s="90" t="s">
        <v>199</v>
      </c>
      <c r="C150" s="91" t="s">
        <v>495</v>
      </c>
      <c r="D150" s="91" t="s">
        <v>496</v>
      </c>
      <c r="E150" s="90" t="s">
        <v>211</v>
      </c>
      <c r="F150" s="90" t="s">
        <v>6</v>
      </c>
      <c r="G150" s="90">
        <v>1</v>
      </c>
      <c r="H150" s="144">
        <v>137.76249999999999</v>
      </c>
      <c r="I150" s="161">
        <v>0.25</v>
      </c>
      <c r="J150" s="157">
        <f t="shared" si="4"/>
        <v>103.32187499999999</v>
      </c>
    </row>
    <row r="151" spans="1:10" ht="15.75">
      <c r="A151" s="37">
        <f t="shared" si="5"/>
        <v>147</v>
      </c>
      <c r="B151" s="90" t="s">
        <v>199</v>
      </c>
      <c r="C151" s="91" t="s">
        <v>497</v>
      </c>
      <c r="D151" s="91" t="s">
        <v>498</v>
      </c>
      <c r="E151" s="90" t="s">
        <v>211</v>
      </c>
      <c r="F151" s="90" t="s">
        <v>6</v>
      </c>
      <c r="G151" s="90">
        <v>1</v>
      </c>
      <c r="H151" s="144">
        <v>43.819200000000002</v>
      </c>
      <c r="I151" s="161">
        <v>0.25</v>
      </c>
      <c r="J151" s="157">
        <f t="shared" si="4"/>
        <v>32.864400000000003</v>
      </c>
    </row>
    <row r="152" spans="1:10" ht="15.75">
      <c r="A152" s="37">
        <f t="shared" si="5"/>
        <v>148</v>
      </c>
      <c r="B152" s="90" t="s">
        <v>199</v>
      </c>
      <c r="C152" s="91" t="s">
        <v>499</v>
      </c>
      <c r="D152" s="91" t="s">
        <v>500</v>
      </c>
      <c r="E152" s="90" t="s">
        <v>211</v>
      </c>
      <c r="F152" s="90" t="s">
        <v>6</v>
      </c>
      <c r="G152" s="90">
        <v>1</v>
      </c>
      <c r="H152" s="144">
        <v>50.71755000000001</v>
      </c>
      <c r="I152" s="161">
        <v>0.25</v>
      </c>
      <c r="J152" s="157">
        <f t="shared" si="4"/>
        <v>38.038162500000006</v>
      </c>
    </row>
    <row r="153" spans="1:10" ht="15.75">
      <c r="A153" s="37">
        <f t="shared" si="5"/>
        <v>149</v>
      </c>
      <c r="B153" s="90" t="s">
        <v>199</v>
      </c>
      <c r="C153" s="91" t="s">
        <v>501</v>
      </c>
      <c r="D153" s="91" t="s">
        <v>502</v>
      </c>
      <c r="E153" s="90" t="s">
        <v>211</v>
      </c>
      <c r="F153" s="90" t="s">
        <v>6</v>
      </c>
      <c r="G153" s="90">
        <v>1</v>
      </c>
      <c r="H153" s="144">
        <v>1326.2931500000002</v>
      </c>
      <c r="I153" s="161">
        <v>0.25</v>
      </c>
      <c r="J153" s="157">
        <f t="shared" si="4"/>
        <v>994.71986250000009</v>
      </c>
    </row>
    <row r="154" spans="1:10" ht="15.75">
      <c r="A154" s="37">
        <f t="shared" si="5"/>
        <v>150</v>
      </c>
      <c r="B154" s="90" t="s">
        <v>199</v>
      </c>
      <c r="C154" s="91" t="s">
        <v>503</v>
      </c>
      <c r="D154" s="91" t="s">
        <v>504</v>
      </c>
      <c r="E154" s="90" t="s">
        <v>211</v>
      </c>
      <c r="F154" s="90" t="s">
        <v>6</v>
      </c>
      <c r="G154" s="90">
        <v>1</v>
      </c>
      <c r="H154" s="144">
        <v>1224</v>
      </c>
      <c r="I154" s="161">
        <v>0.25</v>
      </c>
      <c r="J154" s="157">
        <f t="shared" si="4"/>
        <v>918</v>
      </c>
    </row>
    <row r="155" spans="1:10" ht="15.75">
      <c r="A155" s="37">
        <f t="shared" si="5"/>
        <v>151</v>
      </c>
      <c r="B155" s="90" t="s">
        <v>199</v>
      </c>
      <c r="C155" s="91" t="s">
        <v>505</v>
      </c>
      <c r="D155" s="91" t="s">
        <v>506</v>
      </c>
      <c r="E155" s="90" t="s">
        <v>211</v>
      </c>
      <c r="F155" s="90" t="s">
        <v>6</v>
      </c>
      <c r="G155" s="90">
        <v>1</v>
      </c>
      <c r="H155" s="144">
        <v>1402.5</v>
      </c>
      <c r="I155" s="161">
        <v>0.25</v>
      </c>
      <c r="J155" s="157">
        <f t="shared" si="4"/>
        <v>1051.875</v>
      </c>
    </row>
    <row r="156" spans="1:10" ht="15.75">
      <c r="A156" s="37">
        <f t="shared" si="5"/>
        <v>152</v>
      </c>
      <c r="B156" s="90" t="s">
        <v>199</v>
      </c>
      <c r="C156" s="91" t="s">
        <v>507</v>
      </c>
      <c r="D156" s="91" t="s">
        <v>508</v>
      </c>
      <c r="E156" s="90" t="s">
        <v>211</v>
      </c>
      <c r="F156" s="90" t="s">
        <v>6</v>
      </c>
      <c r="G156" s="90">
        <v>1</v>
      </c>
      <c r="H156" s="144">
        <v>909.84</v>
      </c>
      <c r="I156" s="161">
        <v>0.25</v>
      </c>
      <c r="J156" s="157">
        <f t="shared" si="4"/>
        <v>682.38</v>
      </c>
    </row>
    <row r="157" spans="1:10" ht="15.75">
      <c r="A157" s="37">
        <f t="shared" si="5"/>
        <v>153</v>
      </c>
      <c r="B157" s="90" t="s">
        <v>199</v>
      </c>
      <c r="C157" s="91" t="s">
        <v>509</v>
      </c>
      <c r="D157" s="91" t="s">
        <v>510</v>
      </c>
      <c r="E157" s="90" t="s">
        <v>211</v>
      </c>
      <c r="F157" s="90" t="s">
        <v>6</v>
      </c>
      <c r="G157" s="90">
        <v>1</v>
      </c>
      <c r="H157" s="144">
        <v>494.7</v>
      </c>
      <c r="I157" s="161">
        <v>0.25</v>
      </c>
      <c r="J157" s="157">
        <f t="shared" si="4"/>
        <v>371.02499999999998</v>
      </c>
    </row>
    <row r="158" spans="1:10" ht="15.75">
      <c r="A158" s="37">
        <f t="shared" si="5"/>
        <v>154</v>
      </c>
      <c r="B158" s="90" t="s">
        <v>199</v>
      </c>
      <c r="C158" s="91" t="s">
        <v>511</v>
      </c>
      <c r="D158" s="91" t="s">
        <v>512</v>
      </c>
      <c r="E158" s="90" t="s">
        <v>211</v>
      </c>
      <c r="F158" s="90" t="s">
        <v>6</v>
      </c>
      <c r="G158" s="90">
        <v>1</v>
      </c>
      <c r="H158" s="144">
        <v>539.81849999999997</v>
      </c>
      <c r="I158" s="161">
        <v>0.25</v>
      </c>
      <c r="J158" s="157">
        <f t="shared" si="4"/>
        <v>404.86387500000001</v>
      </c>
    </row>
    <row r="159" spans="1:10" ht="15.75">
      <c r="A159" s="37">
        <f t="shared" si="5"/>
        <v>155</v>
      </c>
      <c r="B159" s="90" t="s">
        <v>199</v>
      </c>
      <c r="C159" s="91" t="s">
        <v>513</v>
      </c>
      <c r="D159" s="91" t="s">
        <v>514</v>
      </c>
      <c r="E159" s="90" t="s">
        <v>211</v>
      </c>
      <c r="F159" s="90" t="s">
        <v>6</v>
      </c>
      <c r="G159" s="90">
        <v>1</v>
      </c>
      <c r="H159" s="144">
        <v>1.02</v>
      </c>
      <c r="I159" s="161">
        <v>0.25</v>
      </c>
      <c r="J159" s="157">
        <f t="shared" si="4"/>
        <v>0.76500000000000001</v>
      </c>
    </row>
    <row r="160" spans="1:10" ht="15.75">
      <c r="A160" s="37">
        <f t="shared" si="5"/>
        <v>156</v>
      </c>
      <c r="B160" s="90" t="s">
        <v>199</v>
      </c>
      <c r="C160" s="91" t="s">
        <v>515</v>
      </c>
      <c r="D160" s="91" t="s">
        <v>516</v>
      </c>
      <c r="E160" s="90" t="s">
        <v>211</v>
      </c>
      <c r="F160" s="90" t="s">
        <v>6</v>
      </c>
      <c r="G160" s="90">
        <v>1</v>
      </c>
      <c r="H160" s="144">
        <v>1031.7038985849058</v>
      </c>
      <c r="I160" s="161">
        <v>0.25</v>
      </c>
      <c r="J160" s="157">
        <f t="shared" si="4"/>
        <v>773.77792393867935</v>
      </c>
    </row>
    <row r="161" spans="1:10" ht="15.75">
      <c r="A161" s="37">
        <f t="shared" si="5"/>
        <v>157</v>
      </c>
      <c r="B161" s="90" t="s">
        <v>199</v>
      </c>
      <c r="C161" s="91" t="s">
        <v>517</v>
      </c>
      <c r="D161" s="91" t="s">
        <v>518</v>
      </c>
      <c r="E161" s="90" t="s">
        <v>211</v>
      </c>
      <c r="F161" s="90" t="s">
        <v>6</v>
      </c>
      <c r="G161" s="90">
        <v>1</v>
      </c>
      <c r="H161" s="144">
        <v>1031.7038985849058</v>
      </c>
      <c r="I161" s="161">
        <v>0.25</v>
      </c>
      <c r="J161" s="157">
        <f t="shared" si="4"/>
        <v>773.77792393867935</v>
      </c>
    </row>
    <row r="162" spans="1:10" ht="15.75">
      <c r="A162" s="37">
        <f t="shared" si="5"/>
        <v>158</v>
      </c>
      <c r="B162" s="90" t="s">
        <v>199</v>
      </c>
      <c r="C162" s="91" t="s">
        <v>519</v>
      </c>
      <c r="D162" s="91" t="s">
        <v>520</v>
      </c>
      <c r="E162" s="90" t="s">
        <v>211</v>
      </c>
      <c r="F162" s="90" t="s">
        <v>6</v>
      </c>
      <c r="G162" s="90">
        <v>1</v>
      </c>
      <c r="H162" s="144">
        <v>1031.7038985849058</v>
      </c>
      <c r="I162" s="161">
        <v>0.25</v>
      </c>
      <c r="J162" s="157">
        <f t="shared" si="4"/>
        <v>773.77792393867935</v>
      </c>
    </row>
    <row r="163" spans="1:10" ht="30">
      <c r="A163" s="37">
        <f t="shared" si="5"/>
        <v>159</v>
      </c>
      <c r="B163" s="90" t="s">
        <v>199</v>
      </c>
      <c r="C163" s="91" t="s">
        <v>521</v>
      </c>
      <c r="D163" s="91" t="s">
        <v>522</v>
      </c>
      <c r="E163" s="90" t="s">
        <v>211</v>
      </c>
      <c r="F163" s="90" t="s">
        <v>6</v>
      </c>
      <c r="G163" s="90">
        <v>1</v>
      </c>
      <c r="H163" s="144">
        <v>616.59</v>
      </c>
      <c r="I163" s="161">
        <v>0.25</v>
      </c>
      <c r="J163" s="157">
        <f t="shared" si="4"/>
        <v>462.4425</v>
      </c>
    </row>
    <row r="164" spans="1:10" ht="15.75">
      <c r="A164" s="37">
        <f t="shared" si="5"/>
        <v>160</v>
      </c>
      <c r="B164" s="90" t="s">
        <v>199</v>
      </c>
      <c r="C164" s="91" t="s">
        <v>523</v>
      </c>
      <c r="D164" s="91" t="s">
        <v>524</v>
      </c>
      <c r="E164" s="90" t="s">
        <v>211</v>
      </c>
      <c r="F164" s="90" t="s">
        <v>6</v>
      </c>
      <c r="G164" s="90">
        <v>1</v>
      </c>
      <c r="H164" s="144">
        <v>327.49795</v>
      </c>
      <c r="I164" s="161">
        <v>0.25</v>
      </c>
      <c r="J164" s="157">
        <f t="shared" si="4"/>
        <v>245.62346250000002</v>
      </c>
    </row>
    <row r="165" spans="1:10" ht="15.75">
      <c r="A165" s="37">
        <f t="shared" si="5"/>
        <v>161</v>
      </c>
      <c r="B165" s="90" t="s">
        <v>199</v>
      </c>
      <c r="C165" s="91" t="s">
        <v>525</v>
      </c>
      <c r="D165" s="91" t="s">
        <v>526</v>
      </c>
      <c r="E165" s="90" t="s">
        <v>211</v>
      </c>
      <c r="F165" s="90" t="s">
        <v>6</v>
      </c>
      <c r="G165" s="90">
        <v>1</v>
      </c>
      <c r="H165" s="144">
        <v>110.20775235849057</v>
      </c>
      <c r="I165" s="161">
        <v>0.25</v>
      </c>
      <c r="J165" s="157">
        <f t="shared" si="4"/>
        <v>82.655814268867928</v>
      </c>
    </row>
    <row r="166" spans="1:10" ht="15.75">
      <c r="A166" s="37">
        <f t="shared" si="5"/>
        <v>162</v>
      </c>
      <c r="B166" s="90" t="s">
        <v>199</v>
      </c>
      <c r="C166" s="91" t="s">
        <v>527</v>
      </c>
      <c r="D166" s="91" t="s">
        <v>528</v>
      </c>
      <c r="E166" s="90" t="s">
        <v>211</v>
      </c>
      <c r="F166" s="90" t="s">
        <v>6</v>
      </c>
      <c r="G166" s="90">
        <v>1</v>
      </c>
      <c r="H166" s="144">
        <v>127.08605000000001</v>
      </c>
      <c r="I166" s="161">
        <v>0.25</v>
      </c>
      <c r="J166" s="157">
        <f t="shared" si="4"/>
        <v>95.314537500000014</v>
      </c>
    </row>
    <row r="167" spans="1:10" ht="15.75">
      <c r="A167" s="37">
        <f t="shared" si="5"/>
        <v>163</v>
      </c>
      <c r="B167" s="90" t="s">
        <v>199</v>
      </c>
      <c r="C167" s="91" t="s">
        <v>529</v>
      </c>
      <c r="D167" s="91" t="s">
        <v>530</v>
      </c>
      <c r="E167" s="90" t="s">
        <v>211</v>
      </c>
      <c r="F167" s="90" t="s">
        <v>6</v>
      </c>
      <c r="G167" s="90">
        <v>1</v>
      </c>
      <c r="H167" s="144">
        <v>127.08605000000001</v>
      </c>
      <c r="I167" s="161">
        <v>0.25</v>
      </c>
      <c r="J167" s="157">
        <f t="shared" si="4"/>
        <v>95.314537500000014</v>
      </c>
    </row>
    <row r="168" spans="1:10" ht="15.75">
      <c r="A168" s="37">
        <f t="shared" si="5"/>
        <v>164</v>
      </c>
      <c r="B168" s="90" t="s">
        <v>199</v>
      </c>
      <c r="C168" s="91" t="s">
        <v>531</v>
      </c>
      <c r="D168" s="91" t="s">
        <v>532</v>
      </c>
      <c r="E168" s="90" t="s">
        <v>211</v>
      </c>
      <c r="F168" s="90" t="s">
        <v>6</v>
      </c>
      <c r="G168" s="90">
        <v>1</v>
      </c>
      <c r="H168" s="144">
        <v>671.84130000000005</v>
      </c>
      <c r="I168" s="161">
        <v>0.25</v>
      </c>
      <c r="J168" s="157">
        <f t="shared" si="4"/>
        <v>503.88097500000003</v>
      </c>
    </row>
    <row r="169" spans="1:10" ht="15.75">
      <c r="A169" s="37">
        <f t="shared" si="5"/>
        <v>165</v>
      </c>
      <c r="B169" s="90" t="s">
        <v>199</v>
      </c>
      <c r="C169" s="91" t="s">
        <v>533</v>
      </c>
      <c r="D169" s="91" t="s">
        <v>534</v>
      </c>
      <c r="E169" s="90" t="s">
        <v>211</v>
      </c>
      <c r="F169" s="90" t="s">
        <v>6</v>
      </c>
      <c r="G169" s="90">
        <v>1</v>
      </c>
      <c r="H169" s="144">
        <v>142.32952500000002</v>
      </c>
      <c r="I169" s="161">
        <v>0.25</v>
      </c>
      <c r="J169" s="157">
        <f t="shared" si="4"/>
        <v>106.74714375000002</v>
      </c>
    </row>
    <row r="170" spans="1:10" ht="15.75">
      <c r="A170" s="37">
        <f t="shared" si="5"/>
        <v>166</v>
      </c>
      <c r="B170" s="90" t="s">
        <v>199</v>
      </c>
      <c r="C170" s="91" t="s">
        <v>535</v>
      </c>
      <c r="D170" s="91" t="s">
        <v>536</v>
      </c>
      <c r="E170" s="90" t="s">
        <v>211</v>
      </c>
      <c r="F170" s="90" t="s">
        <v>6</v>
      </c>
      <c r="G170" s="90">
        <v>1</v>
      </c>
      <c r="H170" s="144">
        <v>580.72299999999996</v>
      </c>
      <c r="I170" s="161">
        <v>0.25</v>
      </c>
      <c r="J170" s="157">
        <f t="shared" si="4"/>
        <v>435.54224999999997</v>
      </c>
    </row>
    <row r="171" spans="1:10" ht="15.75">
      <c r="A171" s="37">
        <f t="shared" si="5"/>
        <v>167</v>
      </c>
      <c r="B171" s="90" t="s">
        <v>199</v>
      </c>
      <c r="C171" s="91" t="s">
        <v>537</v>
      </c>
      <c r="D171" s="91" t="s">
        <v>538</v>
      </c>
      <c r="E171" s="90" t="s">
        <v>211</v>
      </c>
      <c r="F171" s="90" t="s">
        <v>6</v>
      </c>
      <c r="G171" s="90">
        <v>1</v>
      </c>
      <c r="H171" s="144">
        <v>422.73692499999999</v>
      </c>
      <c r="I171" s="161">
        <v>0.25</v>
      </c>
      <c r="J171" s="157">
        <f t="shared" si="4"/>
        <v>317.05269375</v>
      </c>
    </row>
    <row r="172" spans="1:10" ht="15.75">
      <c r="A172" s="37">
        <f t="shared" si="5"/>
        <v>168</v>
      </c>
      <c r="B172" s="90" t="s">
        <v>199</v>
      </c>
      <c r="C172" s="91" t="s">
        <v>539</v>
      </c>
      <c r="D172" s="91" t="s">
        <v>540</v>
      </c>
      <c r="E172" s="90" t="s">
        <v>211</v>
      </c>
      <c r="F172" s="90" t="s">
        <v>6</v>
      </c>
      <c r="G172" s="90">
        <v>1</v>
      </c>
      <c r="H172" s="144">
        <v>871.04420000000005</v>
      </c>
      <c r="I172" s="161">
        <v>0.25</v>
      </c>
      <c r="J172" s="157">
        <f t="shared" si="4"/>
        <v>653.28314999999998</v>
      </c>
    </row>
    <row r="173" spans="1:10" ht="15.75">
      <c r="A173" s="37">
        <f t="shared" si="5"/>
        <v>169</v>
      </c>
      <c r="B173" s="90" t="s">
        <v>199</v>
      </c>
      <c r="C173" s="91" t="s">
        <v>541</v>
      </c>
      <c r="D173" s="91" t="s">
        <v>542</v>
      </c>
      <c r="E173" s="90" t="s">
        <v>211</v>
      </c>
      <c r="F173" s="90" t="s">
        <v>6</v>
      </c>
      <c r="G173" s="90">
        <v>1</v>
      </c>
      <c r="H173" s="144">
        <v>105.7069</v>
      </c>
      <c r="I173" s="161">
        <v>0.25</v>
      </c>
      <c r="J173" s="157">
        <f t="shared" si="4"/>
        <v>79.280175</v>
      </c>
    </row>
    <row r="174" spans="1:10" ht="15.75">
      <c r="A174" s="37">
        <f t="shared" si="5"/>
        <v>170</v>
      </c>
      <c r="B174" s="90" t="s">
        <v>199</v>
      </c>
      <c r="C174" s="91" t="s">
        <v>543</v>
      </c>
      <c r="D174" s="91" t="s">
        <v>544</v>
      </c>
      <c r="E174" s="90" t="s">
        <v>211</v>
      </c>
      <c r="F174" s="90" t="s">
        <v>6</v>
      </c>
      <c r="G174" s="90">
        <v>1</v>
      </c>
      <c r="H174" s="144">
        <v>23.978500000000004</v>
      </c>
      <c r="I174" s="161">
        <v>0.25</v>
      </c>
      <c r="J174" s="157">
        <f t="shared" si="4"/>
        <v>17.983875000000005</v>
      </c>
    </row>
    <row r="175" spans="1:10" ht="15.75">
      <c r="A175" s="37">
        <f t="shared" si="5"/>
        <v>171</v>
      </c>
      <c r="B175" s="90" t="s">
        <v>199</v>
      </c>
      <c r="C175" s="91" t="s">
        <v>545</v>
      </c>
      <c r="D175" s="91" t="s">
        <v>546</v>
      </c>
      <c r="E175" s="90" t="s">
        <v>211</v>
      </c>
      <c r="F175" s="90" t="s">
        <v>6</v>
      </c>
      <c r="G175" s="90">
        <v>1</v>
      </c>
      <c r="H175" s="144">
        <v>765</v>
      </c>
      <c r="I175" s="161">
        <v>0.25</v>
      </c>
      <c r="J175" s="157">
        <f t="shared" si="4"/>
        <v>573.75</v>
      </c>
    </row>
    <row r="176" spans="1:10" ht="15.75">
      <c r="A176" s="37">
        <f t="shared" si="5"/>
        <v>172</v>
      </c>
      <c r="B176" s="90" t="s">
        <v>199</v>
      </c>
      <c r="C176" s="91" t="s">
        <v>547</v>
      </c>
      <c r="D176" s="91" t="s">
        <v>548</v>
      </c>
      <c r="E176" s="90" t="s">
        <v>211</v>
      </c>
      <c r="F176" s="90" t="s">
        <v>6</v>
      </c>
      <c r="G176" s="90">
        <v>1</v>
      </c>
      <c r="H176" s="144">
        <v>765</v>
      </c>
      <c r="I176" s="161">
        <v>0.25</v>
      </c>
      <c r="J176" s="157">
        <f t="shared" si="4"/>
        <v>573.75</v>
      </c>
    </row>
    <row r="177" spans="1:10" ht="15.75">
      <c r="A177" s="37">
        <f t="shared" si="5"/>
        <v>173</v>
      </c>
      <c r="B177" s="90" t="s">
        <v>199</v>
      </c>
      <c r="C177" s="91" t="s">
        <v>549</v>
      </c>
      <c r="D177" s="91" t="s">
        <v>550</v>
      </c>
      <c r="E177" s="90" t="s">
        <v>211</v>
      </c>
      <c r="F177" s="90" t="s">
        <v>6</v>
      </c>
      <c r="G177" s="90">
        <v>1</v>
      </c>
      <c r="H177" s="144">
        <v>128.45625000000001</v>
      </c>
      <c r="I177" s="161">
        <v>0.25</v>
      </c>
      <c r="J177" s="157">
        <f t="shared" si="4"/>
        <v>96.342187500000009</v>
      </c>
    </row>
    <row r="178" spans="1:10" ht="15.75">
      <c r="A178" s="37">
        <f t="shared" si="5"/>
        <v>174</v>
      </c>
      <c r="B178" s="90" t="s">
        <v>199</v>
      </c>
      <c r="C178" s="91" t="s">
        <v>551</v>
      </c>
      <c r="D178" s="91" t="s">
        <v>552</v>
      </c>
      <c r="E178" s="90" t="s">
        <v>211</v>
      </c>
      <c r="F178" s="90" t="s">
        <v>6</v>
      </c>
      <c r="G178" s="90">
        <v>1</v>
      </c>
      <c r="H178" s="144">
        <v>693.66375000000005</v>
      </c>
      <c r="I178" s="161">
        <v>0.25</v>
      </c>
      <c r="J178" s="157">
        <f t="shared" si="4"/>
        <v>520.24781250000001</v>
      </c>
    </row>
    <row r="179" spans="1:10" ht="15.75">
      <c r="A179" s="37">
        <f t="shared" si="5"/>
        <v>175</v>
      </c>
      <c r="B179" s="90" t="s">
        <v>199</v>
      </c>
      <c r="C179" s="91" t="s">
        <v>553</v>
      </c>
      <c r="D179" s="91" t="s">
        <v>554</v>
      </c>
      <c r="E179" s="90" t="s">
        <v>211</v>
      </c>
      <c r="F179" s="90" t="s">
        <v>6</v>
      </c>
      <c r="G179" s="90">
        <v>1</v>
      </c>
      <c r="H179" s="144">
        <v>405.92174999999997</v>
      </c>
      <c r="I179" s="161">
        <v>0.25</v>
      </c>
      <c r="J179" s="157">
        <f t="shared" si="4"/>
        <v>304.44131249999998</v>
      </c>
    </row>
    <row r="180" spans="1:10" ht="15.75">
      <c r="A180" s="37">
        <f t="shared" si="5"/>
        <v>176</v>
      </c>
      <c r="B180" s="90" t="s">
        <v>199</v>
      </c>
      <c r="C180" s="91" t="s">
        <v>555</v>
      </c>
      <c r="D180" s="91" t="s">
        <v>556</v>
      </c>
      <c r="E180" s="90" t="s">
        <v>211</v>
      </c>
      <c r="F180" s="90" t="s">
        <v>6</v>
      </c>
      <c r="G180" s="90">
        <v>1</v>
      </c>
      <c r="H180" s="144">
        <v>474.3</v>
      </c>
      <c r="I180" s="161">
        <v>0.25</v>
      </c>
      <c r="J180" s="157">
        <f t="shared" si="4"/>
        <v>355.72500000000002</v>
      </c>
    </row>
    <row r="181" spans="1:10" ht="15.75">
      <c r="A181" s="37">
        <f t="shared" si="5"/>
        <v>177</v>
      </c>
      <c r="B181" s="90" t="s">
        <v>199</v>
      </c>
      <c r="C181" s="91" t="s">
        <v>557</v>
      </c>
      <c r="D181" s="91" t="s">
        <v>558</v>
      </c>
      <c r="E181" s="90" t="s">
        <v>211</v>
      </c>
      <c r="F181" s="90" t="s">
        <v>6</v>
      </c>
      <c r="G181" s="90">
        <v>1</v>
      </c>
      <c r="H181" s="144">
        <v>405.92174999999997</v>
      </c>
      <c r="I181" s="161">
        <v>0.25</v>
      </c>
      <c r="J181" s="157">
        <f t="shared" si="4"/>
        <v>304.44131249999998</v>
      </c>
    </row>
    <row r="182" spans="1:10" ht="15.75">
      <c r="A182" s="37">
        <f t="shared" si="5"/>
        <v>178</v>
      </c>
      <c r="B182" s="90" t="s">
        <v>199</v>
      </c>
      <c r="C182" s="98" t="s">
        <v>559</v>
      </c>
      <c r="D182" s="90" t="s">
        <v>560</v>
      </c>
      <c r="E182" s="90" t="s">
        <v>211</v>
      </c>
      <c r="F182" s="90" t="s">
        <v>6</v>
      </c>
      <c r="G182" s="90">
        <v>1</v>
      </c>
      <c r="H182" s="144">
        <v>19.938424999999999</v>
      </c>
      <c r="I182" s="161">
        <v>0.25</v>
      </c>
      <c r="J182" s="157">
        <f t="shared" si="4"/>
        <v>14.95381875</v>
      </c>
    </row>
    <row r="183" spans="1:10" ht="15.75">
      <c r="A183" s="37">
        <f t="shared" si="5"/>
        <v>179</v>
      </c>
      <c r="B183" s="90" t="s">
        <v>199</v>
      </c>
      <c r="C183" s="98" t="s">
        <v>561</v>
      </c>
      <c r="D183" s="90" t="s">
        <v>562</v>
      </c>
      <c r="E183" s="90" t="s">
        <v>211</v>
      </c>
      <c r="F183" s="90" t="s">
        <v>6</v>
      </c>
      <c r="G183" s="90">
        <v>1</v>
      </c>
      <c r="H183" s="144">
        <v>99.75</v>
      </c>
      <c r="I183" s="161">
        <v>0.25</v>
      </c>
      <c r="J183" s="157">
        <f t="shared" si="4"/>
        <v>74.8125</v>
      </c>
    </row>
    <row r="184" spans="1:10" ht="15.75">
      <c r="A184" s="37">
        <f t="shared" si="5"/>
        <v>180</v>
      </c>
      <c r="B184" s="90" t="s">
        <v>199</v>
      </c>
      <c r="C184" s="98" t="s">
        <v>563</v>
      </c>
      <c r="D184" s="90" t="s">
        <v>564</v>
      </c>
      <c r="E184" s="90" t="s">
        <v>211</v>
      </c>
      <c r="F184" s="90" t="s">
        <v>6</v>
      </c>
      <c r="G184" s="90">
        <v>1</v>
      </c>
      <c r="H184" s="144">
        <v>157.5</v>
      </c>
      <c r="I184" s="161">
        <v>0.25</v>
      </c>
      <c r="J184" s="157">
        <f t="shared" si="4"/>
        <v>118.125</v>
      </c>
    </row>
    <row r="185" spans="1:10" ht="15.75">
      <c r="A185" s="37">
        <f t="shared" si="5"/>
        <v>181</v>
      </c>
      <c r="B185" s="90" t="s">
        <v>199</v>
      </c>
      <c r="C185" s="98" t="s">
        <v>565</v>
      </c>
      <c r="D185" s="90" t="s">
        <v>566</v>
      </c>
      <c r="E185" s="90" t="s">
        <v>211</v>
      </c>
      <c r="F185" s="90" t="s">
        <v>6</v>
      </c>
      <c r="G185" s="90">
        <v>1</v>
      </c>
      <c r="H185" s="144">
        <v>167.99</v>
      </c>
      <c r="I185" s="161">
        <v>0.25</v>
      </c>
      <c r="J185" s="157">
        <f t="shared" si="4"/>
        <v>125.99250000000001</v>
      </c>
    </row>
    <row r="186" spans="1:10" ht="30">
      <c r="A186" s="37">
        <f t="shared" si="5"/>
        <v>182</v>
      </c>
      <c r="B186" s="90" t="s">
        <v>199</v>
      </c>
      <c r="C186" s="98" t="s">
        <v>567</v>
      </c>
      <c r="D186" s="90" t="s">
        <v>568</v>
      </c>
      <c r="E186" s="90" t="s">
        <v>211</v>
      </c>
      <c r="F186" s="90" t="s">
        <v>6</v>
      </c>
      <c r="G186" s="90">
        <v>1</v>
      </c>
      <c r="H186" s="144">
        <v>240.98</v>
      </c>
      <c r="I186" s="161">
        <v>0.25</v>
      </c>
      <c r="J186" s="157">
        <f t="shared" si="4"/>
        <v>180.73499999999999</v>
      </c>
    </row>
    <row r="187" spans="1:10" ht="15.75">
      <c r="A187" s="37">
        <f t="shared" si="5"/>
        <v>183</v>
      </c>
      <c r="B187" s="90" t="s">
        <v>199</v>
      </c>
      <c r="C187" s="98" t="s">
        <v>569</v>
      </c>
      <c r="D187" s="90" t="s">
        <v>570</v>
      </c>
      <c r="E187" s="90" t="s">
        <v>211</v>
      </c>
      <c r="F187" s="90" t="s">
        <v>6</v>
      </c>
      <c r="G187" s="90">
        <v>1</v>
      </c>
      <c r="H187" s="144">
        <v>251.4</v>
      </c>
      <c r="I187" s="161">
        <v>0.25</v>
      </c>
      <c r="J187" s="157">
        <f t="shared" si="4"/>
        <v>188.55</v>
      </c>
    </row>
    <row r="188" spans="1:10" ht="15.75">
      <c r="A188" s="37">
        <f t="shared" si="5"/>
        <v>184</v>
      </c>
      <c r="B188" s="90" t="s">
        <v>199</v>
      </c>
      <c r="C188" s="98" t="s">
        <v>571</v>
      </c>
      <c r="D188" s="90" t="s">
        <v>572</v>
      </c>
      <c r="E188" s="90" t="s">
        <v>211</v>
      </c>
      <c r="F188" s="90" t="s">
        <v>6</v>
      </c>
      <c r="G188" s="90">
        <v>1</v>
      </c>
      <c r="H188" s="144">
        <v>251.4</v>
      </c>
      <c r="I188" s="161">
        <v>0.25</v>
      </c>
      <c r="J188" s="157">
        <f t="shared" si="4"/>
        <v>188.55</v>
      </c>
    </row>
    <row r="189" spans="1:10" ht="15.75">
      <c r="A189" s="37">
        <f t="shared" si="5"/>
        <v>185</v>
      </c>
      <c r="B189" s="90" t="s">
        <v>199</v>
      </c>
      <c r="C189" s="98" t="s">
        <v>573</v>
      </c>
      <c r="D189" s="90" t="s">
        <v>574</v>
      </c>
      <c r="E189" s="90" t="s">
        <v>211</v>
      </c>
      <c r="F189" s="90" t="s">
        <v>6</v>
      </c>
      <c r="G189" s="90">
        <v>1</v>
      </c>
      <c r="H189" s="144">
        <v>262.39999999999998</v>
      </c>
      <c r="I189" s="161">
        <v>0.25</v>
      </c>
      <c r="J189" s="157">
        <f t="shared" si="4"/>
        <v>196.79999999999998</v>
      </c>
    </row>
    <row r="190" spans="1:10" ht="15.75">
      <c r="A190" s="37">
        <f t="shared" si="5"/>
        <v>186</v>
      </c>
      <c r="B190" s="90" t="s">
        <v>199</v>
      </c>
      <c r="C190" s="98" t="s">
        <v>575</v>
      </c>
      <c r="D190" s="90" t="s">
        <v>576</v>
      </c>
      <c r="E190" s="90" t="s">
        <v>211</v>
      </c>
      <c r="F190" s="90" t="s">
        <v>6</v>
      </c>
      <c r="G190" s="90">
        <v>1</v>
      </c>
      <c r="H190" s="144">
        <v>262.39999999999998</v>
      </c>
      <c r="I190" s="161">
        <v>0.25</v>
      </c>
      <c r="J190" s="157">
        <f t="shared" si="4"/>
        <v>196.79999999999998</v>
      </c>
    </row>
    <row r="191" spans="1:10" ht="15.75">
      <c r="A191" s="37">
        <f t="shared" si="5"/>
        <v>187</v>
      </c>
      <c r="B191" s="90" t="s">
        <v>199</v>
      </c>
      <c r="C191" s="98" t="s">
        <v>577</v>
      </c>
      <c r="D191" s="99" t="s">
        <v>578</v>
      </c>
      <c r="E191" s="90" t="s">
        <v>211</v>
      </c>
      <c r="F191" s="90" t="s">
        <v>6</v>
      </c>
      <c r="G191" s="90">
        <v>1</v>
      </c>
      <c r="H191" s="145">
        <v>938.00220000000002</v>
      </c>
      <c r="I191" s="161">
        <v>0.25</v>
      </c>
      <c r="J191" s="157">
        <f t="shared" si="4"/>
        <v>703.50165000000004</v>
      </c>
    </row>
    <row r="192" spans="1:10" ht="30">
      <c r="A192" s="37">
        <f t="shared" si="5"/>
        <v>188</v>
      </c>
      <c r="B192" s="90" t="s">
        <v>199</v>
      </c>
      <c r="C192" s="100" t="s">
        <v>579</v>
      </c>
      <c r="D192" s="91" t="s">
        <v>580</v>
      </c>
      <c r="E192" s="90" t="s">
        <v>211</v>
      </c>
      <c r="F192" s="90" t="s">
        <v>6</v>
      </c>
      <c r="G192" s="90">
        <v>1</v>
      </c>
      <c r="H192" s="144">
        <v>704.95259999999996</v>
      </c>
      <c r="I192" s="161">
        <v>0.25</v>
      </c>
      <c r="J192" s="157">
        <f t="shared" si="4"/>
        <v>528.71444999999994</v>
      </c>
    </row>
    <row r="193" spans="1:10" ht="15.75">
      <c r="A193" s="37">
        <f t="shared" si="5"/>
        <v>189</v>
      </c>
      <c r="B193" s="90" t="s">
        <v>199</v>
      </c>
      <c r="C193" s="100" t="s">
        <v>581</v>
      </c>
      <c r="D193" s="91" t="s">
        <v>582</v>
      </c>
      <c r="E193" s="90" t="s">
        <v>211</v>
      </c>
      <c r="F193" s="90" t="s">
        <v>6</v>
      </c>
      <c r="G193" s="90">
        <v>1</v>
      </c>
      <c r="H193" s="144">
        <v>656.625</v>
      </c>
      <c r="I193" s="161">
        <v>0.25</v>
      </c>
      <c r="J193" s="157">
        <f t="shared" si="4"/>
        <v>492.46875</v>
      </c>
    </row>
    <row r="194" spans="1:10" ht="15.75">
      <c r="A194" s="37">
        <f t="shared" si="5"/>
        <v>190</v>
      </c>
      <c r="B194" s="90" t="s">
        <v>199</v>
      </c>
      <c r="C194" s="100" t="s">
        <v>583</v>
      </c>
      <c r="D194" s="91" t="s">
        <v>584</v>
      </c>
      <c r="E194" s="90" t="s">
        <v>211</v>
      </c>
      <c r="F194" s="90" t="s">
        <v>6</v>
      </c>
      <c r="G194" s="90">
        <v>1</v>
      </c>
      <c r="H194" s="144">
        <v>1022.7591000000001</v>
      </c>
      <c r="I194" s="161">
        <v>0.25</v>
      </c>
      <c r="J194" s="157">
        <f t="shared" si="4"/>
        <v>767.06932500000005</v>
      </c>
    </row>
    <row r="195" spans="1:10" ht="15.75">
      <c r="A195" s="37">
        <f t="shared" si="5"/>
        <v>191</v>
      </c>
      <c r="B195" s="90" t="s">
        <v>199</v>
      </c>
      <c r="C195" s="100" t="s">
        <v>585</v>
      </c>
      <c r="D195" s="91" t="s">
        <v>586</v>
      </c>
      <c r="E195" s="90" t="s">
        <v>211</v>
      </c>
      <c r="F195" s="90" t="s">
        <v>6</v>
      </c>
      <c r="G195" s="90">
        <v>1</v>
      </c>
      <c r="H195" s="144">
        <v>352.47629999999998</v>
      </c>
      <c r="I195" s="161">
        <v>0.25</v>
      </c>
      <c r="J195" s="157">
        <f t="shared" si="4"/>
        <v>264.35722499999997</v>
      </c>
    </row>
    <row r="196" spans="1:10" ht="15.75">
      <c r="A196" s="37">
        <f t="shared" si="5"/>
        <v>192</v>
      </c>
      <c r="B196" s="90" t="s">
        <v>199</v>
      </c>
      <c r="C196" s="101" t="s">
        <v>587</v>
      </c>
      <c r="D196" s="90" t="s">
        <v>588</v>
      </c>
      <c r="E196" s="90" t="s">
        <v>211</v>
      </c>
      <c r="F196" s="90" t="s">
        <v>6</v>
      </c>
      <c r="G196" s="90">
        <v>1</v>
      </c>
      <c r="H196" s="144">
        <v>689.61590000000001</v>
      </c>
      <c r="I196" s="161">
        <v>0.25</v>
      </c>
      <c r="J196" s="157">
        <f t="shared" si="4"/>
        <v>517.21192500000006</v>
      </c>
    </row>
    <row r="197" spans="1:10" ht="15.75">
      <c r="A197" s="37">
        <f t="shared" si="5"/>
        <v>193</v>
      </c>
      <c r="B197" s="90" t="s">
        <v>199</v>
      </c>
      <c r="C197" s="100" t="s">
        <v>589</v>
      </c>
      <c r="D197" s="90" t="s">
        <v>590</v>
      </c>
      <c r="E197" s="90" t="s">
        <v>211</v>
      </c>
      <c r="F197" s="90" t="s">
        <v>6</v>
      </c>
      <c r="G197" s="90">
        <v>1</v>
      </c>
      <c r="H197" s="144">
        <v>375.58949999999999</v>
      </c>
      <c r="I197" s="161">
        <v>0.25</v>
      </c>
      <c r="J197" s="157">
        <f t="shared" ref="J197:J260" si="6">H197*(1-I197)</f>
        <v>281.69212499999998</v>
      </c>
    </row>
    <row r="198" spans="1:10" ht="15.75">
      <c r="A198" s="37">
        <f t="shared" si="5"/>
        <v>194</v>
      </c>
      <c r="B198" s="90" t="s">
        <v>199</v>
      </c>
      <c r="C198" s="100" t="s">
        <v>591</v>
      </c>
      <c r="D198" s="90" t="s">
        <v>592</v>
      </c>
      <c r="E198" s="90" t="s">
        <v>211</v>
      </c>
      <c r="F198" s="90" t="s">
        <v>6</v>
      </c>
      <c r="G198" s="90">
        <v>1</v>
      </c>
      <c r="H198" s="144">
        <v>339.76609999999999</v>
      </c>
      <c r="I198" s="161">
        <v>0.25</v>
      </c>
      <c r="J198" s="157">
        <f t="shared" si="6"/>
        <v>254.82457499999998</v>
      </c>
    </row>
    <row r="199" spans="1:10" ht="15.75">
      <c r="A199" s="37">
        <f t="shared" ref="A199:A262" si="7">A198+1</f>
        <v>195</v>
      </c>
      <c r="B199" s="90" t="s">
        <v>199</v>
      </c>
      <c r="C199" s="100" t="s">
        <v>593</v>
      </c>
      <c r="D199" s="90" t="s">
        <v>594</v>
      </c>
      <c r="E199" s="90" t="s">
        <v>211</v>
      </c>
      <c r="F199" s="90" t="s">
        <v>6</v>
      </c>
      <c r="G199" s="90">
        <v>1</v>
      </c>
      <c r="H199" s="144">
        <v>570.46550000000002</v>
      </c>
      <c r="I199" s="161">
        <v>0.25</v>
      </c>
      <c r="J199" s="157">
        <f t="shared" si="6"/>
        <v>427.84912500000002</v>
      </c>
    </row>
    <row r="200" spans="1:10" ht="15.75">
      <c r="A200" s="37">
        <f t="shared" si="7"/>
        <v>196</v>
      </c>
      <c r="B200" s="90" t="s">
        <v>199</v>
      </c>
      <c r="C200" s="98" t="s">
        <v>595</v>
      </c>
      <c r="D200" s="90" t="s">
        <v>596</v>
      </c>
      <c r="E200" s="90" t="s">
        <v>211</v>
      </c>
      <c r="F200" s="90" t="s">
        <v>6</v>
      </c>
      <c r="G200" s="90">
        <v>1</v>
      </c>
      <c r="H200" s="144">
        <v>1810.3263750000001</v>
      </c>
      <c r="I200" s="161">
        <v>0.25</v>
      </c>
      <c r="J200" s="157">
        <f t="shared" si="6"/>
        <v>1357.74478125</v>
      </c>
    </row>
    <row r="201" spans="1:10" ht="15.75">
      <c r="A201" s="37">
        <f t="shared" si="7"/>
        <v>197</v>
      </c>
      <c r="B201" s="90" t="s">
        <v>199</v>
      </c>
      <c r="C201" s="100" t="s">
        <v>597</v>
      </c>
      <c r="D201" s="91" t="s">
        <v>598</v>
      </c>
      <c r="E201" s="90" t="s">
        <v>211</v>
      </c>
      <c r="F201" s="90" t="s">
        <v>6</v>
      </c>
      <c r="G201" s="90">
        <v>1</v>
      </c>
      <c r="H201" s="144">
        <v>253.66835</v>
      </c>
      <c r="I201" s="161">
        <v>0.25</v>
      </c>
      <c r="J201" s="157">
        <f t="shared" si="6"/>
        <v>190.2512625</v>
      </c>
    </row>
    <row r="202" spans="1:10" ht="15.75">
      <c r="A202" s="37">
        <f t="shared" si="7"/>
        <v>198</v>
      </c>
      <c r="B202" s="90" t="s">
        <v>199</v>
      </c>
      <c r="C202" s="98" t="s">
        <v>599</v>
      </c>
      <c r="D202" s="91" t="s">
        <v>600</v>
      </c>
      <c r="E202" s="90" t="s">
        <v>211</v>
      </c>
      <c r="F202" s="90" t="s">
        <v>6</v>
      </c>
      <c r="G202" s="90">
        <v>1</v>
      </c>
      <c r="H202" s="144">
        <v>438.15167500000001</v>
      </c>
      <c r="I202" s="161">
        <v>0.25</v>
      </c>
      <c r="J202" s="157">
        <f t="shared" si="6"/>
        <v>328.61375624999999</v>
      </c>
    </row>
    <row r="203" spans="1:10" ht="15.75">
      <c r="A203" s="37">
        <f t="shared" si="7"/>
        <v>199</v>
      </c>
      <c r="B203" s="90" t="s">
        <v>199</v>
      </c>
      <c r="C203" s="100" t="s">
        <v>601</v>
      </c>
      <c r="D203" s="91" t="s">
        <v>602</v>
      </c>
      <c r="E203" s="90" t="s">
        <v>211</v>
      </c>
      <c r="F203" s="90" t="s">
        <v>6</v>
      </c>
      <c r="G203" s="90">
        <v>1</v>
      </c>
      <c r="H203" s="144">
        <v>386.26542499999999</v>
      </c>
      <c r="I203" s="161">
        <v>0.25</v>
      </c>
      <c r="J203" s="157">
        <f t="shared" si="6"/>
        <v>289.69906874999998</v>
      </c>
    </row>
    <row r="204" spans="1:10" ht="15.75">
      <c r="A204" s="37">
        <f t="shared" si="7"/>
        <v>200</v>
      </c>
      <c r="B204" s="90" t="s">
        <v>199</v>
      </c>
      <c r="C204" s="100" t="s">
        <v>603</v>
      </c>
      <c r="D204" s="91" t="s">
        <v>604</v>
      </c>
      <c r="E204" s="90" t="s">
        <v>211</v>
      </c>
      <c r="F204" s="90" t="s">
        <v>6</v>
      </c>
      <c r="G204" s="90">
        <v>1</v>
      </c>
      <c r="H204" s="144">
        <v>438.15167500000001</v>
      </c>
      <c r="I204" s="161">
        <v>0.25</v>
      </c>
      <c r="J204" s="157">
        <f t="shared" si="6"/>
        <v>328.61375624999999</v>
      </c>
    </row>
    <row r="205" spans="1:10" ht="15.75">
      <c r="A205" s="37">
        <f t="shared" si="7"/>
        <v>201</v>
      </c>
      <c r="B205" s="90" t="s">
        <v>199</v>
      </c>
      <c r="C205" s="100" t="s">
        <v>605</v>
      </c>
      <c r="D205" s="91" t="s">
        <v>606</v>
      </c>
      <c r="E205" s="90" t="s">
        <v>211</v>
      </c>
      <c r="F205" s="90" t="s">
        <v>6</v>
      </c>
      <c r="G205" s="90">
        <v>1</v>
      </c>
      <c r="H205" s="144">
        <v>449.67747500000002</v>
      </c>
      <c r="I205" s="161">
        <v>0.25</v>
      </c>
      <c r="J205" s="157">
        <f t="shared" si="6"/>
        <v>337.25810625000003</v>
      </c>
    </row>
    <row r="206" spans="1:10" ht="15.75">
      <c r="A206" s="37">
        <f t="shared" si="7"/>
        <v>202</v>
      </c>
      <c r="B206" s="90" t="s">
        <v>199</v>
      </c>
      <c r="C206" s="100" t="s">
        <v>607</v>
      </c>
      <c r="D206" s="91" t="s">
        <v>608</v>
      </c>
      <c r="E206" s="90" t="s">
        <v>211</v>
      </c>
      <c r="F206" s="90" t="s">
        <v>6</v>
      </c>
      <c r="G206" s="90">
        <v>1</v>
      </c>
      <c r="H206" s="144">
        <v>536.15120000000002</v>
      </c>
      <c r="I206" s="161">
        <v>0.25</v>
      </c>
      <c r="J206" s="157">
        <f t="shared" si="6"/>
        <v>402.11340000000001</v>
      </c>
    </row>
    <row r="207" spans="1:10" ht="15.75">
      <c r="A207" s="37">
        <f t="shared" si="7"/>
        <v>203</v>
      </c>
      <c r="B207" s="90" t="s">
        <v>199</v>
      </c>
      <c r="C207" s="102" t="s">
        <v>609</v>
      </c>
      <c r="D207" s="91" t="s">
        <v>610</v>
      </c>
      <c r="E207" s="90" t="s">
        <v>211</v>
      </c>
      <c r="F207" s="90" t="s">
        <v>6</v>
      </c>
      <c r="G207" s="90">
        <v>1</v>
      </c>
      <c r="H207" s="144">
        <v>472.73915000000005</v>
      </c>
      <c r="I207" s="161">
        <v>0.25</v>
      </c>
      <c r="J207" s="157">
        <f t="shared" si="6"/>
        <v>354.55436250000002</v>
      </c>
    </row>
    <row r="208" spans="1:10" ht="15.75">
      <c r="A208" s="37">
        <f t="shared" si="7"/>
        <v>204</v>
      </c>
      <c r="B208" s="90" t="s">
        <v>199</v>
      </c>
      <c r="C208" s="91" t="s">
        <v>611</v>
      </c>
      <c r="D208" s="103" t="s">
        <v>612</v>
      </c>
      <c r="E208" s="90" t="s">
        <v>211</v>
      </c>
      <c r="F208" s="90" t="s">
        <v>6</v>
      </c>
      <c r="G208" s="90">
        <v>1</v>
      </c>
      <c r="H208" s="144">
        <v>352.63</v>
      </c>
      <c r="I208" s="161">
        <v>0.25</v>
      </c>
      <c r="J208" s="157">
        <f t="shared" si="6"/>
        <v>264.47249999999997</v>
      </c>
    </row>
    <row r="209" spans="1:10" ht="15.75">
      <c r="A209" s="37">
        <f t="shared" si="7"/>
        <v>205</v>
      </c>
      <c r="B209" s="90" t="s">
        <v>199</v>
      </c>
      <c r="C209" s="91" t="s">
        <v>613</v>
      </c>
      <c r="D209" s="103" t="s">
        <v>614</v>
      </c>
      <c r="E209" s="90" t="s">
        <v>211</v>
      </c>
      <c r="F209" s="90" t="s">
        <v>6</v>
      </c>
      <c r="G209" s="90">
        <v>1</v>
      </c>
      <c r="H209" s="144">
        <v>428.19</v>
      </c>
      <c r="I209" s="161">
        <v>0.25</v>
      </c>
      <c r="J209" s="157">
        <f t="shared" si="6"/>
        <v>321.14249999999998</v>
      </c>
    </row>
    <row r="210" spans="1:10" ht="15.75">
      <c r="A210" s="37">
        <f t="shared" si="7"/>
        <v>206</v>
      </c>
      <c r="B210" s="90" t="s">
        <v>199</v>
      </c>
      <c r="C210" s="104" t="s">
        <v>615</v>
      </c>
      <c r="D210" s="105" t="s">
        <v>616</v>
      </c>
      <c r="E210" s="90" t="s">
        <v>211</v>
      </c>
      <c r="F210" s="90" t="s">
        <v>6</v>
      </c>
      <c r="G210" s="90">
        <v>1</v>
      </c>
      <c r="H210" s="146">
        <v>292.13</v>
      </c>
      <c r="I210" s="161">
        <v>0.25</v>
      </c>
      <c r="J210" s="157">
        <f t="shared" si="6"/>
        <v>219.0975</v>
      </c>
    </row>
    <row r="211" spans="1:10" ht="15.75">
      <c r="A211" s="37">
        <f t="shared" si="7"/>
        <v>207</v>
      </c>
      <c r="B211" s="90" t="s">
        <v>199</v>
      </c>
      <c r="C211" s="104" t="s">
        <v>617</v>
      </c>
      <c r="D211" s="105" t="s">
        <v>618</v>
      </c>
      <c r="E211" s="90" t="s">
        <v>211</v>
      </c>
      <c r="F211" s="90" t="s">
        <v>6</v>
      </c>
      <c r="G211" s="90">
        <v>1</v>
      </c>
      <c r="H211" s="146">
        <v>265.56720000000001</v>
      </c>
      <c r="I211" s="161">
        <v>0.25</v>
      </c>
      <c r="J211" s="157">
        <f t="shared" si="6"/>
        <v>199.17540000000002</v>
      </c>
    </row>
    <row r="212" spans="1:10" ht="15.75">
      <c r="A212" s="37">
        <f t="shared" si="7"/>
        <v>208</v>
      </c>
      <c r="B212" s="90" t="s">
        <v>199</v>
      </c>
      <c r="C212" s="104" t="s">
        <v>619</v>
      </c>
      <c r="D212" s="105" t="s">
        <v>620</v>
      </c>
      <c r="E212" s="90" t="s">
        <v>211</v>
      </c>
      <c r="F212" s="90" t="s">
        <v>6</v>
      </c>
      <c r="G212" s="90">
        <v>1</v>
      </c>
      <c r="H212" s="147">
        <v>133.77000000000001</v>
      </c>
      <c r="I212" s="161">
        <v>0.25</v>
      </c>
      <c r="J212" s="157">
        <f t="shared" si="6"/>
        <v>100.32750000000001</v>
      </c>
    </row>
    <row r="213" spans="1:10" ht="15.75">
      <c r="A213" s="37">
        <f t="shared" si="7"/>
        <v>209</v>
      </c>
      <c r="B213" s="90" t="s">
        <v>199</v>
      </c>
      <c r="C213" s="104" t="s">
        <v>621</v>
      </c>
      <c r="D213" s="105" t="s">
        <v>622</v>
      </c>
      <c r="E213" s="90" t="s">
        <v>211</v>
      </c>
      <c r="F213" s="90" t="s">
        <v>6</v>
      </c>
      <c r="G213" s="90">
        <v>1</v>
      </c>
      <c r="H213" s="147">
        <v>133.77000000000001</v>
      </c>
      <c r="I213" s="161">
        <v>0.25</v>
      </c>
      <c r="J213" s="157">
        <f t="shared" si="6"/>
        <v>100.32750000000001</v>
      </c>
    </row>
    <row r="214" spans="1:10" ht="15.75">
      <c r="A214" s="37">
        <f t="shared" si="7"/>
        <v>210</v>
      </c>
      <c r="B214" s="90" t="s">
        <v>199</v>
      </c>
      <c r="C214" s="104" t="s">
        <v>623</v>
      </c>
      <c r="D214" s="105" t="s">
        <v>624</v>
      </c>
      <c r="E214" s="90" t="s">
        <v>211</v>
      </c>
      <c r="F214" s="90" t="s">
        <v>6</v>
      </c>
      <c r="G214" s="90">
        <v>1</v>
      </c>
      <c r="H214" s="146">
        <v>259.8</v>
      </c>
      <c r="I214" s="161">
        <v>0.25</v>
      </c>
      <c r="J214" s="157">
        <f t="shared" si="6"/>
        <v>194.85000000000002</v>
      </c>
    </row>
    <row r="215" spans="1:10" ht="15.75">
      <c r="A215" s="37">
        <f t="shared" si="7"/>
        <v>211</v>
      </c>
      <c r="B215" s="90" t="s">
        <v>199</v>
      </c>
      <c r="C215" s="104" t="s">
        <v>625</v>
      </c>
      <c r="D215" s="105" t="s">
        <v>626</v>
      </c>
      <c r="E215" s="90" t="s">
        <v>211</v>
      </c>
      <c r="F215" s="90" t="s">
        <v>6</v>
      </c>
      <c r="G215" s="90">
        <v>1</v>
      </c>
      <c r="H215" s="146">
        <v>257.86619999999999</v>
      </c>
      <c r="I215" s="161">
        <v>0.25</v>
      </c>
      <c r="J215" s="157">
        <f t="shared" si="6"/>
        <v>193.39965000000001</v>
      </c>
    </row>
    <row r="216" spans="1:10" ht="15.75">
      <c r="A216" s="37">
        <f t="shared" si="7"/>
        <v>212</v>
      </c>
      <c r="B216" s="90" t="s">
        <v>199</v>
      </c>
      <c r="C216" s="104" t="s">
        <v>627</v>
      </c>
      <c r="D216" s="105" t="s">
        <v>628</v>
      </c>
      <c r="E216" s="90" t="s">
        <v>211</v>
      </c>
      <c r="F216" s="90" t="s">
        <v>6</v>
      </c>
      <c r="G216" s="90">
        <v>1</v>
      </c>
      <c r="H216" s="146">
        <v>488.6</v>
      </c>
      <c r="I216" s="161">
        <v>0.25</v>
      </c>
      <c r="J216" s="157">
        <f t="shared" si="6"/>
        <v>366.45000000000005</v>
      </c>
    </row>
    <row r="217" spans="1:10" ht="15.75">
      <c r="A217" s="37">
        <f t="shared" si="7"/>
        <v>213</v>
      </c>
      <c r="B217" s="90" t="s">
        <v>199</v>
      </c>
      <c r="C217" s="104" t="s">
        <v>629</v>
      </c>
      <c r="D217" s="105" t="s">
        <v>630</v>
      </c>
      <c r="E217" s="90" t="s">
        <v>211</v>
      </c>
      <c r="F217" s="90" t="s">
        <v>6</v>
      </c>
      <c r="G217" s="90">
        <v>1</v>
      </c>
      <c r="H217" s="146">
        <v>479.02</v>
      </c>
      <c r="I217" s="161">
        <v>0.25</v>
      </c>
      <c r="J217" s="157">
        <f t="shared" si="6"/>
        <v>359.26499999999999</v>
      </c>
    </row>
    <row r="218" spans="1:10" ht="15.75">
      <c r="A218" s="37">
        <f t="shared" si="7"/>
        <v>214</v>
      </c>
      <c r="B218" s="90" t="s">
        <v>199</v>
      </c>
      <c r="C218" s="104" t="s">
        <v>631</v>
      </c>
      <c r="D218" s="105" t="s">
        <v>632</v>
      </c>
      <c r="E218" s="90" t="s">
        <v>211</v>
      </c>
      <c r="F218" s="90" t="s">
        <v>6</v>
      </c>
      <c r="G218" s="90">
        <v>1</v>
      </c>
      <c r="H218" s="147">
        <v>314.14160000000004</v>
      </c>
      <c r="I218" s="161">
        <v>0.25</v>
      </c>
      <c r="J218" s="157">
        <f t="shared" si="6"/>
        <v>235.60620000000003</v>
      </c>
    </row>
    <row r="219" spans="1:10" ht="15.75">
      <c r="A219" s="37">
        <f t="shared" si="7"/>
        <v>215</v>
      </c>
      <c r="B219" s="90" t="s">
        <v>199</v>
      </c>
      <c r="C219" s="104" t="s">
        <v>633</v>
      </c>
      <c r="D219" s="105" t="s">
        <v>634</v>
      </c>
      <c r="E219" s="90" t="s">
        <v>211</v>
      </c>
      <c r="F219" s="90" t="s">
        <v>6</v>
      </c>
      <c r="G219" s="90">
        <v>1</v>
      </c>
      <c r="H219" s="147">
        <v>314.14160000000004</v>
      </c>
      <c r="I219" s="161">
        <v>0.25</v>
      </c>
      <c r="J219" s="157">
        <f t="shared" si="6"/>
        <v>235.60620000000003</v>
      </c>
    </row>
    <row r="220" spans="1:10" ht="15.75">
      <c r="A220" s="37">
        <f t="shared" si="7"/>
        <v>216</v>
      </c>
      <c r="B220" s="90" t="s">
        <v>199</v>
      </c>
      <c r="C220" s="104" t="s">
        <v>635</v>
      </c>
      <c r="D220" s="105" t="s">
        <v>636</v>
      </c>
      <c r="E220" s="90" t="s">
        <v>211</v>
      </c>
      <c r="F220" s="90" t="s">
        <v>6</v>
      </c>
      <c r="G220" s="90">
        <v>1</v>
      </c>
      <c r="H220" s="147">
        <v>168.66557500000002</v>
      </c>
      <c r="I220" s="161">
        <v>0.25</v>
      </c>
      <c r="J220" s="157">
        <f t="shared" si="6"/>
        <v>126.49918125000002</v>
      </c>
    </row>
    <row r="221" spans="1:10" ht="15.75">
      <c r="A221" s="37">
        <f t="shared" si="7"/>
        <v>217</v>
      </c>
      <c r="B221" s="90" t="s">
        <v>199</v>
      </c>
      <c r="C221" s="104" t="s">
        <v>637</v>
      </c>
      <c r="D221" s="105" t="s">
        <v>638</v>
      </c>
      <c r="E221" s="90" t="s">
        <v>211</v>
      </c>
      <c r="F221" s="90" t="s">
        <v>6</v>
      </c>
      <c r="G221" s="90">
        <v>1</v>
      </c>
      <c r="H221" s="147">
        <v>168.66557500000002</v>
      </c>
      <c r="I221" s="161">
        <v>0.25</v>
      </c>
      <c r="J221" s="157">
        <f t="shared" si="6"/>
        <v>126.49918125000002</v>
      </c>
    </row>
    <row r="222" spans="1:10" ht="15.75">
      <c r="A222" s="37">
        <f t="shared" si="7"/>
        <v>218</v>
      </c>
      <c r="B222" s="90" t="s">
        <v>199</v>
      </c>
      <c r="C222" s="104" t="s">
        <v>639</v>
      </c>
      <c r="D222" s="105" t="s">
        <v>640</v>
      </c>
      <c r="E222" s="90" t="s">
        <v>211</v>
      </c>
      <c r="F222" s="90" t="s">
        <v>6</v>
      </c>
      <c r="G222" s="90">
        <v>1</v>
      </c>
      <c r="H222" s="147">
        <v>298.58270000000005</v>
      </c>
      <c r="I222" s="161">
        <v>0.25</v>
      </c>
      <c r="J222" s="157">
        <f t="shared" si="6"/>
        <v>223.93702500000003</v>
      </c>
    </row>
    <row r="223" spans="1:10" ht="15.75">
      <c r="A223" s="37">
        <f t="shared" si="7"/>
        <v>219</v>
      </c>
      <c r="B223" s="90" t="s">
        <v>199</v>
      </c>
      <c r="C223" s="104" t="s">
        <v>641</v>
      </c>
      <c r="D223" s="105" t="s">
        <v>642</v>
      </c>
      <c r="E223" s="90" t="s">
        <v>211</v>
      </c>
      <c r="F223" s="90" t="s">
        <v>6</v>
      </c>
      <c r="G223" s="90">
        <v>1</v>
      </c>
      <c r="H223" s="147">
        <v>298.58270000000005</v>
      </c>
      <c r="I223" s="161">
        <v>0.25</v>
      </c>
      <c r="J223" s="157">
        <f t="shared" si="6"/>
        <v>223.93702500000003</v>
      </c>
    </row>
    <row r="224" spans="1:10" ht="15.75">
      <c r="A224" s="37">
        <f t="shared" si="7"/>
        <v>220</v>
      </c>
      <c r="B224" s="90" t="s">
        <v>199</v>
      </c>
      <c r="C224" s="104" t="s">
        <v>643</v>
      </c>
      <c r="D224" s="105" t="s">
        <v>644</v>
      </c>
      <c r="E224" s="90" t="s">
        <v>211</v>
      </c>
      <c r="F224" s="90" t="s">
        <v>6</v>
      </c>
      <c r="G224" s="90">
        <v>1</v>
      </c>
      <c r="H224" s="147">
        <v>513.8048500000001</v>
      </c>
      <c r="I224" s="161">
        <v>0.25</v>
      </c>
      <c r="J224" s="157">
        <f t="shared" si="6"/>
        <v>385.3536375000001</v>
      </c>
    </row>
    <row r="225" spans="1:10" ht="15.75">
      <c r="A225" s="37">
        <f t="shared" si="7"/>
        <v>221</v>
      </c>
      <c r="B225" s="90" t="s">
        <v>199</v>
      </c>
      <c r="C225" s="104" t="s">
        <v>645</v>
      </c>
      <c r="D225" s="105" t="s">
        <v>646</v>
      </c>
      <c r="E225" s="90" t="s">
        <v>211</v>
      </c>
      <c r="F225" s="90" t="s">
        <v>6</v>
      </c>
      <c r="G225" s="90">
        <v>1</v>
      </c>
      <c r="H225" s="147">
        <v>503.72985000000006</v>
      </c>
      <c r="I225" s="161">
        <v>0.25</v>
      </c>
      <c r="J225" s="157">
        <f t="shared" si="6"/>
        <v>377.79738750000001</v>
      </c>
    </row>
    <row r="226" spans="1:10" ht="15.75">
      <c r="A226" s="37">
        <f t="shared" si="7"/>
        <v>222</v>
      </c>
      <c r="B226" s="90" t="s">
        <v>199</v>
      </c>
      <c r="C226" s="104" t="s">
        <v>647</v>
      </c>
      <c r="D226" s="105" t="s">
        <v>648</v>
      </c>
      <c r="E226" s="90" t="s">
        <v>211</v>
      </c>
      <c r="F226" s="90" t="s">
        <v>6</v>
      </c>
      <c r="G226" s="90">
        <v>1</v>
      </c>
      <c r="H226" s="147">
        <v>367.50200000000001</v>
      </c>
      <c r="I226" s="161">
        <v>0.25</v>
      </c>
      <c r="J226" s="157">
        <f t="shared" si="6"/>
        <v>275.62650000000002</v>
      </c>
    </row>
    <row r="227" spans="1:10" ht="15.75">
      <c r="A227" s="37">
        <f t="shared" si="7"/>
        <v>223</v>
      </c>
      <c r="B227" s="90" t="s">
        <v>199</v>
      </c>
      <c r="C227" s="104" t="s">
        <v>649</v>
      </c>
      <c r="D227" s="105" t="s">
        <v>650</v>
      </c>
      <c r="E227" s="90" t="s">
        <v>211</v>
      </c>
      <c r="F227" s="90" t="s">
        <v>6</v>
      </c>
      <c r="G227" s="90">
        <v>1</v>
      </c>
      <c r="H227" s="147">
        <v>367.50200000000001</v>
      </c>
      <c r="I227" s="161">
        <v>0.25</v>
      </c>
      <c r="J227" s="157">
        <f t="shared" si="6"/>
        <v>275.62650000000002</v>
      </c>
    </row>
    <row r="228" spans="1:10" ht="15.75">
      <c r="A228" s="37">
        <f t="shared" si="7"/>
        <v>224</v>
      </c>
      <c r="B228" s="90" t="s">
        <v>199</v>
      </c>
      <c r="C228" s="104" t="s">
        <v>651</v>
      </c>
      <c r="D228" s="105" t="s">
        <v>652</v>
      </c>
      <c r="E228" s="90" t="s">
        <v>211</v>
      </c>
      <c r="F228" s="90" t="s">
        <v>6</v>
      </c>
      <c r="G228" s="90">
        <v>1</v>
      </c>
      <c r="H228" s="147">
        <v>219.28237500000003</v>
      </c>
      <c r="I228" s="161">
        <v>0.25</v>
      </c>
      <c r="J228" s="157">
        <f t="shared" si="6"/>
        <v>164.46178125000003</v>
      </c>
    </row>
    <row r="229" spans="1:10" ht="15.75">
      <c r="A229" s="37">
        <f t="shared" si="7"/>
        <v>225</v>
      </c>
      <c r="B229" s="90" t="s">
        <v>199</v>
      </c>
      <c r="C229" s="104" t="s">
        <v>653</v>
      </c>
      <c r="D229" s="105" t="s">
        <v>654</v>
      </c>
      <c r="E229" s="90" t="s">
        <v>211</v>
      </c>
      <c r="F229" s="90" t="s">
        <v>6</v>
      </c>
      <c r="G229" s="90">
        <v>1</v>
      </c>
      <c r="H229" s="147">
        <v>219.28237500000003</v>
      </c>
      <c r="I229" s="161">
        <v>0.25</v>
      </c>
      <c r="J229" s="157">
        <f t="shared" si="6"/>
        <v>164.46178125000003</v>
      </c>
    </row>
    <row r="230" spans="1:10" ht="15.75">
      <c r="A230" s="37">
        <f t="shared" si="7"/>
        <v>226</v>
      </c>
      <c r="B230" s="90" t="s">
        <v>199</v>
      </c>
      <c r="C230" s="104" t="s">
        <v>655</v>
      </c>
      <c r="D230" s="105" t="s">
        <v>656</v>
      </c>
      <c r="E230" s="90" t="s">
        <v>211</v>
      </c>
      <c r="F230" s="90" t="s">
        <v>6</v>
      </c>
      <c r="G230" s="90">
        <v>1</v>
      </c>
      <c r="H230" s="147">
        <v>349.30025000000001</v>
      </c>
      <c r="I230" s="161">
        <v>0.25</v>
      </c>
      <c r="J230" s="157">
        <f t="shared" si="6"/>
        <v>261.9751875</v>
      </c>
    </row>
    <row r="231" spans="1:10" ht="15.75">
      <c r="A231" s="37">
        <f t="shared" si="7"/>
        <v>227</v>
      </c>
      <c r="B231" s="90" t="s">
        <v>199</v>
      </c>
      <c r="C231" s="104" t="s">
        <v>657</v>
      </c>
      <c r="D231" s="105" t="s">
        <v>658</v>
      </c>
      <c r="E231" s="90" t="s">
        <v>211</v>
      </c>
      <c r="F231" s="90" t="s">
        <v>6</v>
      </c>
      <c r="G231" s="90">
        <v>1</v>
      </c>
      <c r="H231" s="147">
        <v>349.30025000000001</v>
      </c>
      <c r="I231" s="161">
        <v>0.25</v>
      </c>
      <c r="J231" s="157">
        <f t="shared" si="6"/>
        <v>261.9751875</v>
      </c>
    </row>
    <row r="232" spans="1:10" ht="15.75">
      <c r="A232" s="37">
        <f t="shared" si="7"/>
        <v>228</v>
      </c>
      <c r="B232" s="90" t="s">
        <v>199</v>
      </c>
      <c r="C232" s="104" t="s">
        <v>659</v>
      </c>
      <c r="D232" s="105" t="s">
        <v>660</v>
      </c>
      <c r="E232" s="90" t="s">
        <v>211</v>
      </c>
      <c r="F232" s="90" t="s">
        <v>6</v>
      </c>
      <c r="G232" s="90">
        <v>1</v>
      </c>
      <c r="H232" s="147">
        <v>570.51702499999999</v>
      </c>
      <c r="I232" s="161">
        <v>0.25</v>
      </c>
      <c r="J232" s="157">
        <f t="shared" si="6"/>
        <v>427.88776874999996</v>
      </c>
    </row>
    <row r="233" spans="1:10" ht="15.75">
      <c r="A233" s="37">
        <f t="shared" si="7"/>
        <v>229</v>
      </c>
      <c r="B233" s="90" t="s">
        <v>199</v>
      </c>
      <c r="C233" s="104" t="s">
        <v>661</v>
      </c>
      <c r="D233" s="105" t="s">
        <v>662</v>
      </c>
      <c r="E233" s="90" t="s">
        <v>211</v>
      </c>
      <c r="F233" s="90" t="s">
        <v>6</v>
      </c>
      <c r="G233" s="90">
        <v>1</v>
      </c>
      <c r="H233" s="147">
        <v>570.51702499999999</v>
      </c>
      <c r="I233" s="161">
        <v>0.25</v>
      </c>
      <c r="J233" s="157">
        <f t="shared" si="6"/>
        <v>427.88776874999996</v>
      </c>
    </row>
    <row r="234" spans="1:10" ht="15.75">
      <c r="A234" s="37">
        <f t="shared" si="7"/>
        <v>230</v>
      </c>
      <c r="B234" s="90" t="s">
        <v>199</v>
      </c>
      <c r="C234" s="104" t="s">
        <v>663</v>
      </c>
      <c r="D234" s="105" t="s">
        <v>664</v>
      </c>
      <c r="E234" s="90" t="s">
        <v>211</v>
      </c>
      <c r="F234" s="90" t="s">
        <v>6</v>
      </c>
      <c r="G234" s="90">
        <v>1</v>
      </c>
      <c r="H234" s="147">
        <v>406.50749999999999</v>
      </c>
      <c r="I234" s="161">
        <v>0.25</v>
      </c>
      <c r="J234" s="157">
        <f t="shared" si="6"/>
        <v>304.88062500000001</v>
      </c>
    </row>
    <row r="235" spans="1:10" ht="15.75">
      <c r="A235" s="37">
        <f t="shared" si="7"/>
        <v>231</v>
      </c>
      <c r="B235" s="90" t="s">
        <v>199</v>
      </c>
      <c r="C235" s="104" t="s">
        <v>665</v>
      </c>
      <c r="D235" s="105" t="s">
        <v>666</v>
      </c>
      <c r="E235" s="90" t="s">
        <v>211</v>
      </c>
      <c r="F235" s="90" t="s">
        <v>6</v>
      </c>
      <c r="G235" s="90">
        <v>1</v>
      </c>
      <c r="H235" s="147">
        <v>406.50749999999999</v>
      </c>
      <c r="I235" s="161">
        <v>0.25</v>
      </c>
      <c r="J235" s="157">
        <f t="shared" si="6"/>
        <v>304.88062500000001</v>
      </c>
    </row>
    <row r="236" spans="1:10" ht="15.75">
      <c r="A236" s="37">
        <f t="shared" si="7"/>
        <v>232</v>
      </c>
      <c r="B236" s="90" t="s">
        <v>199</v>
      </c>
      <c r="C236" s="104" t="s">
        <v>667</v>
      </c>
      <c r="D236" s="105" t="s">
        <v>668</v>
      </c>
      <c r="E236" s="90" t="s">
        <v>211</v>
      </c>
      <c r="F236" s="90" t="s">
        <v>6</v>
      </c>
      <c r="G236" s="90">
        <v>1</v>
      </c>
      <c r="H236" s="147">
        <v>260.03575000000006</v>
      </c>
      <c r="I236" s="161">
        <v>0.25</v>
      </c>
      <c r="J236" s="157">
        <f t="shared" si="6"/>
        <v>195.02681250000006</v>
      </c>
    </row>
    <row r="237" spans="1:10" ht="15.75">
      <c r="A237" s="37">
        <f t="shared" si="7"/>
        <v>233</v>
      </c>
      <c r="B237" s="90" t="s">
        <v>199</v>
      </c>
      <c r="C237" s="104" t="s">
        <v>669</v>
      </c>
      <c r="D237" s="105" t="s">
        <v>670</v>
      </c>
      <c r="E237" s="90" t="s">
        <v>211</v>
      </c>
      <c r="F237" s="90" t="s">
        <v>6</v>
      </c>
      <c r="G237" s="90">
        <v>1</v>
      </c>
      <c r="H237" s="147">
        <v>260.03575000000006</v>
      </c>
      <c r="I237" s="161">
        <v>0.25</v>
      </c>
      <c r="J237" s="157">
        <f t="shared" si="6"/>
        <v>195.02681250000006</v>
      </c>
    </row>
    <row r="238" spans="1:10" ht="15.75">
      <c r="A238" s="37">
        <f t="shared" si="7"/>
        <v>234</v>
      </c>
      <c r="B238" s="90" t="s">
        <v>199</v>
      </c>
      <c r="C238" s="104" t="s">
        <v>671</v>
      </c>
      <c r="D238" s="105" t="s">
        <v>672</v>
      </c>
      <c r="E238" s="90" t="s">
        <v>211</v>
      </c>
      <c r="F238" s="90" t="s">
        <v>6</v>
      </c>
      <c r="G238" s="90">
        <v>1</v>
      </c>
      <c r="H238" s="147">
        <v>390.05362500000001</v>
      </c>
      <c r="I238" s="161">
        <v>0.25</v>
      </c>
      <c r="J238" s="157">
        <f t="shared" si="6"/>
        <v>292.54021875000001</v>
      </c>
    </row>
    <row r="239" spans="1:10" ht="15.75">
      <c r="A239" s="37">
        <f t="shared" si="7"/>
        <v>235</v>
      </c>
      <c r="B239" s="90" t="s">
        <v>199</v>
      </c>
      <c r="C239" s="104" t="s">
        <v>673</v>
      </c>
      <c r="D239" s="105" t="s">
        <v>674</v>
      </c>
      <c r="E239" s="90" t="s">
        <v>211</v>
      </c>
      <c r="F239" s="90" t="s">
        <v>6</v>
      </c>
      <c r="G239" s="90">
        <v>1</v>
      </c>
      <c r="H239" s="147">
        <v>390.05362500000001</v>
      </c>
      <c r="I239" s="161">
        <v>0.25</v>
      </c>
      <c r="J239" s="157">
        <f t="shared" si="6"/>
        <v>292.54021875000001</v>
      </c>
    </row>
    <row r="240" spans="1:10" ht="15.75">
      <c r="A240" s="37">
        <f t="shared" si="7"/>
        <v>236</v>
      </c>
      <c r="B240" s="90" t="s">
        <v>199</v>
      </c>
      <c r="C240" s="104" t="s">
        <v>675</v>
      </c>
      <c r="D240" s="105" t="s">
        <v>676</v>
      </c>
      <c r="E240" s="90" t="s">
        <v>211</v>
      </c>
      <c r="F240" s="90" t="s">
        <v>6</v>
      </c>
      <c r="G240" s="90">
        <v>1</v>
      </c>
      <c r="H240" s="147">
        <v>611.27040000000011</v>
      </c>
      <c r="I240" s="161">
        <v>0.25</v>
      </c>
      <c r="J240" s="157">
        <f t="shared" si="6"/>
        <v>458.45280000000008</v>
      </c>
    </row>
    <row r="241" spans="1:10" ht="15.75">
      <c r="A241" s="37">
        <f t="shared" si="7"/>
        <v>237</v>
      </c>
      <c r="B241" s="90" t="s">
        <v>199</v>
      </c>
      <c r="C241" s="104" t="s">
        <v>677</v>
      </c>
      <c r="D241" s="105" t="s">
        <v>678</v>
      </c>
      <c r="E241" s="90" t="s">
        <v>211</v>
      </c>
      <c r="F241" s="90" t="s">
        <v>6</v>
      </c>
      <c r="G241" s="90">
        <v>1</v>
      </c>
      <c r="H241" s="147">
        <v>611.27040000000011</v>
      </c>
      <c r="I241" s="161">
        <v>0.25</v>
      </c>
      <c r="J241" s="157">
        <f t="shared" si="6"/>
        <v>458.45280000000008</v>
      </c>
    </row>
    <row r="242" spans="1:10" ht="15.75">
      <c r="A242" s="37">
        <f t="shared" si="7"/>
        <v>238</v>
      </c>
      <c r="B242" s="90" t="s">
        <v>199</v>
      </c>
      <c r="C242" s="104" t="s">
        <v>679</v>
      </c>
      <c r="D242" s="105" t="s">
        <v>680</v>
      </c>
      <c r="E242" s="90" t="s">
        <v>211</v>
      </c>
      <c r="F242" s="90" t="s">
        <v>6</v>
      </c>
      <c r="G242" s="90">
        <v>1</v>
      </c>
      <c r="H242" s="147">
        <v>367.50200000000001</v>
      </c>
      <c r="I242" s="161">
        <v>0.25</v>
      </c>
      <c r="J242" s="157">
        <f t="shared" si="6"/>
        <v>275.62650000000002</v>
      </c>
    </row>
    <row r="243" spans="1:10" ht="15.75">
      <c r="A243" s="37">
        <f t="shared" si="7"/>
        <v>239</v>
      </c>
      <c r="B243" s="90" t="s">
        <v>199</v>
      </c>
      <c r="C243" s="104" t="s">
        <v>681</v>
      </c>
      <c r="D243" s="105" t="s">
        <v>682</v>
      </c>
      <c r="E243" s="90" t="s">
        <v>211</v>
      </c>
      <c r="F243" s="90" t="s">
        <v>6</v>
      </c>
      <c r="G243" s="90">
        <v>1</v>
      </c>
      <c r="H243" s="147">
        <v>367.50200000000001</v>
      </c>
      <c r="I243" s="161">
        <v>0.25</v>
      </c>
      <c r="J243" s="157">
        <f t="shared" si="6"/>
        <v>275.62650000000002</v>
      </c>
    </row>
    <row r="244" spans="1:10" ht="15.75">
      <c r="A244" s="37">
        <f t="shared" si="7"/>
        <v>240</v>
      </c>
      <c r="B244" s="90" t="s">
        <v>199</v>
      </c>
      <c r="C244" s="104" t="s">
        <v>683</v>
      </c>
      <c r="D244" s="105" t="s">
        <v>684</v>
      </c>
      <c r="E244" s="90" t="s">
        <v>211</v>
      </c>
      <c r="F244" s="90" t="s">
        <v>6</v>
      </c>
      <c r="G244" s="90">
        <v>1</v>
      </c>
      <c r="H244" s="147">
        <v>219.28237500000003</v>
      </c>
      <c r="I244" s="161">
        <v>0.25</v>
      </c>
      <c r="J244" s="157">
        <f t="shared" si="6"/>
        <v>164.46178125000003</v>
      </c>
    </row>
    <row r="245" spans="1:10" ht="15.75">
      <c r="A245" s="37">
        <f t="shared" si="7"/>
        <v>241</v>
      </c>
      <c r="B245" s="90" t="s">
        <v>199</v>
      </c>
      <c r="C245" s="104" t="s">
        <v>685</v>
      </c>
      <c r="D245" s="105" t="s">
        <v>686</v>
      </c>
      <c r="E245" s="90" t="s">
        <v>211</v>
      </c>
      <c r="F245" s="90" t="s">
        <v>6</v>
      </c>
      <c r="G245" s="90">
        <v>1</v>
      </c>
      <c r="H245" s="147">
        <v>219.28237500000003</v>
      </c>
      <c r="I245" s="161">
        <v>0.25</v>
      </c>
      <c r="J245" s="157">
        <f t="shared" si="6"/>
        <v>164.46178125000003</v>
      </c>
    </row>
    <row r="246" spans="1:10" ht="15.75">
      <c r="A246" s="37">
        <f t="shared" si="7"/>
        <v>242</v>
      </c>
      <c r="B246" s="90" t="s">
        <v>199</v>
      </c>
      <c r="C246" s="104" t="s">
        <v>687</v>
      </c>
      <c r="D246" s="105" t="s">
        <v>688</v>
      </c>
      <c r="E246" s="90" t="s">
        <v>211</v>
      </c>
      <c r="F246" s="90" t="s">
        <v>6</v>
      </c>
      <c r="G246" s="90">
        <v>1</v>
      </c>
      <c r="H246" s="147">
        <v>349.30025000000001</v>
      </c>
      <c r="I246" s="161">
        <v>0.25</v>
      </c>
      <c r="J246" s="157">
        <f t="shared" si="6"/>
        <v>261.9751875</v>
      </c>
    </row>
    <row r="247" spans="1:10" ht="15.75">
      <c r="A247" s="37">
        <f t="shared" si="7"/>
        <v>243</v>
      </c>
      <c r="B247" s="90" t="s">
        <v>199</v>
      </c>
      <c r="C247" s="104" t="s">
        <v>689</v>
      </c>
      <c r="D247" s="105" t="s">
        <v>690</v>
      </c>
      <c r="E247" s="90" t="s">
        <v>211</v>
      </c>
      <c r="F247" s="90" t="s">
        <v>6</v>
      </c>
      <c r="G247" s="90">
        <v>1</v>
      </c>
      <c r="H247" s="147">
        <v>349.30025000000001</v>
      </c>
      <c r="I247" s="161">
        <v>0.25</v>
      </c>
      <c r="J247" s="157">
        <f t="shared" si="6"/>
        <v>261.9751875</v>
      </c>
    </row>
    <row r="248" spans="1:10" ht="15.75">
      <c r="A248" s="37">
        <f t="shared" si="7"/>
        <v>244</v>
      </c>
      <c r="B248" s="90" t="s">
        <v>199</v>
      </c>
      <c r="C248" s="104" t="s">
        <v>691</v>
      </c>
      <c r="D248" s="105" t="s">
        <v>692</v>
      </c>
      <c r="E248" s="90" t="s">
        <v>211</v>
      </c>
      <c r="F248" s="90" t="s">
        <v>6</v>
      </c>
      <c r="G248" s="90">
        <v>1</v>
      </c>
      <c r="H248" s="147">
        <v>570.51702499999999</v>
      </c>
      <c r="I248" s="161">
        <v>0.25</v>
      </c>
      <c r="J248" s="157">
        <f t="shared" si="6"/>
        <v>427.88776874999996</v>
      </c>
    </row>
    <row r="249" spans="1:10" ht="15.75">
      <c r="A249" s="37">
        <f t="shared" si="7"/>
        <v>245</v>
      </c>
      <c r="B249" s="90" t="s">
        <v>199</v>
      </c>
      <c r="C249" s="104" t="s">
        <v>693</v>
      </c>
      <c r="D249" s="105" t="s">
        <v>694</v>
      </c>
      <c r="E249" s="90" t="s">
        <v>211</v>
      </c>
      <c r="F249" s="90" t="s">
        <v>6</v>
      </c>
      <c r="G249" s="90">
        <v>1</v>
      </c>
      <c r="H249" s="147">
        <v>570.51702499999999</v>
      </c>
      <c r="I249" s="161">
        <v>0.25</v>
      </c>
      <c r="J249" s="157">
        <f t="shared" si="6"/>
        <v>427.88776874999996</v>
      </c>
    </row>
    <row r="250" spans="1:10" ht="15.75">
      <c r="A250" s="37">
        <f t="shared" si="7"/>
        <v>246</v>
      </c>
      <c r="B250" s="90" t="s">
        <v>199</v>
      </c>
      <c r="C250" s="104" t="s">
        <v>695</v>
      </c>
      <c r="D250" s="105" t="s">
        <v>696</v>
      </c>
      <c r="E250" s="90" t="s">
        <v>211</v>
      </c>
      <c r="F250" s="90" t="s">
        <v>6</v>
      </c>
      <c r="G250" s="90">
        <v>1</v>
      </c>
      <c r="H250" s="147">
        <v>406.50749999999999</v>
      </c>
      <c r="I250" s="161">
        <v>0.25</v>
      </c>
      <c r="J250" s="157">
        <f t="shared" si="6"/>
        <v>304.88062500000001</v>
      </c>
    </row>
    <row r="251" spans="1:10" ht="15.75">
      <c r="A251" s="37">
        <f t="shared" si="7"/>
        <v>247</v>
      </c>
      <c r="B251" s="90" t="s">
        <v>199</v>
      </c>
      <c r="C251" s="104" t="s">
        <v>697</v>
      </c>
      <c r="D251" s="105" t="s">
        <v>698</v>
      </c>
      <c r="E251" s="90" t="s">
        <v>211</v>
      </c>
      <c r="F251" s="90" t="s">
        <v>6</v>
      </c>
      <c r="G251" s="90">
        <v>1</v>
      </c>
      <c r="H251" s="147">
        <v>406.50749999999999</v>
      </c>
      <c r="I251" s="161">
        <v>0.25</v>
      </c>
      <c r="J251" s="157">
        <f t="shared" si="6"/>
        <v>304.88062500000001</v>
      </c>
    </row>
    <row r="252" spans="1:10" ht="15.75">
      <c r="A252" s="37">
        <f t="shared" si="7"/>
        <v>248</v>
      </c>
      <c r="B252" s="90" t="s">
        <v>199</v>
      </c>
      <c r="C252" s="104" t="s">
        <v>699</v>
      </c>
      <c r="D252" s="105" t="s">
        <v>700</v>
      </c>
      <c r="E252" s="90" t="s">
        <v>211</v>
      </c>
      <c r="F252" s="90" t="s">
        <v>6</v>
      </c>
      <c r="G252" s="90">
        <v>1</v>
      </c>
      <c r="H252" s="147">
        <v>260.03575000000006</v>
      </c>
      <c r="I252" s="161">
        <v>0.25</v>
      </c>
      <c r="J252" s="157">
        <f t="shared" si="6"/>
        <v>195.02681250000006</v>
      </c>
    </row>
    <row r="253" spans="1:10" ht="15.75">
      <c r="A253" s="37">
        <f t="shared" si="7"/>
        <v>249</v>
      </c>
      <c r="B253" s="90" t="s">
        <v>199</v>
      </c>
      <c r="C253" s="104" t="s">
        <v>701</v>
      </c>
      <c r="D253" s="105" t="s">
        <v>702</v>
      </c>
      <c r="E253" s="90" t="s">
        <v>211</v>
      </c>
      <c r="F253" s="90" t="s">
        <v>6</v>
      </c>
      <c r="G253" s="90">
        <v>1</v>
      </c>
      <c r="H253" s="147">
        <v>260.03575000000006</v>
      </c>
      <c r="I253" s="161">
        <v>0.25</v>
      </c>
      <c r="J253" s="157">
        <f t="shared" si="6"/>
        <v>195.02681250000006</v>
      </c>
    </row>
    <row r="254" spans="1:10" ht="15.75">
      <c r="A254" s="37">
        <f t="shared" si="7"/>
        <v>250</v>
      </c>
      <c r="B254" s="90" t="s">
        <v>199</v>
      </c>
      <c r="C254" s="104" t="s">
        <v>703</v>
      </c>
      <c r="D254" s="105" t="s">
        <v>704</v>
      </c>
      <c r="E254" s="90" t="s">
        <v>211</v>
      </c>
      <c r="F254" s="90" t="s">
        <v>6</v>
      </c>
      <c r="G254" s="90">
        <v>1</v>
      </c>
      <c r="H254" s="147">
        <v>390.05362500000001</v>
      </c>
      <c r="I254" s="161">
        <v>0.25</v>
      </c>
      <c r="J254" s="157">
        <f t="shared" si="6"/>
        <v>292.54021875000001</v>
      </c>
    </row>
    <row r="255" spans="1:10" ht="15.75">
      <c r="A255" s="37">
        <f t="shared" si="7"/>
        <v>251</v>
      </c>
      <c r="B255" s="90" t="s">
        <v>199</v>
      </c>
      <c r="C255" s="104" t="s">
        <v>705</v>
      </c>
      <c r="D255" s="105" t="s">
        <v>706</v>
      </c>
      <c r="E255" s="90" t="s">
        <v>211</v>
      </c>
      <c r="F255" s="90" t="s">
        <v>6</v>
      </c>
      <c r="G255" s="90">
        <v>1</v>
      </c>
      <c r="H255" s="147">
        <v>390.05362500000001</v>
      </c>
      <c r="I255" s="161">
        <v>0.25</v>
      </c>
      <c r="J255" s="157">
        <f t="shared" si="6"/>
        <v>292.54021875000001</v>
      </c>
    </row>
    <row r="256" spans="1:10" ht="15.75">
      <c r="A256" s="37">
        <f t="shared" si="7"/>
        <v>252</v>
      </c>
      <c r="B256" s="90" t="s">
        <v>199</v>
      </c>
      <c r="C256" s="104" t="s">
        <v>707</v>
      </c>
      <c r="D256" s="105" t="s">
        <v>708</v>
      </c>
      <c r="E256" s="90" t="s">
        <v>211</v>
      </c>
      <c r="F256" s="90" t="s">
        <v>6</v>
      </c>
      <c r="G256" s="90">
        <v>1</v>
      </c>
      <c r="H256" s="147">
        <v>611.27040000000011</v>
      </c>
      <c r="I256" s="161">
        <v>0.25</v>
      </c>
      <c r="J256" s="157">
        <f t="shared" si="6"/>
        <v>458.45280000000008</v>
      </c>
    </row>
    <row r="257" spans="1:10" ht="15.75">
      <c r="A257" s="37">
        <f t="shared" si="7"/>
        <v>253</v>
      </c>
      <c r="B257" s="90" t="s">
        <v>199</v>
      </c>
      <c r="C257" s="104" t="s">
        <v>709</v>
      </c>
      <c r="D257" s="105" t="s">
        <v>710</v>
      </c>
      <c r="E257" s="90" t="s">
        <v>211</v>
      </c>
      <c r="F257" s="90" t="s">
        <v>6</v>
      </c>
      <c r="G257" s="90">
        <v>1</v>
      </c>
      <c r="H257" s="147">
        <v>611.27040000000011</v>
      </c>
      <c r="I257" s="161">
        <v>0.25</v>
      </c>
      <c r="J257" s="157">
        <f t="shared" si="6"/>
        <v>458.45280000000008</v>
      </c>
    </row>
    <row r="258" spans="1:10" ht="15.75">
      <c r="A258" s="37">
        <f t="shared" si="7"/>
        <v>254</v>
      </c>
      <c r="B258" s="90" t="s">
        <v>199</v>
      </c>
      <c r="C258" s="100" t="s">
        <v>711</v>
      </c>
      <c r="D258" s="91" t="s">
        <v>712</v>
      </c>
      <c r="E258" s="90" t="s">
        <v>211</v>
      </c>
      <c r="F258" s="90" t="s">
        <v>6</v>
      </c>
      <c r="G258" s="90">
        <v>1</v>
      </c>
      <c r="H258" s="144">
        <v>238.65900000000002</v>
      </c>
      <c r="I258" s="161">
        <v>0.25</v>
      </c>
      <c r="J258" s="157">
        <f t="shared" si="6"/>
        <v>178.99425000000002</v>
      </c>
    </row>
    <row r="259" spans="1:10" ht="15.75">
      <c r="A259" s="37">
        <f t="shared" si="7"/>
        <v>255</v>
      </c>
      <c r="B259" s="90" t="s">
        <v>199</v>
      </c>
      <c r="C259" s="100" t="s">
        <v>713</v>
      </c>
      <c r="D259" s="91" t="s">
        <v>714</v>
      </c>
      <c r="E259" s="90" t="s">
        <v>211</v>
      </c>
      <c r="F259" s="90" t="s">
        <v>6</v>
      </c>
      <c r="G259" s="90">
        <v>1</v>
      </c>
      <c r="H259" s="144">
        <v>278.8485</v>
      </c>
      <c r="I259" s="161">
        <v>0.25</v>
      </c>
      <c r="J259" s="157">
        <f t="shared" si="6"/>
        <v>209.13637499999999</v>
      </c>
    </row>
    <row r="260" spans="1:10" ht="15.75">
      <c r="A260" s="37">
        <f t="shared" si="7"/>
        <v>256</v>
      </c>
      <c r="B260" s="90" t="s">
        <v>199</v>
      </c>
      <c r="C260" s="100" t="s">
        <v>715</v>
      </c>
      <c r="D260" s="91" t="s">
        <v>716</v>
      </c>
      <c r="E260" s="90" t="s">
        <v>211</v>
      </c>
      <c r="F260" s="90" t="s">
        <v>6</v>
      </c>
      <c r="G260" s="90">
        <v>1</v>
      </c>
      <c r="H260" s="144">
        <v>358.69015000000002</v>
      </c>
      <c r="I260" s="161">
        <v>0.25</v>
      </c>
      <c r="J260" s="157">
        <f t="shared" si="6"/>
        <v>269.01761250000004</v>
      </c>
    </row>
    <row r="261" spans="1:10" ht="15.75">
      <c r="A261" s="37">
        <f t="shared" si="7"/>
        <v>257</v>
      </c>
      <c r="B261" s="90" t="s">
        <v>199</v>
      </c>
      <c r="C261" s="100" t="s">
        <v>717</v>
      </c>
      <c r="D261" s="91" t="s">
        <v>718</v>
      </c>
      <c r="E261" s="90" t="s">
        <v>211</v>
      </c>
      <c r="F261" s="90" t="s">
        <v>6</v>
      </c>
      <c r="G261" s="90">
        <v>1</v>
      </c>
      <c r="H261" s="144">
        <v>401.34770000000003</v>
      </c>
      <c r="I261" s="161">
        <v>0.25</v>
      </c>
      <c r="J261" s="157">
        <f t="shared" ref="J261:J324" si="8">H261*(1-I261)</f>
        <v>301.01077500000002</v>
      </c>
    </row>
    <row r="262" spans="1:10" ht="15.75">
      <c r="A262" s="37">
        <f t="shared" si="7"/>
        <v>258</v>
      </c>
      <c r="B262" s="90" t="s">
        <v>199</v>
      </c>
      <c r="C262" s="100" t="s">
        <v>719</v>
      </c>
      <c r="D262" s="91" t="s">
        <v>720</v>
      </c>
      <c r="E262" s="90" t="s">
        <v>211</v>
      </c>
      <c r="F262" s="90" t="s">
        <v>6</v>
      </c>
      <c r="G262" s="90">
        <v>1</v>
      </c>
      <c r="H262" s="144">
        <v>358.69015000000002</v>
      </c>
      <c r="I262" s="161">
        <v>0.25</v>
      </c>
      <c r="J262" s="157">
        <f t="shared" si="8"/>
        <v>269.01761250000004</v>
      </c>
    </row>
    <row r="263" spans="1:10" ht="15.75">
      <c r="A263" s="37">
        <f t="shared" ref="A263:A326" si="9">A262+1</f>
        <v>259</v>
      </c>
      <c r="B263" s="90" t="s">
        <v>199</v>
      </c>
      <c r="C263" s="100" t="s">
        <v>721</v>
      </c>
      <c r="D263" s="91" t="s">
        <v>722</v>
      </c>
      <c r="E263" s="90" t="s">
        <v>211</v>
      </c>
      <c r="F263" s="90" t="s">
        <v>6</v>
      </c>
      <c r="G263" s="90">
        <v>1</v>
      </c>
      <c r="H263" s="144">
        <v>401.34770000000003</v>
      </c>
      <c r="I263" s="161">
        <v>0.25</v>
      </c>
      <c r="J263" s="157">
        <f t="shared" si="8"/>
        <v>301.01077500000002</v>
      </c>
    </row>
    <row r="264" spans="1:10" ht="15.75">
      <c r="A264" s="37">
        <f t="shared" si="9"/>
        <v>260</v>
      </c>
      <c r="B264" s="90" t="s">
        <v>199</v>
      </c>
      <c r="C264" s="100" t="s">
        <v>723</v>
      </c>
      <c r="D264" s="91" t="s">
        <v>724</v>
      </c>
      <c r="E264" s="90" t="s">
        <v>211</v>
      </c>
      <c r="F264" s="90" t="s">
        <v>6</v>
      </c>
      <c r="G264" s="90">
        <v>1</v>
      </c>
      <c r="H264" s="144">
        <v>587.48332500000004</v>
      </c>
      <c r="I264" s="161">
        <v>0.25</v>
      </c>
      <c r="J264" s="157">
        <f t="shared" si="8"/>
        <v>440.61249375</v>
      </c>
    </row>
    <row r="265" spans="1:10" ht="15.75">
      <c r="A265" s="37">
        <f t="shared" si="9"/>
        <v>261</v>
      </c>
      <c r="B265" s="90" t="s">
        <v>199</v>
      </c>
      <c r="C265" s="100" t="s">
        <v>725</v>
      </c>
      <c r="D265" s="91" t="s">
        <v>726</v>
      </c>
      <c r="E265" s="90" t="s">
        <v>211</v>
      </c>
      <c r="F265" s="90" t="s">
        <v>6</v>
      </c>
      <c r="G265" s="90">
        <v>1</v>
      </c>
      <c r="H265" s="144">
        <v>630.14087500000005</v>
      </c>
      <c r="I265" s="161">
        <v>0.25</v>
      </c>
      <c r="J265" s="157">
        <f t="shared" si="8"/>
        <v>472.60565625000004</v>
      </c>
    </row>
    <row r="266" spans="1:10" ht="15.75">
      <c r="A266" s="37">
        <f t="shared" si="9"/>
        <v>262</v>
      </c>
      <c r="B266" s="90" t="s">
        <v>199</v>
      </c>
      <c r="C266" s="100" t="s">
        <v>727</v>
      </c>
      <c r="D266" s="91" t="s">
        <v>728</v>
      </c>
      <c r="E266" s="90" t="s">
        <v>211</v>
      </c>
      <c r="F266" s="90" t="s">
        <v>6</v>
      </c>
      <c r="G266" s="90">
        <v>1</v>
      </c>
      <c r="H266" s="144">
        <v>52.974350000000001</v>
      </c>
      <c r="I266" s="161">
        <v>0.25</v>
      </c>
      <c r="J266" s="157">
        <f t="shared" si="8"/>
        <v>39.730762499999997</v>
      </c>
    </row>
    <row r="267" spans="1:10" ht="15.75">
      <c r="A267" s="37">
        <f t="shared" si="9"/>
        <v>263</v>
      </c>
      <c r="B267" s="90" t="s">
        <v>199</v>
      </c>
      <c r="C267" s="100" t="s">
        <v>729</v>
      </c>
      <c r="D267" s="91" t="s">
        <v>730</v>
      </c>
      <c r="E267" s="90" t="s">
        <v>211</v>
      </c>
      <c r="F267" s="90" t="s">
        <v>6</v>
      </c>
      <c r="G267" s="90">
        <v>1</v>
      </c>
      <c r="H267" s="144">
        <v>10.991825</v>
      </c>
      <c r="I267" s="161">
        <v>0.25</v>
      </c>
      <c r="J267" s="157">
        <f t="shared" si="8"/>
        <v>8.2438687500000007</v>
      </c>
    </row>
    <row r="268" spans="1:10" ht="15.75">
      <c r="A268" s="37">
        <f t="shared" si="9"/>
        <v>264</v>
      </c>
      <c r="B268" s="90" t="s">
        <v>199</v>
      </c>
      <c r="C268" s="100" t="s">
        <v>731</v>
      </c>
      <c r="D268" s="91" t="s">
        <v>732</v>
      </c>
      <c r="E268" s="90" t="s">
        <v>211</v>
      </c>
      <c r="F268" s="90" t="s">
        <v>6</v>
      </c>
      <c r="G268" s="90">
        <v>1</v>
      </c>
      <c r="H268" s="144">
        <v>52.974350000000001</v>
      </c>
      <c r="I268" s="161">
        <v>0.25</v>
      </c>
      <c r="J268" s="157">
        <f t="shared" si="8"/>
        <v>39.730762499999997</v>
      </c>
    </row>
    <row r="269" spans="1:10" ht="15.75">
      <c r="A269" s="37">
        <f t="shared" si="9"/>
        <v>265</v>
      </c>
      <c r="B269" s="90" t="s">
        <v>199</v>
      </c>
      <c r="C269" s="100" t="s">
        <v>733</v>
      </c>
      <c r="D269" s="91" t="s">
        <v>712</v>
      </c>
      <c r="E269" s="90" t="s">
        <v>211</v>
      </c>
      <c r="F269" s="90" t="s">
        <v>6</v>
      </c>
      <c r="G269" s="90">
        <v>1</v>
      </c>
      <c r="H269" s="144">
        <v>238.65900000000002</v>
      </c>
      <c r="I269" s="161">
        <v>0.25</v>
      </c>
      <c r="J269" s="157">
        <f t="shared" si="8"/>
        <v>178.99425000000002</v>
      </c>
    </row>
    <row r="270" spans="1:10" ht="15.75">
      <c r="A270" s="37">
        <f t="shared" si="9"/>
        <v>266</v>
      </c>
      <c r="B270" s="90" t="s">
        <v>199</v>
      </c>
      <c r="C270" s="100" t="s">
        <v>734</v>
      </c>
      <c r="D270" s="91" t="s">
        <v>714</v>
      </c>
      <c r="E270" s="90" t="s">
        <v>211</v>
      </c>
      <c r="F270" s="90" t="s">
        <v>6</v>
      </c>
      <c r="G270" s="90">
        <v>1</v>
      </c>
      <c r="H270" s="144">
        <v>278.8485</v>
      </c>
      <c r="I270" s="161">
        <v>0.25</v>
      </c>
      <c r="J270" s="157">
        <f t="shared" si="8"/>
        <v>209.13637499999999</v>
      </c>
    </row>
    <row r="271" spans="1:10" ht="15.75">
      <c r="A271" s="37">
        <f t="shared" si="9"/>
        <v>267</v>
      </c>
      <c r="B271" s="90" t="s">
        <v>199</v>
      </c>
      <c r="C271" s="100" t="s">
        <v>735</v>
      </c>
      <c r="D271" s="91" t="s">
        <v>716</v>
      </c>
      <c r="E271" s="90" t="s">
        <v>211</v>
      </c>
      <c r="F271" s="90" t="s">
        <v>6</v>
      </c>
      <c r="G271" s="90">
        <v>1</v>
      </c>
      <c r="H271" s="144">
        <v>358.69015000000002</v>
      </c>
      <c r="I271" s="161">
        <v>0.25</v>
      </c>
      <c r="J271" s="157">
        <f t="shared" si="8"/>
        <v>269.01761250000004</v>
      </c>
    </row>
    <row r="272" spans="1:10" ht="15.75">
      <c r="A272" s="37">
        <f t="shared" si="9"/>
        <v>268</v>
      </c>
      <c r="B272" s="90" t="s">
        <v>199</v>
      </c>
      <c r="C272" s="100" t="s">
        <v>736</v>
      </c>
      <c r="D272" s="91" t="s">
        <v>718</v>
      </c>
      <c r="E272" s="90" t="s">
        <v>211</v>
      </c>
      <c r="F272" s="90" t="s">
        <v>6</v>
      </c>
      <c r="G272" s="90">
        <v>1</v>
      </c>
      <c r="H272" s="144">
        <v>401.34770000000003</v>
      </c>
      <c r="I272" s="161">
        <v>0.25</v>
      </c>
      <c r="J272" s="157">
        <f t="shared" si="8"/>
        <v>301.01077500000002</v>
      </c>
    </row>
    <row r="273" spans="1:10" ht="15.75">
      <c r="A273" s="37">
        <f t="shared" si="9"/>
        <v>269</v>
      </c>
      <c r="B273" s="90" t="s">
        <v>199</v>
      </c>
      <c r="C273" s="100" t="s">
        <v>737</v>
      </c>
      <c r="D273" s="91" t="s">
        <v>720</v>
      </c>
      <c r="E273" s="90" t="s">
        <v>211</v>
      </c>
      <c r="F273" s="90" t="s">
        <v>6</v>
      </c>
      <c r="G273" s="90">
        <v>1</v>
      </c>
      <c r="H273" s="144">
        <v>358.69015000000002</v>
      </c>
      <c r="I273" s="161">
        <v>0.25</v>
      </c>
      <c r="J273" s="157">
        <f t="shared" si="8"/>
        <v>269.01761250000004</v>
      </c>
    </row>
    <row r="274" spans="1:10" ht="15.75">
      <c r="A274" s="37">
        <f t="shared" si="9"/>
        <v>270</v>
      </c>
      <c r="B274" s="90" t="s">
        <v>199</v>
      </c>
      <c r="C274" s="100" t="s">
        <v>738</v>
      </c>
      <c r="D274" s="91" t="s">
        <v>722</v>
      </c>
      <c r="E274" s="90" t="s">
        <v>211</v>
      </c>
      <c r="F274" s="90" t="s">
        <v>6</v>
      </c>
      <c r="G274" s="90">
        <v>1</v>
      </c>
      <c r="H274" s="144">
        <v>401.34770000000003</v>
      </c>
      <c r="I274" s="161">
        <v>0.25</v>
      </c>
      <c r="J274" s="157">
        <f t="shared" si="8"/>
        <v>301.01077500000002</v>
      </c>
    </row>
    <row r="275" spans="1:10" ht="15.75">
      <c r="A275" s="37">
        <f t="shared" si="9"/>
        <v>271</v>
      </c>
      <c r="B275" s="90" t="s">
        <v>199</v>
      </c>
      <c r="C275" s="100" t="s">
        <v>739</v>
      </c>
      <c r="D275" s="91" t="s">
        <v>724</v>
      </c>
      <c r="E275" s="90" t="s">
        <v>211</v>
      </c>
      <c r="F275" s="90" t="s">
        <v>6</v>
      </c>
      <c r="G275" s="90">
        <v>1</v>
      </c>
      <c r="H275" s="144">
        <v>587.48332500000004</v>
      </c>
      <c r="I275" s="161">
        <v>0.25</v>
      </c>
      <c r="J275" s="157">
        <f t="shared" si="8"/>
        <v>440.61249375</v>
      </c>
    </row>
    <row r="276" spans="1:10" ht="15.75">
      <c r="A276" s="37">
        <f t="shared" si="9"/>
        <v>272</v>
      </c>
      <c r="B276" s="90" t="s">
        <v>199</v>
      </c>
      <c r="C276" s="100" t="s">
        <v>740</v>
      </c>
      <c r="D276" s="91" t="s">
        <v>726</v>
      </c>
      <c r="E276" s="90" t="s">
        <v>211</v>
      </c>
      <c r="F276" s="90" t="s">
        <v>6</v>
      </c>
      <c r="G276" s="90">
        <v>1</v>
      </c>
      <c r="H276" s="144">
        <v>630.14087500000005</v>
      </c>
      <c r="I276" s="161">
        <v>0.25</v>
      </c>
      <c r="J276" s="157">
        <f t="shared" si="8"/>
        <v>472.60565625000004</v>
      </c>
    </row>
    <row r="277" spans="1:10" ht="15.75">
      <c r="A277" s="37">
        <f t="shared" si="9"/>
        <v>273</v>
      </c>
      <c r="B277" s="90" t="s">
        <v>199</v>
      </c>
      <c r="C277" s="100" t="s">
        <v>741</v>
      </c>
      <c r="D277" s="91" t="s">
        <v>742</v>
      </c>
      <c r="E277" s="90" t="s">
        <v>211</v>
      </c>
      <c r="F277" s="90" t="s">
        <v>6</v>
      </c>
      <c r="G277" s="90">
        <v>1</v>
      </c>
      <c r="H277" s="144">
        <v>204.02550000000002</v>
      </c>
      <c r="I277" s="161">
        <v>0.25</v>
      </c>
      <c r="J277" s="157">
        <f t="shared" si="8"/>
        <v>153.01912500000003</v>
      </c>
    </row>
    <row r="278" spans="1:10" ht="15.75">
      <c r="A278" s="37">
        <f t="shared" si="9"/>
        <v>274</v>
      </c>
      <c r="B278" s="90" t="s">
        <v>199</v>
      </c>
      <c r="C278" s="100" t="s">
        <v>743</v>
      </c>
      <c r="D278" s="91" t="s">
        <v>744</v>
      </c>
      <c r="E278" s="90" t="s">
        <v>211</v>
      </c>
      <c r="F278" s="90" t="s">
        <v>6</v>
      </c>
      <c r="G278" s="90">
        <v>1</v>
      </c>
      <c r="H278" s="144">
        <v>339.12450000000007</v>
      </c>
      <c r="I278" s="161">
        <v>0.25</v>
      </c>
      <c r="J278" s="157">
        <f t="shared" si="8"/>
        <v>254.34337500000004</v>
      </c>
    </row>
    <row r="279" spans="1:10" ht="15.75">
      <c r="A279" s="37">
        <f t="shared" si="9"/>
        <v>275</v>
      </c>
      <c r="B279" s="90" t="s">
        <v>199</v>
      </c>
      <c r="C279" s="100" t="s">
        <v>745</v>
      </c>
      <c r="D279" s="91" t="s">
        <v>746</v>
      </c>
      <c r="E279" s="90" t="s">
        <v>211</v>
      </c>
      <c r="F279" s="90" t="s">
        <v>6</v>
      </c>
      <c r="G279" s="90">
        <v>1</v>
      </c>
      <c r="H279" s="144">
        <v>585.76049999999998</v>
      </c>
      <c r="I279" s="161">
        <v>0.25</v>
      </c>
      <c r="J279" s="157">
        <f t="shared" si="8"/>
        <v>439.32037500000001</v>
      </c>
    </row>
    <row r="280" spans="1:10" ht="15.75">
      <c r="A280" s="37">
        <f t="shared" si="9"/>
        <v>276</v>
      </c>
      <c r="B280" s="90" t="s">
        <v>199</v>
      </c>
      <c r="C280" s="100" t="s">
        <v>747</v>
      </c>
      <c r="D280" s="91" t="s">
        <v>748</v>
      </c>
      <c r="E280" s="90" t="s">
        <v>211</v>
      </c>
      <c r="F280" s="90" t="s">
        <v>6</v>
      </c>
      <c r="G280" s="90">
        <v>1</v>
      </c>
      <c r="H280" s="144">
        <v>191.87300000000002</v>
      </c>
      <c r="I280" s="161">
        <v>0.25</v>
      </c>
      <c r="J280" s="157">
        <f t="shared" si="8"/>
        <v>143.90475000000001</v>
      </c>
    </row>
    <row r="281" spans="1:10" ht="15.75">
      <c r="A281" s="37">
        <f t="shared" si="9"/>
        <v>277</v>
      </c>
      <c r="B281" s="90" t="s">
        <v>199</v>
      </c>
      <c r="C281" s="100" t="s">
        <v>749</v>
      </c>
      <c r="D281" s="91" t="s">
        <v>750</v>
      </c>
      <c r="E281" s="90" t="s">
        <v>211</v>
      </c>
      <c r="F281" s="90" t="s">
        <v>6</v>
      </c>
      <c r="G281" s="90">
        <v>1</v>
      </c>
      <c r="H281" s="144">
        <v>233.34480000000002</v>
      </c>
      <c r="I281" s="161">
        <v>0.25</v>
      </c>
      <c r="J281" s="157">
        <f t="shared" si="8"/>
        <v>175.0086</v>
      </c>
    </row>
    <row r="282" spans="1:10" ht="15.75">
      <c r="A282" s="37">
        <f t="shared" si="9"/>
        <v>278</v>
      </c>
      <c r="B282" s="90" t="s">
        <v>199</v>
      </c>
      <c r="C282" s="100" t="s">
        <v>751</v>
      </c>
      <c r="D282" s="91" t="s">
        <v>752</v>
      </c>
      <c r="E282" s="90" t="s">
        <v>211</v>
      </c>
      <c r="F282" s="90" t="s">
        <v>6</v>
      </c>
      <c r="G282" s="90">
        <v>1</v>
      </c>
      <c r="H282" s="144">
        <v>309.53422500000005</v>
      </c>
      <c r="I282" s="161">
        <v>0.25</v>
      </c>
      <c r="J282" s="157">
        <f t="shared" si="8"/>
        <v>232.15066875000002</v>
      </c>
    </row>
    <row r="283" spans="1:10" ht="15.75">
      <c r="A283" s="37">
        <f t="shared" si="9"/>
        <v>279</v>
      </c>
      <c r="B283" s="90" t="s">
        <v>199</v>
      </c>
      <c r="C283" s="100" t="s">
        <v>753</v>
      </c>
      <c r="D283" s="91" t="s">
        <v>754</v>
      </c>
      <c r="E283" s="90" t="s">
        <v>211</v>
      </c>
      <c r="F283" s="90" t="s">
        <v>6</v>
      </c>
      <c r="G283" s="90">
        <v>1</v>
      </c>
      <c r="H283" s="144">
        <v>421.62867500000004</v>
      </c>
      <c r="I283" s="161">
        <v>0.25</v>
      </c>
      <c r="J283" s="157">
        <f t="shared" si="8"/>
        <v>316.22150625000006</v>
      </c>
    </row>
    <row r="284" spans="1:10" ht="15.75">
      <c r="A284" s="37">
        <f t="shared" si="9"/>
        <v>280</v>
      </c>
      <c r="B284" s="90" t="s">
        <v>199</v>
      </c>
      <c r="C284" s="100" t="s">
        <v>755</v>
      </c>
      <c r="D284" s="91" t="s">
        <v>756</v>
      </c>
      <c r="E284" s="90" t="s">
        <v>211</v>
      </c>
      <c r="F284" s="90" t="s">
        <v>6</v>
      </c>
      <c r="G284" s="90">
        <v>1</v>
      </c>
      <c r="H284" s="144">
        <v>539.18377499999997</v>
      </c>
      <c r="I284" s="161">
        <v>0.25</v>
      </c>
      <c r="J284" s="157">
        <f t="shared" si="8"/>
        <v>404.38783124999998</v>
      </c>
    </row>
    <row r="285" spans="1:10" ht="15.75">
      <c r="A285" s="37">
        <f t="shared" si="9"/>
        <v>281</v>
      </c>
      <c r="B285" s="90" t="s">
        <v>199</v>
      </c>
      <c r="C285" s="100" t="s">
        <v>757</v>
      </c>
      <c r="D285" s="91" t="s">
        <v>758</v>
      </c>
      <c r="E285" s="90" t="s">
        <v>211</v>
      </c>
      <c r="F285" s="90" t="s">
        <v>6</v>
      </c>
      <c r="G285" s="90">
        <v>1</v>
      </c>
      <c r="H285" s="144">
        <v>579.13115000000005</v>
      </c>
      <c r="I285" s="161">
        <v>0.25</v>
      </c>
      <c r="J285" s="157">
        <f t="shared" si="8"/>
        <v>434.34836250000001</v>
      </c>
    </row>
    <row r="286" spans="1:10" ht="15.75">
      <c r="A286" s="37">
        <f t="shared" si="9"/>
        <v>282</v>
      </c>
      <c r="B286" s="90" t="s">
        <v>199</v>
      </c>
      <c r="C286" s="100" t="s">
        <v>759</v>
      </c>
      <c r="D286" s="91" t="s">
        <v>760</v>
      </c>
      <c r="E286" s="90" t="s">
        <v>211</v>
      </c>
      <c r="F286" s="90" t="s">
        <v>6</v>
      </c>
      <c r="G286" s="90">
        <v>1</v>
      </c>
      <c r="H286" s="119">
        <v>845.37599999999998</v>
      </c>
      <c r="I286" s="161">
        <v>0.25</v>
      </c>
      <c r="J286" s="157">
        <f t="shared" si="8"/>
        <v>634.03199999999993</v>
      </c>
    </row>
    <row r="287" spans="1:10" ht="15.75">
      <c r="A287" s="37">
        <f t="shared" si="9"/>
        <v>283</v>
      </c>
      <c r="B287" s="90" t="s">
        <v>199</v>
      </c>
      <c r="C287" s="100" t="s">
        <v>761</v>
      </c>
      <c r="D287" s="91" t="s">
        <v>762</v>
      </c>
      <c r="E287" s="90" t="s">
        <v>211</v>
      </c>
      <c r="F287" s="90" t="s">
        <v>6</v>
      </c>
      <c r="G287" s="90">
        <v>1</v>
      </c>
      <c r="H287" s="144">
        <v>893.65250000000003</v>
      </c>
      <c r="I287" s="161">
        <v>0.25</v>
      </c>
      <c r="J287" s="157">
        <f t="shared" si="8"/>
        <v>670.239375</v>
      </c>
    </row>
    <row r="288" spans="1:10" ht="15.75">
      <c r="A288" s="37">
        <f t="shared" si="9"/>
        <v>284</v>
      </c>
      <c r="B288" s="90" t="s">
        <v>199</v>
      </c>
      <c r="C288" s="91" t="s">
        <v>763</v>
      </c>
      <c r="D288" s="91" t="s">
        <v>764</v>
      </c>
      <c r="E288" s="90" t="s">
        <v>211</v>
      </c>
      <c r="F288" s="90" t="s">
        <v>6</v>
      </c>
      <c r="G288" s="90">
        <v>1</v>
      </c>
      <c r="H288" s="144">
        <v>385.21762500000006</v>
      </c>
      <c r="I288" s="161">
        <v>0.25</v>
      </c>
      <c r="J288" s="157">
        <f t="shared" si="8"/>
        <v>288.91321875000006</v>
      </c>
    </row>
    <row r="289" spans="1:10" ht="15.75">
      <c r="A289" s="37">
        <f t="shared" si="9"/>
        <v>285</v>
      </c>
      <c r="B289" s="90" t="s">
        <v>199</v>
      </c>
      <c r="C289" s="91" t="s">
        <v>765</v>
      </c>
      <c r="D289" s="91" t="s">
        <v>766</v>
      </c>
      <c r="E289" s="90" t="s">
        <v>211</v>
      </c>
      <c r="F289" s="90" t="s">
        <v>6</v>
      </c>
      <c r="G289" s="90">
        <v>1</v>
      </c>
      <c r="H289" s="144">
        <v>397.26732500000003</v>
      </c>
      <c r="I289" s="161">
        <v>0.25</v>
      </c>
      <c r="J289" s="157">
        <f t="shared" si="8"/>
        <v>297.95049375000002</v>
      </c>
    </row>
    <row r="290" spans="1:10" ht="15.75">
      <c r="A290" s="37">
        <f t="shared" si="9"/>
        <v>286</v>
      </c>
      <c r="B290" s="90" t="s">
        <v>199</v>
      </c>
      <c r="C290" s="91" t="s">
        <v>767</v>
      </c>
      <c r="D290" s="91" t="s">
        <v>768</v>
      </c>
      <c r="E290" s="90" t="s">
        <v>211</v>
      </c>
      <c r="F290" s="90" t="s">
        <v>6</v>
      </c>
      <c r="G290" s="90">
        <v>1</v>
      </c>
      <c r="H290" s="144">
        <v>417.13522499999999</v>
      </c>
      <c r="I290" s="161">
        <v>0.25</v>
      </c>
      <c r="J290" s="157">
        <f t="shared" si="8"/>
        <v>312.85141874999999</v>
      </c>
    </row>
    <row r="291" spans="1:10" ht="15.75">
      <c r="A291" s="37">
        <f t="shared" si="9"/>
        <v>287</v>
      </c>
      <c r="B291" s="90" t="s">
        <v>199</v>
      </c>
      <c r="C291" s="91" t="s">
        <v>769</v>
      </c>
      <c r="D291" s="91" t="s">
        <v>770</v>
      </c>
      <c r="E291" s="90" t="s">
        <v>211</v>
      </c>
      <c r="F291" s="90" t="s">
        <v>6</v>
      </c>
      <c r="G291" s="90">
        <v>1</v>
      </c>
      <c r="H291" s="144">
        <v>270.75555000000003</v>
      </c>
      <c r="I291" s="161">
        <v>0.25</v>
      </c>
      <c r="J291" s="157">
        <f t="shared" si="8"/>
        <v>203.06666250000001</v>
      </c>
    </row>
    <row r="292" spans="1:10" ht="15.75">
      <c r="A292" s="37">
        <f t="shared" si="9"/>
        <v>288</v>
      </c>
      <c r="B292" s="90" t="s">
        <v>199</v>
      </c>
      <c r="C292" s="91" t="s">
        <v>771</v>
      </c>
      <c r="D292" s="91" t="s">
        <v>772</v>
      </c>
      <c r="E292" s="90" t="s">
        <v>211</v>
      </c>
      <c r="F292" s="90" t="s">
        <v>6</v>
      </c>
      <c r="G292" s="90">
        <v>1</v>
      </c>
      <c r="H292" s="144">
        <v>291.66117500000001</v>
      </c>
      <c r="I292" s="161">
        <v>0.25</v>
      </c>
      <c r="J292" s="157">
        <f t="shared" si="8"/>
        <v>218.74588125000002</v>
      </c>
    </row>
    <row r="293" spans="1:10" ht="15.75">
      <c r="A293" s="37">
        <f t="shared" si="9"/>
        <v>289</v>
      </c>
      <c r="B293" s="90" t="s">
        <v>199</v>
      </c>
      <c r="C293" s="91" t="s">
        <v>773</v>
      </c>
      <c r="D293" s="91" t="s">
        <v>774</v>
      </c>
      <c r="E293" s="90" t="s">
        <v>211</v>
      </c>
      <c r="F293" s="90" t="s">
        <v>6</v>
      </c>
      <c r="G293" s="90">
        <v>1</v>
      </c>
      <c r="H293" s="144">
        <v>291.66117500000001</v>
      </c>
      <c r="I293" s="161">
        <v>0.25</v>
      </c>
      <c r="J293" s="157">
        <f t="shared" si="8"/>
        <v>218.74588125000002</v>
      </c>
    </row>
    <row r="294" spans="1:10" ht="15.75">
      <c r="A294" s="37">
        <f t="shared" si="9"/>
        <v>290</v>
      </c>
      <c r="B294" s="90" t="s">
        <v>199</v>
      </c>
      <c r="C294" s="90" t="s">
        <v>775</v>
      </c>
      <c r="D294" s="90" t="s">
        <v>776</v>
      </c>
      <c r="E294" s="90" t="s">
        <v>211</v>
      </c>
      <c r="F294" s="90" t="s">
        <v>6</v>
      </c>
      <c r="G294" s="90">
        <v>1</v>
      </c>
      <c r="H294" s="144">
        <v>50.536200000000001</v>
      </c>
      <c r="I294" s="161">
        <v>0.25</v>
      </c>
      <c r="J294" s="157">
        <f t="shared" si="8"/>
        <v>37.902149999999999</v>
      </c>
    </row>
    <row r="295" spans="1:10" ht="15.75">
      <c r="A295" s="37">
        <f t="shared" si="9"/>
        <v>291</v>
      </c>
      <c r="B295" s="90" t="s">
        <v>199</v>
      </c>
      <c r="C295" s="90" t="s">
        <v>777</v>
      </c>
      <c r="D295" s="90" t="s">
        <v>778</v>
      </c>
      <c r="E295" s="90" t="s">
        <v>211</v>
      </c>
      <c r="F295" s="90" t="s">
        <v>6</v>
      </c>
      <c r="G295" s="90">
        <v>1</v>
      </c>
      <c r="H295" s="144">
        <v>46.546500000000009</v>
      </c>
      <c r="I295" s="161">
        <v>0.25</v>
      </c>
      <c r="J295" s="157">
        <f t="shared" si="8"/>
        <v>34.909875000000007</v>
      </c>
    </row>
    <row r="296" spans="1:10" ht="15.75">
      <c r="A296" s="37">
        <f t="shared" si="9"/>
        <v>292</v>
      </c>
      <c r="B296" s="90" t="s">
        <v>199</v>
      </c>
      <c r="C296" s="90" t="s">
        <v>779</v>
      </c>
      <c r="D296" s="90" t="s">
        <v>780</v>
      </c>
      <c r="E296" s="90" t="s">
        <v>211</v>
      </c>
      <c r="F296" s="90" t="s">
        <v>6</v>
      </c>
      <c r="G296" s="90">
        <v>1</v>
      </c>
      <c r="H296" s="144">
        <v>53.538550000000001</v>
      </c>
      <c r="I296" s="161">
        <v>0.25</v>
      </c>
      <c r="J296" s="157">
        <f t="shared" si="8"/>
        <v>40.153912500000004</v>
      </c>
    </row>
    <row r="297" spans="1:10" ht="15.75">
      <c r="A297" s="37">
        <f t="shared" si="9"/>
        <v>293</v>
      </c>
      <c r="B297" s="90" t="s">
        <v>199</v>
      </c>
      <c r="C297" s="90" t="s">
        <v>781</v>
      </c>
      <c r="D297" s="90" t="s">
        <v>782</v>
      </c>
      <c r="E297" s="90" t="s">
        <v>211</v>
      </c>
      <c r="F297" s="90" t="s">
        <v>6</v>
      </c>
      <c r="G297" s="90">
        <v>1</v>
      </c>
      <c r="H297" s="144">
        <v>344.90755000000001</v>
      </c>
      <c r="I297" s="161">
        <v>0.25</v>
      </c>
      <c r="J297" s="157">
        <f t="shared" si="8"/>
        <v>258.68066250000004</v>
      </c>
    </row>
    <row r="298" spans="1:10" ht="15.75">
      <c r="A298" s="37">
        <f t="shared" si="9"/>
        <v>294</v>
      </c>
      <c r="B298" s="90" t="s">
        <v>199</v>
      </c>
      <c r="C298" s="90" t="s">
        <v>783</v>
      </c>
      <c r="D298" s="90" t="s">
        <v>784</v>
      </c>
      <c r="E298" s="90" t="s">
        <v>211</v>
      </c>
      <c r="F298" s="90" t="s">
        <v>6</v>
      </c>
      <c r="G298" s="90">
        <v>1</v>
      </c>
      <c r="H298" s="144">
        <v>50.939200000000007</v>
      </c>
      <c r="I298" s="161">
        <v>0.25</v>
      </c>
      <c r="J298" s="157">
        <f t="shared" si="8"/>
        <v>38.204400000000007</v>
      </c>
    </row>
    <row r="299" spans="1:10" ht="15.75">
      <c r="A299" s="37">
        <f t="shared" si="9"/>
        <v>295</v>
      </c>
      <c r="B299" s="90" t="s">
        <v>199</v>
      </c>
      <c r="C299" s="90" t="s">
        <v>785</v>
      </c>
      <c r="D299" s="90" t="s">
        <v>786</v>
      </c>
      <c r="E299" s="90" t="s">
        <v>211</v>
      </c>
      <c r="F299" s="90" t="s">
        <v>6</v>
      </c>
      <c r="G299" s="90">
        <v>1</v>
      </c>
      <c r="H299" s="144">
        <v>55.714750000000002</v>
      </c>
      <c r="I299" s="161">
        <v>0.25</v>
      </c>
      <c r="J299" s="157">
        <f t="shared" si="8"/>
        <v>41.7860625</v>
      </c>
    </row>
    <row r="300" spans="1:10" ht="30">
      <c r="A300" s="37">
        <f t="shared" si="9"/>
        <v>296</v>
      </c>
      <c r="B300" s="90" t="s">
        <v>199</v>
      </c>
      <c r="C300" s="92" t="s">
        <v>787</v>
      </c>
      <c r="D300" s="92" t="s">
        <v>788</v>
      </c>
      <c r="E300" s="90" t="s">
        <v>211</v>
      </c>
      <c r="F300" s="90" t="s">
        <v>6</v>
      </c>
      <c r="G300" s="90">
        <v>1</v>
      </c>
      <c r="H300" s="144">
        <v>2517.7425000000003</v>
      </c>
      <c r="I300" s="161">
        <v>0.25</v>
      </c>
      <c r="J300" s="157">
        <f t="shared" si="8"/>
        <v>1888.3068750000002</v>
      </c>
    </row>
    <row r="301" spans="1:10" ht="30">
      <c r="A301" s="37">
        <f t="shared" si="9"/>
        <v>297</v>
      </c>
      <c r="B301" s="90" t="s">
        <v>199</v>
      </c>
      <c r="C301" s="92" t="s">
        <v>789</v>
      </c>
      <c r="D301" s="92" t="s">
        <v>790</v>
      </c>
      <c r="E301" s="90" t="s">
        <v>211</v>
      </c>
      <c r="F301" s="90" t="s">
        <v>6</v>
      </c>
      <c r="G301" s="90">
        <v>1</v>
      </c>
      <c r="H301" s="144">
        <v>2517.7425000000003</v>
      </c>
      <c r="I301" s="161">
        <v>0.25</v>
      </c>
      <c r="J301" s="157">
        <f t="shared" si="8"/>
        <v>1888.3068750000002</v>
      </c>
    </row>
    <row r="302" spans="1:10" ht="30">
      <c r="A302" s="37">
        <f t="shared" si="9"/>
        <v>298</v>
      </c>
      <c r="B302" s="90" t="s">
        <v>199</v>
      </c>
      <c r="C302" s="92" t="s">
        <v>791</v>
      </c>
      <c r="D302" s="92" t="s">
        <v>792</v>
      </c>
      <c r="E302" s="90" t="s">
        <v>211</v>
      </c>
      <c r="F302" s="90" t="s">
        <v>6</v>
      </c>
      <c r="G302" s="90">
        <v>1</v>
      </c>
      <c r="H302" s="144">
        <v>2517.7425000000003</v>
      </c>
      <c r="I302" s="161">
        <v>0.25</v>
      </c>
      <c r="J302" s="157">
        <f t="shared" si="8"/>
        <v>1888.3068750000002</v>
      </c>
    </row>
    <row r="303" spans="1:10" ht="30">
      <c r="A303" s="37">
        <f t="shared" si="9"/>
        <v>299</v>
      </c>
      <c r="B303" s="90" t="s">
        <v>199</v>
      </c>
      <c r="C303" s="92" t="s">
        <v>793</v>
      </c>
      <c r="D303" s="92" t="s">
        <v>794</v>
      </c>
      <c r="E303" s="90" t="s">
        <v>211</v>
      </c>
      <c r="F303" s="90" t="s">
        <v>6</v>
      </c>
      <c r="G303" s="90">
        <v>1</v>
      </c>
      <c r="H303" s="144">
        <v>854.70255000000009</v>
      </c>
      <c r="I303" s="161">
        <v>0.25</v>
      </c>
      <c r="J303" s="157">
        <f t="shared" si="8"/>
        <v>641.02691250000009</v>
      </c>
    </row>
    <row r="304" spans="1:10" ht="30">
      <c r="A304" s="37">
        <f t="shared" si="9"/>
        <v>300</v>
      </c>
      <c r="B304" s="90" t="s">
        <v>199</v>
      </c>
      <c r="C304" s="92" t="s">
        <v>795</v>
      </c>
      <c r="D304" s="92" t="s">
        <v>796</v>
      </c>
      <c r="E304" s="90" t="s">
        <v>211</v>
      </c>
      <c r="F304" s="90" t="s">
        <v>6</v>
      </c>
      <c r="G304" s="90">
        <v>1</v>
      </c>
      <c r="H304" s="144">
        <v>1103.6860250000002</v>
      </c>
      <c r="I304" s="161">
        <v>0.25</v>
      </c>
      <c r="J304" s="157">
        <f t="shared" si="8"/>
        <v>827.76451875000021</v>
      </c>
    </row>
    <row r="305" spans="1:10" ht="30">
      <c r="A305" s="37">
        <f t="shared" si="9"/>
        <v>301</v>
      </c>
      <c r="B305" s="90" t="s">
        <v>199</v>
      </c>
      <c r="C305" s="92" t="s">
        <v>797</v>
      </c>
      <c r="D305" s="92" t="s">
        <v>798</v>
      </c>
      <c r="E305" s="90" t="s">
        <v>211</v>
      </c>
      <c r="F305" s="90" t="s">
        <v>6</v>
      </c>
      <c r="G305" s="90">
        <v>1</v>
      </c>
      <c r="H305" s="144">
        <v>1065.1793750000002</v>
      </c>
      <c r="I305" s="161">
        <v>0.25</v>
      </c>
      <c r="J305" s="157">
        <f t="shared" si="8"/>
        <v>798.88453125000012</v>
      </c>
    </row>
    <row r="306" spans="1:10" ht="30">
      <c r="A306" s="37">
        <f t="shared" si="9"/>
        <v>302</v>
      </c>
      <c r="B306" s="90" t="s">
        <v>199</v>
      </c>
      <c r="C306" s="92" t="s">
        <v>799</v>
      </c>
      <c r="D306" s="92" t="s">
        <v>800</v>
      </c>
      <c r="E306" s="90" t="s">
        <v>211</v>
      </c>
      <c r="F306" s="90" t="s">
        <v>6</v>
      </c>
      <c r="G306" s="90">
        <v>1</v>
      </c>
      <c r="H306" s="144">
        <v>1065.1793750000002</v>
      </c>
      <c r="I306" s="161">
        <v>0.25</v>
      </c>
      <c r="J306" s="157">
        <f t="shared" si="8"/>
        <v>798.88453125000012</v>
      </c>
    </row>
    <row r="307" spans="1:10" ht="30">
      <c r="A307" s="37">
        <f t="shared" si="9"/>
        <v>303</v>
      </c>
      <c r="B307" s="90" t="s">
        <v>199</v>
      </c>
      <c r="C307" s="92" t="s">
        <v>801</v>
      </c>
      <c r="D307" s="92" t="s">
        <v>802</v>
      </c>
      <c r="E307" s="90" t="s">
        <v>211</v>
      </c>
      <c r="F307" s="90" t="s">
        <v>6</v>
      </c>
      <c r="G307" s="90">
        <v>1</v>
      </c>
      <c r="H307" s="144">
        <v>1011.278125</v>
      </c>
      <c r="I307" s="161">
        <v>0.25</v>
      </c>
      <c r="J307" s="157">
        <f t="shared" si="8"/>
        <v>758.45859375000009</v>
      </c>
    </row>
    <row r="308" spans="1:10" ht="30">
      <c r="A308" s="37">
        <f t="shared" si="9"/>
        <v>304</v>
      </c>
      <c r="B308" s="90" t="s">
        <v>199</v>
      </c>
      <c r="C308" s="92" t="s">
        <v>803</v>
      </c>
      <c r="D308" s="92" t="s">
        <v>804</v>
      </c>
      <c r="E308" s="90" t="s">
        <v>211</v>
      </c>
      <c r="F308" s="90" t="s">
        <v>6</v>
      </c>
      <c r="G308" s="90">
        <v>1</v>
      </c>
      <c r="H308" s="144">
        <v>1252.5542250000001</v>
      </c>
      <c r="I308" s="161">
        <v>0.25</v>
      </c>
      <c r="J308" s="157">
        <f t="shared" si="8"/>
        <v>939.41566875000012</v>
      </c>
    </row>
    <row r="309" spans="1:10" ht="30">
      <c r="A309" s="37">
        <f t="shared" si="9"/>
        <v>305</v>
      </c>
      <c r="B309" s="90" t="s">
        <v>199</v>
      </c>
      <c r="C309" s="92" t="s">
        <v>805</v>
      </c>
      <c r="D309" s="92" t="s">
        <v>806</v>
      </c>
      <c r="E309" s="90" t="s">
        <v>211</v>
      </c>
      <c r="F309" s="90" t="s">
        <v>6</v>
      </c>
      <c r="G309" s="90">
        <v>1</v>
      </c>
      <c r="H309" s="144">
        <v>1226.8831250000001</v>
      </c>
      <c r="I309" s="161">
        <v>0.25</v>
      </c>
      <c r="J309" s="157">
        <f t="shared" si="8"/>
        <v>920.16234374999999</v>
      </c>
    </row>
    <row r="310" spans="1:10" ht="30">
      <c r="A310" s="37">
        <f t="shared" si="9"/>
        <v>306</v>
      </c>
      <c r="B310" s="90" t="s">
        <v>199</v>
      </c>
      <c r="C310" s="92" t="s">
        <v>807</v>
      </c>
      <c r="D310" s="92" t="s">
        <v>808</v>
      </c>
      <c r="E310" s="90" t="s">
        <v>211</v>
      </c>
      <c r="F310" s="90" t="s">
        <v>6</v>
      </c>
      <c r="G310" s="90">
        <v>1</v>
      </c>
      <c r="H310" s="144">
        <v>1226.8831250000001</v>
      </c>
      <c r="I310" s="161">
        <v>0.25</v>
      </c>
      <c r="J310" s="157">
        <f t="shared" si="8"/>
        <v>920.16234374999999</v>
      </c>
    </row>
    <row r="311" spans="1:10" ht="30">
      <c r="A311" s="37">
        <f t="shared" si="9"/>
        <v>307</v>
      </c>
      <c r="B311" s="90" t="s">
        <v>199</v>
      </c>
      <c r="C311" s="92" t="s">
        <v>809</v>
      </c>
      <c r="D311" s="92" t="s">
        <v>810</v>
      </c>
      <c r="E311" s="90" t="s">
        <v>211</v>
      </c>
      <c r="F311" s="90" t="s">
        <v>6</v>
      </c>
      <c r="G311" s="90">
        <v>1</v>
      </c>
      <c r="H311" s="144">
        <v>1835.1914750000001</v>
      </c>
      <c r="I311" s="161">
        <v>0.25</v>
      </c>
      <c r="J311" s="157">
        <f t="shared" si="8"/>
        <v>1376.3936062500002</v>
      </c>
    </row>
    <row r="312" spans="1:10" ht="30">
      <c r="A312" s="37">
        <f t="shared" si="9"/>
        <v>308</v>
      </c>
      <c r="B312" s="90" t="s">
        <v>199</v>
      </c>
      <c r="C312" s="92" t="s">
        <v>811</v>
      </c>
      <c r="D312" s="92" t="s">
        <v>812</v>
      </c>
      <c r="E312" s="90" t="s">
        <v>211</v>
      </c>
      <c r="F312" s="90" t="s">
        <v>6</v>
      </c>
      <c r="G312" s="90">
        <v>1</v>
      </c>
      <c r="H312" s="144">
        <v>1937.8557250000001</v>
      </c>
      <c r="I312" s="161">
        <v>0.25</v>
      </c>
      <c r="J312" s="157">
        <f t="shared" si="8"/>
        <v>1453.39179375</v>
      </c>
    </row>
    <row r="313" spans="1:10" ht="30">
      <c r="A313" s="37">
        <f t="shared" si="9"/>
        <v>309</v>
      </c>
      <c r="B313" s="90" t="s">
        <v>199</v>
      </c>
      <c r="C313" s="92" t="s">
        <v>813</v>
      </c>
      <c r="D313" s="92" t="s">
        <v>814</v>
      </c>
      <c r="E313" s="90" t="s">
        <v>211</v>
      </c>
      <c r="F313" s="90" t="s">
        <v>6</v>
      </c>
      <c r="G313" s="90">
        <v>1</v>
      </c>
      <c r="H313" s="144">
        <v>1937.8557250000001</v>
      </c>
      <c r="I313" s="161">
        <v>0.25</v>
      </c>
      <c r="J313" s="157">
        <f t="shared" si="8"/>
        <v>1453.39179375</v>
      </c>
    </row>
    <row r="314" spans="1:10" ht="30">
      <c r="A314" s="37">
        <f t="shared" si="9"/>
        <v>310</v>
      </c>
      <c r="B314" s="90" t="s">
        <v>199</v>
      </c>
      <c r="C314" s="92" t="s">
        <v>815</v>
      </c>
      <c r="D314" s="92" t="s">
        <v>816</v>
      </c>
      <c r="E314" s="90" t="s">
        <v>211</v>
      </c>
      <c r="F314" s="90" t="s">
        <v>6</v>
      </c>
      <c r="G314" s="90">
        <v>1</v>
      </c>
      <c r="H314" s="144">
        <v>1989.1878500000003</v>
      </c>
      <c r="I314" s="161">
        <v>0.25</v>
      </c>
      <c r="J314" s="157">
        <f t="shared" si="8"/>
        <v>1491.8908875000002</v>
      </c>
    </row>
    <row r="315" spans="1:10" ht="15.75">
      <c r="A315" s="37">
        <f t="shared" si="9"/>
        <v>311</v>
      </c>
      <c r="B315" s="90" t="s">
        <v>199</v>
      </c>
      <c r="C315" s="92" t="s">
        <v>817</v>
      </c>
      <c r="D315" s="92" t="s">
        <v>818</v>
      </c>
      <c r="E315" s="90" t="s">
        <v>211</v>
      </c>
      <c r="F315" s="90" t="s">
        <v>6</v>
      </c>
      <c r="G315" s="90">
        <v>1</v>
      </c>
      <c r="H315" s="119">
        <v>338.70120000000003</v>
      </c>
      <c r="I315" s="161">
        <v>0.25</v>
      </c>
      <c r="J315" s="157">
        <f t="shared" si="8"/>
        <v>254.02590000000004</v>
      </c>
    </row>
    <row r="316" spans="1:10" ht="15.75">
      <c r="A316" s="37">
        <f t="shared" si="9"/>
        <v>312</v>
      </c>
      <c r="B316" s="90" t="s">
        <v>199</v>
      </c>
      <c r="C316" s="92" t="s">
        <v>819</v>
      </c>
      <c r="D316" s="92" t="s">
        <v>820</v>
      </c>
      <c r="E316" s="90" t="s">
        <v>211</v>
      </c>
      <c r="F316" s="90" t="s">
        <v>6</v>
      </c>
      <c r="G316" s="90">
        <v>1</v>
      </c>
      <c r="H316" s="144">
        <v>160.927975</v>
      </c>
      <c r="I316" s="161">
        <v>0.25</v>
      </c>
      <c r="J316" s="157">
        <f t="shared" si="8"/>
        <v>120.69598125</v>
      </c>
    </row>
    <row r="317" spans="1:10" ht="15.75">
      <c r="A317" s="37">
        <f t="shared" si="9"/>
        <v>313</v>
      </c>
      <c r="B317" s="90" t="s">
        <v>199</v>
      </c>
      <c r="C317" s="92" t="s">
        <v>821</v>
      </c>
      <c r="D317" s="92" t="s">
        <v>822</v>
      </c>
      <c r="E317" s="90" t="s">
        <v>211</v>
      </c>
      <c r="F317" s="90" t="s">
        <v>6</v>
      </c>
      <c r="G317" s="90">
        <v>1</v>
      </c>
      <c r="H317" s="144">
        <v>321.86602500000004</v>
      </c>
      <c r="I317" s="161">
        <v>0.25</v>
      </c>
      <c r="J317" s="157">
        <f t="shared" si="8"/>
        <v>241.39951875000003</v>
      </c>
    </row>
    <row r="318" spans="1:10" ht="15.75">
      <c r="A318" s="37">
        <f t="shared" si="9"/>
        <v>314</v>
      </c>
      <c r="B318" s="90" t="s">
        <v>199</v>
      </c>
      <c r="C318" s="92" t="s">
        <v>823</v>
      </c>
      <c r="D318" s="92" t="s">
        <v>824</v>
      </c>
      <c r="E318" s="90" t="s">
        <v>211</v>
      </c>
      <c r="F318" s="90" t="s">
        <v>6</v>
      </c>
      <c r="G318" s="90">
        <v>1</v>
      </c>
      <c r="H318" s="119">
        <v>619.70099999999991</v>
      </c>
      <c r="I318" s="161">
        <v>0.25</v>
      </c>
      <c r="J318" s="157">
        <f t="shared" si="8"/>
        <v>464.7757499999999</v>
      </c>
    </row>
    <row r="319" spans="1:10" ht="15.75">
      <c r="A319" s="37">
        <f t="shared" si="9"/>
        <v>315</v>
      </c>
      <c r="B319" s="90" t="s">
        <v>199</v>
      </c>
      <c r="C319" s="92" t="s">
        <v>825</v>
      </c>
      <c r="D319" s="92" t="s">
        <v>826</v>
      </c>
      <c r="E319" s="90" t="s">
        <v>211</v>
      </c>
      <c r="F319" s="90" t="s">
        <v>6</v>
      </c>
      <c r="G319" s="90">
        <v>1</v>
      </c>
      <c r="H319" s="119">
        <v>6426</v>
      </c>
      <c r="I319" s="161">
        <v>0.25</v>
      </c>
      <c r="J319" s="157">
        <f t="shared" si="8"/>
        <v>4819.5</v>
      </c>
    </row>
    <row r="320" spans="1:10" ht="15.75">
      <c r="A320" s="37">
        <f t="shared" si="9"/>
        <v>316</v>
      </c>
      <c r="B320" s="90" t="s">
        <v>199</v>
      </c>
      <c r="C320" s="92" t="s">
        <v>827</v>
      </c>
      <c r="D320" s="92" t="s">
        <v>828</v>
      </c>
      <c r="E320" s="90" t="s">
        <v>211</v>
      </c>
      <c r="F320" s="90" t="s">
        <v>6</v>
      </c>
      <c r="G320" s="90">
        <v>1</v>
      </c>
      <c r="H320" s="144">
        <v>244.30867500000002</v>
      </c>
      <c r="I320" s="161">
        <v>0.25</v>
      </c>
      <c r="J320" s="157">
        <f t="shared" si="8"/>
        <v>183.23150625000002</v>
      </c>
    </row>
    <row r="321" spans="1:10" ht="15.75">
      <c r="A321" s="37">
        <f t="shared" si="9"/>
        <v>317</v>
      </c>
      <c r="B321" s="90" t="s">
        <v>199</v>
      </c>
      <c r="C321" s="92" t="s">
        <v>829</v>
      </c>
      <c r="D321" s="92" t="s">
        <v>830</v>
      </c>
      <c r="E321" s="90" t="s">
        <v>211</v>
      </c>
      <c r="F321" s="90" t="s">
        <v>6</v>
      </c>
      <c r="G321" s="90">
        <v>1</v>
      </c>
      <c r="H321" s="144">
        <v>380.03907500000003</v>
      </c>
      <c r="I321" s="161">
        <v>0.25</v>
      </c>
      <c r="J321" s="157">
        <f t="shared" si="8"/>
        <v>285.02930624999999</v>
      </c>
    </row>
    <row r="322" spans="1:10" ht="15.75">
      <c r="A322" s="37">
        <f t="shared" si="9"/>
        <v>318</v>
      </c>
      <c r="B322" s="90" t="s">
        <v>199</v>
      </c>
      <c r="C322" s="92" t="s">
        <v>831</v>
      </c>
      <c r="D322" s="92" t="s">
        <v>832</v>
      </c>
      <c r="E322" s="90" t="s">
        <v>211</v>
      </c>
      <c r="F322" s="90" t="s">
        <v>6</v>
      </c>
      <c r="G322" s="90">
        <v>1</v>
      </c>
      <c r="H322" s="144">
        <v>645.67652500000008</v>
      </c>
      <c r="I322" s="161">
        <v>0.25</v>
      </c>
      <c r="J322" s="157">
        <f t="shared" si="8"/>
        <v>484.25739375000006</v>
      </c>
    </row>
    <row r="323" spans="1:10" ht="15.75">
      <c r="A323" s="37">
        <f t="shared" si="9"/>
        <v>319</v>
      </c>
      <c r="B323" s="90" t="s">
        <v>199</v>
      </c>
      <c r="C323" s="92" t="s">
        <v>833</v>
      </c>
      <c r="D323" s="92" t="s">
        <v>834</v>
      </c>
      <c r="E323" s="90" t="s">
        <v>211</v>
      </c>
      <c r="F323" s="90" t="s">
        <v>6</v>
      </c>
      <c r="G323" s="90">
        <v>1</v>
      </c>
      <c r="H323" s="144">
        <v>9916.8225000000002</v>
      </c>
      <c r="I323" s="161">
        <v>0.25</v>
      </c>
      <c r="J323" s="157">
        <f t="shared" si="8"/>
        <v>7437.6168749999997</v>
      </c>
    </row>
    <row r="324" spans="1:10" ht="15.75">
      <c r="A324" s="37">
        <f t="shared" si="9"/>
        <v>320</v>
      </c>
      <c r="B324" s="90" t="s">
        <v>199</v>
      </c>
      <c r="C324" s="92" t="s">
        <v>835</v>
      </c>
      <c r="D324" s="92" t="s">
        <v>836</v>
      </c>
      <c r="E324" s="90" t="s">
        <v>211</v>
      </c>
      <c r="F324" s="90" t="s">
        <v>6</v>
      </c>
      <c r="G324" s="90">
        <v>1</v>
      </c>
      <c r="H324" s="144">
        <v>16781.5245</v>
      </c>
      <c r="I324" s="161">
        <v>0.25</v>
      </c>
      <c r="J324" s="157">
        <f t="shared" si="8"/>
        <v>12586.143375</v>
      </c>
    </row>
    <row r="325" spans="1:10" ht="15.75">
      <c r="A325" s="37">
        <f t="shared" si="9"/>
        <v>321</v>
      </c>
      <c r="B325" s="90" t="s">
        <v>199</v>
      </c>
      <c r="C325" s="92" t="s">
        <v>837</v>
      </c>
      <c r="D325" s="92" t="s">
        <v>838</v>
      </c>
      <c r="E325" s="90" t="s">
        <v>211</v>
      </c>
      <c r="F325" s="90" t="s">
        <v>6</v>
      </c>
      <c r="G325" s="90">
        <v>1</v>
      </c>
      <c r="H325" s="144">
        <v>17983.875</v>
      </c>
      <c r="I325" s="161">
        <v>0.25</v>
      </c>
      <c r="J325" s="157">
        <f t="shared" ref="J325:J388" si="10">H325*(1-I325)</f>
        <v>13487.90625</v>
      </c>
    </row>
    <row r="326" spans="1:10" ht="15.75">
      <c r="A326" s="37">
        <f t="shared" si="9"/>
        <v>322</v>
      </c>
      <c r="B326" s="90" t="s">
        <v>199</v>
      </c>
      <c r="C326" s="92" t="s">
        <v>839</v>
      </c>
      <c r="D326" s="92" t="s">
        <v>840</v>
      </c>
      <c r="E326" s="90" t="s">
        <v>211</v>
      </c>
      <c r="F326" s="90" t="s">
        <v>6</v>
      </c>
      <c r="G326" s="90">
        <v>1</v>
      </c>
      <c r="H326" s="144">
        <v>17983.875</v>
      </c>
      <c r="I326" s="161">
        <v>0.25</v>
      </c>
      <c r="J326" s="157">
        <f t="shared" si="10"/>
        <v>13487.90625</v>
      </c>
    </row>
    <row r="327" spans="1:10" ht="15.75">
      <c r="A327" s="37">
        <f t="shared" ref="A327:A390" si="11">A326+1</f>
        <v>323</v>
      </c>
      <c r="B327" s="90" t="s">
        <v>199</v>
      </c>
      <c r="C327" s="92" t="s">
        <v>841</v>
      </c>
      <c r="D327" s="92" t="s">
        <v>842</v>
      </c>
      <c r="E327" s="90" t="s">
        <v>211</v>
      </c>
      <c r="F327" s="90" t="s">
        <v>6</v>
      </c>
      <c r="G327" s="90">
        <v>1</v>
      </c>
      <c r="H327" s="144">
        <v>6453.34</v>
      </c>
      <c r="I327" s="161">
        <v>0.25</v>
      </c>
      <c r="J327" s="157">
        <f t="shared" si="10"/>
        <v>4840.0050000000001</v>
      </c>
    </row>
    <row r="328" spans="1:10" ht="15.75">
      <c r="A328" s="37">
        <f t="shared" si="11"/>
        <v>324</v>
      </c>
      <c r="B328" s="90" t="s">
        <v>199</v>
      </c>
      <c r="C328" s="92" t="s">
        <v>843</v>
      </c>
      <c r="D328" s="92" t="s">
        <v>844</v>
      </c>
      <c r="E328" s="90" t="s">
        <v>211</v>
      </c>
      <c r="F328" s="90" t="s">
        <v>6</v>
      </c>
      <c r="G328" s="90">
        <v>1</v>
      </c>
      <c r="H328" s="144">
        <v>6453.34</v>
      </c>
      <c r="I328" s="161">
        <v>0.25</v>
      </c>
      <c r="J328" s="157">
        <f t="shared" si="10"/>
        <v>4840.0050000000001</v>
      </c>
    </row>
    <row r="329" spans="1:10" ht="15.75">
      <c r="A329" s="37">
        <f t="shared" si="11"/>
        <v>325</v>
      </c>
      <c r="B329" s="90" t="s">
        <v>199</v>
      </c>
      <c r="C329" s="92" t="s">
        <v>845</v>
      </c>
      <c r="D329" s="92" t="s">
        <v>846</v>
      </c>
      <c r="E329" s="90" t="s">
        <v>211</v>
      </c>
      <c r="F329" s="90" t="s">
        <v>6</v>
      </c>
      <c r="G329" s="90">
        <v>1</v>
      </c>
      <c r="H329" s="144">
        <v>3568.0008000000003</v>
      </c>
      <c r="I329" s="161">
        <v>0.25</v>
      </c>
      <c r="J329" s="157">
        <f t="shared" si="10"/>
        <v>2676.0006000000003</v>
      </c>
    </row>
    <row r="330" spans="1:10" ht="15.75">
      <c r="A330" s="37">
        <f t="shared" si="11"/>
        <v>326</v>
      </c>
      <c r="B330" s="90" t="s">
        <v>199</v>
      </c>
      <c r="C330" s="92" t="s">
        <v>847</v>
      </c>
      <c r="D330" s="92" t="s">
        <v>848</v>
      </c>
      <c r="E330" s="90" t="s">
        <v>211</v>
      </c>
      <c r="F330" s="90" t="s">
        <v>6</v>
      </c>
      <c r="G330" s="90">
        <v>1</v>
      </c>
      <c r="H330" s="144">
        <v>1464.4012500000001</v>
      </c>
      <c r="I330" s="161">
        <v>0.25</v>
      </c>
      <c r="J330" s="157">
        <f t="shared" si="10"/>
        <v>1098.3009375000001</v>
      </c>
    </row>
    <row r="331" spans="1:10" ht="15.75">
      <c r="A331" s="37">
        <f t="shared" si="11"/>
        <v>327</v>
      </c>
      <c r="B331" s="90" t="s">
        <v>199</v>
      </c>
      <c r="C331" s="92" t="s">
        <v>849</v>
      </c>
      <c r="D331" s="92" t="s">
        <v>850</v>
      </c>
      <c r="E331" s="90" t="s">
        <v>211</v>
      </c>
      <c r="F331" s="90" t="s">
        <v>6</v>
      </c>
      <c r="G331" s="90">
        <v>1</v>
      </c>
      <c r="H331" s="119">
        <v>876.18000000000006</v>
      </c>
      <c r="I331" s="161">
        <v>0.25</v>
      </c>
      <c r="J331" s="157">
        <f t="shared" si="10"/>
        <v>657.13499999999999</v>
      </c>
    </row>
    <row r="332" spans="1:10" ht="15.75">
      <c r="A332" s="37">
        <f t="shared" si="11"/>
        <v>328</v>
      </c>
      <c r="B332" s="90" t="s">
        <v>199</v>
      </c>
      <c r="C332" s="92" t="s">
        <v>851</v>
      </c>
      <c r="D332" s="92" t="s">
        <v>852</v>
      </c>
      <c r="E332" s="90" t="s">
        <v>211</v>
      </c>
      <c r="F332" s="90" t="s">
        <v>6</v>
      </c>
      <c r="G332" s="90">
        <v>1</v>
      </c>
      <c r="H332" s="144">
        <v>1173.5762999999999</v>
      </c>
      <c r="I332" s="161">
        <v>0.25</v>
      </c>
      <c r="J332" s="157">
        <f t="shared" si="10"/>
        <v>880.18222500000002</v>
      </c>
    </row>
    <row r="333" spans="1:10" ht="15.75">
      <c r="A333" s="37">
        <f t="shared" si="11"/>
        <v>329</v>
      </c>
      <c r="B333" s="90" t="s">
        <v>199</v>
      </c>
      <c r="C333" s="92" t="s">
        <v>853</v>
      </c>
      <c r="D333" s="92" t="s">
        <v>854</v>
      </c>
      <c r="E333" s="90" t="s">
        <v>211</v>
      </c>
      <c r="F333" s="90" t="s">
        <v>6</v>
      </c>
      <c r="G333" s="90">
        <v>1</v>
      </c>
      <c r="H333" s="144">
        <v>1147.8850500000001</v>
      </c>
      <c r="I333" s="161">
        <v>0.25</v>
      </c>
      <c r="J333" s="157">
        <f t="shared" si="10"/>
        <v>860.91378750000013</v>
      </c>
    </row>
    <row r="334" spans="1:10" ht="15.75">
      <c r="A334" s="37">
        <f t="shared" si="11"/>
        <v>330</v>
      </c>
      <c r="B334" s="90" t="s">
        <v>199</v>
      </c>
      <c r="C334" s="92" t="s">
        <v>855</v>
      </c>
      <c r="D334" s="92" t="s">
        <v>856</v>
      </c>
      <c r="E334" s="90" t="s">
        <v>211</v>
      </c>
      <c r="F334" s="90" t="s">
        <v>6</v>
      </c>
      <c r="G334" s="90">
        <v>1</v>
      </c>
      <c r="H334" s="144">
        <v>436.75125000000003</v>
      </c>
      <c r="I334" s="161">
        <v>0.25</v>
      </c>
      <c r="J334" s="157">
        <f t="shared" si="10"/>
        <v>327.56343750000002</v>
      </c>
    </row>
    <row r="335" spans="1:10" ht="15.75">
      <c r="A335" s="37">
        <f t="shared" si="11"/>
        <v>331</v>
      </c>
      <c r="B335" s="90" t="s">
        <v>199</v>
      </c>
      <c r="C335" s="92" t="s">
        <v>857</v>
      </c>
      <c r="D335" s="92" t="s">
        <v>858</v>
      </c>
      <c r="E335" s="90" t="s">
        <v>211</v>
      </c>
      <c r="F335" s="90" t="s">
        <v>6</v>
      </c>
      <c r="G335" s="90">
        <v>1</v>
      </c>
      <c r="H335" s="144">
        <v>2956.9218249999999</v>
      </c>
      <c r="I335" s="161">
        <v>0.25</v>
      </c>
      <c r="J335" s="157">
        <f t="shared" si="10"/>
        <v>2217.69136875</v>
      </c>
    </row>
    <row r="336" spans="1:10" ht="15.75">
      <c r="A336" s="37">
        <f t="shared" si="11"/>
        <v>332</v>
      </c>
      <c r="B336" s="90" t="s">
        <v>199</v>
      </c>
      <c r="C336" s="92" t="s">
        <v>859</v>
      </c>
      <c r="D336" s="92" t="s">
        <v>860</v>
      </c>
      <c r="E336" s="90" t="s">
        <v>211</v>
      </c>
      <c r="F336" s="90" t="s">
        <v>6</v>
      </c>
      <c r="G336" s="90">
        <v>1</v>
      </c>
      <c r="H336" s="144">
        <v>3121.7286749999998</v>
      </c>
      <c r="I336" s="161">
        <v>0.25</v>
      </c>
      <c r="J336" s="157">
        <f t="shared" si="10"/>
        <v>2341.2965062499998</v>
      </c>
    </row>
    <row r="337" spans="1:10" ht="15.75">
      <c r="A337" s="37">
        <f t="shared" si="11"/>
        <v>333</v>
      </c>
      <c r="B337" s="90" t="s">
        <v>199</v>
      </c>
      <c r="C337" s="92" t="s">
        <v>861</v>
      </c>
      <c r="D337" s="92" t="s">
        <v>858</v>
      </c>
      <c r="E337" s="90" t="s">
        <v>211</v>
      </c>
      <c r="F337" s="90" t="s">
        <v>6</v>
      </c>
      <c r="G337" s="90">
        <v>1</v>
      </c>
      <c r="H337" s="144">
        <v>2821.1914250000004</v>
      </c>
      <c r="I337" s="161">
        <v>0.25</v>
      </c>
      <c r="J337" s="157">
        <f t="shared" si="10"/>
        <v>2115.8935687500002</v>
      </c>
    </row>
    <row r="338" spans="1:10" ht="15.75">
      <c r="A338" s="37">
        <f t="shared" si="11"/>
        <v>334</v>
      </c>
      <c r="B338" s="90" t="s">
        <v>199</v>
      </c>
      <c r="C338" s="92" t="s">
        <v>862</v>
      </c>
      <c r="D338" s="92" t="s">
        <v>863</v>
      </c>
      <c r="E338" s="90" t="s">
        <v>211</v>
      </c>
      <c r="F338" s="90" t="s">
        <v>6</v>
      </c>
      <c r="G338" s="90">
        <v>1</v>
      </c>
      <c r="H338" s="144">
        <v>2375.9267999999997</v>
      </c>
      <c r="I338" s="161">
        <v>0.25</v>
      </c>
      <c r="J338" s="157">
        <f t="shared" si="10"/>
        <v>1781.9450999999999</v>
      </c>
    </row>
    <row r="339" spans="1:10" ht="15.75">
      <c r="A339" s="37">
        <f t="shared" si="11"/>
        <v>335</v>
      </c>
      <c r="B339" s="90" t="s">
        <v>199</v>
      </c>
      <c r="C339" s="92" t="s">
        <v>864</v>
      </c>
      <c r="D339" s="92" t="s">
        <v>865</v>
      </c>
      <c r="E339" s="90" t="s">
        <v>211</v>
      </c>
      <c r="F339" s="90" t="s">
        <v>6</v>
      </c>
      <c r="G339" s="90">
        <v>1</v>
      </c>
      <c r="H339" s="144">
        <v>2511.5766000000003</v>
      </c>
      <c r="I339" s="161">
        <v>0.25</v>
      </c>
      <c r="J339" s="157">
        <f t="shared" si="10"/>
        <v>1883.6824500000002</v>
      </c>
    </row>
    <row r="340" spans="1:10" ht="15.75">
      <c r="A340" s="37">
        <f t="shared" si="11"/>
        <v>336</v>
      </c>
      <c r="B340" s="90" t="s">
        <v>199</v>
      </c>
      <c r="C340" s="92" t="s">
        <v>866</v>
      </c>
      <c r="D340" s="92" t="s">
        <v>867</v>
      </c>
      <c r="E340" s="90" t="s">
        <v>211</v>
      </c>
      <c r="F340" s="90" t="s">
        <v>6</v>
      </c>
      <c r="G340" s="90">
        <v>1</v>
      </c>
      <c r="H340" s="144">
        <v>2269.0511999999999</v>
      </c>
      <c r="I340" s="161">
        <v>0.25</v>
      </c>
      <c r="J340" s="157">
        <f t="shared" si="10"/>
        <v>1701.7883999999999</v>
      </c>
    </row>
    <row r="341" spans="1:10" ht="15.75">
      <c r="A341" s="37">
        <f t="shared" si="11"/>
        <v>337</v>
      </c>
      <c r="B341" s="90" t="s">
        <v>199</v>
      </c>
      <c r="C341" s="92" t="s">
        <v>868</v>
      </c>
      <c r="D341" s="92" t="s">
        <v>869</v>
      </c>
      <c r="E341" s="90" t="s">
        <v>211</v>
      </c>
      <c r="F341" s="90" t="s">
        <v>6</v>
      </c>
      <c r="G341" s="90">
        <v>1</v>
      </c>
      <c r="H341" s="144">
        <v>1727.610625</v>
      </c>
      <c r="I341" s="161">
        <v>0.25</v>
      </c>
      <c r="J341" s="157">
        <f t="shared" si="10"/>
        <v>1295.70796875</v>
      </c>
    </row>
    <row r="342" spans="1:10" ht="15.75">
      <c r="A342" s="37">
        <f t="shared" si="11"/>
        <v>338</v>
      </c>
      <c r="B342" s="90" t="s">
        <v>199</v>
      </c>
      <c r="C342" s="92" t="s">
        <v>870</v>
      </c>
      <c r="D342" s="92" t="s">
        <v>871</v>
      </c>
      <c r="E342" s="90" t="s">
        <v>211</v>
      </c>
      <c r="F342" s="90" t="s">
        <v>6</v>
      </c>
      <c r="G342" s="90">
        <v>1</v>
      </c>
      <c r="H342" s="144">
        <v>1421.2601000000002</v>
      </c>
      <c r="I342" s="161">
        <v>0.25</v>
      </c>
      <c r="J342" s="157">
        <f t="shared" si="10"/>
        <v>1065.9450750000001</v>
      </c>
    </row>
    <row r="343" spans="1:10" ht="15.75">
      <c r="A343" s="37">
        <f t="shared" si="11"/>
        <v>339</v>
      </c>
      <c r="B343" s="90" t="s">
        <v>199</v>
      </c>
      <c r="C343" s="92" t="s">
        <v>872</v>
      </c>
      <c r="D343" s="92" t="s">
        <v>873</v>
      </c>
      <c r="E343" s="90" t="s">
        <v>211</v>
      </c>
      <c r="F343" s="90" t="s">
        <v>6</v>
      </c>
      <c r="G343" s="90">
        <v>1</v>
      </c>
      <c r="H343" s="144">
        <v>1549.2327500000001</v>
      </c>
      <c r="I343" s="161">
        <v>0.25</v>
      </c>
      <c r="J343" s="157">
        <f t="shared" si="10"/>
        <v>1161.9245625000001</v>
      </c>
    </row>
    <row r="344" spans="1:10" ht="15.75">
      <c r="A344" s="37">
        <f t="shared" si="11"/>
        <v>340</v>
      </c>
      <c r="B344" s="90" t="s">
        <v>199</v>
      </c>
      <c r="C344" s="92" t="s">
        <v>874</v>
      </c>
      <c r="D344" s="92" t="s">
        <v>875</v>
      </c>
      <c r="E344" s="90" t="s">
        <v>211</v>
      </c>
      <c r="F344" s="90" t="s">
        <v>6</v>
      </c>
      <c r="G344" s="90">
        <v>1</v>
      </c>
      <c r="H344" s="144">
        <v>1754.7627500000001</v>
      </c>
      <c r="I344" s="161">
        <v>0.25</v>
      </c>
      <c r="J344" s="157">
        <f t="shared" si="10"/>
        <v>1316.0720625000001</v>
      </c>
    </row>
    <row r="345" spans="1:10" ht="30">
      <c r="A345" s="37">
        <f t="shared" si="11"/>
        <v>341</v>
      </c>
      <c r="B345" s="90" t="s">
        <v>199</v>
      </c>
      <c r="C345" s="92" t="s">
        <v>876</v>
      </c>
      <c r="D345" s="92" t="s">
        <v>877</v>
      </c>
      <c r="E345" s="90" t="s">
        <v>211</v>
      </c>
      <c r="F345" s="90" t="s">
        <v>6</v>
      </c>
      <c r="G345" s="90">
        <v>1</v>
      </c>
      <c r="H345" s="144">
        <v>1.0276500000000002</v>
      </c>
      <c r="I345" s="161">
        <v>0.25</v>
      </c>
      <c r="J345" s="157">
        <f t="shared" si="10"/>
        <v>0.77073750000000008</v>
      </c>
    </row>
    <row r="346" spans="1:10" ht="30">
      <c r="A346" s="37">
        <f t="shared" si="11"/>
        <v>342</v>
      </c>
      <c r="B346" s="90" t="s">
        <v>199</v>
      </c>
      <c r="C346" s="92" t="s">
        <v>878</v>
      </c>
      <c r="D346" s="92" t="s">
        <v>879</v>
      </c>
      <c r="E346" s="90" t="s">
        <v>211</v>
      </c>
      <c r="F346" s="90" t="s">
        <v>6</v>
      </c>
      <c r="G346" s="90">
        <v>1</v>
      </c>
      <c r="H346" s="144">
        <v>3635.8257000000003</v>
      </c>
      <c r="I346" s="161">
        <v>0.25</v>
      </c>
      <c r="J346" s="157">
        <f t="shared" si="10"/>
        <v>2726.869275</v>
      </c>
    </row>
    <row r="347" spans="1:10" ht="30">
      <c r="A347" s="37">
        <f t="shared" si="11"/>
        <v>343</v>
      </c>
      <c r="B347" s="90" t="s">
        <v>199</v>
      </c>
      <c r="C347" s="92" t="s">
        <v>880</v>
      </c>
      <c r="D347" s="92" t="s">
        <v>881</v>
      </c>
      <c r="E347" s="90" t="s">
        <v>211</v>
      </c>
      <c r="F347" s="90" t="s">
        <v>6</v>
      </c>
      <c r="G347" s="90">
        <v>1</v>
      </c>
      <c r="H347" s="144">
        <v>8483.2507500000011</v>
      </c>
      <c r="I347" s="161">
        <v>0.25</v>
      </c>
      <c r="J347" s="157">
        <f t="shared" si="10"/>
        <v>6362.4380625000013</v>
      </c>
    </row>
    <row r="348" spans="1:10" ht="30">
      <c r="A348" s="37">
        <f t="shared" si="11"/>
        <v>344</v>
      </c>
      <c r="B348" s="90" t="s">
        <v>199</v>
      </c>
      <c r="C348" s="92" t="s">
        <v>882</v>
      </c>
      <c r="D348" s="92" t="s">
        <v>883</v>
      </c>
      <c r="E348" s="90" t="s">
        <v>211</v>
      </c>
      <c r="F348" s="90" t="s">
        <v>6</v>
      </c>
      <c r="G348" s="90">
        <v>1</v>
      </c>
      <c r="H348" s="144">
        <v>84830.452200000014</v>
      </c>
      <c r="I348" s="161">
        <v>0.25</v>
      </c>
      <c r="J348" s="157">
        <f t="shared" si="10"/>
        <v>63622.839150000014</v>
      </c>
    </row>
    <row r="349" spans="1:10" ht="30">
      <c r="A349" s="37">
        <f t="shared" si="11"/>
        <v>345</v>
      </c>
      <c r="B349" s="90" t="s">
        <v>199</v>
      </c>
      <c r="C349" s="92" t="s">
        <v>884</v>
      </c>
      <c r="D349" s="92" t="s">
        <v>885</v>
      </c>
      <c r="E349" s="90" t="s">
        <v>211</v>
      </c>
      <c r="F349" s="90" t="s">
        <v>6</v>
      </c>
      <c r="G349" s="90">
        <v>1</v>
      </c>
      <c r="H349" s="144">
        <v>29084.550300000003</v>
      </c>
      <c r="I349" s="161">
        <v>0.25</v>
      </c>
      <c r="J349" s="157">
        <f t="shared" si="10"/>
        <v>21813.412725000002</v>
      </c>
    </row>
    <row r="350" spans="1:10" ht="15.75">
      <c r="A350" s="37">
        <f t="shared" si="11"/>
        <v>346</v>
      </c>
      <c r="B350" s="90" t="s">
        <v>199</v>
      </c>
      <c r="C350" s="92" t="s">
        <v>886</v>
      </c>
      <c r="D350" s="92" t="s">
        <v>887</v>
      </c>
      <c r="E350" s="90" t="s">
        <v>211</v>
      </c>
      <c r="F350" s="90" t="s">
        <v>6</v>
      </c>
      <c r="G350" s="90">
        <v>1</v>
      </c>
      <c r="H350" s="144">
        <v>204.50235000000001</v>
      </c>
      <c r="I350" s="161">
        <v>0.25</v>
      </c>
      <c r="J350" s="157">
        <f t="shared" si="10"/>
        <v>153.37676250000001</v>
      </c>
    </row>
    <row r="351" spans="1:10" ht="15.75">
      <c r="A351" s="37">
        <f t="shared" si="11"/>
        <v>347</v>
      </c>
      <c r="B351" s="90" t="s">
        <v>199</v>
      </c>
      <c r="C351" s="92" t="s">
        <v>888</v>
      </c>
      <c r="D351" s="92" t="s">
        <v>889</v>
      </c>
      <c r="E351" s="90" t="s">
        <v>211</v>
      </c>
      <c r="F351" s="90" t="s">
        <v>6</v>
      </c>
      <c r="G351" s="90">
        <v>1</v>
      </c>
      <c r="H351" s="133">
        <v>3317.7750362844699</v>
      </c>
      <c r="I351" s="161">
        <v>0.25</v>
      </c>
      <c r="J351" s="157">
        <f t="shared" si="10"/>
        <v>2488.3312772133522</v>
      </c>
    </row>
    <row r="352" spans="1:10" ht="15.75">
      <c r="A352" s="37">
        <f t="shared" si="11"/>
        <v>348</v>
      </c>
      <c r="B352" s="90" t="s">
        <v>199</v>
      </c>
      <c r="C352" s="92" t="s">
        <v>890</v>
      </c>
      <c r="D352" s="92" t="s">
        <v>891</v>
      </c>
      <c r="E352" s="90" t="s">
        <v>211</v>
      </c>
      <c r="F352" s="90" t="s">
        <v>6</v>
      </c>
      <c r="G352" s="90">
        <v>1</v>
      </c>
      <c r="H352" s="133">
        <v>3317.7750362844699</v>
      </c>
      <c r="I352" s="161">
        <v>0.25</v>
      </c>
      <c r="J352" s="157">
        <f t="shared" si="10"/>
        <v>2488.3312772133522</v>
      </c>
    </row>
    <row r="353" spans="1:10" ht="30">
      <c r="A353" s="37">
        <f t="shared" si="11"/>
        <v>349</v>
      </c>
      <c r="B353" s="90" t="s">
        <v>199</v>
      </c>
      <c r="C353" s="92" t="s">
        <v>892</v>
      </c>
      <c r="D353" s="92" t="s">
        <v>893</v>
      </c>
      <c r="E353" s="90" t="s">
        <v>211</v>
      </c>
      <c r="F353" s="90" t="s">
        <v>6</v>
      </c>
      <c r="G353" s="90">
        <v>1</v>
      </c>
      <c r="H353" s="133">
        <v>3555.6627963231736</v>
      </c>
      <c r="I353" s="161">
        <v>0.25</v>
      </c>
      <c r="J353" s="157">
        <f t="shared" si="10"/>
        <v>2666.7470972423803</v>
      </c>
    </row>
    <row r="354" spans="1:10" ht="30">
      <c r="A354" s="37">
        <f t="shared" si="11"/>
        <v>350</v>
      </c>
      <c r="B354" s="90" t="s">
        <v>199</v>
      </c>
      <c r="C354" s="92" t="s">
        <v>894</v>
      </c>
      <c r="D354" s="92" t="s">
        <v>895</v>
      </c>
      <c r="E354" s="90" t="s">
        <v>211</v>
      </c>
      <c r="F354" s="90" t="s">
        <v>6</v>
      </c>
      <c r="G354" s="90">
        <v>1</v>
      </c>
      <c r="H354" s="133">
        <v>3555.6627963231736</v>
      </c>
      <c r="I354" s="161">
        <v>0.25</v>
      </c>
      <c r="J354" s="157">
        <f t="shared" si="10"/>
        <v>2666.7470972423803</v>
      </c>
    </row>
    <row r="355" spans="1:10" ht="30">
      <c r="A355" s="37">
        <f t="shared" si="11"/>
        <v>351</v>
      </c>
      <c r="B355" s="90" t="s">
        <v>199</v>
      </c>
      <c r="C355" s="92" t="s">
        <v>896</v>
      </c>
      <c r="D355" s="92" t="s">
        <v>897</v>
      </c>
      <c r="E355" s="90" t="s">
        <v>211</v>
      </c>
      <c r="F355" s="90" t="s">
        <v>6</v>
      </c>
      <c r="G355" s="90">
        <v>1</v>
      </c>
      <c r="H355" s="133">
        <v>3922.6173197871312</v>
      </c>
      <c r="I355" s="161">
        <v>0.25</v>
      </c>
      <c r="J355" s="157">
        <f t="shared" si="10"/>
        <v>2941.9629898403482</v>
      </c>
    </row>
    <row r="356" spans="1:10" ht="30">
      <c r="A356" s="37">
        <f t="shared" si="11"/>
        <v>352</v>
      </c>
      <c r="B356" s="90" t="s">
        <v>199</v>
      </c>
      <c r="C356" s="92" t="s">
        <v>898</v>
      </c>
      <c r="D356" s="92" t="s">
        <v>899</v>
      </c>
      <c r="E356" s="90" t="s">
        <v>211</v>
      </c>
      <c r="F356" s="90" t="s">
        <v>6</v>
      </c>
      <c r="G356" s="90">
        <v>1</v>
      </c>
      <c r="H356" s="133">
        <v>3922.6173197871312</v>
      </c>
      <c r="I356" s="161">
        <v>0.25</v>
      </c>
      <c r="J356" s="157">
        <f t="shared" si="10"/>
        <v>2941.9629898403482</v>
      </c>
    </row>
    <row r="357" spans="1:10" ht="45">
      <c r="A357" s="37">
        <f t="shared" si="11"/>
        <v>353</v>
      </c>
      <c r="B357" s="90" t="s">
        <v>199</v>
      </c>
      <c r="C357" s="92" t="s">
        <v>900</v>
      </c>
      <c r="D357" s="92" t="s">
        <v>901</v>
      </c>
      <c r="E357" s="90" t="s">
        <v>211</v>
      </c>
      <c r="F357" s="90" t="s">
        <v>6</v>
      </c>
      <c r="G357" s="90">
        <v>1</v>
      </c>
      <c r="H357" s="133">
        <v>4213.6502177068205</v>
      </c>
      <c r="I357" s="161">
        <v>0.25</v>
      </c>
      <c r="J357" s="157">
        <f t="shared" si="10"/>
        <v>3160.2376632801152</v>
      </c>
    </row>
    <row r="358" spans="1:10" ht="45">
      <c r="A358" s="37">
        <f t="shared" si="11"/>
        <v>354</v>
      </c>
      <c r="B358" s="90" t="s">
        <v>199</v>
      </c>
      <c r="C358" s="92" t="s">
        <v>902</v>
      </c>
      <c r="D358" s="92" t="s">
        <v>903</v>
      </c>
      <c r="E358" s="90" t="s">
        <v>211</v>
      </c>
      <c r="F358" s="90" t="s">
        <v>6</v>
      </c>
      <c r="G358" s="90">
        <v>1</v>
      </c>
      <c r="H358" s="133">
        <v>4213.6502177068205</v>
      </c>
      <c r="I358" s="161">
        <v>0.25</v>
      </c>
      <c r="J358" s="157">
        <f t="shared" si="10"/>
        <v>3160.2376632801152</v>
      </c>
    </row>
    <row r="359" spans="1:10" ht="30">
      <c r="A359" s="37">
        <f t="shared" si="11"/>
        <v>355</v>
      </c>
      <c r="B359" s="90" t="s">
        <v>199</v>
      </c>
      <c r="C359" s="92" t="s">
        <v>904</v>
      </c>
      <c r="D359" s="92" t="s">
        <v>905</v>
      </c>
      <c r="E359" s="90" t="s">
        <v>211</v>
      </c>
      <c r="F359" s="90" t="s">
        <v>6</v>
      </c>
      <c r="G359" s="90">
        <v>1</v>
      </c>
      <c r="H359" s="133">
        <v>2105.5597484276727</v>
      </c>
      <c r="I359" s="161">
        <v>0.25</v>
      </c>
      <c r="J359" s="157">
        <f t="shared" si="10"/>
        <v>1579.1698113207544</v>
      </c>
    </row>
    <row r="360" spans="1:10" ht="15.75">
      <c r="A360" s="37">
        <f t="shared" si="11"/>
        <v>356</v>
      </c>
      <c r="B360" s="90" t="s">
        <v>199</v>
      </c>
      <c r="C360" s="92" t="s">
        <v>906</v>
      </c>
      <c r="D360" s="92" t="s">
        <v>907</v>
      </c>
      <c r="E360" s="90" t="s">
        <v>211</v>
      </c>
      <c r="F360" s="90" t="s">
        <v>6</v>
      </c>
      <c r="G360" s="90">
        <v>1</v>
      </c>
      <c r="H360" s="133">
        <v>159.43541364296081</v>
      </c>
      <c r="I360" s="161">
        <v>0.25</v>
      </c>
      <c r="J360" s="157">
        <f t="shared" si="10"/>
        <v>119.5765602322206</v>
      </c>
    </row>
    <row r="361" spans="1:10" ht="15.75">
      <c r="A361" s="37">
        <f t="shared" si="11"/>
        <v>357</v>
      </c>
      <c r="B361" s="90" t="s">
        <v>199</v>
      </c>
      <c r="C361" s="92" t="s">
        <v>908</v>
      </c>
      <c r="D361" s="92" t="s">
        <v>909</v>
      </c>
      <c r="E361" s="90" t="s">
        <v>211</v>
      </c>
      <c r="F361" s="90" t="s">
        <v>6</v>
      </c>
      <c r="G361" s="90">
        <v>1</v>
      </c>
      <c r="H361" s="133">
        <v>159.43541364296081</v>
      </c>
      <c r="I361" s="161">
        <v>0.25</v>
      </c>
      <c r="J361" s="157">
        <f t="shared" si="10"/>
        <v>119.5765602322206</v>
      </c>
    </row>
    <row r="362" spans="1:10" ht="15.75">
      <c r="A362" s="37">
        <f t="shared" si="11"/>
        <v>358</v>
      </c>
      <c r="B362" s="90" t="s">
        <v>199</v>
      </c>
      <c r="C362" s="92" t="s">
        <v>910</v>
      </c>
      <c r="D362" s="92" t="s">
        <v>911</v>
      </c>
      <c r="E362" s="90" t="s">
        <v>211</v>
      </c>
      <c r="F362" s="90" t="s">
        <v>6</v>
      </c>
      <c r="G362" s="90">
        <v>1</v>
      </c>
      <c r="H362" s="133">
        <v>93.636671504596038</v>
      </c>
      <c r="I362" s="161">
        <v>0.25</v>
      </c>
      <c r="J362" s="157">
        <f t="shared" si="10"/>
        <v>70.227503628447025</v>
      </c>
    </row>
    <row r="363" spans="1:10" ht="15.75">
      <c r="A363" s="37">
        <f t="shared" si="11"/>
        <v>359</v>
      </c>
      <c r="B363" s="90" t="s">
        <v>199</v>
      </c>
      <c r="C363" s="92" t="s">
        <v>912</v>
      </c>
      <c r="D363" s="92" t="s">
        <v>913</v>
      </c>
      <c r="E363" s="90" t="s">
        <v>211</v>
      </c>
      <c r="F363" s="90" t="s">
        <v>6</v>
      </c>
      <c r="G363" s="90">
        <v>1</v>
      </c>
      <c r="H363" s="133">
        <v>506.14417029511372</v>
      </c>
      <c r="I363" s="161">
        <v>0.25</v>
      </c>
      <c r="J363" s="157">
        <f t="shared" si="10"/>
        <v>379.60812772133528</v>
      </c>
    </row>
    <row r="364" spans="1:10" ht="15.75">
      <c r="A364" s="37">
        <f t="shared" si="11"/>
        <v>360</v>
      </c>
      <c r="B364" s="90" t="s">
        <v>199</v>
      </c>
      <c r="C364" s="92" t="s">
        <v>914</v>
      </c>
      <c r="D364" s="92" t="s">
        <v>915</v>
      </c>
      <c r="E364" s="90" t="s">
        <v>211</v>
      </c>
      <c r="F364" s="90" t="s">
        <v>6</v>
      </c>
      <c r="G364" s="90">
        <v>1</v>
      </c>
      <c r="H364" s="133">
        <v>159.43541364296081</v>
      </c>
      <c r="I364" s="161">
        <v>0.25</v>
      </c>
      <c r="J364" s="157">
        <f t="shared" si="10"/>
        <v>119.5765602322206</v>
      </c>
    </row>
    <row r="365" spans="1:10" ht="15.75">
      <c r="A365" s="37">
        <f t="shared" si="11"/>
        <v>361</v>
      </c>
      <c r="B365" s="90" t="s">
        <v>199</v>
      </c>
      <c r="C365" s="92" t="s">
        <v>916</v>
      </c>
      <c r="D365" s="92" t="s">
        <v>917</v>
      </c>
      <c r="E365" s="90" t="s">
        <v>211</v>
      </c>
      <c r="F365" s="90" t="s">
        <v>6</v>
      </c>
      <c r="G365" s="90">
        <v>1</v>
      </c>
      <c r="H365" s="133">
        <v>711.13255926463455</v>
      </c>
      <c r="I365" s="161">
        <v>0.25</v>
      </c>
      <c r="J365" s="157">
        <f t="shared" si="10"/>
        <v>533.34941944847594</v>
      </c>
    </row>
    <row r="366" spans="1:10" ht="15.75">
      <c r="A366" s="37">
        <f t="shared" si="11"/>
        <v>362</v>
      </c>
      <c r="B366" s="90" t="s">
        <v>199</v>
      </c>
      <c r="C366" s="92" t="s">
        <v>918</v>
      </c>
      <c r="D366" s="92" t="s">
        <v>919</v>
      </c>
      <c r="E366" s="90" t="s">
        <v>211</v>
      </c>
      <c r="F366" s="90" t="s">
        <v>6</v>
      </c>
      <c r="G366" s="90">
        <v>1</v>
      </c>
      <c r="H366" s="133">
        <v>1657.622157716497</v>
      </c>
      <c r="I366" s="161">
        <v>0.25</v>
      </c>
      <c r="J366" s="157">
        <f t="shared" si="10"/>
        <v>1243.2166182873727</v>
      </c>
    </row>
    <row r="367" spans="1:10" ht="15.75">
      <c r="A367" s="37">
        <f t="shared" si="11"/>
        <v>363</v>
      </c>
      <c r="B367" s="90" t="s">
        <v>199</v>
      </c>
      <c r="C367" s="92" t="s">
        <v>920</v>
      </c>
      <c r="D367" s="92" t="s">
        <v>921</v>
      </c>
      <c r="E367" s="90" t="s">
        <v>211</v>
      </c>
      <c r="F367" s="90" t="s">
        <v>6</v>
      </c>
      <c r="G367" s="90">
        <v>1</v>
      </c>
      <c r="H367" s="133">
        <v>3502.5176584421865</v>
      </c>
      <c r="I367" s="161">
        <v>0.25</v>
      </c>
      <c r="J367" s="157">
        <f t="shared" si="10"/>
        <v>2626.88824383164</v>
      </c>
    </row>
    <row r="368" spans="1:10" ht="15.75">
      <c r="A368" s="37">
        <f t="shared" si="11"/>
        <v>364</v>
      </c>
      <c r="B368" s="90" t="s">
        <v>199</v>
      </c>
      <c r="C368" s="92" t="s">
        <v>922</v>
      </c>
      <c r="D368" s="92" t="s">
        <v>923</v>
      </c>
      <c r="E368" s="90" t="s">
        <v>211</v>
      </c>
      <c r="F368" s="90" t="s">
        <v>6</v>
      </c>
      <c r="G368" s="90">
        <v>1</v>
      </c>
      <c r="H368" s="133">
        <v>5344.8824383164001</v>
      </c>
      <c r="I368" s="161">
        <v>0.25</v>
      </c>
      <c r="J368" s="157">
        <f t="shared" si="10"/>
        <v>4008.6618287373003</v>
      </c>
    </row>
    <row r="369" spans="1:10" ht="15.75">
      <c r="A369" s="37">
        <f t="shared" si="11"/>
        <v>365</v>
      </c>
      <c r="B369" s="90" t="s">
        <v>199</v>
      </c>
      <c r="C369" s="92" t="s">
        <v>924</v>
      </c>
      <c r="D369" s="92" t="s">
        <v>925</v>
      </c>
      <c r="E369" s="90" t="s">
        <v>211</v>
      </c>
      <c r="F369" s="90" t="s">
        <v>6</v>
      </c>
      <c r="G369" s="90">
        <v>1</v>
      </c>
      <c r="H369" s="133">
        <v>14966.683115626511</v>
      </c>
      <c r="I369" s="161">
        <v>0.25</v>
      </c>
      <c r="J369" s="157">
        <f t="shared" si="10"/>
        <v>11225.012336719883</v>
      </c>
    </row>
    <row r="370" spans="1:10" ht="15.75">
      <c r="A370" s="37">
        <f t="shared" si="11"/>
        <v>366</v>
      </c>
      <c r="B370" s="90" t="s">
        <v>199</v>
      </c>
      <c r="C370" s="92" t="s">
        <v>926</v>
      </c>
      <c r="D370" s="92" t="s">
        <v>927</v>
      </c>
      <c r="E370" s="90" t="s">
        <v>211</v>
      </c>
      <c r="F370" s="90" t="s">
        <v>6</v>
      </c>
      <c r="G370" s="90">
        <v>1</v>
      </c>
      <c r="H370" s="133">
        <v>27645.594581519108</v>
      </c>
      <c r="I370" s="161">
        <v>0.25</v>
      </c>
      <c r="J370" s="157">
        <f t="shared" si="10"/>
        <v>20734.195936139331</v>
      </c>
    </row>
    <row r="371" spans="1:10" ht="15.75">
      <c r="A371" s="37">
        <f t="shared" si="11"/>
        <v>367</v>
      </c>
      <c r="B371" s="90" t="s">
        <v>199</v>
      </c>
      <c r="C371" s="92" t="s">
        <v>928</v>
      </c>
      <c r="D371" s="92" t="s">
        <v>929</v>
      </c>
      <c r="E371" s="90" t="s">
        <v>211</v>
      </c>
      <c r="F371" s="90" t="s">
        <v>6</v>
      </c>
      <c r="G371" s="90">
        <v>1</v>
      </c>
      <c r="H371" s="133">
        <v>48708.784228350261</v>
      </c>
      <c r="I371" s="161">
        <v>0.25</v>
      </c>
      <c r="J371" s="157">
        <f t="shared" si="10"/>
        <v>36531.588171262694</v>
      </c>
    </row>
    <row r="372" spans="1:10" ht="15.75">
      <c r="A372" s="37">
        <f t="shared" si="11"/>
        <v>368</v>
      </c>
      <c r="B372" s="90" t="s">
        <v>199</v>
      </c>
      <c r="C372" s="92" t="s">
        <v>930</v>
      </c>
      <c r="D372" s="92" t="s">
        <v>931</v>
      </c>
      <c r="E372" s="90" t="s">
        <v>211</v>
      </c>
      <c r="F372" s="90" t="s">
        <v>6</v>
      </c>
      <c r="G372" s="90">
        <v>1</v>
      </c>
      <c r="H372" s="144">
        <v>86.614775000000009</v>
      </c>
      <c r="I372" s="161">
        <v>0.25</v>
      </c>
      <c r="J372" s="157">
        <f t="shared" si="10"/>
        <v>64.961081250000007</v>
      </c>
    </row>
    <row r="373" spans="1:10" ht="15.75">
      <c r="A373" s="37">
        <f t="shared" si="11"/>
        <v>369</v>
      </c>
      <c r="B373" s="90" t="s">
        <v>199</v>
      </c>
      <c r="C373" s="92" t="s">
        <v>932</v>
      </c>
      <c r="D373" s="92" t="s">
        <v>933</v>
      </c>
      <c r="E373" s="90" t="s">
        <v>211</v>
      </c>
      <c r="F373" s="90" t="s">
        <v>6</v>
      </c>
      <c r="G373" s="90">
        <v>1</v>
      </c>
      <c r="H373" s="144">
        <v>95.571449999999999</v>
      </c>
      <c r="I373" s="161">
        <v>0.25</v>
      </c>
      <c r="J373" s="157">
        <f t="shared" si="10"/>
        <v>71.678587499999992</v>
      </c>
    </row>
    <row r="374" spans="1:10" ht="15.75">
      <c r="A374" s="37">
        <f t="shared" si="11"/>
        <v>370</v>
      </c>
      <c r="B374" s="90" t="s">
        <v>199</v>
      </c>
      <c r="C374" s="92" t="s">
        <v>934</v>
      </c>
      <c r="D374" s="92" t="s">
        <v>935</v>
      </c>
      <c r="E374" s="90" t="s">
        <v>211</v>
      </c>
      <c r="F374" s="90" t="s">
        <v>6</v>
      </c>
      <c r="G374" s="90">
        <v>1</v>
      </c>
      <c r="H374" s="144">
        <v>99.944000000000003</v>
      </c>
      <c r="I374" s="161">
        <v>0.25</v>
      </c>
      <c r="J374" s="157">
        <f t="shared" si="10"/>
        <v>74.957999999999998</v>
      </c>
    </row>
    <row r="375" spans="1:10" ht="15.75">
      <c r="A375" s="37">
        <f t="shared" si="11"/>
        <v>371</v>
      </c>
      <c r="B375" s="90" t="s">
        <v>199</v>
      </c>
      <c r="C375" s="92" t="s">
        <v>936</v>
      </c>
      <c r="D375" s="92" t="s">
        <v>937</v>
      </c>
      <c r="E375" s="90" t="s">
        <v>211</v>
      </c>
      <c r="F375" s="90" t="s">
        <v>6</v>
      </c>
      <c r="G375" s="90">
        <v>1</v>
      </c>
      <c r="H375" s="144">
        <v>99.944000000000003</v>
      </c>
      <c r="I375" s="161">
        <v>0.25</v>
      </c>
      <c r="J375" s="157">
        <f t="shared" si="10"/>
        <v>74.957999999999998</v>
      </c>
    </row>
    <row r="376" spans="1:10" ht="15.75">
      <c r="A376" s="37">
        <f t="shared" si="11"/>
        <v>372</v>
      </c>
      <c r="B376" s="90" t="s">
        <v>199</v>
      </c>
      <c r="C376" s="92" t="s">
        <v>938</v>
      </c>
      <c r="D376" s="92" t="s">
        <v>939</v>
      </c>
      <c r="E376" s="90" t="s">
        <v>211</v>
      </c>
      <c r="F376" s="90" t="s">
        <v>6</v>
      </c>
      <c r="G376" s="90">
        <v>1</v>
      </c>
      <c r="H376" s="144">
        <v>89.596975000000015</v>
      </c>
      <c r="I376" s="161">
        <v>0.25</v>
      </c>
      <c r="J376" s="157">
        <f t="shared" si="10"/>
        <v>67.197731250000004</v>
      </c>
    </row>
    <row r="377" spans="1:10" ht="15.75">
      <c r="A377" s="37">
        <f t="shared" si="11"/>
        <v>373</v>
      </c>
      <c r="B377" s="90" t="s">
        <v>199</v>
      </c>
      <c r="C377" s="92" t="s">
        <v>940</v>
      </c>
      <c r="D377" s="92" t="s">
        <v>941</v>
      </c>
      <c r="E377" s="90" t="s">
        <v>211</v>
      </c>
      <c r="F377" s="90" t="s">
        <v>6</v>
      </c>
      <c r="G377" s="90">
        <v>1</v>
      </c>
      <c r="H377" s="144">
        <v>100.7097</v>
      </c>
      <c r="I377" s="161">
        <v>0.25</v>
      </c>
      <c r="J377" s="157">
        <f t="shared" si="10"/>
        <v>75.532274999999998</v>
      </c>
    </row>
    <row r="378" spans="1:10" ht="15.75">
      <c r="A378" s="37">
        <f t="shared" si="11"/>
        <v>374</v>
      </c>
      <c r="B378" s="90" t="s">
        <v>199</v>
      </c>
      <c r="C378" s="92" t="s">
        <v>942</v>
      </c>
      <c r="D378" s="92" t="s">
        <v>943</v>
      </c>
      <c r="E378" s="90" t="s">
        <v>211</v>
      </c>
      <c r="F378" s="90" t="s">
        <v>6</v>
      </c>
      <c r="G378" s="90">
        <v>1</v>
      </c>
      <c r="H378" s="144">
        <v>113.04150000000001</v>
      </c>
      <c r="I378" s="161">
        <v>0.25</v>
      </c>
      <c r="J378" s="157">
        <f t="shared" si="10"/>
        <v>84.781125000000003</v>
      </c>
    </row>
    <row r="379" spans="1:10" ht="15.75">
      <c r="A379" s="37">
        <f t="shared" si="11"/>
        <v>375</v>
      </c>
      <c r="B379" s="90" t="s">
        <v>199</v>
      </c>
      <c r="C379" s="92" t="s">
        <v>944</v>
      </c>
      <c r="D379" s="92" t="s">
        <v>945</v>
      </c>
      <c r="E379" s="90" t="s">
        <v>211</v>
      </c>
      <c r="F379" s="90" t="s">
        <v>6</v>
      </c>
      <c r="G379" s="90">
        <v>1</v>
      </c>
      <c r="H379" s="144">
        <v>113.04150000000001</v>
      </c>
      <c r="I379" s="161">
        <v>0.25</v>
      </c>
      <c r="J379" s="157">
        <f t="shared" si="10"/>
        <v>84.781125000000003</v>
      </c>
    </row>
    <row r="380" spans="1:10" ht="15.75">
      <c r="A380" s="37">
        <f t="shared" si="11"/>
        <v>376</v>
      </c>
      <c r="B380" s="90" t="s">
        <v>199</v>
      </c>
      <c r="C380" s="92" t="s">
        <v>946</v>
      </c>
      <c r="D380" s="92" t="s">
        <v>947</v>
      </c>
      <c r="E380" s="90" t="s">
        <v>211</v>
      </c>
      <c r="F380" s="90" t="s">
        <v>6</v>
      </c>
      <c r="G380" s="90">
        <v>1</v>
      </c>
      <c r="H380" s="144">
        <v>100.7097</v>
      </c>
      <c r="I380" s="161">
        <v>0.25</v>
      </c>
      <c r="J380" s="157">
        <f t="shared" si="10"/>
        <v>75.532274999999998</v>
      </c>
    </row>
    <row r="381" spans="1:10" ht="15.75">
      <c r="A381" s="37">
        <f t="shared" si="11"/>
        <v>377</v>
      </c>
      <c r="B381" s="90" t="s">
        <v>199</v>
      </c>
      <c r="C381" s="92" t="s">
        <v>948</v>
      </c>
      <c r="D381" s="92" t="s">
        <v>949</v>
      </c>
      <c r="E381" s="90" t="s">
        <v>211</v>
      </c>
      <c r="F381" s="90" t="s">
        <v>6</v>
      </c>
      <c r="G381" s="90">
        <v>1</v>
      </c>
      <c r="H381" s="144">
        <v>113.60570000000001</v>
      </c>
      <c r="I381" s="161">
        <v>0.25</v>
      </c>
      <c r="J381" s="157">
        <f t="shared" si="10"/>
        <v>85.20427500000001</v>
      </c>
    </row>
    <row r="382" spans="1:10" ht="15.75">
      <c r="A382" s="37">
        <f t="shared" si="11"/>
        <v>378</v>
      </c>
      <c r="B382" s="90" t="s">
        <v>199</v>
      </c>
      <c r="C382" s="92" t="s">
        <v>950</v>
      </c>
      <c r="D382" s="92" t="s">
        <v>943</v>
      </c>
      <c r="E382" s="90" t="s">
        <v>211</v>
      </c>
      <c r="F382" s="90" t="s">
        <v>6</v>
      </c>
      <c r="G382" s="90">
        <v>1</v>
      </c>
      <c r="H382" s="144">
        <v>125.93750000000001</v>
      </c>
      <c r="I382" s="161">
        <v>0.25</v>
      </c>
      <c r="J382" s="157">
        <f t="shared" si="10"/>
        <v>94.453125000000014</v>
      </c>
    </row>
    <row r="383" spans="1:10" ht="15.75">
      <c r="A383" s="37">
        <f t="shared" si="11"/>
        <v>379</v>
      </c>
      <c r="B383" s="90" t="s">
        <v>199</v>
      </c>
      <c r="C383" s="92" t="s">
        <v>951</v>
      </c>
      <c r="D383" s="92" t="s">
        <v>945</v>
      </c>
      <c r="E383" s="90" t="s">
        <v>211</v>
      </c>
      <c r="F383" s="90" t="s">
        <v>6</v>
      </c>
      <c r="G383" s="90">
        <v>1</v>
      </c>
      <c r="H383" s="144">
        <v>125.93750000000001</v>
      </c>
      <c r="I383" s="161">
        <v>0.25</v>
      </c>
      <c r="J383" s="157">
        <f t="shared" si="10"/>
        <v>94.453125000000014</v>
      </c>
    </row>
    <row r="384" spans="1:10" ht="15.75">
      <c r="A384" s="37">
        <f t="shared" si="11"/>
        <v>380</v>
      </c>
      <c r="B384" s="90" t="s">
        <v>199</v>
      </c>
      <c r="C384" s="106" t="s">
        <v>952</v>
      </c>
      <c r="D384" s="90" t="s">
        <v>953</v>
      </c>
      <c r="E384" s="90" t="s">
        <v>211</v>
      </c>
      <c r="F384" s="90" t="s">
        <v>6</v>
      </c>
      <c r="G384" s="90">
        <v>1</v>
      </c>
      <c r="H384" s="144">
        <v>8.4563000000000006</v>
      </c>
      <c r="I384" s="161">
        <v>0.25</v>
      </c>
      <c r="J384" s="157">
        <f t="shared" si="10"/>
        <v>6.3422250000000009</v>
      </c>
    </row>
    <row r="385" spans="1:10" ht="15.75">
      <c r="A385" s="37">
        <f t="shared" si="11"/>
        <v>381</v>
      </c>
      <c r="B385" s="90" t="s">
        <v>199</v>
      </c>
      <c r="C385" s="91" t="s">
        <v>954</v>
      </c>
      <c r="D385" s="90" t="s">
        <v>955</v>
      </c>
      <c r="E385" s="90" t="s">
        <v>211</v>
      </c>
      <c r="F385" s="90" t="s">
        <v>6</v>
      </c>
      <c r="G385" s="90">
        <v>1</v>
      </c>
      <c r="H385" s="144">
        <v>8.4563000000000006</v>
      </c>
      <c r="I385" s="161">
        <v>0.25</v>
      </c>
      <c r="J385" s="157">
        <f t="shared" si="10"/>
        <v>6.3422250000000009</v>
      </c>
    </row>
    <row r="386" spans="1:10" ht="15.75">
      <c r="A386" s="37">
        <f t="shared" si="11"/>
        <v>382</v>
      </c>
      <c r="B386" s="90" t="s">
        <v>199</v>
      </c>
      <c r="C386" s="91" t="s">
        <v>956</v>
      </c>
      <c r="D386" s="90" t="s">
        <v>957</v>
      </c>
      <c r="E386" s="90" t="s">
        <v>211</v>
      </c>
      <c r="F386" s="90" t="s">
        <v>6</v>
      </c>
      <c r="G386" s="90">
        <v>1</v>
      </c>
      <c r="H386" s="144">
        <v>11.556600000000001</v>
      </c>
      <c r="I386" s="161">
        <v>0.25</v>
      </c>
      <c r="J386" s="157">
        <f t="shared" si="10"/>
        <v>8.6674500000000005</v>
      </c>
    </row>
    <row r="387" spans="1:10" ht="15.75">
      <c r="A387" s="37">
        <f t="shared" si="11"/>
        <v>383</v>
      </c>
      <c r="B387" s="90" t="s">
        <v>199</v>
      </c>
      <c r="C387" s="106" t="s">
        <v>958</v>
      </c>
      <c r="D387" s="90" t="s">
        <v>959</v>
      </c>
      <c r="E387" s="90" t="s">
        <v>211</v>
      </c>
      <c r="F387" s="90" t="s">
        <v>6</v>
      </c>
      <c r="G387" s="90">
        <v>1</v>
      </c>
      <c r="H387" s="144">
        <v>11.556600000000001</v>
      </c>
      <c r="I387" s="161">
        <v>0.25</v>
      </c>
      <c r="J387" s="157">
        <f t="shared" si="10"/>
        <v>8.6674500000000005</v>
      </c>
    </row>
    <row r="388" spans="1:10" ht="15.75">
      <c r="A388" s="37">
        <f t="shared" si="11"/>
        <v>384</v>
      </c>
      <c r="B388" s="90" t="s">
        <v>199</v>
      </c>
      <c r="C388" s="91" t="s">
        <v>960</v>
      </c>
      <c r="D388" s="90" t="s">
        <v>961</v>
      </c>
      <c r="E388" s="90" t="s">
        <v>211</v>
      </c>
      <c r="F388" s="90" t="s">
        <v>6</v>
      </c>
      <c r="G388" s="90">
        <v>1</v>
      </c>
      <c r="H388" s="144">
        <v>4.5011000000000001</v>
      </c>
      <c r="I388" s="161">
        <v>0.25</v>
      </c>
      <c r="J388" s="157">
        <f t="shared" si="10"/>
        <v>3.3758249999999999</v>
      </c>
    </row>
    <row r="389" spans="1:10" ht="15.75">
      <c r="A389" s="37">
        <f t="shared" si="11"/>
        <v>385</v>
      </c>
      <c r="B389" s="90" t="s">
        <v>199</v>
      </c>
      <c r="C389" s="91" t="s">
        <v>962</v>
      </c>
      <c r="D389" s="90" t="s">
        <v>963</v>
      </c>
      <c r="E389" s="90" t="s">
        <v>211</v>
      </c>
      <c r="F389" s="90" t="s">
        <v>6</v>
      </c>
      <c r="G389" s="90">
        <v>1</v>
      </c>
      <c r="H389" s="144">
        <v>4.3672000000000004</v>
      </c>
      <c r="I389" s="161">
        <v>0.25</v>
      </c>
      <c r="J389" s="157">
        <f t="shared" ref="J389:J452" si="12">H389*(1-I389)</f>
        <v>3.2754000000000003</v>
      </c>
    </row>
    <row r="390" spans="1:10" ht="15.75">
      <c r="A390" s="37">
        <f t="shared" si="11"/>
        <v>386</v>
      </c>
      <c r="B390" s="90" t="s">
        <v>199</v>
      </c>
      <c r="C390" s="91" t="s">
        <v>964</v>
      </c>
      <c r="D390" s="90" t="s">
        <v>965</v>
      </c>
      <c r="E390" s="90" t="s">
        <v>211</v>
      </c>
      <c r="F390" s="90" t="s">
        <v>6</v>
      </c>
      <c r="G390" s="90">
        <v>1</v>
      </c>
      <c r="H390" s="144">
        <v>4.7998000000000003</v>
      </c>
      <c r="I390" s="161">
        <v>0.25</v>
      </c>
      <c r="J390" s="157">
        <f t="shared" si="12"/>
        <v>3.59985</v>
      </c>
    </row>
    <row r="391" spans="1:10" ht="15.75">
      <c r="A391" s="37">
        <f t="shared" ref="A391:A454" si="13">A390+1</f>
        <v>387</v>
      </c>
      <c r="B391" s="90" t="s">
        <v>199</v>
      </c>
      <c r="C391" s="91" t="s">
        <v>966</v>
      </c>
      <c r="D391" s="90" t="s">
        <v>967</v>
      </c>
      <c r="E391" s="90" t="s">
        <v>211</v>
      </c>
      <c r="F391" s="90" t="s">
        <v>6</v>
      </c>
      <c r="G391" s="90">
        <v>1</v>
      </c>
      <c r="H391" s="144">
        <v>4.7998000000000003</v>
      </c>
      <c r="I391" s="161">
        <v>0.25</v>
      </c>
      <c r="J391" s="157">
        <f t="shared" si="12"/>
        <v>3.59985</v>
      </c>
    </row>
    <row r="392" spans="1:10" ht="15.75">
      <c r="A392" s="37">
        <f t="shared" si="13"/>
        <v>388</v>
      </c>
      <c r="B392" s="90" t="s">
        <v>199</v>
      </c>
      <c r="C392" s="91" t="s">
        <v>968</v>
      </c>
      <c r="D392" s="90" t="s">
        <v>969</v>
      </c>
      <c r="E392" s="90" t="s">
        <v>211</v>
      </c>
      <c r="F392" s="90" t="s">
        <v>6</v>
      </c>
      <c r="G392" s="90">
        <v>1</v>
      </c>
      <c r="H392" s="144">
        <v>10.279400000000001</v>
      </c>
      <c r="I392" s="161">
        <v>0.25</v>
      </c>
      <c r="J392" s="157">
        <f t="shared" si="12"/>
        <v>7.7095500000000001</v>
      </c>
    </row>
    <row r="393" spans="1:10" ht="15.75">
      <c r="A393" s="37">
        <f t="shared" si="13"/>
        <v>389</v>
      </c>
      <c r="B393" s="90" t="s">
        <v>199</v>
      </c>
      <c r="C393" s="91" t="s">
        <v>970</v>
      </c>
      <c r="D393" s="90" t="s">
        <v>971</v>
      </c>
      <c r="E393" s="90" t="s">
        <v>211</v>
      </c>
      <c r="F393" s="90" t="s">
        <v>6</v>
      </c>
      <c r="G393" s="90">
        <v>1</v>
      </c>
      <c r="H393" s="144">
        <v>10.5678</v>
      </c>
      <c r="I393" s="161">
        <v>0.25</v>
      </c>
      <c r="J393" s="157">
        <f t="shared" si="12"/>
        <v>7.9258500000000005</v>
      </c>
    </row>
    <row r="394" spans="1:10" ht="15.75">
      <c r="A394" s="37">
        <f t="shared" si="13"/>
        <v>390</v>
      </c>
      <c r="B394" s="90" t="s">
        <v>199</v>
      </c>
      <c r="C394" s="91" t="s">
        <v>972</v>
      </c>
      <c r="D394" s="90" t="s">
        <v>973</v>
      </c>
      <c r="E394" s="90" t="s">
        <v>211</v>
      </c>
      <c r="F394" s="90" t="s">
        <v>6</v>
      </c>
      <c r="G394" s="90">
        <v>1</v>
      </c>
      <c r="H394" s="144">
        <v>10.372100000000001</v>
      </c>
      <c r="I394" s="161">
        <v>0.25</v>
      </c>
      <c r="J394" s="157">
        <f t="shared" si="12"/>
        <v>7.7790750000000006</v>
      </c>
    </row>
    <row r="395" spans="1:10" ht="15.75">
      <c r="A395" s="37">
        <f t="shared" si="13"/>
        <v>391</v>
      </c>
      <c r="B395" s="90" t="s">
        <v>199</v>
      </c>
      <c r="C395" s="91" t="s">
        <v>974</v>
      </c>
      <c r="D395" s="90" t="s">
        <v>975</v>
      </c>
      <c r="E395" s="90" t="s">
        <v>211</v>
      </c>
      <c r="F395" s="90" t="s">
        <v>6</v>
      </c>
      <c r="G395" s="90">
        <v>1</v>
      </c>
      <c r="H395" s="144">
        <v>10.5678</v>
      </c>
      <c r="I395" s="161">
        <v>0.25</v>
      </c>
      <c r="J395" s="157">
        <f t="shared" si="12"/>
        <v>7.9258500000000005</v>
      </c>
    </row>
    <row r="396" spans="1:10" ht="15.75">
      <c r="A396" s="37">
        <f t="shared" si="13"/>
        <v>392</v>
      </c>
      <c r="B396" s="90" t="s">
        <v>199</v>
      </c>
      <c r="C396" s="91" t="s">
        <v>976</v>
      </c>
      <c r="D396" s="90" t="s">
        <v>977</v>
      </c>
      <c r="E396" s="90" t="s">
        <v>211</v>
      </c>
      <c r="F396" s="90" t="s">
        <v>6</v>
      </c>
      <c r="G396" s="90">
        <v>1</v>
      </c>
      <c r="H396" s="144">
        <v>48.4512</v>
      </c>
      <c r="I396" s="161">
        <v>0.25</v>
      </c>
      <c r="J396" s="157">
        <f t="shared" si="12"/>
        <v>36.3384</v>
      </c>
    </row>
    <row r="397" spans="1:10" ht="15.75">
      <c r="A397" s="37">
        <f t="shared" si="13"/>
        <v>393</v>
      </c>
      <c r="B397" s="90" t="s">
        <v>199</v>
      </c>
      <c r="C397" s="91" t="s">
        <v>978</v>
      </c>
      <c r="D397" s="90" t="s">
        <v>979</v>
      </c>
      <c r="E397" s="90" t="s">
        <v>211</v>
      </c>
      <c r="F397" s="90" t="s">
        <v>6</v>
      </c>
      <c r="G397" s="90">
        <v>1</v>
      </c>
      <c r="H397" s="144">
        <v>48.4512</v>
      </c>
      <c r="I397" s="161">
        <v>0.25</v>
      </c>
      <c r="J397" s="157">
        <f t="shared" si="12"/>
        <v>36.3384</v>
      </c>
    </row>
    <row r="398" spans="1:10" ht="15.75">
      <c r="A398" s="37">
        <f t="shared" si="13"/>
        <v>394</v>
      </c>
      <c r="B398" s="90" t="s">
        <v>199</v>
      </c>
      <c r="C398" s="91" t="s">
        <v>980</v>
      </c>
      <c r="D398" s="90" t="s">
        <v>981</v>
      </c>
      <c r="E398" s="90" t="s">
        <v>211</v>
      </c>
      <c r="F398" s="90" t="s">
        <v>6</v>
      </c>
      <c r="G398" s="90">
        <v>1</v>
      </c>
      <c r="H398" s="144">
        <v>10.1661</v>
      </c>
      <c r="I398" s="161">
        <v>0.25</v>
      </c>
      <c r="J398" s="157">
        <f t="shared" si="12"/>
        <v>7.6245750000000001</v>
      </c>
    </row>
    <row r="399" spans="1:10" ht="15.75">
      <c r="A399" s="37">
        <f t="shared" si="13"/>
        <v>395</v>
      </c>
      <c r="B399" s="90" t="s">
        <v>199</v>
      </c>
      <c r="C399" s="91" t="s">
        <v>982</v>
      </c>
      <c r="D399" s="90" t="s">
        <v>983</v>
      </c>
      <c r="E399" s="90" t="s">
        <v>211</v>
      </c>
      <c r="F399" s="90" t="s">
        <v>6</v>
      </c>
      <c r="G399" s="90">
        <v>1</v>
      </c>
      <c r="H399" s="144">
        <v>9.7026000000000003</v>
      </c>
      <c r="I399" s="161">
        <v>0.25</v>
      </c>
      <c r="J399" s="157">
        <f t="shared" si="12"/>
        <v>7.2769500000000003</v>
      </c>
    </row>
    <row r="400" spans="1:10" ht="15.75">
      <c r="A400" s="37">
        <f t="shared" si="13"/>
        <v>396</v>
      </c>
      <c r="B400" s="90" t="s">
        <v>199</v>
      </c>
      <c r="C400" s="91" t="s">
        <v>984</v>
      </c>
      <c r="D400" s="90" t="s">
        <v>985</v>
      </c>
      <c r="E400" s="90" t="s">
        <v>211</v>
      </c>
      <c r="F400" s="90" t="s">
        <v>6</v>
      </c>
      <c r="G400" s="90">
        <v>1</v>
      </c>
      <c r="H400" s="144">
        <v>9.4657</v>
      </c>
      <c r="I400" s="161">
        <v>0.25</v>
      </c>
      <c r="J400" s="157">
        <f t="shared" si="12"/>
        <v>7.0992750000000004</v>
      </c>
    </row>
    <row r="401" spans="1:10" ht="15.75">
      <c r="A401" s="37">
        <f t="shared" si="13"/>
        <v>397</v>
      </c>
      <c r="B401" s="90" t="s">
        <v>199</v>
      </c>
      <c r="C401" s="91" t="s">
        <v>986</v>
      </c>
      <c r="D401" s="90" t="s">
        <v>987</v>
      </c>
      <c r="E401" s="90" t="s">
        <v>211</v>
      </c>
      <c r="F401" s="90" t="s">
        <v>6</v>
      </c>
      <c r="G401" s="90">
        <v>1</v>
      </c>
      <c r="H401" s="144">
        <v>9.9292000000000016</v>
      </c>
      <c r="I401" s="161">
        <v>0.25</v>
      </c>
      <c r="J401" s="157">
        <f t="shared" si="12"/>
        <v>7.4469000000000012</v>
      </c>
    </row>
    <row r="402" spans="1:10" ht="15.75">
      <c r="A402" s="37">
        <f t="shared" si="13"/>
        <v>398</v>
      </c>
      <c r="B402" s="90" t="s">
        <v>199</v>
      </c>
      <c r="C402" s="91" t="s">
        <v>988</v>
      </c>
      <c r="D402" s="90" t="s">
        <v>989</v>
      </c>
      <c r="E402" s="90" t="s">
        <v>211</v>
      </c>
      <c r="F402" s="90" t="s">
        <v>6</v>
      </c>
      <c r="G402" s="90">
        <v>1</v>
      </c>
      <c r="H402" s="144">
        <v>4.6659000000000006</v>
      </c>
      <c r="I402" s="161">
        <v>0.25</v>
      </c>
      <c r="J402" s="157">
        <f t="shared" si="12"/>
        <v>3.4994250000000005</v>
      </c>
    </row>
    <row r="403" spans="1:10" ht="15.75">
      <c r="A403" s="37">
        <f t="shared" si="13"/>
        <v>399</v>
      </c>
      <c r="B403" s="90" t="s">
        <v>199</v>
      </c>
      <c r="C403" s="91" t="s">
        <v>990</v>
      </c>
      <c r="D403" s="90" t="s">
        <v>991</v>
      </c>
      <c r="E403" s="90" t="s">
        <v>211</v>
      </c>
      <c r="F403" s="90" t="s">
        <v>6</v>
      </c>
      <c r="G403" s="90">
        <v>1</v>
      </c>
      <c r="H403" s="144">
        <v>4.8925000000000001</v>
      </c>
      <c r="I403" s="161">
        <v>0.25</v>
      </c>
      <c r="J403" s="157">
        <f t="shared" si="12"/>
        <v>3.6693750000000001</v>
      </c>
    </row>
    <row r="404" spans="1:10" ht="15.75">
      <c r="A404" s="37">
        <f t="shared" si="13"/>
        <v>400</v>
      </c>
      <c r="B404" s="90" t="s">
        <v>199</v>
      </c>
      <c r="C404" s="90" t="s">
        <v>992</v>
      </c>
      <c r="D404" s="90" t="s">
        <v>993</v>
      </c>
      <c r="E404" s="90" t="s">
        <v>211</v>
      </c>
      <c r="F404" s="90" t="s">
        <v>6</v>
      </c>
      <c r="G404" s="90">
        <v>1</v>
      </c>
      <c r="H404" s="144">
        <v>8.8992000000000004</v>
      </c>
      <c r="I404" s="161">
        <v>0.25</v>
      </c>
      <c r="J404" s="157">
        <f t="shared" si="12"/>
        <v>6.6744000000000003</v>
      </c>
    </row>
    <row r="405" spans="1:10" ht="15.75">
      <c r="A405" s="37">
        <f t="shared" si="13"/>
        <v>401</v>
      </c>
      <c r="B405" s="90" t="s">
        <v>199</v>
      </c>
      <c r="C405" s="100" t="s">
        <v>994</v>
      </c>
      <c r="D405" s="91" t="s">
        <v>995</v>
      </c>
      <c r="E405" s="90" t="s">
        <v>211</v>
      </c>
      <c r="F405" s="90" t="s">
        <v>6</v>
      </c>
      <c r="G405" s="90">
        <v>1</v>
      </c>
      <c r="H405" s="144">
        <v>6.3371750000000002</v>
      </c>
      <c r="I405" s="161">
        <v>0.25</v>
      </c>
      <c r="J405" s="157">
        <f t="shared" si="12"/>
        <v>4.7528812499999997</v>
      </c>
    </row>
    <row r="406" spans="1:10" ht="15.75">
      <c r="A406" s="37">
        <f t="shared" si="13"/>
        <v>402</v>
      </c>
      <c r="B406" s="90" t="s">
        <v>199</v>
      </c>
      <c r="C406" s="100" t="s">
        <v>996</v>
      </c>
      <c r="D406" s="91" t="s">
        <v>997</v>
      </c>
      <c r="E406" s="90" t="s">
        <v>211</v>
      </c>
      <c r="F406" s="90" t="s">
        <v>6</v>
      </c>
      <c r="G406" s="90">
        <v>1</v>
      </c>
      <c r="H406" s="144">
        <v>4.0400749999999999</v>
      </c>
      <c r="I406" s="161">
        <v>0.25</v>
      </c>
      <c r="J406" s="157">
        <f t="shared" si="12"/>
        <v>3.0300562499999999</v>
      </c>
    </row>
    <row r="407" spans="1:10" ht="15.75">
      <c r="A407" s="37">
        <f t="shared" si="13"/>
        <v>403</v>
      </c>
      <c r="B407" s="90" t="s">
        <v>199</v>
      </c>
      <c r="C407" s="100" t="s">
        <v>998</v>
      </c>
      <c r="D407" s="91" t="s">
        <v>999</v>
      </c>
      <c r="E407" s="90" t="s">
        <v>211</v>
      </c>
      <c r="F407" s="90" t="s">
        <v>6</v>
      </c>
      <c r="G407" s="90">
        <v>1</v>
      </c>
      <c r="H407" s="144">
        <v>4.2617250000000011</v>
      </c>
      <c r="I407" s="161">
        <v>0.25</v>
      </c>
      <c r="J407" s="157">
        <f t="shared" si="12"/>
        <v>3.1962937500000006</v>
      </c>
    </row>
    <row r="408" spans="1:10" ht="15.75">
      <c r="A408" s="37">
        <f t="shared" si="13"/>
        <v>404</v>
      </c>
      <c r="B408" s="90" t="s">
        <v>199</v>
      </c>
      <c r="C408" s="100" t="s">
        <v>1000</v>
      </c>
      <c r="D408" s="91" t="s">
        <v>1001</v>
      </c>
      <c r="E408" s="90" t="s">
        <v>211</v>
      </c>
      <c r="F408" s="90" t="s">
        <v>6</v>
      </c>
      <c r="G408" s="90">
        <v>1</v>
      </c>
      <c r="H408" s="144">
        <v>8.070075000000001</v>
      </c>
      <c r="I408" s="161">
        <v>0.25</v>
      </c>
      <c r="J408" s="157">
        <f t="shared" si="12"/>
        <v>6.0525562500000003</v>
      </c>
    </row>
    <row r="409" spans="1:10" ht="15.75">
      <c r="A409" s="37">
        <f t="shared" si="13"/>
        <v>405</v>
      </c>
      <c r="B409" s="90" t="s">
        <v>199</v>
      </c>
      <c r="C409" s="100" t="s">
        <v>1002</v>
      </c>
      <c r="D409" s="91" t="s">
        <v>1003</v>
      </c>
      <c r="E409" s="90" t="s">
        <v>211</v>
      </c>
      <c r="F409" s="90" t="s">
        <v>6</v>
      </c>
      <c r="G409" s="90">
        <v>1</v>
      </c>
      <c r="H409" s="144">
        <v>6.3371750000000002</v>
      </c>
      <c r="I409" s="161">
        <v>0.25</v>
      </c>
      <c r="J409" s="157">
        <f t="shared" si="12"/>
        <v>4.7528812499999997</v>
      </c>
    </row>
    <row r="410" spans="1:10" ht="15.75">
      <c r="A410" s="37">
        <f t="shared" si="13"/>
        <v>406</v>
      </c>
      <c r="B410" s="90" t="s">
        <v>199</v>
      </c>
      <c r="C410" s="102" t="s">
        <v>1004</v>
      </c>
      <c r="D410" s="91" t="s">
        <v>1005</v>
      </c>
      <c r="E410" s="90" t="s">
        <v>211</v>
      </c>
      <c r="F410" s="90" t="s">
        <v>6</v>
      </c>
      <c r="G410" s="90">
        <v>1</v>
      </c>
      <c r="H410" s="148">
        <v>9.8735999999999997</v>
      </c>
      <c r="I410" s="161">
        <v>0.25</v>
      </c>
      <c r="J410" s="157">
        <f t="shared" si="12"/>
        <v>7.4051999999999998</v>
      </c>
    </row>
    <row r="411" spans="1:10" ht="15.75">
      <c r="A411" s="37">
        <f t="shared" si="13"/>
        <v>407</v>
      </c>
      <c r="B411" s="90" t="s">
        <v>199</v>
      </c>
      <c r="C411" s="102" t="s">
        <v>1006</v>
      </c>
      <c r="D411" s="91" t="s">
        <v>1007</v>
      </c>
      <c r="E411" s="90" t="s">
        <v>211</v>
      </c>
      <c r="F411" s="90" t="s">
        <v>6</v>
      </c>
      <c r="G411" s="90">
        <v>1</v>
      </c>
      <c r="H411" s="119">
        <v>17.850000000000001</v>
      </c>
      <c r="I411" s="161">
        <v>0.25</v>
      </c>
      <c r="J411" s="157">
        <f t="shared" si="12"/>
        <v>13.387500000000001</v>
      </c>
    </row>
    <row r="412" spans="1:10" ht="15.75">
      <c r="A412" s="37">
        <f t="shared" si="13"/>
        <v>408</v>
      </c>
      <c r="B412" s="90" t="s">
        <v>199</v>
      </c>
      <c r="C412" s="106" t="s">
        <v>1008</v>
      </c>
      <c r="D412" s="90" t="s">
        <v>1009</v>
      </c>
      <c r="E412" s="90" t="s">
        <v>211</v>
      </c>
      <c r="F412" s="90" t="s">
        <v>6</v>
      </c>
      <c r="G412" s="90">
        <v>1</v>
      </c>
      <c r="H412" s="144">
        <v>12.321725000000001</v>
      </c>
      <c r="I412" s="161">
        <v>0.25</v>
      </c>
      <c r="J412" s="157">
        <f t="shared" si="12"/>
        <v>9.2412937500000005</v>
      </c>
    </row>
    <row r="413" spans="1:10" ht="15.75">
      <c r="A413" s="37">
        <f t="shared" si="13"/>
        <v>409</v>
      </c>
      <c r="B413" s="90" t="s">
        <v>199</v>
      </c>
      <c r="C413" s="106" t="s">
        <v>1010</v>
      </c>
      <c r="D413" s="90" t="s">
        <v>1011</v>
      </c>
      <c r="E413" s="90" t="s">
        <v>211</v>
      </c>
      <c r="F413" s="90" t="s">
        <v>6</v>
      </c>
      <c r="G413" s="90">
        <v>1</v>
      </c>
      <c r="H413" s="144">
        <v>9.5712500000000009</v>
      </c>
      <c r="I413" s="161">
        <v>0.25</v>
      </c>
      <c r="J413" s="157">
        <f t="shared" si="12"/>
        <v>7.1784375000000011</v>
      </c>
    </row>
    <row r="414" spans="1:10" ht="15.75">
      <c r="A414" s="37">
        <f t="shared" si="13"/>
        <v>410</v>
      </c>
      <c r="B414" s="90" t="s">
        <v>199</v>
      </c>
      <c r="C414" s="102" t="s">
        <v>1012</v>
      </c>
      <c r="D414" s="91" t="s">
        <v>1013</v>
      </c>
      <c r="E414" s="90" t="s">
        <v>211</v>
      </c>
      <c r="F414" s="90" t="s">
        <v>6</v>
      </c>
      <c r="G414" s="90">
        <v>1</v>
      </c>
      <c r="H414" s="144">
        <v>11.072425000000001</v>
      </c>
      <c r="I414" s="161">
        <v>0.25</v>
      </c>
      <c r="J414" s="157">
        <f t="shared" si="12"/>
        <v>8.3043187500000002</v>
      </c>
    </row>
    <row r="415" spans="1:10" ht="15.75">
      <c r="A415" s="37">
        <f t="shared" si="13"/>
        <v>411</v>
      </c>
      <c r="B415" s="90" t="s">
        <v>199</v>
      </c>
      <c r="C415" s="102" t="s">
        <v>1014</v>
      </c>
      <c r="D415" s="91" t="s">
        <v>1015</v>
      </c>
      <c r="E415" s="90" t="s">
        <v>211</v>
      </c>
      <c r="F415" s="90" t="s">
        <v>6</v>
      </c>
      <c r="G415" s="90">
        <v>1</v>
      </c>
      <c r="H415" s="144">
        <v>17.298775000000003</v>
      </c>
      <c r="I415" s="161">
        <v>0.25</v>
      </c>
      <c r="J415" s="157">
        <f t="shared" si="12"/>
        <v>12.974081250000001</v>
      </c>
    </row>
    <row r="416" spans="1:10" ht="15.75">
      <c r="A416" s="37">
        <f t="shared" si="13"/>
        <v>412</v>
      </c>
      <c r="B416" s="90" t="s">
        <v>199</v>
      </c>
      <c r="C416" s="106" t="s">
        <v>1016</v>
      </c>
      <c r="D416" s="90" t="s">
        <v>1017</v>
      </c>
      <c r="E416" s="90" t="s">
        <v>211</v>
      </c>
      <c r="F416" s="90" t="s">
        <v>6</v>
      </c>
      <c r="G416" s="90">
        <v>1</v>
      </c>
      <c r="H416" s="144">
        <v>9.9238750000000007</v>
      </c>
      <c r="I416" s="161">
        <v>0.25</v>
      </c>
      <c r="J416" s="157">
        <f t="shared" si="12"/>
        <v>7.4429062500000001</v>
      </c>
    </row>
    <row r="417" spans="1:10" ht="15.75">
      <c r="A417" s="37">
        <f t="shared" si="13"/>
        <v>413</v>
      </c>
      <c r="B417" s="90" t="s">
        <v>199</v>
      </c>
      <c r="C417" s="106" t="s">
        <v>1018</v>
      </c>
      <c r="D417" s="90" t="s">
        <v>1019</v>
      </c>
      <c r="E417" s="90" t="s">
        <v>211</v>
      </c>
      <c r="F417" s="90" t="s">
        <v>6</v>
      </c>
      <c r="G417" s="90">
        <v>1</v>
      </c>
      <c r="H417" s="144">
        <v>12.811200000000001</v>
      </c>
      <c r="I417" s="161">
        <v>0.25</v>
      </c>
      <c r="J417" s="157">
        <f t="shared" si="12"/>
        <v>9.6084000000000014</v>
      </c>
    </row>
    <row r="418" spans="1:10" ht="15.75">
      <c r="A418" s="37">
        <f t="shared" si="13"/>
        <v>414</v>
      </c>
      <c r="B418" s="90" t="s">
        <v>199</v>
      </c>
      <c r="C418" s="106" t="s">
        <v>1020</v>
      </c>
      <c r="D418" s="90" t="s">
        <v>1021</v>
      </c>
      <c r="E418" s="90" t="s">
        <v>211</v>
      </c>
      <c r="F418" s="90" t="s">
        <v>6</v>
      </c>
      <c r="G418" s="90">
        <v>1</v>
      </c>
      <c r="H418" s="144">
        <v>12.906075000000001</v>
      </c>
      <c r="I418" s="161">
        <v>0.25</v>
      </c>
      <c r="J418" s="157">
        <f t="shared" si="12"/>
        <v>9.679556250000001</v>
      </c>
    </row>
    <row r="419" spans="1:10" ht="15.75">
      <c r="A419" s="37">
        <f t="shared" si="13"/>
        <v>415</v>
      </c>
      <c r="B419" s="90" t="s">
        <v>199</v>
      </c>
      <c r="C419" s="106" t="s">
        <v>1022</v>
      </c>
      <c r="D419" s="90" t="s">
        <v>1023</v>
      </c>
      <c r="E419" s="90" t="s">
        <v>211</v>
      </c>
      <c r="F419" s="90" t="s">
        <v>6</v>
      </c>
      <c r="G419" s="90">
        <v>1</v>
      </c>
      <c r="H419" s="144">
        <v>4.61435</v>
      </c>
      <c r="I419" s="161">
        <v>0.25</v>
      </c>
      <c r="J419" s="157">
        <f t="shared" si="12"/>
        <v>3.4607625</v>
      </c>
    </row>
    <row r="420" spans="1:10" ht="15.75">
      <c r="A420" s="37">
        <f t="shared" si="13"/>
        <v>416</v>
      </c>
      <c r="B420" s="90" t="s">
        <v>199</v>
      </c>
      <c r="C420" s="91" t="s">
        <v>1024</v>
      </c>
      <c r="D420" s="90" t="s">
        <v>1025</v>
      </c>
      <c r="E420" s="90" t="s">
        <v>211</v>
      </c>
      <c r="F420" s="90" t="s">
        <v>6</v>
      </c>
      <c r="G420" s="90">
        <v>1</v>
      </c>
      <c r="H420" s="144">
        <v>5.440500000000001</v>
      </c>
      <c r="I420" s="161">
        <v>0.25</v>
      </c>
      <c r="J420" s="157">
        <f t="shared" si="12"/>
        <v>4.080375000000001</v>
      </c>
    </row>
    <row r="421" spans="1:10" ht="15.75">
      <c r="A421" s="37">
        <f t="shared" si="13"/>
        <v>417</v>
      </c>
      <c r="B421" s="90" t="s">
        <v>199</v>
      </c>
      <c r="C421" s="91" t="s">
        <v>1026</v>
      </c>
      <c r="D421" s="90" t="s">
        <v>1027</v>
      </c>
      <c r="E421" s="90" t="s">
        <v>211</v>
      </c>
      <c r="F421" s="90" t="s">
        <v>6</v>
      </c>
      <c r="G421" s="90">
        <v>1</v>
      </c>
      <c r="H421" s="144">
        <v>5.440500000000001</v>
      </c>
      <c r="I421" s="161">
        <v>0.25</v>
      </c>
      <c r="J421" s="157">
        <f t="shared" si="12"/>
        <v>4.080375000000001</v>
      </c>
    </row>
    <row r="422" spans="1:10" ht="15.75">
      <c r="A422" s="37">
        <f t="shared" si="13"/>
        <v>418</v>
      </c>
      <c r="B422" s="90" t="s">
        <v>199</v>
      </c>
      <c r="C422" s="91" t="s">
        <v>1028</v>
      </c>
      <c r="D422" s="90" t="s">
        <v>1029</v>
      </c>
      <c r="E422" s="90" t="s">
        <v>211</v>
      </c>
      <c r="F422" s="90" t="s">
        <v>6</v>
      </c>
      <c r="G422" s="90">
        <v>1</v>
      </c>
      <c r="H422" s="144">
        <v>6.1457499999999996</v>
      </c>
      <c r="I422" s="161">
        <v>0.25</v>
      </c>
      <c r="J422" s="157">
        <f t="shared" si="12"/>
        <v>4.6093124999999997</v>
      </c>
    </row>
    <row r="423" spans="1:10" ht="15.75">
      <c r="A423" s="37">
        <f t="shared" si="13"/>
        <v>419</v>
      </c>
      <c r="B423" s="90" t="s">
        <v>199</v>
      </c>
      <c r="C423" s="91" t="s">
        <v>1030</v>
      </c>
      <c r="D423" s="90" t="s">
        <v>1031</v>
      </c>
      <c r="E423" s="90" t="s">
        <v>211</v>
      </c>
      <c r="F423" s="90" t="s">
        <v>6</v>
      </c>
      <c r="G423" s="90">
        <v>1</v>
      </c>
      <c r="H423" s="144">
        <v>6.1457499999999996</v>
      </c>
      <c r="I423" s="161">
        <v>0.25</v>
      </c>
      <c r="J423" s="157">
        <f t="shared" si="12"/>
        <v>4.6093124999999997</v>
      </c>
    </row>
    <row r="424" spans="1:10" ht="15.75">
      <c r="A424" s="37">
        <f t="shared" si="13"/>
        <v>420</v>
      </c>
      <c r="B424" s="90" t="s">
        <v>199</v>
      </c>
      <c r="C424" s="91" t="s">
        <v>1032</v>
      </c>
      <c r="D424" s="90" t="s">
        <v>1033</v>
      </c>
      <c r="E424" s="90" t="s">
        <v>211</v>
      </c>
      <c r="F424" s="90" t="s">
        <v>6</v>
      </c>
      <c r="G424" s="90">
        <v>1</v>
      </c>
      <c r="H424" s="144">
        <v>12.815400000000002</v>
      </c>
      <c r="I424" s="161">
        <v>0.25</v>
      </c>
      <c r="J424" s="157">
        <f t="shared" si="12"/>
        <v>9.6115500000000011</v>
      </c>
    </row>
    <row r="425" spans="1:10" ht="15.75">
      <c r="A425" s="37">
        <f t="shared" si="13"/>
        <v>421</v>
      </c>
      <c r="B425" s="90" t="s">
        <v>199</v>
      </c>
      <c r="C425" s="91" t="s">
        <v>1034</v>
      </c>
      <c r="D425" s="90" t="s">
        <v>1035</v>
      </c>
      <c r="E425" s="90" t="s">
        <v>211</v>
      </c>
      <c r="F425" s="90" t="s">
        <v>6</v>
      </c>
      <c r="G425" s="90">
        <v>1</v>
      </c>
      <c r="H425" s="144">
        <v>11.304150000000002</v>
      </c>
      <c r="I425" s="161">
        <v>0.25</v>
      </c>
      <c r="J425" s="157">
        <f t="shared" si="12"/>
        <v>8.4781125000000017</v>
      </c>
    </row>
    <row r="426" spans="1:10" ht="15.75">
      <c r="A426" s="37">
        <f t="shared" si="13"/>
        <v>422</v>
      </c>
      <c r="B426" s="90" t="s">
        <v>199</v>
      </c>
      <c r="C426" s="91" t="s">
        <v>1036</v>
      </c>
      <c r="D426" s="90" t="s">
        <v>1037</v>
      </c>
      <c r="E426" s="90" t="s">
        <v>211</v>
      </c>
      <c r="F426" s="90" t="s">
        <v>6</v>
      </c>
      <c r="G426" s="90">
        <v>1</v>
      </c>
      <c r="H426" s="144">
        <v>6.9</v>
      </c>
      <c r="I426" s="161">
        <v>0.25</v>
      </c>
      <c r="J426" s="157">
        <f t="shared" si="12"/>
        <v>5.1750000000000007</v>
      </c>
    </row>
    <row r="427" spans="1:10" ht="15.75">
      <c r="A427" s="37">
        <f t="shared" si="13"/>
        <v>423</v>
      </c>
      <c r="B427" s="90" t="s">
        <v>199</v>
      </c>
      <c r="C427" s="91" t="s">
        <v>1038</v>
      </c>
      <c r="D427" s="90" t="s">
        <v>1039</v>
      </c>
      <c r="E427" s="90" t="s">
        <v>211</v>
      </c>
      <c r="F427" s="90" t="s">
        <v>6</v>
      </c>
      <c r="G427" s="90">
        <v>1</v>
      </c>
      <c r="H427" s="144">
        <v>5.440500000000001</v>
      </c>
      <c r="I427" s="161">
        <v>0.25</v>
      </c>
      <c r="J427" s="157">
        <f t="shared" si="12"/>
        <v>4.080375000000001</v>
      </c>
    </row>
    <row r="428" spans="1:10" ht="15.75">
      <c r="A428" s="37">
        <f t="shared" si="13"/>
        <v>424</v>
      </c>
      <c r="B428" s="90" t="s">
        <v>199</v>
      </c>
      <c r="C428" s="107" t="s">
        <v>1040</v>
      </c>
      <c r="D428" s="92" t="s">
        <v>1041</v>
      </c>
      <c r="E428" s="90" t="s">
        <v>211</v>
      </c>
      <c r="F428" s="90" t="s">
        <v>6</v>
      </c>
      <c r="G428" s="90">
        <v>1</v>
      </c>
      <c r="H428" s="144">
        <v>3.8110000000000004</v>
      </c>
      <c r="I428" s="161">
        <v>0.25</v>
      </c>
      <c r="J428" s="157">
        <f t="shared" si="12"/>
        <v>2.8582500000000004</v>
      </c>
    </row>
    <row r="429" spans="1:10" ht="15.75">
      <c r="A429" s="37">
        <f t="shared" si="13"/>
        <v>425</v>
      </c>
      <c r="B429" s="90" t="s">
        <v>199</v>
      </c>
      <c r="C429" s="108" t="s">
        <v>1042</v>
      </c>
      <c r="D429" s="90" t="s">
        <v>1043</v>
      </c>
      <c r="E429" s="90" t="s">
        <v>211</v>
      </c>
      <c r="F429" s="90" t="s">
        <v>6</v>
      </c>
      <c r="G429" s="90">
        <v>1</v>
      </c>
      <c r="H429" s="144">
        <v>2.1012</v>
      </c>
      <c r="I429" s="161">
        <v>0.25</v>
      </c>
      <c r="J429" s="157">
        <f t="shared" si="12"/>
        <v>1.5758999999999999</v>
      </c>
    </row>
    <row r="430" spans="1:10" ht="15.75">
      <c r="A430" s="37">
        <f t="shared" si="13"/>
        <v>426</v>
      </c>
      <c r="B430" s="90" t="s">
        <v>199</v>
      </c>
      <c r="C430" s="108" t="s">
        <v>1044</v>
      </c>
      <c r="D430" s="90" t="s">
        <v>1045</v>
      </c>
      <c r="E430" s="90" t="s">
        <v>211</v>
      </c>
      <c r="F430" s="90" t="s">
        <v>6</v>
      </c>
      <c r="G430" s="90">
        <v>1</v>
      </c>
      <c r="H430" s="144">
        <v>0.20600000000000002</v>
      </c>
      <c r="I430" s="161">
        <v>0.25</v>
      </c>
      <c r="J430" s="157">
        <f t="shared" si="12"/>
        <v>0.15450000000000003</v>
      </c>
    </row>
    <row r="431" spans="1:10" ht="15.75">
      <c r="A431" s="37">
        <f t="shared" si="13"/>
        <v>427</v>
      </c>
      <c r="B431" s="90" t="s">
        <v>199</v>
      </c>
      <c r="C431" s="108" t="s">
        <v>1046</v>
      </c>
      <c r="D431" s="92" t="s">
        <v>1047</v>
      </c>
      <c r="E431" s="90" t="s">
        <v>211</v>
      </c>
      <c r="F431" s="90" t="s">
        <v>6</v>
      </c>
      <c r="G431" s="90">
        <v>1</v>
      </c>
      <c r="H431" s="144">
        <v>1.4008</v>
      </c>
      <c r="I431" s="161">
        <v>0.25</v>
      </c>
      <c r="J431" s="157">
        <f t="shared" si="12"/>
        <v>1.0506</v>
      </c>
    </row>
    <row r="432" spans="1:10" ht="15.75">
      <c r="A432" s="37">
        <f t="shared" si="13"/>
        <v>428</v>
      </c>
      <c r="B432" s="90" t="s">
        <v>199</v>
      </c>
      <c r="C432" s="92" t="s">
        <v>1048</v>
      </c>
      <c r="D432" s="92" t="s">
        <v>1049</v>
      </c>
      <c r="E432" s="90" t="s">
        <v>211</v>
      </c>
      <c r="F432" s="90" t="s">
        <v>6</v>
      </c>
      <c r="G432" s="90">
        <v>1</v>
      </c>
      <c r="H432" s="144">
        <v>2.33</v>
      </c>
      <c r="I432" s="161">
        <v>0.25</v>
      </c>
      <c r="J432" s="157">
        <f t="shared" si="12"/>
        <v>1.7475000000000001</v>
      </c>
    </row>
    <row r="433" spans="1:10" ht="15.75">
      <c r="A433" s="37">
        <f t="shared" si="13"/>
        <v>429</v>
      </c>
      <c r="B433" s="90" t="s">
        <v>199</v>
      </c>
      <c r="C433" s="92" t="s">
        <v>1050</v>
      </c>
      <c r="D433" s="92" t="s">
        <v>1049</v>
      </c>
      <c r="E433" s="90" t="s">
        <v>211</v>
      </c>
      <c r="F433" s="90" t="s">
        <v>6</v>
      </c>
      <c r="G433" s="90">
        <v>1</v>
      </c>
      <c r="H433" s="144">
        <v>1.9982</v>
      </c>
      <c r="I433" s="161">
        <v>0.25</v>
      </c>
      <c r="J433" s="157">
        <f t="shared" si="12"/>
        <v>1.49865</v>
      </c>
    </row>
    <row r="434" spans="1:10" ht="15.75">
      <c r="A434" s="37">
        <f t="shared" si="13"/>
        <v>430</v>
      </c>
      <c r="B434" s="90" t="s">
        <v>199</v>
      </c>
      <c r="C434" s="92" t="s">
        <v>1051</v>
      </c>
      <c r="D434" s="92" t="s">
        <v>1052</v>
      </c>
      <c r="E434" s="90" t="s">
        <v>211</v>
      </c>
      <c r="F434" s="90" t="s">
        <v>6</v>
      </c>
      <c r="G434" s="90">
        <v>1</v>
      </c>
      <c r="H434" s="144">
        <v>2.3277999999999999</v>
      </c>
      <c r="I434" s="161">
        <v>0.25</v>
      </c>
      <c r="J434" s="157">
        <f t="shared" si="12"/>
        <v>1.7458499999999999</v>
      </c>
    </row>
    <row r="435" spans="1:10" ht="15.75">
      <c r="A435" s="37">
        <f t="shared" si="13"/>
        <v>431</v>
      </c>
      <c r="B435" s="90" t="s">
        <v>199</v>
      </c>
      <c r="C435" s="108" t="s">
        <v>1053</v>
      </c>
      <c r="D435" s="92" t="s">
        <v>1054</v>
      </c>
      <c r="E435" s="90" t="s">
        <v>211</v>
      </c>
      <c r="F435" s="90" t="s">
        <v>6</v>
      </c>
      <c r="G435" s="90">
        <v>1</v>
      </c>
      <c r="H435" s="144">
        <v>0.80600000000000005</v>
      </c>
      <c r="I435" s="161">
        <v>0.25</v>
      </c>
      <c r="J435" s="157">
        <f t="shared" si="12"/>
        <v>0.60450000000000004</v>
      </c>
    </row>
    <row r="436" spans="1:10" ht="15.75">
      <c r="A436" s="37">
        <f t="shared" si="13"/>
        <v>432</v>
      </c>
      <c r="B436" s="90" t="s">
        <v>199</v>
      </c>
      <c r="C436" s="108" t="s">
        <v>1055</v>
      </c>
      <c r="D436" s="92" t="s">
        <v>1056</v>
      </c>
      <c r="E436" s="90" t="s">
        <v>211</v>
      </c>
      <c r="F436" s="90" t="s">
        <v>6</v>
      </c>
      <c r="G436" s="90">
        <v>1</v>
      </c>
      <c r="H436" s="144">
        <v>3.9494000000000002</v>
      </c>
      <c r="I436" s="161">
        <v>0.25</v>
      </c>
      <c r="J436" s="157">
        <f t="shared" si="12"/>
        <v>2.9620500000000001</v>
      </c>
    </row>
    <row r="437" spans="1:10" ht="15.75">
      <c r="A437" s="37">
        <f t="shared" si="13"/>
        <v>433</v>
      </c>
      <c r="B437" s="90" t="s">
        <v>199</v>
      </c>
      <c r="C437" s="108" t="s">
        <v>1057</v>
      </c>
      <c r="D437" s="92" t="s">
        <v>1058</v>
      </c>
      <c r="E437" s="90" t="s">
        <v>211</v>
      </c>
      <c r="F437" s="90" t="s">
        <v>6</v>
      </c>
      <c r="G437" s="90">
        <v>1</v>
      </c>
      <c r="H437" s="144">
        <v>1.14855</v>
      </c>
      <c r="I437" s="161">
        <v>0.25</v>
      </c>
      <c r="J437" s="157">
        <f t="shared" si="12"/>
        <v>0.86141249999999991</v>
      </c>
    </row>
    <row r="438" spans="1:10" ht="15.75">
      <c r="A438" s="37">
        <f t="shared" si="13"/>
        <v>434</v>
      </c>
      <c r="B438" s="90" t="s">
        <v>199</v>
      </c>
      <c r="C438" s="108" t="s">
        <v>1059</v>
      </c>
      <c r="D438" s="92" t="s">
        <v>1060</v>
      </c>
      <c r="E438" s="90" t="s">
        <v>211</v>
      </c>
      <c r="F438" s="90" t="s">
        <v>6</v>
      </c>
      <c r="G438" s="90">
        <v>1</v>
      </c>
      <c r="H438" s="144">
        <v>1.5314000000000001</v>
      </c>
      <c r="I438" s="161">
        <v>0.25</v>
      </c>
      <c r="J438" s="157">
        <f t="shared" si="12"/>
        <v>1.1485500000000002</v>
      </c>
    </row>
    <row r="439" spans="1:10" ht="15.75">
      <c r="A439" s="37">
        <f t="shared" si="13"/>
        <v>435</v>
      </c>
      <c r="B439" s="90" t="s">
        <v>199</v>
      </c>
      <c r="C439" s="108" t="s">
        <v>1061</v>
      </c>
      <c r="D439" s="92" t="s">
        <v>1062</v>
      </c>
      <c r="E439" s="90" t="s">
        <v>211</v>
      </c>
      <c r="F439" s="90" t="s">
        <v>6</v>
      </c>
      <c r="G439" s="90">
        <v>1</v>
      </c>
      <c r="H439" s="144">
        <v>1.5314000000000001</v>
      </c>
      <c r="I439" s="161">
        <v>0.25</v>
      </c>
      <c r="J439" s="157">
        <f t="shared" si="12"/>
        <v>1.1485500000000002</v>
      </c>
    </row>
    <row r="440" spans="1:10" ht="15.75">
      <c r="A440" s="37">
        <f t="shared" si="13"/>
        <v>436</v>
      </c>
      <c r="B440" s="90" t="s">
        <v>199</v>
      </c>
      <c r="C440" s="108" t="s">
        <v>1063</v>
      </c>
      <c r="D440" s="92" t="s">
        <v>1064</v>
      </c>
      <c r="E440" s="90" t="s">
        <v>211</v>
      </c>
      <c r="F440" s="90" t="s">
        <v>6</v>
      </c>
      <c r="G440" s="90">
        <v>1</v>
      </c>
      <c r="H440" s="144">
        <v>1.5314000000000001</v>
      </c>
      <c r="I440" s="161">
        <v>0.25</v>
      </c>
      <c r="J440" s="157">
        <f t="shared" si="12"/>
        <v>1.1485500000000002</v>
      </c>
    </row>
    <row r="441" spans="1:10" ht="15.75">
      <c r="A441" s="37">
        <f t="shared" si="13"/>
        <v>437</v>
      </c>
      <c r="B441" s="90" t="s">
        <v>199</v>
      </c>
      <c r="C441" s="91" t="s">
        <v>1065</v>
      </c>
      <c r="D441" s="90" t="s">
        <v>1066</v>
      </c>
      <c r="E441" s="90" t="s">
        <v>211</v>
      </c>
      <c r="F441" s="90" t="s">
        <v>6</v>
      </c>
      <c r="G441" s="90">
        <v>1</v>
      </c>
      <c r="H441" s="144">
        <v>229.558875</v>
      </c>
      <c r="I441" s="161">
        <v>0.25</v>
      </c>
      <c r="J441" s="157">
        <f t="shared" si="12"/>
        <v>172.16915625000001</v>
      </c>
    </row>
    <row r="442" spans="1:10" ht="15.75">
      <c r="A442" s="37">
        <f t="shared" si="13"/>
        <v>438</v>
      </c>
      <c r="B442" s="90" t="s">
        <v>199</v>
      </c>
      <c r="C442" s="91" t="s">
        <v>1067</v>
      </c>
      <c r="D442" s="90" t="s">
        <v>1068</v>
      </c>
      <c r="E442" s="90" t="s">
        <v>211</v>
      </c>
      <c r="F442" s="90" t="s">
        <v>6</v>
      </c>
      <c r="G442" s="90">
        <v>1</v>
      </c>
      <c r="H442" s="144">
        <v>198.1148</v>
      </c>
      <c r="I442" s="161">
        <v>0.25</v>
      </c>
      <c r="J442" s="157">
        <f t="shared" si="12"/>
        <v>148.58609999999999</v>
      </c>
    </row>
    <row r="443" spans="1:10" ht="15.75">
      <c r="A443" s="37">
        <f t="shared" si="13"/>
        <v>439</v>
      </c>
      <c r="B443" s="90" t="s">
        <v>199</v>
      </c>
      <c r="C443" s="91" t="s">
        <v>1069</v>
      </c>
      <c r="D443" s="90" t="s">
        <v>1070</v>
      </c>
      <c r="E443" s="90" t="s">
        <v>211</v>
      </c>
      <c r="F443" s="90" t="s">
        <v>6</v>
      </c>
      <c r="G443" s="90">
        <v>1</v>
      </c>
      <c r="H443" s="144">
        <v>198.1148</v>
      </c>
      <c r="I443" s="161">
        <v>0.25</v>
      </c>
      <c r="J443" s="157">
        <f t="shared" si="12"/>
        <v>148.58609999999999</v>
      </c>
    </row>
    <row r="444" spans="1:10" ht="30">
      <c r="A444" s="37">
        <f t="shared" si="13"/>
        <v>440</v>
      </c>
      <c r="B444" s="90" t="s">
        <v>199</v>
      </c>
      <c r="C444" s="92" t="s">
        <v>1071</v>
      </c>
      <c r="D444" s="92" t="s">
        <v>1072</v>
      </c>
      <c r="E444" s="90" t="s">
        <v>211</v>
      </c>
      <c r="F444" s="90" t="s">
        <v>6</v>
      </c>
      <c r="G444" s="90">
        <v>1</v>
      </c>
      <c r="H444" s="144">
        <v>4564.206725</v>
      </c>
      <c r="I444" s="161">
        <v>0.25</v>
      </c>
      <c r="J444" s="157">
        <f t="shared" si="12"/>
        <v>3423.15504375</v>
      </c>
    </row>
    <row r="445" spans="1:10" ht="30">
      <c r="A445" s="37">
        <f t="shared" si="13"/>
        <v>441</v>
      </c>
      <c r="B445" s="90" t="s">
        <v>199</v>
      </c>
      <c r="C445" s="92" t="s">
        <v>1073</v>
      </c>
      <c r="D445" s="92" t="s">
        <v>1074</v>
      </c>
      <c r="E445" s="90" t="s">
        <v>211</v>
      </c>
      <c r="F445" s="90" t="s">
        <v>6</v>
      </c>
      <c r="G445" s="90">
        <v>1</v>
      </c>
      <c r="H445" s="144">
        <v>6850.0025750000004</v>
      </c>
      <c r="I445" s="161">
        <v>0.25</v>
      </c>
      <c r="J445" s="157">
        <f t="shared" si="12"/>
        <v>5137.5019312500008</v>
      </c>
    </row>
    <row r="446" spans="1:10" ht="15.75">
      <c r="A446" s="37">
        <f t="shared" si="13"/>
        <v>442</v>
      </c>
      <c r="B446" s="90" t="s">
        <v>199</v>
      </c>
      <c r="C446" s="92" t="s">
        <v>1075</v>
      </c>
      <c r="D446" s="92" t="s">
        <v>1076</v>
      </c>
      <c r="E446" s="90" t="s">
        <v>211</v>
      </c>
      <c r="F446" s="90" t="s">
        <v>6</v>
      </c>
      <c r="G446" s="90">
        <v>1</v>
      </c>
      <c r="H446" s="144">
        <v>4254.4710000000005</v>
      </c>
      <c r="I446" s="161">
        <v>0.25</v>
      </c>
      <c r="J446" s="157">
        <f t="shared" si="12"/>
        <v>3190.8532500000001</v>
      </c>
    </row>
    <row r="447" spans="1:10" ht="30">
      <c r="A447" s="37">
        <f t="shared" si="13"/>
        <v>443</v>
      </c>
      <c r="B447" s="90" t="s">
        <v>199</v>
      </c>
      <c r="C447" s="92" t="s">
        <v>1077</v>
      </c>
      <c r="D447" s="92" t="s">
        <v>1078</v>
      </c>
      <c r="E447" s="90" t="s">
        <v>211</v>
      </c>
      <c r="F447" s="90" t="s">
        <v>6</v>
      </c>
      <c r="G447" s="90">
        <v>1</v>
      </c>
      <c r="H447" s="144">
        <v>4988.3743000000004</v>
      </c>
      <c r="I447" s="161">
        <v>0.25</v>
      </c>
      <c r="J447" s="157">
        <f t="shared" si="12"/>
        <v>3741.2807250000005</v>
      </c>
    </row>
    <row r="448" spans="1:10" ht="30">
      <c r="A448" s="37">
        <f t="shared" si="13"/>
        <v>444</v>
      </c>
      <c r="B448" s="90" t="s">
        <v>199</v>
      </c>
      <c r="C448" s="92" t="s">
        <v>1079</v>
      </c>
      <c r="D448" s="92" t="s">
        <v>1080</v>
      </c>
      <c r="E448" s="90" t="s">
        <v>211</v>
      </c>
      <c r="F448" s="90" t="s">
        <v>6</v>
      </c>
      <c r="G448" s="90">
        <v>1</v>
      </c>
      <c r="H448" s="144">
        <v>7330.1670000000004</v>
      </c>
      <c r="I448" s="161">
        <v>0.25</v>
      </c>
      <c r="J448" s="157">
        <f t="shared" si="12"/>
        <v>5497.6252500000001</v>
      </c>
    </row>
    <row r="449" spans="1:10" ht="15.75">
      <c r="A449" s="37">
        <f t="shared" si="13"/>
        <v>445</v>
      </c>
      <c r="B449" s="90" t="s">
        <v>199</v>
      </c>
      <c r="C449" s="92" t="s">
        <v>1081</v>
      </c>
      <c r="D449" s="92" t="s">
        <v>1082</v>
      </c>
      <c r="E449" s="90" t="s">
        <v>211</v>
      </c>
      <c r="F449" s="90" t="s">
        <v>6</v>
      </c>
      <c r="G449" s="90">
        <v>1</v>
      </c>
      <c r="H449" s="144">
        <v>5795.95</v>
      </c>
      <c r="I449" s="161">
        <v>0.25</v>
      </c>
      <c r="J449" s="157">
        <f t="shared" si="12"/>
        <v>4346.9624999999996</v>
      </c>
    </row>
    <row r="450" spans="1:10" ht="15.75">
      <c r="A450" s="37">
        <f t="shared" si="13"/>
        <v>446</v>
      </c>
      <c r="B450" s="90" t="s">
        <v>199</v>
      </c>
      <c r="C450" s="92" t="s">
        <v>1083</v>
      </c>
      <c r="D450" s="92" t="s">
        <v>1084</v>
      </c>
      <c r="E450" s="90" t="s">
        <v>211</v>
      </c>
      <c r="F450" s="90" t="s">
        <v>6</v>
      </c>
      <c r="G450" s="90">
        <v>1</v>
      </c>
      <c r="H450" s="144">
        <v>6226.35</v>
      </c>
      <c r="I450" s="161">
        <v>0.25</v>
      </c>
      <c r="J450" s="157">
        <f t="shared" si="12"/>
        <v>4669.7625000000007</v>
      </c>
    </row>
    <row r="451" spans="1:10" ht="15.75">
      <c r="A451" s="37">
        <f t="shared" si="13"/>
        <v>447</v>
      </c>
      <c r="B451" s="90" t="s">
        <v>199</v>
      </c>
      <c r="C451" s="92" t="s">
        <v>1085</v>
      </c>
      <c r="D451" s="92" t="s">
        <v>1086</v>
      </c>
      <c r="E451" s="90" t="s">
        <v>211</v>
      </c>
      <c r="F451" s="90" t="s">
        <v>6</v>
      </c>
      <c r="G451" s="90">
        <v>1</v>
      </c>
      <c r="H451" s="144">
        <v>177.954725</v>
      </c>
      <c r="I451" s="161">
        <v>0.25</v>
      </c>
      <c r="J451" s="157">
        <f t="shared" si="12"/>
        <v>133.46604374999998</v>
      </c>
    </row>
    <row r="452" spans="1:10" ht="15.75">
      <c r="A452" s="37">
        <f t="shared" si="13"/>
        <v>448</v>
      </c>
      <c r="B452" s="90" t="s">
        <v>199</v>
      </c>
      <c r="C452" s="92" t="s">
        <v>1087</v>
      </c>
      <c r="D452" s="92" t="s">
        <v>1088</v>
      </c>
      <c r="E452" s="90" t="s">
        <v>211</v>
      </c>
      <c r="F452" s="90" t="s">
        <v>6</v>
      </c>
      <c r="G452" s="90">
        <v>1</v>
      </c>
      <c r="H452" s="144">
        <v>61.991475000000008</v>
      </c>
      <c r="I452" s="161">
        <v>0.25</v>
      </c>
      <c r="J452" s="157">
        <f t="shared" si="12"/>
        <v>46.493606250000006</v>
      </c>
    </row>
    <row r="453" spans="1:10" ht="15.75">
      <c r="A453" s="37">
        <f t="shared" si="13"/>
        <v>449</v>
      </c>
      <c r="B453" s="90" t="s">
        <v>199</v>
      </c>
      <c r="C453" s="92" t="s">
        <v>1089</v>
      </c>
      <c r="D453" s="92" t="s">
        <v>1090</v>
      </c>
      <c r="E453" s="90" t="s">
        <v>211</v>
      </c>
      <c r="F453" s="90" t="s">
        <v>6</v>
      </c>
      <c r="G453" s="90">
        <v>1</v>
      </c>
      <c r="H453" s="144">
        <v>40.622400000000006</v>
      </c>
      <c r="I453" s="161">
        <v>0.25</v>
      </c>
      <c r="J453" s="157">
        <f t="shared" ref="J453:J516" si="14">H453*(1-I453)</f>
        <v>30.466800000000006</v>
      </c>
    </row>
    <row r="454" spans="1:10" ht="15.75">
      <c r="A454" s="37">
        <f t="shared" si="13"/>
        <v>450</v>
      </c>
      <c r="B454" s="90" t="s">
        <v>199</v>
      </c>
      <c r="C454" s="92" t="s">
        <v>1091</v>
      </c>
      <c r="D454" s="92" t="s">
        <v>1092</v>
      </c>
      <c r="E454" s="90" t="s">
        <v>211</v>
      </c>
      <c r="F454" s="90" t="s">
        <v>6</v>
      </c>
      <c r="G454" s="90">
        <v>1</v>
      </c>
      <c r="H454" s="144">
        <v>99.954075000000003</v>
      </c>
      <c r="I454" s="161">
        <v>0.25</v>
      </c>
      <c r="J454" s="157">
        <f t="shared" si="14"/>
        <v>74.965556250000006</v>
      </c>
    </row>
    <row r="455" spans="1:10" ht="15.75">
      <c r="A455" s="37">
        <f t="shared" ref="A455:A518" si="15">A454+1</f>
        <v>451</v>
      </c>
      <c r="B455" s="90" t="s">
        <v>199</v>
      </c>
      <c r="C455" s="92" t="s">
        <v>1093</v>
      </c>
      <c r="D455" s="92" t="s">
        <v>1094</v>
      </c>
      <c r="E455" s="90" t="s">
        <v>211</v>
      </c>
      <c r="F455" s="90" t="s">
        <v>6</v>
      </c>
      <c r="G455" s="90">
        <v>1</v>
      </c>
      <c r="H455" s="144">
        <v>24.865100000000002</v>
      </c>
      <c r="I455" s="161">
        <v>0.25</v>
      </c>
      <c r="J455" s="157">
        <f t="shared" si="14"/>
        <v>18.648825000000002</v>
      </c>
    </row>
    <row r="456" spans="1:10" ht="15.75">
      <c r="A456" s="37">
        <f t="shared" si="15"/>
        <v>452</v>
      </c>
      <c r="B456" s="90" t="s">
        <v>199</v>
      </c>
      <c r="C456" s="92" t="s">
        <v>1095</v>
      </c>
      <c r="D456" s="92" t="s">
        <v>1096</v>
      </c>
      <c r="E456" s="90" t="s">
        <v>211</v>
      </c>
      <c r="F456" s="90" t="s">
        <v>6</v>
      </c>
      <c r="G456" s="90">
        <v>1</v>
      </c>
      <c r="H456" s="144">
        <v>110.825</v>
      </c>
      <c r="I456" s="161">
        <v>0.25</v>
      </c>
      <c r="J456" s="157">
        <f t="shared" si="14"/>
        <v>83.118750000000006</v>
      </c>
    </row>
    <row r="457" spans="1:10" ht="15.75">
      <c r="A457" s="37">
        <f t="shared" si="15"/>
        <v>453</v>
      </c>
      <c r="B457" s="90" t="s">
        <v>199</v>
      </c>
      <c r="C457" s="92" t="s">
        <v>1097</v>
      </c>
      <c r="D457" s="92" t="s">
        <v>1098</v>
      </c>
      <c r="E457" s="90" t="s">
        <v>211</v>
      </c>
      <c r="F457" s="90" t="s">
        <v>6</v>
      </c>
      <c r="G457" s="90">
        <v>1</v>
      </c>
      <c r="H457" s="144">
        <v>100.85075000000001</v>
      </c>
      <c r="I457" s="161">
        <v>0.25</v>
      </c>
      <c r="J457" s="157">
        <f t="shared" si="14"/>
        <v>75.638062500000004</v>
      </c>
    </row>
    <row r="458" spans="1:10" ht="15.75">
      <c r="A458" s="37">
        <f t="shared" si="15"/>
        <v>454</v>
      </c>
      <c r="B458" s="90" t="s">
        <v>199</v>
      </c>
      <c r="C458" s="92" t="s">
        <v>1099</v>
      </c>
      <c r="D458" s="92" t="s">
        <v>1100</v>
      </c>
      <c r="E458" s="90" t="s">
        <v>211</v>
      </c>
      <c r="F458" s="90" t="s">
        <v>6</v>
      </c>
      <c r="G458" s="90">
        <v>1</v>
      </c>
      <c r="H458" s="144">
        <v>54.787850000000006</v>
      </c>
      <c r="I458" s="161">
        <v>0.25</v>
      </c>
      <c r="J458" s="157">
        <f t="shared" si="14"/>
        <v>41.090887500000008</v>
      </c>
    </row>
    <row r="459" spans="1:10" ht="15.75">
      <c r="A459" s="37">
        <f t="shared" si="15"/>
        <v>455</v>
      </c>
      <c r="B459" s="90" t="s">
        <v>199</v>
      </c>
      <c r="C459" s="92" t="s">
        <v>1101</v>
      </c>
      <c r="D459" s="92" t="s">
        <v>1102</v>
      </c>
      <c r="E459" s="90" t="s">
        <v>211</v>
      </c>
      <c r="F459" s="90" t="s">
        <v>6</v>
      </c>
      <c r="G459" s="90">
        <v>1</v>
      </c>
      <c r="H459" s="144">
        <v>1711.6619000000003</v>
      </c>
      <c r="I459" s="161">
        <v>0.25</v>
      </c>
      <c r="J459" s="157">
        <f t="shared" si="14"/>
        <v>1283.7464250000003</v>
      </c>
    </row>
    <row r="460" spans="1:10" ht="15.75">
      <c r="A460" s="37">
        <f t="shared" si="15"/>
        <v>456</v>
      </c>
      <c r="B460" s="90" t="s">
        <v>199</v>
      </c>
      <c r="C460" s="92" t="s">
        <v>1103</v>
      </c>
      <c r="D460" s="92" t="s">
        <v>1104</v>
      </c>
      <c r="E460" s="90" t="s">
        <v>211</v>
      </c>
      <c r="F460" s="90" t="s">
        <v>6</v>
      </c>
      <c r="G460" s="90">
        <v>1</v>
      </c>
      <c r="H460" s="144">
        <v>454.34219999999999</v>
      </c>
      <c r="I460" s="161">
        <v>0.25</v>
      </c>
      <c r="J460" s="157">
        <f t="shared" si="14"/>
        <v>340.75664999999998</v>
      </c>
    </row>
    <row r="461" spans="1:10" ht="15.75">
      <c r="A461" s="37">
        <f t="shared" si="15"/>
        <v>457</v>
      </c>
      <c r="B461" s="90" t="s">
        <v>199</v>
      </c>
      <c r="C461" s="92" t="s">
        <v>1105</v>
      </c>
      <c r="D461" s="92" t="s">
        <v>1106</v>
      </c>
      <c r="E461" s="90" t="s">
        <v>211</v>
      </c>
      <c r="F461" s="90" t="s">
        <v>6</v>
      </c>
      <c r="G461" s="90">
        <v>1</v>
      </c>
      <c r="H461" s="144">
        <v>106.30132500000001</v>
      </c>
      <c r="I461" s="161">
        <v>0.25</v>
      </c>
      <c r="J461" s="157">
        <f t="shared" si="14"/>
        <v>79.725993750000001</v>
      </c>
    </row>
    <row r="462" spans="1:10" ht="15.75">
      <c r="A462" s="37">
        <f t="shared" si="15"/>
        <v>458</v>
      </c>
      <c r="B462" s="90" t="s">
        <v>199</v>
      </c>
      <c r="C462" s="90" t="s">
        <v>1107</v>
      </c>
      <c r="D462" s="90" t="s">
        <v>1108</v>
      </c>
      <c r="E462" s="90" t="s">
        <v>211</v>
      </c>
      <c r="F462" s="90" t="s">
        <v>6</v>
      </c>
      <c r="G462" s="90">
        <v>1</v>
      </c>
      <c r="H462" s="144">
        <v>333.98625000000004</v>
      </c>
      <c r="I462" s="161">
        <v>0.25</v>
      </c>
      <c r="J462" s="157">
        <f t="shared" si="14"/>
        <v>250.48968750000003</v>
      </c>
    </row>
    <row r="463" spans="1:10" ht="15.75">
      <c r="A463" s="37">
        <f t="shared" si="15"/>
        <v>459</v>
      </c>
      <c r="B463" s="90" t="s">
        <v>199</v>
      </c>
      <c r="C463" s="92" t="s">
        <v>1109</v>
      </c>
      <c r="D463" s="92" t="s">
        <v>1110</v>
      </c>
      <c r="E463" s="90" t="s">
        <v>211</v>
      </c>
      <c r="F463" s="90" t="s">
        <v>6</v>
      </c>
      <c r="G463" s="90">
        <v>1</v>
      </c>
      <c r="H463" s="144">
        <v>2055.3000000000002</v>
      </c>
      <c r="I463" s="161">
        <v>0.25</v>
      </c>
      <c r="J463" s="157">
        <f t="shared" si="14"/>
        <v>1541.4750000000001</v>
      </c>
    </row>
    <row r="464" spans="1:10" ht="45">
      <c r="A464" s="37">
        <f t="shared" si="15"/>
        <v>460</v>
      </c>
      <c r="B464" s="90" t="s">
        <v>199</v>
      </c>
      <c r="C464" s="92" t="s">
        <v>1111</v>
      </c>
      <c r="D464" s="92" t="s">
        <v>1112</v>
      </c>
      <c r="E464" s="90" t="s">
        <v>211</v>
      </c>
      <c r="F464" s="90" t="s">
        <v>200</v>
      </c>
      <c r="G464" s="90">
        <v>1</v>
      </c>
      <c r="H464" s="144">
        <v>4000</v>
      </c>
      <c r="I464" s="161">
        <v>0.25</v>
      </c>
      <c r="J464" s="157">
        <f t="shared" si="14"/>
        <v>3000</v>
      </c>
    </row>
    <row r="465" spans="1:10" ht="60">
      <c r="A465" s="37">
        <f t="shared" si="15"/>
        <v>461</v>
      </c>
      <c r="B465" s="90" t="s">
        <v>199</v>
      </c>
      <c r="C465" s="92" t="s">
        <v>1113</v>
      </c>
      <c r="D465" s="92" t="s">
        <v>1114</v>
      </c>
      <c r="E465" s="90" t="s">
        <v>211</v>
      </c>
      <c r="F465" s="90" t="s">
        <v>200</v>
      </c>
      <c r="G465" s="90">
        <v>1</v>
      </c>
      <c r="H465" s="144">
        <v>1500</v>
      </c>
      <c r="I465" s="161">
        <v>0.25</v>
      </c>
      <c r="J465" s="157">
        <f t="shared" si="14"/>
        <v>1125</v>
      </c>
    </row>
    <row r="466" spans="1:10" ht="15.75">
      <c r="A466" s="37">
        <f t="shared" si="15"/>
        <v>462</v>
      </c>
      <c r="B466" s="90" t="s">
        <v>199</v>
      </c>
      <c r="C466" s="92" t="s">
        <v>1115</v>
      </c>
      <c r="D466" s="92" t="s">
        <v>1116</v>
      </c>
      <c r="E466" s="90" t="s">
        <v>211</v>
      </c>
      <c r="F466" s="90" t="s">
        <v>200</v>
      </c>
      <c r="G466" s="90">
        <v>1</v>
      </c>
      <c r="H466" s="144">
        <v>3125</v>
      </c>
      <c r="I466" s="161">
        <v>0.25</v>
      </c>
      <c r="J466" s="157">
        <f t="shared" si="14"/>
        <v>2343.75</v>
      </c>
    </row>
    <row r="467" spans="1:10" ht="45">
      <c r="A467" s="37">
        <f t="shared" si="15"/>
        <v>463</v>
      </c>
      <c r="B467" s="90" t="s">
        <v>199</v>
      </c>
      <c r="C467" s="92" t="s">
        <v>1117</v>
      </c>
      <c r="D467" s="92" t="s">
        <v>1118</v>
      </c>
      <c r="E467" s="90" t="s">
        <v>211</v>
      </c>
      <c r="F467" s="90" t="s">
        <v>200</v>
      </c>
      <c r="G467" s="90">
        <v>1</v>
      </c>
      <c r="H467" s="144">
        <v>25</v>
      </c>
      <c r="I467" s="161">
        <v>0.25</v>
      </c>
      <c r="J467" s="157">
        <f t="shared" si="14"/>
        <v>18.75</v>
      </c>
    </row>
    <row r="468" spans="1:10" ht="45">
      <c r="A468" s="37">
        <f t="shared" si="15"/>
        <v>464</v>
      </c>
      <c r="B468" s="90" t="s">
        <v>199</v>
      </c>
      <c r="C468" s="92" t="s">
        <v>1119</v>
      </c>
      <c r="D468" s="92" t="s">
        <v>1120</v>
      </c>
      <c r="E468" s="90" t="s">
        <v>211</v>
      </c>
      <c r="F468" s="90" t="s">
        <v>200</v>
      </c>
      <c r="G468" s="90">
        <v>1</v>
      </c>
      <c r="H468" s="144">
        <v>25</v>
      </c>
      <c r="I468" s="161">
        <v>0.25</v>
      </c>
      <c r="J468" s="157">
        <f t="shared" si="14"/>
        <v>18.75</v>
      </c>
    </row>
    <row r="469" spans="1:10" ht="45">
      <c r="A469" s="37">
        <f t="shared" si="15"/>
        <v>465</v>
      </c>
      <c r="B469" s="90" t="s">
        <v>199</v>
      </c>
      <c r="C469" s="92" t="s">
        <v>1121</v>
      </c>
      <c r="D469" s="92" t="s">
        <v>1122</v>
      </c>
      <c r="E469" s="90" t="s">
        <v>211</v>
      </c>
      <c r="F469" s="90" t="s">
        <v>200</v>
      </c>
      <c r="G469" s="90">
        <v>1</v>
      </c>
      <c r="H469" s="144">
        <v>25</v>
      </c>
      <c r="I469" s="161">
        <v>0.25</v>
      </c>
      <c r="J469" s="157">
        <f t="shared" si="14"/>
        <v>18.75</v>
      </c>
    </row>
    <row r="470" spans="1:10" ht="45">
      <c r="A470" s="37">
        <f t="shared" si="15"/>
        <v>466</v>
      </c>
      <c r="B470" s="90" t="s">
        <v>199</v>
      </c>
      <c r="C470" s="92" t="s">
        <v>1123</v>
      </c>
      <c r="D470" s="92" t="s">
        <v>1124</v>
      </c>
      <c r="E470" s="90" t="s">
        <v>211</v>
      </c>
      <c r="F470" s="90" t="s">
        <v>200</v>
      </c>
      <c r="G470" s="90">
        <v>1</v>
      </c>
      <c r="H470" s="144">
        <v>25</v>
      </c>
      <c r="I470" s="161">
        <v>0.25</v>
      </c>
      <c r="J470" s="157">
        <f t="shared" si="14"/>
        <v>18.75</v>
      </c>
    </row>
    <row r="471" spans="1:10" ht="15.75">
      <c r="A471" s="37">
        <f t="shared" si="15"/>
        <v>467</v>
      </c>
      <c r="B471" s="90" t="s">
        <v>199</v>
      </c>
      <c r="C471" s="92" t="s">
        <v>1125</v>
      </c>
      <c r="D471" s="92" t="s">
        <v>1126</v>
      </c>
      <c r="E471" s="90" t="s">
        <v>211</v>
      </c>
      <c r="F471" s="90" t="s">
        <v>200</v>
      </c>
      <c r="G471" s="90">
        <v>1</v>
      </c>
      <c r="H471" s="144">
        <v>1000</v>
      </c>
      <c r="I471" s="161">
        <v>0.25</v>
      </c>
      <c r="J471" s="157">
        <f t="shared" si="14"/>
        <v>750</v>
      </c>
    </row>
    <row r="472" spans="1:10" ht="15.75">
      <c r="A472" s="37">
        <f t="shared" si="15"/>
        <v>468</v>
      </c>
      <c r="B472" s="90" t="s">
        <v>199</v>
      </c>
      <c r="C472" s="92" t="s">
        <v>1127</v>
      </c>
      <c r="D472" s="92" t="s">
        <v>1128</v>
      </c>
      <c r="E472" s="90" t="s">
        <v>211</v>
      </c>
      <c r="F472" s="90" t="s">
        <v>200</v>
      </c>
      <c r="G472" s="90">
        <v>1</v>
      </c>
      <c r="H472" s="144">
        <v>1500</v>
      </c>
      <c r="I472" s="161">
        <v>0.25</v>
      </c>
      <c r="J472" s="157">
        <f t="shared" si="14"/>
        <v>1125</v>
      </c>
    </row>
    <row r="473" spans="1:10" ht="15.75">
      <c r="A473" s="37">
        <f t="shared" si="15"/>
        <v>469</v>
      </c>
      <c r="B473" s="90" t="s">
        <v>199</v>
      </c>
      <c r="C473" s="92" t="s">
        <v>1129</v>
      </c>
      <c r="D473" s="92" t="s">
        <v>1130</v>
      </c>
      <c r="E473" s="90" t="s">
        <v>211</v>
      </c>
      <c r="F473" s="90" t="s">
        <v>200</v>
      </c>
      <c r="G473" s="90">
        <v>1</v>
      </c>
      <c r="H473" s="144">
        <v>1750</v>
      </c>
      <c r="I473" s="161">
        <v>0.25</v>
      </c>
      <c r="J473" s="157">
        <f t="shared" si="14"/>
        <v>1312.5</v>
      </c>
    </row>
    <row r="474" spans="1:10" ht="15.75">
      <c r="A474" s="37">
        <f t="shared" si="15"/>
        <v>470</v>
      </c>
      <c r="B474" s="90" t="s">
        <v>199</v>
      </c>
      <c r="C474" s="92" t="s">
        <v>1131</v>
      </c>
      <c r="D474" s="92" t="s">
        <v>1132</v>
      </c>
      <c r="E474" s="90" t="s">
        <v>211</v>
      </c>
      <c r="F474" s="90" t="s">
        <v>200</v>
      </c>
      <c r="G474" s="90">
        <v>1</v>
      </c>
      <c r="H474" s="144">
        <v>2000</v>
      </c>
      <c r="I474" s="161">
        <v>0.25</v>
      </c>
      <c r="J474" s="157">
        <f t="shared" si="14"/>
        <v>1500</v>
      </c>
    </row>
    <row r="475" spans="1:10" ht="15.75">
      <c r="A475" s="37">
        <f t="shared" si="15"/>
        <v>471</v>
      </c>
      <c r="B475" s="90" t="s">
        <v>199</v>
      </c>
      <c r="C475" s="92" t="s">
        <v>1133</v>
      </c>
      <c r="D475" s="92" t="s">
        <v>1134</v>
      </c>
      <c r="E475" s="90" t="s">
        <v>211</v>
      </c>
      <c r="F475" s="90" t="s">
        <v>200</v>
      </c>
      <c r="G475" s="90">
        <v>1</v>
      </c>
      <c r="H475" s="144">
        <v>2625</v>
      </c>
      <c r="I475" s="161">
        <v>0.25</v>
      </c>
      <c r="J475" s="157">
        <f t="shared" si="14"/>
        <v>1968.75</v>
      </c>
    </row>
    <row r="476" spans="1:10" ht="15.75">
      <c r="A476" s="37">
        <f t="shared" si="15"/>
        <v>472</v>
      </c>
      <c r="B476" s="90" t="s">
        <v>199</v>
      </c>
      <c r="C476" s="92" t="s">
        <v>1135</v>
      </c>
      <c r="D476" s="92" t="s">
        <v>1136</v>
      </c>
      <c r="E476" s="90" t="s">
        <v>211</v>
      </c>
      <c r="F476" s="90" t="s">
        <v>200</v>
      </c>
      <c r="G476" s="90">
        <v>1</v>
      </c>
      <c r="H476" s="144">
        <v>3562.5</v>
      </c>
      <c r="I476" s="161">
        <v>0.25</v>
      </c>
      <c r="J476" s="157">
        <f t="shared" si="14"/>
        <v>2671.875</v>
      </c>
    </row>
    <row r="477" spans="1:10" ht="15.75">
      <c r="A477" s="37">
        <f t="shared" si="15"/>
        <v>473</v>
      </c>
      <c r="B477" s="90" t="s">
        <v>199</v>
      </c>
      <c r="C477" s="92" t="s">
        <v>1137</v>
      </c>
      <c r="D477" s="92" t="s">
        <v>1138</v>
      </c>
      <c r="E477" s="90" t="s">
        <v>211</v>
      </c>
      <c r="F477" s="90" t="s">
        <v>200</v>
      </c>
      <c r="G477" s="90">
        <v>1</v>
      </c>
      <c r="H477" s="144">
        <v>3000</v>
      </c>
      <c r="I477" s="161">
        <v>0.25</v>
      </c>
      <c r="J477" s="157">
        <f t="shared" si="14"/>
        <v>2250</v>
      </c>
    </row>
    <row r="478" spans="1:10" ht="15.75">
      <c r="A478" s="37">
        <f t="shared" si="15"/>
        <v>474</v>
      </c>
      <c r="B478" s="90" t="s">
        <v>199</v>
      </c>
      <c r="C478" s="92" t="s">
        <v>1139</v>
      </c>
      <c r="D478" s="92" t="s">
        <v>1140</v>
      </c>
      <c r="E478" s="90" t="s">
        <v>211</v>
      </c>
      <c r="F478" s="90" t="s">
        <v>200</v>
      </c>
      <c r="G478" s="90">
        <v>1</v>
      </c>
      <c r="H478" s="144">
        <v>2000</v>
      </c>
      <c r="I478" s="161">
        <v>0.25</v>
      </c>
      <c r="J478" s="157">
        <f t="shared" si="14"/>
        <v>1500</v>
      </c>
    </row>
    <row r="479" spans="1:10" ht="15.75">
      <c r="A479" s="37">
        <f t="shared" si="15"/>
        <v>475</v>
      </c>
      <c r="B479" s="90" t="s">
        <v>199</v>
      </c>
      <c r="C479" s="92" t="s">
        <v>1141</v>
      </c>
      <c r="D479" s="92" t="s">
        <v>1142</v>
      </c>
      <c r="E479" s="90" t="s">
        <v>211</v>
      </c>
      <c r="F479" s="90" t="s">
        <v>200</v>
      </c>
      <c r="G479" s="90">
        <v>1</v>
      </c>
      <c r="H479" s="144">
        <v>52.5</v>
      </c>
      <c r="I479" s="161">
        <v>0.25</v>
      </c>
      <c r="J479" s="157">
        <f t="shared" si="14"/>
        <v>39.375</v>
      </c>
    </row>
    <row r="480" spans="1:10" ht="15.75">
      <c r="A480" s="37">
        <f t="shared" si="15"/>
        <v>476</v>
      </c>
      <c r="B480" s="90" t="s">
        <v>199</v>
      </c>
      <c r="C480" s="92" t="s">
        <v>1143</v>
      </c>
      <c r="D480" s="92" t="s">
        <v>1144</v>
      </c>
      <c r="E480" s="90" t="s">
        <v>211</v>
      </c>
      <c r="F480" s="90" t="s">
        <v>200</v>
      </c>
      <c r="G480" s="90">
        <v>1</v>
      </c>
      <c r="H480" s="144">
        <v>118.75</v>
      </c>
      <c r="I480" s="161">
        <v>0.25</v>
      </c>
      <c r="J480" s="157">
        <f t="shared" si="14"/>
        <v>89.0625</v>
      </c>
    </row>
    <row r="481" spans="1:10" ht="15.75">
      <c r="A481" s="37">
        <f t="shared" si="15"/>
        <v>477</v>
      </c>
      <c r="B481" s="90" t="s">
        <v>199</v>
      </c>
      <c r="C481" s="92" t="s">
        <v>1145</v>
      </c>
      <c r="D481" s="92" t="s">
        <v>1146</v>
      </c>
      <c r="E481" s="90" t="s">
        <v>211</v>
      </c>
      <c r="F481" s="90" t="s">
        <v>200</v>
      </c>
      <c r="G481" s="90">
        <v>1</v>
      </c>
      <c r="H481" s="144">
        <v>187.5</v>
      </c>
      <c r="I481" s="161">
        <v>0.25</v>
      </c>
      <c r="J481" s="157">
        <f t="shared" si="14"/>
        <v>140.625</v>
      </c>
    </row>
    <row r="482" spans="1:10" ht="15.75">
      <c r="A482" s="37">
        <f t="shared" si="15"/>
        <v>478</v>
      </c>
      <c r="B482" s="90" t="s">
        <v>199</v>
      </c>
      <c r="C482" s="92" t="s">
        <v>1147</v>
      </c>
      <c r="D482" s="92" t="s">
        <v>1148</v>
      </c>
      <c r="E482" s="90" t="s">
        <v>211</v>
      </c>
      <c r="F482" s="90" t="s">
        <v>200</v>
      </c>
      <c r="G482" s="90">
        <v>1</v>
      </c>
      <c r="H482" s="144">
        <v>180</v>
      </c>
      <c r="I482" s="161">
        <v>0.25</v>
      </c>
      <c r="J482" s="157">
        <f t="shared" si="14"/>
        <v>135</v>
      </c>
    </row>
    <row r="483" spans="1:10" ht="15.75">
      <c r="A483" s="37">
        <f t="shared" si="15"/>
        <v>479</v>
      </c>
      <c r="B483" s="90" t="s">
        <v>199</v>
      </c>
      <c r="C483" s="92" t="s">
        <v>1149</v>
      </c>
      <c r="D483" s="92" t="s">
        <v>1150</v>
      </c>
      <c r="E483" s="90" t="s">
        <v>211</v>
      </c>
      <c r="F483" s="90" t="s">
        <v>200</v>
      </c>
      <c r="G483" s="90">
        <v>1</v>
      </c>
      <c r="H483" s="144">
        <v>260</v>
      </c>
      <c r="I483" s="161">
        <v>0.25</v>
      </c>
      <c r="J483" s="157">
        <f t="shared" si="14"/>
        <v>195</v>
      </c>
    </row>
    <row r="484" spans="1:10" ht="15.75">
      <c r="A484" s="37">
        <f t="shared" si="15"/>
        <v>480</v>
      </c>
      <c r="B484" s="90" t="s">
        <v>199</v>
      </c>
      <c r="C484" s="92" t="s">
        <v>1151</v>
      </c>
      <c r="D484" s="92" t="s">
        <v>1152</v>
      </c>
      <c r="E484" s="90" t="s">
        <v>211</v>
      </c>
      <c r="F484" s="90" t="s">
        <v>200</v>
      </c>
      <c r="G484" s="90">
        <v>1</v>
      </c>
      <c r="H484" s="144">
        <v>375</v>
      </c>
      <c r="I484" s="161">
        <v>0.25</v>
      </c>
      <c r="J484" s="157">
        <f t="shared" si="14"/>
        <v>281.25</v>
      </c>
    </row>
    <row r="485" spans="1:10" ht="15.75">
      <c r="A485" s="37">
        <f t="shared" si="15"/>
        <v>481</v>
      </c>
      <c r="B485" s="90" t="s">
        <v>199</v>
      </c>
      <c r="C485" s="92" t="s">
        <v>1153</v>
      </c>
      <c r="D485" s="92" t="s">
        <v>1154</v>
      </c>
      <c r="E485" s="90" t="s">
        <v>211</v>
      </c>
      <c r="F485" s="90" t="s">
        <v>200</v>
      </c>
      <c r="G485" s="90">
        <v>1</v>
      </c>
      <c r="H485" s="144">
        <v>320</v>
      </c>
      <c r="I485" s="161">
        <v>0.25</v>
      </c>
      <c r="J485" s="157">
        <f t="shared" si="14"/>
        <v>240</v>
      </c>
    </row>
    <row r="486" spans="1:10" ht="15.75">
      <c r="A486" s="37">
        <f t="shared" si="15"/>
        <v>482</v>
      </c>
      <c r="B486" s="90" t="s">
        <v>199</v>
      </c>
      <c r="C486" s="92" t="s">
        <v>1155</v>
      </c>
      <c r="D486" s="92" t="s">
        <v>1156</v>
      </c>
      <c r="E486" s="90" t="s">
        <v>211</v>
      </c>
      <c r="F486" s="90" t="s">
        <v>200</v>
      </c>
      <c r="G486" s="90">
        <v>1</v>
      </c>
      <c r="H486" s="144">
        <v>150</v>
      </c>
      <c r="I486" s="161">
        <v>0.25</v>
      </c>
      <c r="J486" s="157">
        <f t="shared" si="14"/>
        <v>112.5</v>
      </c>
    </row>
    <row r="487" spans="1:10" ht="15.75">
      <c r="A487" s="37">
        <f t="shared" si="15"/>
        <v>483</v>
      </c>
      <c r="B487" s="90" t="s">
        <v>199</v>
      </c>
      <c r="C487" s="92" t="s">
        <v>1157</v>
      </c>
      <c r="D487" s="92" t="s">
        <v>1158</v>
      </c>
      <c r="E487" s="90" t="s">
        <v>211</v>
      </c>
      <c r="F487" s="90" t="s">
        <v>200</v>
      </c>
      <c r="G487" s="90">
        <v>1</v>
      </c>
      <c r="H487" s="144">
        <v>3125</v>
      </c>
      <c r="I487" s="161">
        <v>0.25</v>
      </c>
      <c r="J487" s="157">
        <f t="shared" si="14"/>
        <v>2343.75</v>
      </c>
    </row>
    <row r="488" spans="1:10" ht="15.75">
      <c r="A488" s="37">
        <f t="shared" si="15"/>
        <v>484</v>
      </c>
      <c r="B488" s="90" t="s">
        <v>199</v>
      </c>
      <c r="C488" s="92" t="s">
        <v>1159</v>
      </c>
      <c r="D488" s="92" t="s">
        <v>1160</v>
      </c>
      <c r="E488" s="90" t="s">
        <v>211</v>
      </c>
      <c r="F488" s="90" t="s">
        <v>200</v>
      </c>
      <c r="G488" s="90">
        <v>1</v>
      </c>
      <c r="H488" s="144">
        <v>875</v>
      </c>
      <c r="I488" s="161">
        <v>0.25</v>
      </c>
      <c r="J488" s="157">
        <f t="shared" si="14"/>
        <v>656.25</v>
      </c>
    </row>
    <row r="489" spans="1:10" ht="15.75">
      <c r="A489" s="37">
        <f t="shared" si="15"/>
        <v>485</v>
      </c>
      <c r="B489" s="90" t="s">
        <v>199</v>
      </c>
      <c r="C489" s="92" t="s">
        <v>1161</v>
      </c>
      <c r="D489" s="92" t="s">
        <v>1162</v>
      </c>
      <c r="E489" s="90" t="s">
        <v>211</v>
      </c>
      <c r="F489" s="90" t="s">
        <v>200</v>
      </c>
      <c r="G489" s="90">
        <v>1</v>
      </c>
      <c r="H489" s="144">
        <v>875</v>
      </c>
      <c r="I489" s="161">
        <v>0.25</v>
      </c>
      <c r="J489" s="157">
        <f t="shared" si="14"/>
        <v>656.25</v>
      </c>
    </row>
    <row r="490" spans="1:10" ht="15.75">
      <c r="A490" s="37">
        <f t="shared" si="15"/>
        <v>486</v>
      </c>
      <c r="B490" s="90" t="s">
        <v>199</v>
      </c>
      <c r="C490" s="92" t="s">
        <v>1163</v>
      </c>
      <c r="D490" s="92" t="s">
        <v>1164</v>
      </c>
      <c r="E490" s="90" t="s">
        <v>211</v>
      </c>
      <c r="F490" s="90" t="s">
        <v>200</v>
      </c>
      <c r="G490" s="90">
        <v>1</v>
      </c>
      <c r="H490" s="144">
        <v>875</v>
      </c>
      <c r="I490" s="161">
        <v>0.25</v>
      </c>
      <c r="J490" s="157">
        <f t="shared" si="14"/>
        <v>656.25</v>
      </c>
    </row>
    <row r="491" spans="1:10" ht="15.75">
      <c r="A491" s="37">
        <f t="shared" si="15"/>
        <v>487</v>
      </c>
      <c r="B491" s="90" t="s">
        <v>199</v>
      </c>
      <c r="C491" s="92" t="s">
        <v>1165</v>
      </c>
      <c r="D491" s="92" t="s">
        <v>1166</v>
      </c>
      <c r="E491" s="90" t="s">
        <v>211</v>
      </c>
      <c r="F491" s="90" t="s">
        <v>200</v>
      </c>
      <c r="G491" s="90">
        <v>1</v>
      </c>
      <c r="H491" s="144">
        <v>1500</v>
      </c>
      <c r="I491" s="161">
        <v>0.25</v>
      </c>
      <c r="J491" s="157">
        <f t="shared" si="14"/>
        <v>1125</v>
      </c>
    </row>
    <row r="492" spans="1:10" ht="15.75">
      <c r="A492" s="37">
        <f t="shared" si="15"/>
        <v>488</v>
      </c>
      <c r="B492" s="90" t="s">
        <v>199</v>
      </c>
      <c r="C492" s="92" t="s">
        <v>1167</v>
      </c>
      <c r="D492" s="92" t="s">
        <v>1168</v>
      </c>
      <c r="E492" s="90" t="s">
        <v>211</v>
      </c>
      <c r="F492" s="90" t="s">
        <v>200</v>
      </c>
      <c r="G492" s="90">
        <v>1</v>
      </c>
      <c r="H492" s="144">
        <v>875</v>
      </c>
      <c r="I492" s="161">
        <v>0.25</v>
      </c>
      <c r="J492" s="157">
        <f t="shared" si="14"/>
        <v>656.25</v>
      </c>
    </row>
    <row r="493" spans="1:10" ht="15.75">
      <c r="A493" s="37">
        <f t="shared" si="15"/>
        <v>489</v>
      </c>
      <c r="B493" s="90" t="s">
        <v>199</v>
      </c>
      <c r="C493" s="92" t="s">
        <v>1169</v>
      </c>
      <c r="D493" s="92" t="s">
        <v>1170</v>
      </c>
      <c r="E493" s="90" t="s">
        <v>211</v>
      </c>
      <c r="F493" s="90" t="s">
        <v>200</v>
      </c>
      <c r="G493" s="90">
        <v>1</v>
      </c>
      <c r="H493" s="144">
        <v>875</v>
      </c>
      <c r="I493" s="161">
        <v>0.25</v>
      </c>
      <c r="J493" s="157">
        <f t="shared" si="14"/>
        <v>656.25</v>
      </c>
    </row>
    <row r="494" spans="1:10" ht="15.75">
      <c r="A494" s="37">
        <f t="shared" si="15"/>
        <v>490</v>
      </c>
      <c r="B494" s="90" t="s">
        <v>199</v>
      </c>
      <c r="C494" s="92" t="s">
        <v>1171</v>
      </c>
      <c r="D494" s="92" t="s">
        <v>1172</v>
      </c>
      <c r="E494" s="90" t="s">
        <v>211</v>
      </c>
      <c r="F494" s="90" t="s">
        <v>200</v>
      </c>
      <c r="G494" s="90">
        <v>1</v>
      </c>
      <c r="H494" s="144">
        <v>875</v>
      </c>
      <c r="I494" s="161">
        <v>0.25</v>
      </c>
      <c r="J494" s="157">
        <f t="shared" si="14"/>
        <v>656.25</v>
      </c>
    </row>
    <row r="495" spans="1:10" ht="15.75">
      <c r="A495" s="37">
        <f t="shared" si="15"/>
        <v>491</v>
      </c>
      <c r="B495" s="90" t="s">
        <v>199</v>
      </c>
      <c r="C495" s="92" t="s">
        <v>1173</v>
      </c>
      <c r="D495" s="92" t="s">
        <v>1174</v>
      </c>
      <c r="E495" s="90" t="s">
        <v>211</v>
      </c>
      <c r="F495" s="90" t="s">
        <v>200</v>
      </c>
      <c r="G495" s="90">
        <v>1</v>
      </c>
      <c r="H495" s="144">
        <v>1500</v>
      </c>
      <c r="I495" s="161">
        <v>0.25</v>
      </c>
      <c r="J495" s="157">
        <f t="shared" si="14"/>
        <v>1125</v>
      </c>
    </row>
    <row r="496" spans="1:10" ht="15.75">
      <c r="A496" s="37">
        <f t="shared" si="15"/>
        <v>492</v>
      </c>
      <c r="B496" s="90" t="s">
        <v>199</v>
      </c>
      <c r="C496" s="92" t="s">
        <v>1175</v>
      </c>
      <c r="D496" s="92" t="s">
        <v>1176</v>
      </c>
      <c r="E496" s="90" t="s">
        <v>211</v>
      </c>
      <c r="F496" s="90" t="s">
        <v>200</v>
      </c>
      <c r="G496" s="90">
        <v>1</v>
      </c>
      <c r="H496" s="144">
        <v>375</v>
      </c>
      <c r="I496" s="161">
        <v>0.25</v>
      </c>
      <c r="J496" s="157">
        <f t="shared" si="14"/>
        <v>281.25</v>
      </c>
    </row>
    <row r="497" spans="1:10" ht="15.75">
      <c r="A497" s="37">
        <f t="shared" si="15"/>
        <v>493</v>
      </c>
      <c r="B497" s="90" t="s">
        <v>199</v>
      </c>
      <c r="C497" s="92" t="s">
        <v>1177</v>
      </c>
      <c r="D497" s="92" t="s">
        <v>1178</v>
      </c>
      <c r="E497" s="90" t="s">
        <v>211</v>
      </c>
      <c r="F497" s="90" t="s">
        <v>200</v>
      </c>
      <c r="G497" s="90">
        <v>1</v>
      </c>
      <c r="H497" s="144">
        <v>125</v>
      </c>
      <c r="I497" s="161">
        <v>0.25</v>
      </c>
      <c r="J497" s="157">
        <f t="shared" si="14"/>
        <v>93.75</v>
      </c>
    </row>
    <row r="498" spans="1:10" ht="15.75">
      <c r="A498" s="37">
        <f t="shared" si="15"/>
        <v>494</v>
      </c>
      <c r="B498" s="90" t="s">
        <v>199</v>
      </c>
      <c r="C498" s="92" t="s">
        <v>1179</v>
      </c>
      <c r="D498" s="92" t="s">
        <v>1180</v>
      </c>
      <c r="E498" s="90" t="s">
        <v>211</v>
      </c>
      <c r="F498" s="90" t="s">
        <v>200</v>
      </c>
      <c r="G498" s="90">
        <v>1</v>
      </c>
      <c r="H498" s="144">
        <v>162.5</v>
      </c>
      <c r="I498" s="161">
        <v>0.25</v>
      </c>
      <c r="J498" s="157">
        <f t="shared" si="14"/>
        <v>121.875</v>
      </c>
    </row>
    <row r="499" spans="1:10" ht="15.75">
      <c r="A499" s="37">
        <f t="shared" si="15"/>
        <v>495</v>
      </c>
      <c r="B499" s="90" t="s">
        <v>199</v>
      </c>
      <c r="C499" s="92" t="s">
        <v>1181</v>
      </c>
      <c r="D499" s="92" t="s">
        <v>1182</v>
      </c>
      <c r="E499" s="90" t="s">
        <v>211</v>
      </c>
      <c r="F499" s="90" t="s">
        <v>200</v>
      </c>
      <c r="G499" s="90">
        <v>1</v>
      </c>
      <c r="H499" s="144">
        <v>187.5</v>
      </c>
      <c r="I499" s="161">
        <v>0.25</v>
      </c>
      <c r="J499" s="157">
        <f t="shared" si="14"/>
        <v>140.625</v>
      </c>
    </row>
    <row r="500" spans="1:10" ht="15.75">
      <c r="A500" s="37">
        <f t="shared" si="15"/>
        <v>496</v>
      </c>
      <c r="B500" s="90" t="s">
        <v>199</v>
      </c>
      <c r="C500" s="92" t="s">
        <v>1183</v>
      </c>
      <c r="D500" s="92" t="s">
        <v>1184</v>
      </c>
      <c r="E500" s="90" t="s">
        <v>211</v>
      </c>
      <c r="F500" s="90" t="s">
        <v>200</v>
      </c>
      <c r="G500" s="90">
        <v>1</v>
      </c>
      <c r="H500" s="119">
        <v>153</v>
      </c>
      <c r="I500" s="161">
        <v>0.25</v>
      </c>
      <c r="J500" s="157">
        <f t="shared" si="14"/>
        <v>114.75</v>
      </c>
    </row>
    <row r="501" spans="1:10" ht="15.75">
      <c r="A501" s="37">
        <f t="shared" si="15"/>
        <v>497</v>
      </c>
      <c r="B501" s="90" t="s">
        <v>199</v>
      </c>
      <c r="C501" s="92" t="s">
        <v>1185</v>
      </c>
      <c r="D501" s="92" t="s">
        <v>1186</v>
      </c>
      <c r="E501" s="90" t="s">
        <v>211</v>
      </c>
      <c r="F501" s="90" t="s">
        <v>200</v>
      </c>
      <c r="G501" s="90">
        <v>1</v>
      </c>
      <c r="H501" s="119">
        <v>51</v>
      </c>
      <c r="I501" s="161">
        <v>0.25</v>
      </c>
      <c r="J501" s="157">
        <f t="shared" si="14"/>
        <v>38.25</v>
      </c>
    </row>
    <row r="502" spans="1:10" ht="30">
      <c r="A502" s="37">
        <f t="shared" si="15"/>
        <v>498</v>
      </c>
      <c r="B502" s="90" t="s">
        <v>199</v>
      </c>
      <c r="C502" s="92" t="s">
        <v>1187</v>
      </c>
      <c r="D502" s="92" t="s">
        <v>1188</v>
      </c>
      <c r="E502" s="90" t="s">
        <v>211</v>
      </c>
      <c r="F502" s="90" t="s">
        <v>200</v>
      </c>
      <c r="G502" s="90">
        <v>1</v>
      </c>
      <c r="H502" s="144">
        <v>234.6</v>
      </c>
      <c r="I502" s="161">
        <v>0.25</v>
      </c>
      <c r="J502" s="157">
        <f t="shared" si="14"/>
        <v>175.95</v>
      </c>
    </row>
    <row r="503" spans="1:10" ht="30">
      <c r="A503" s="37">
        <f t="shared" si="15"/>
        <v>499</v>
      </c>
      <c r="B503" s="90" t="s">
        <v>199</v>
      </c>
      <c r="C503" s="92" t="s">
        <v>1189</v>
      </c>
      <c r="D503" s="92" t="s">
        <v>1190</v>
      </c>
      <c r="E503" s="90" t="s">
        <v>211</v>
      </c>
      <c r="F503" s="90" t="s">
        <v>200</v>
      </c>
      <c r="G503" s="90">
        <v>1</v>
      </c>
      <c r="H503" s="144">
        <v>300</v>
      </c>
      <c r="I503" s="161">
        <v>0.25</v>
      </c>
      <c r="J503" s="157">
        <f t="shared" si="14"/>
        <v>225</v>
      </c>
    </row>
    <row r="504" spans="1:10" ht="30">
      <c r="A504" s="37">
        <f t="shared" si="15"/>
        <v>500</v>
      </c>
      <c r="B504" s="90" t="s">
        <v>199</v>
      </c>
      <c r="C504" s="92" t="s">
        <v>1191</v>
      </c>
      <c r="D504" s="92" t="s">
        <v>1192</v>
      </c>
      <c r="E504" s="90" t="s">
        <v>211</v>
      </c>
      <c r="F504" s="90" t="s">
        <v>200</v>
      </c>
      <c r="G504" s="90">
        <v>1</v>
      </c>
      <c r="H504" s="144">
        <v>350</v>
      </c>
      <c r="I504" s="161">
        <v>0.25</v>
      </c>
      <c r="J504" s="157">
        <f t="shared" si="14"/>
        <v>262.5</v>
      </c>
    </row>
    <row r="505" spans="1:10" ht="30">
      <c r="A505" s="37">
        <f t="shared" si="15"/>
        <v>501</v>
      </c>
      <c r="B505" s="90" t="s">
        <v>199</v>
      </c>
      <c r="C505" s="92" t="s">
        <v>1193</v>
      </c>
      <c r="D505" s="92" t="s">
        <v>1194</v>
      </c>
      <c r="E505" s="90" t="s">
        <v>211</v>
      </c>
      <c r="F505" s="90" t="s">
        <v>200</v>
      </c>
      <c r="G505" s="90">
        <v>1</v>
      </c>
      <c r="H505" s="144">
        <v>117.3</v>
      </c>
      <c r="I505" s="161">
        <v>0.25</v>
      </c>
      <c r="J505" s="157">
        <f t="shared" si="14"/>
        <v>87.974999999999994</v>
      </c>
    </row>
    <row r="506" spans="1:10" ht="30">
      <c r="A506" s="37">
        <f t="shared" si="15"/>
        <v>502</v>
      </c>
      <c r="B506" s="90" t="s">
        <v>199</v>
      </c>
      <c r="C506" s="92" t="s">
        <v>1195</v>
      </c>
      <c r="D506" s="92" t="s">
        <v>1196</v>
      </c>
      <c r="E506" s="90" t="s">
        <v>211</v>
      </c>
      <c r="F506" s="90" t="s">
        <v>200</v>
      </c>
      <c r="G506" s="90">
        <v>1</v>
      </c>
      <c r="H506" s="144">
        <v>143.75</v>
      </c>
      <c r="I506" s="161">
        <v>0.25</v>
      </c>
      <c r="J506" s="157">
        <f t="shared" si="14"/>
        <v>107.8125</v>
      </c>
    </row>
    <row r="507" spans="1:10" ht="15.75">
      <c r="A507" s="37">
        <f t="shared" si="15"/>
        <v>503</v>
      </c>
      <c r="B507" s="90" t="s">
        <v>199</v>
      </c>
      <c r="C507" s="92" t="s">
        <v>1197</v>
      </c>
      <c r="D507" s="92" t="s">
        <v>1198</v>
      </c>
      <c r="E507" s="90" t="s">
        <v>211</v>
      </c>
      <c r="F507" s="90" t="s">
        <v>200</v>
      </c>
      <c r="G507" s="90">
        <v>1</v>
      </c>
      <c r="H507" s="144">
        <v>7261.25</v>
      </c>
      <c r="I507" s="161">
        <v>0.25</v>
      </c>
      <c r="J507" s="157">
        <f t="shared" si="14"/>
        <v>5445.9375</v>
      </c>
    </row>
    <row r="508" spans="1:10" ht="15.75">
      <c r="A508" s="37">
        <f t="shared" si="15"/>
        <v>504</v>
      </c>
      <c r="B508" s="90" t="s">
        <v>199</v>
      </c>
      <c r="C508" s="92" t="s">
        <v>1199</v>
      </c>
      <c r="D508" s="92" t="s">
        <v>1200</v>
      </c>
      <c r="E508" s="90" t="s">
        <v>211</v>
      </c>
      <c r="F508" s="90" t="s">
        <v>200</v>
      </c>
      <c r="G508" s="90">
        <v>1</v>
      </c>
      <c r="H508" s="144">
        <v>8067.5</v>
      </c>
      <c r="I508" s="161">
        <v>0.25</v>
      </c>
      <c r="J508" s="157">
        <f t="shared" si="14"/>
        <v>6050.625</v>
      </c>
    </row>
    <row r="509" spans="1:10" ht="15.75">
      <c r="A509" s="37">
        <f t="shared" si="15"/>
        <v>505</v>
      </c>
      <c r="B509" s="90" t="s">
        <v>199</v>
      </c>
      <c r="C509" s="92" t="s">
        <v>1201</v>
      </c>
      <c r="D509" s="92" t="s">
        <v>1202</v>
      </c>
      <c r="E509" s="90" t="s">
        <v>211</v>
      </c>
      <c r="F509" s="90" t="s">
        <v>200</v>
      </c>
      <c r="G509" s="90">
        <v>1</v>
      </c>
      <c r="H509" s="144">
        <v>5031.6000000000004</v>
      </c>
      <c r="I509" s="161">
        <v>0.25</v>
      </c>
      <c r="J509" s="157">
        <f t="shared" si="14"/>
        <v>3773.7000000000003</v>
      </c>
    </row>
    <row r="510" spans="1:10" ht="15.75">
      <c r="A510" s="37">
        <f t="shared" si="15"/>
        <v>506</v>
      </c>
      <c r="B510" s="90" t="s">
        <v>199</v>
      </c>
      <c r="C510" s="92" t="s">
        <v>1203</v>
      </c>
      <c r="D510" s="92" t="s">
        <v>1204</v>
      </c>
      <c r="E510" s="90" t="s">
        <v>211</v>
      </c>
      <c r="F510" s="90" t="s">
        <v>200</v>
      </c>
      <c r="G510" s="90">
        <v>1</v>
      </c>
      <c r="H510" s="144">
        <v>5707.8</v>
      </c>
      <c r="I510" s="161">
        <v>0.25</v>
      </c>
      <c r="J510" s="157">
        <f t="shared" si="14"/>
        <v>4280.8500000000004</v>
      </c>
    </row>
    <row r="511" spans="1:10" ht="15.75">
      <c r="A511" s="37">
        <f t="shared" si="15"/>
        <v>507</v>
      </c>
      <c r="B511" s="90" t="s">
        <v>199</v>
      </c>
      <c r="C511" s="92" t="s">
        <v>1205</v>
      </c>
      <c r="D511" s="92" t="s">
        <v>1206</v>
      </c>
      <c r="E511" s="90" t="s">
        <v>211</v>
      </c>
      <c r="F511" s="90" t="s">
        <v>200</v>
      </c>
      <c r="G511" s="90">
        <v>1</v>
      </c>
      <c r="H511" s="144">
        <v>11970</v>
      </c>
      <c r="I511" s="161">
        <v>0.25</v>
      </c>
      <c r="J511" s="157">
        <f t="shared" si="14"/>
        <v>8977.5</v>
      </c>
    </row>
    <row r="512" spans="1:10" ht="15.75">
      <c r="A512" s="37">
        <f t="shared" si="15"/>
        <v>508</v>
      </c>
      <c r="B512" s="90" t="s">
        <v>199</v>
      </c>
      <c r="C512" s="92" t="s">
        <v>1207</v>
      </c>
      <c r="D512" s="92" t="s">
        <v>1208</v>
      </c>
      <c r="E512" s="90" t="s">
        <v>211</v>
      </c>
      <c r="F512" s="90" t="s">
        <v>200</v>
      </c>
      <c r="G512" s="90">
        <v>1</v>
      </c>
      <c r="H512" s="144">
        <v>15165</v>
      </c>
      <c r="I512" s="161">
        <v>0.25</v>
      </c>
      <c r="J512" s="157">
        <f t="shared" si="14"/>
        <v>11373.75</v>
      </c>
    </row>
    <row r="513" spans="1:10" ht="15.75">
      <c r="A513" s="37">
        <f t="shared" si="15"/>
        <v>509</v>
      </c>
      <c r="B513" s="90" t="s">
        <v>199</v>
      </c>
      <c r="C513" s="92" t="s">
        <v>1209</v>
      </c>
      <c r="D513" s="92" t="s">
        <v>1210</v>
      </c>
      <c r="E513" s="90" t="s">
        <v>211</v>
      </c>
      <c r="F513" s="90" t="s">
        <v>200</v>
      </c>
      <c r="G513" s="90">
        <v>1</v>
      </c>
      <c r="H513" s="144">
        <v>16234.050000000001</v>
      </c>
      <c r="I513" s="161">
        <v>0.25</v>
      </c>
      <c r="J513" s="157">
        <f t="shared" si="14"/>
        <v>12175.5375</v>
      </c>
    </row>
    <row r="514" spans="1:10" ht="15.75">
      <c r="A514" s="37">
        <f t="shared" si="15"/>
        <v>510</v>
      </c>
      <c r="B514" s="90" t="s">
        <v>199</v>
      </c>
      <c r="C514" s="92" t="s">
        <v>1211</v>
      </c>
      <c r="D514" s="92" t="s">
        <v>1212</v>
      </c>
      <c r="E514" s="90" t="s">
        <v>211</v>
      </c>
      <c r="F514" s="90" t="s">
        <v>200</v>
      </c>
      <c r="G514" s="90">
        <v>1</v>
      </c>
      <c r="H514" s="144">
        <v>20241.25</v>
      </c>
      <c r="I514" s="161">
        <v>0.25</v>
      </c>
      <c r="J514" s="157">
        <f t="shared" si="14"/>
        <v>15180.9375</v>
      </c>
    </row>
    <row r="515" spans="1:10" ht="15.75">
      <c r="A515" s="37">
        <f t="shared" si="15"/>
        <v>511</v>
      </c>
      <c r="B515" s="90" t="s">
        <v>199</v>
      </c>
      <c r="C515" s="92" t="s">
        <v>1213</v>
      </c>
      <c r="D515" s="92" t="s">
        <v>1214</v>
      </c>
      <c r="E515" s="90" t="s">
        <v>211</v>
      </c>
      <c r="F515" s="90" t="s">
        <v>200</v>
      </c>
      <c r="G515" s="90">
        <v>1</v>
      </c>
      <c r="H515" s="144">
        <v>19485.900000000001</v>
      </c>
      <c r="I515" s="161">
        <v>0.25</v>
      </c>
      <c r="J515" s="157">
        <f t="shared" si="14"/>
        <v>14614.425000000001</v>
      </c>
    </row>
    <row r="516" spans="1:10" ht="15.75">
      <c r="A516" s="37">
        <f t="shared" si="15"/>
        <v>512</v>
      </c>
      <c r="B516" s="90" t="s">
        <v>199</v>
      </c>
      <c r="C516" s="92" t="s">
        <v>1215</v>
      </c>
      <c r="D516" s="92" t="s">
        <v>1216</v>
      </c>
      <c r="E516" s="90" t="s">
        <v>211</v>
      </c>
      <c r="F516" s="90" t="s">
        <v>200</v>
      </c>
      <c r="G516" s="90">
        <v>1</v>
      </c>
      <c r="H516" s="144">
        <v>20254.5</v>
      </c>
      <c r="I516" s="161">
        <v>0.25</v>
      </c>
      <c r="J516" s="157">
        <f t="shared" si="14"/>
        <v>15190.875</v>
      </c>
    </row>
    <row r="517" spans="1:10" ht="15.75">
      <c r="A517" s="37">
        <f t="shared" si="15"/>
        <v>513</v>
      </c>
      <c r="B517" s="90" t="s">
        <v>199</v>
      </c>
      <c r="C517" s="92" t="s">
        <v>1217</v>
      </c>
      <c r="D517" s="92" t="s">
        <v>1218</v>
      </c>
      <c r="E517" s="90" t="s">
        <v>211</v>
      </c>
      <c r="F517" s="90" t="s">
        <v>200</v>
      </c>
      <c r="G517" s="90">
        <v>1</v>
      </c>
      <c r="H517" s="119">
        <v>1500</v>
      </c>
      <c r="I517" s="161">
        <v>0.25</v>
      </c>
      <c r="J517" s="157">
        <f t="shared" ref="J517:J579" si="16">H517*(1-I517)</f>
        <v>1125</v>
      </c>
    </row>
    <row r="518" spans="1:10" ht="135">
      <c r="A518" s="37">
        <f t="shared" si="15"/>
        <v>514</v>
      </c>
      <c r="B518" s="90" t="s">
        <v>199</v>
      </c>
      <c r="C518" s="90" t="s">
        <v>1219</v>
      </c>
      <c r="D518" s="91" t="s">
        <v>1220</v>
      </c>
      <c r="E518" s="90" t="s">
        <v>211</v>
      </c>
      <c r="F518" s="90" t="s">
        <v>6</v>
      </c>
      <c r="G518" s="90">
        <v>1</v>
      </c>
      <c r="H518" s="144">
        <v>1022.51175</v>
      </c>
      <c r="I518" s="161">
        <v>0.25</v>
      </c>
      <c r="J518" s="157">
        <f t="shared" si="16"/>
        <v>766.88381249999998</v>
      </c>
    </row>
    <row r="519" spans="1:10" ht="135">
      <c r="A519" s="37">
        <f t="shared" ref="A519:A582" si="17">A518+1</f>
        <v>515</v>
      </c>
      <c r="B519" s="90" t="s">
        <v>199</v>
      </c>
      <c r="C519" s="90" t="s">
        <v>1221</v>
      </c>
      <c r="D519" s="92" t="s">
        <v>1222</v>
      </c>
      <c r="E519" s="90" t="s">
        <v>211</v>
      </c>
      <c r="F519" s="90" t="s">
        <v>6</v>
      </c>
      <c r="G519" s="90">
        <v>1</v>
      </c>
      <c r="H519" s="144">
        <v>5086.8675000000003</v>
      </c>
      <c r="I519" s="161">
        <v>0.25</v>
      </c>
      <c r="J519" s="157">
        <f t="shared" si="16"/>
        <v>3815.1506250000002</v>
      </c>
    </row>
    <row r="520" spans="1:10" ht="135">
      <c r="A520" s="37">
        <f t="shared" si="17"/>
        <v>516</v>
      </c>
      <c r="B520" s="90" t="s">
        <v>199</v>
      </c>
      <c r="C520" s="90" t="s">
        <v>1223</v>
      </c>
      <c r="D520" s="91" t="s">
        <v>1224</v>
      </c>
      <c r="E520" s="90" t="s">
        <v>211</v>
      </c>
      <c r="F520" s="90" t="s">
        <v>6</v>
      </c>
      <c r="G520" s="90">
        <v>1</v>
      </c>
      <c r="H520" s="144">
        <v>5086.8675000000003</v>
      </c>
      <c r="I520" s="161">
        <v>0.25</v>
      </c>
      <c r="J520" s="157">
        <f t="shared" si="16"/>
        <v>3815.1506250000002</v>
      </c>
    </row>
    <row r="521" spans="1:10" ht="90">
      <c r="A521" s="37">
        <f t="shared" si="17"/>
        <v>517</v>
      </c>
      <c r="B521" s="90" t="s">
        <v>199</v>
      </c>
      <c r="C521" s="92" t="s">
        <v>1225</v>
      </c>
      <c r="D521" s="91" t="s">
        <v>1226</v>
      </c>
      <c r="E521" s="90" t="s">
        <v>211</v>
      </c>
      <c r="F521" s="90" t="s">
        <v>6</v>
      </c>
      <c r="G521" s="90">
        <v>1</v>
      </c>
      <c r="H521" s="144">
        <v>4598.7337500000003</v>
      </c>
      <c r="I521" s="161">
        <v>0.25</v>
      </c>
      <c r="J521" s="157">
        <f t="shared" si="16"/>
        <v>3449.0503125000005</v>
      </c>
    </row>
    <row r="522" spans="1:10" ht="120">
      <c r="A522" s="37">
        <f t="shared" si="17"/>
        <v>518</v>
      </c>
      <c r="B522" s="90" t="s">
        <v>199</v>
      </c>
      <c r="C522" s="92" t="s">
        <v>1227</v>
      </c>
      <c r="D522" s="91" t="s">
        <v>1228</v>
      </c>
      <c r="E522" s="90" t="s">
        <v>211</v>
      </c>
      <c r="F522" s="90" t="s">
        <v>6</v>
      </c>
      <c r="G522" s="90">
        <v>1</v>
      </c>
      <c r="H522" s="144">
        <v>6114.5174999999999</v>
      </c>
      <c r="I522" s="161">
        <v>0.25</v>
      </c>
      <c r="J522" s="157">
        <f t="shared" si="16"/>
        <v>4585.8881249999995</v>
      </c>
    </row>
    <row r="523" spans="1:10" ht="60">
      <c r="A523" s="37">
        <f t="shared" si="17"/>
        <v>519</v>
      </c>
      <c r="B523" s="90" t="s">
        <v>199</v>
      </c>
      <c r="C523" s="90" t="s">
        <v>1229</v>
      </c>
      <c r="D523" s="91" t="s">
        <v>1230</v>
      </c>
      <c r="E523" s="90" t="s">
        <v>211</v>
      </c>
      <c r="F523" s="90" t="s">
        <v>6</v>
      </c>
      <c r="G523" s="90">
        <v>1</v>
      </c>
      <c r="H523" s="144">
        <v>769.70985000000007</v>
      </c>
      <c r="I523" s="161">
        <v>0.25</v>
      </c>
      <c r="J523" s="157">
        <f t="shared" si="16"/>
        <v>577.28238750000003</v>
      </c>
    </row>
    <row r="524" spans="1:10" ht="45">
      <c r="A524" s="37">
        <f t="shared" si="17"/>
        <v>520</v>
      </c>
      <c r="B524" s="90" t="s">
        <v>199</v>
      </c>
      <c r="C524" s="90" t="s">
        <v>1231</v>
      </c>
      <c r="D524" s="91" t="s">
        <v>1232</v>
      </c>
      <c r="E524" s="90" t="s">
        <v>211</v>
      </c>
      <c r="F524" s="90" t="s">
        <v>6</v>
      </c>
      <c r="G524" s="90">
        <v>1</v>
      </c>
      <c r="H524" s="144">
        <v>4059.2175000000002</v>
      </c>
      <c r="I524" s="161">
        <v>0.25</v>
      </c>
      <c r="J524" s="157">
        <f t="shared" si="16"/>
        <v>3044.413125</v>
      </c>
    </row>
    <row r="525" spans="1:10" ht="45">
      <c r="A525" s="37">
        <f t="shared" si="17"/>
        <v>521</v>
      </c>
      <c r="B525" s="90" t="s">
        <v>199</v>
      </c>
      <c r="C525" s="90" t="s">
        <v>1233</v>
      </c>
      <c r="D525" s="91" t="s">
        <v>1234</v>
      </c>
      <c r="E525" s="90" t="s">
        <v>211</v>
      </c>
      <c r="F525" s="90" t="s">
        <v>6</v>
      </c>
      <c r="G525" s="90">
        <v>1</v>
      </c>
      <c r="H525" s="144">
        <v>4059.2175000000002</v>
      </c>
      <c r="I525" s="161">
        <v>0.25</v>
      </c>
      <c r="J525" s="157">
        <f t="shared" si="16"/>
        <v>3044.413125</v>
      </c>
    </row>
    <row r="526" spans="1:10" ht="30">
      <c r="A526" s="37">
        <f t="shared" si="17"/>
        <v>522</v>
      </c>
      <c r="B526" s="90" t="s">
        <v>199</v>
      </c>
      <c r="C526" s="90" t="s">
        <v>1235</v>
      </c>
      <c r="D526" s="91" t="s">
        <v>1236</v>
      </c>
      <c r="E526" s="90" t="s">
        <v>211</v>
      </c>
      <c r="F526" s="90" t="s">
        <v>6</v>
      </c>
      <c r="G526" s="90">
        <v>1</v>
      </c>
      <c r="H526" s="144">
        <v>0.7757750000000001</v>
      </c>
      <c r="I526" s="161">
        <v>0.25</v>
      </c>
      <c r="J526" s="157">
        <f t="shared" si="16"/>
        <v>0.58183125000000002</v>
      </c>
    </row>
    <row r="527" spans="1:10" ht="15.75">
      <c r="A527" s="37">
        <f t="shared" si="17"/>
        <v>523</v>
      </c>
      <c r="B527" s="90" t="s">
        <v>199</v>
      </c>
      <c r="C527" s="90" t="s">
        <v>1237</v>
      </c>
      <c r="D527" s="91" t="s">
        <v>1238</v>
      </c>
      <c r="E527" s="90" t="s">
        <v>211</v>
      </c>
      <c r="F527" s="90" t="s">
        <v>6</v>
      </c>
      <c r="G527" s="90">
        <v>1</v>
      </c>
      <c r="H527" s="144">
        <v>2517.7425000000003</v>
      </c>
      <c r="I527" s="161">
        <v>0.25</v>
      </c>
      <c r="J527" s="157">
        <f t="shared" si="16"/>
        <v>1888.3068750000002</v>
      </c>
    </row>
    <row r="528" spans="1:10" ht="30">
      <c r="A528" s="37">
        <f t="shared" si="17"/>
        <v>524</v>
      </c>
      <c r="B528" s="90" t="s">
        <v>199</v>
      </c>
      <c r="C528" s="90" t="s">
        <v>1239</v>
      </c>
      <c r="D528" s="91" t="s">
        <v>1240</v>
      </c>
      <c r="E528" s="90" t="s">
        <v>211</v>
      </c>
      <c r="F528" s="90" t="s">
        <v>6</v>
      </c>
      <c r="G528" s="90">
        <v>1</v>
      </c>
      <c r="H528" s="144">
        <v>3596.7750000000001</v>
      </c>
      <c r="I528" s="161">
        <v>0.25</v>
      </c>
      <c r="J528" s="157">
        <f t="shared" si="16"/>
        <v>2697.5812500000002</v>
      </c>
    </row>
    <row r="529" spans="1:10" ht="45">
      <c r="A529" s="37">
        <f t="shared" si="17"/>
        <v>525</v>
      </c>
      <c r="B529" s="90" t="s">
        <v>199</v>
      </c>
      <c r="C529" s="90" t="s">
        <v>1241</v>
      </c>
      <c r="D529" s="91" t="s">
        <v>1242</v>
      </c>
      <c r="E529" s="90" t="s">
        <v>211</v>
      </c>
      <c r="F529" s="90" t="s">
        <v>6</v>
      </c>
      <c r="G529" s="90">
        <v>1</v>
      </c>
      <c r="H529" s="144">
        <v>667.97250000000008</v>
      </c>
      <c r="I529" s="161">
        <v>0.25</v>
      </c>
      <c r="J529" s="157">
        <f t="shared" si="16"/>
        <v>500.97937500000006</v>
      </c>
    </row>
    <row r="530" spans="1:10" ht="45">
      <c r="A530" s="37">
        <f t="shared" si="17"/>
        <v>526</v>
      </c>
      <c r="B530" s="90" t="s">
        <v>199</v>
      </c>
      <c r="C530" s="90" t="s">
        <v>1243</v>
      </c>
      <c r="D530" s="91" t="s">
        <v>1244</v>
      </c>
      <c r="E530" s="90" t="s">
        <v>211</v>
      </c>
      <c r="F530" s="90" t="s">
        <v>6</v>
      </c>
      <c r="G530" s="90">
        <v>1</v>
      </c>
      <c r="H530" s="144">
        <v>2877.42</v>
      </c>
      <c r="I530" s="161">
        <v>0.25</v>
      </c>
      <c r="J530" s="157">
        <f t="shared" si="16"/>
        <v>2158.0650000000001</v>
      </c>
    </row>
    <row r="531" spans="1:10" ht="45">
      <c r="A531" s="37">
        <f t="shared" si="17"/>
        <v>527</v>
      </c>
      <c r="B531" s="90" t="s">
        <v>199</v>
      </c>
      <c r="C531" s="90" t="s">
        <v>1245</v>
      </c>
      <c r="D531" s="91" t="s">
        <v>1246</v>
      </c>
      <c r="E531" s="90" t="s">
        <v>211</v>
      </c>
      <c r="F531" s="90" t="s">
        <v>6</v>
      </c>
      <c r="G531" s="90">
        <v>1</v>
      </c>
      <c r="H531" s="144">
        <v>1125.2767500000002</v>
      </c>
      <c r="I531" s="161">
        <v>0.25</v>
      </c>
      <c r="J531" s="157">
        <f t="shared" si="16"/>
        <v>843.95756250000022</v>
      </c>
    </row>
    <row r="532" spans="1:10" ht="45">
      <c r="A532" s="37">
        <f t="shared" si="17"/>
        <v>528</v>
      </c>
      <c r="B532" s="90" t="s">
        <v>199</v>
      </c>
      <c r="C532" s="90" t="s">
        <v>1247</v>
      </c>
      <c r="D532" s="91" t="s">
        <v>1248</v>
      </c>
      <c r="E532" s="90" t="s">
        <v>211</v>
      </c>
      <c r="F532" s="90" t="s">
        <v>6</v>
      </c>
      <c r="G532" s="90">
        <v>1</v>
      </c>
      <c r="H532" s="144">
        <v>3481.6782000000003</v>
      </c>
      <c r="I532" s="161">
        <v>0.25</v>
      </c>
      <c r="J532" s="157">
        <f t="shared" si="16"/>
        <v>2611.2586500000002</v>
      </c>
    </row>
    <row r="533" spans="1:10" ht="15.75">
      <c r="A533" s="37">
        <f t="shared" si="17"/>
        <v>529</v>
      </c>
      <c r="B533" s="90" t="s">
        <v>199</v>
      </c>
      <c r="C533" s="90" t="s">
        <v>1249</v>
      </c>
      <c r="D533" s="91" t="s">
        <v>1250</v>
      </c>
      <c r="E533" s="90" t="s">
        <v>211</v>
      </c>
      <c r="F533" s="90" t="s">
        <v>6</v>
      </c>
      <c r="G533" s="90">
        <v>1</v>
      </c>
      <c r="H533" s="144">
        <v>41.106000000000002</v>
      </c>
      <c r="I533" s="161">
        <v>0.25</v>
      </c>
      <c r="J533" s="157">
        <f t="shared" si="16"/>
        <v>30.829500000000003</v>
      </c>
    </row>
    <row r="534" spans="1:10" ht="30">
      <c r="A534" s="37">
        <f t="shared" si="17"/>
        <v>530</v>
      </c>
      <c r="B534" s="90" t="s">
        <v>199</v>
      </c>
      <c r="C534" s="90" t="s">
        <v>1251</v>
      </c>
      <c r="D534" s="90" t="s">
        <v>1252</v>
      </c>
      <c r="E534" s="90" t="s">
        <v>211</v>
      </c>
      <c r="F534" s="90" t="s">
        <v>6</v>
      </c>
      <c r="G534" s="90">
        <v>1</v>
      </c>
      <c r="H534" s="144">
        <v>2414.9775</v>
      </c>
      <c r="I534" s="161">
        <v>0.25</v>
      </c>
      <c r="J534" s="157">
        <f t="shared" si="16"/>
        <v>1811.233125</v>
      </c>
    </row>
    <row r="535" spans="1:10" ht="30">
      <c r="A535" s="37">
        <f t="shared" si="17"/>
        <v>531</v>
      </c>
      <c r="B535" s="90" t="s">
        <v>199</v>
      </c>
      <c r="C535" s="90" t="s">
        <v>1253</v>
      </c>
      <c r="D535" s="90" t="s">
        <v>1254</v>
      </c>
      <c r="E535" s="90" t="s">
        <v>211</v>
      </c>
      <c r="F535" s="90" t="s">
        <v>6</v>
      </c>
      <c r="G535" s="90">
        <v>1</v>
      </c>
      <c r="H535" s="144">
        <v>436.75125000000003</v>
      </c>
      <c r="I535" s="161">
        <v>0.25</v>
      </c>
      <c r="J535" s="157">
        <f t="shared" si="16"/>
        <v>327.56343750000002</v>
      </c>
    </row>
    <row r="536" spans="1:10" ht="30">
      <c r="A536" s="37">
        <f t="shared" si="17"/>
        <v>532</v>
      </c>
      <c r="B536" s="90" t="s">
        <v>199</v>
      </c>
      <c r="C536" s="90" t="s">
        <v>1255</v>
      </c>
      <c r="D536" s="90" t="s">
        <v>1256</v>
      </c>
      <c r="E536" s="90" t="s">
        <v>211</v>
      </c>
      <c r="F536" s="90" t="s">
        <v>6</v>
      </c>
      <c r="G536" s="90">
        <v>1</v>
      </c>
      <c r="H536" s="144">
        <v>899.19375000000002</v>
      </c>
      <c r="I536" s="161">
        <v>0.25</v>
      </c>
      <c r="J536" s="157">
        <f t="shared" si="16"/>
        <v>674.39531250000005</v>
      </c>
    </row>
    <row r="537" spans="1:10" ht="15.75">
      <c r="A537" s="37">
        <f t="shared" si="17"/>
        <v>533</v>
      </c>
      <c r="B537" s="90" t="s">
        <v>199</v>
      </c>
      <c r="C537" s="90" t="s">
        <v>1257</v>
      </c>
      <c r="D537" s="90" t="s">
        <v>1258</v>
      </c>
      <c r="E537" s="90" t="s">
        <v>211</v>
      </c>
      <c r="F537" s="90" t="s">
        <v>6</v>
      </c>
      <c r="G537" s="90">
        <v>1</v>
      </c>
      <c r="H537" s="144">
        <v>2414.9775</v>
      </c>
      <c r="I537" s="161">
        <v>0.25</v>
      </c>
      <c r="J537" s="157">
        <f t="shared" si="16"/>
        <v>1811.233125</v>
      </c>
    </row>
    <row r="538" spans="1:10" ht="15.75">
      <c r="A538" s="37">
        <f t="shared" si="17"/>
        <v>534</v>
      </c>
      <c r="B538" s="90" t="s">
        <v>199</v>
      </c>
      <c r="C538" s="90" t="s">
        <v>1107</v>
      </c>
      <c r="D538" s="90" t="s">
        <v>1108</v>
      </c>
      <c r="E538" s="90" t="s">
        <v>211</v>
      </c>
      <c r="F538" s="90" t="s">
        <v>6</v>
      </c>
      <c r="G538" s="90">
        <v>1</v>
      </c>
      <c r="H538" s="144">
        <v>333.98625000000004</v>
      </c>
      <c r="I538" s="161">
        <v>0.25</v>
      </c>
      <c r="J538" s="157">
        <f t="shared" si="16"/>
        <v>250.48968750000003</v>
      </c>
    </row>
    <row r="539" spans="1:10" ht="15.75">
      <c r="A539" s="37">
        <f t="shared" si="17"/>
        <v>535</v>
      </c>
      <c r="B539" s="90" t="s">
        <v>199</v>
      </c>
      <c r="C539" s="90" t="s">
        <v>1259</v>
      </c>
      <c r="D539" s="90" t="s">
        <v>1260</v>
      </c>
      <c r="E539" s="90" t="s">
        <v>211</v>
      </c>
      <c r="F539" s="90" t="s">
        <v>6</v>
      </c>
      <c r="G539" s="90">
        <v>1</v>
      </c>
      <c r="H539" s="144">
        <v>365.82325000000003</v>
      </c>
      <c r="I539" s="161">
        <v>0.25</v>
      </c>
      <c r="J539" s="157">
        <f t="shared" si="16"/>
        <v>274.36743750000005</v>
      </c>
    </row>
    <row r="540" spans="1:10" ht="15.75">
      <c r="A540" s="37">
        <f t="shared" si="17"/>
        <v>536</v>
      </c>
      <c r="B540" s="90" t="s">
        <v>199</v>
      </c>
      <c r="C540" s="90" t="s">
        <v>1261</v>
      </c>
      <c r="D540" s="90" t="s">
        <v>1262</v>
      </c>
      <c r="E540" s="90" t="s">
        <v>211</v>
      </c>
      <c r="F540" s="90" t="s">
        <v>6</v>
      </c>
      <c r="G540" s="90">
        <v>1</v>
      </c>
      <c r="H540" s="144">
        <v>822.12</v>
      </c>
      <c r="I540" s="161">
        <v>0.25</v>
      </c>
      <c r="J540" s="157">
        <f t="shared" si="16"/>
        <v>616.59</v>
      </c>
    </row>
    <row r="541" spans="1:10" ht="15.75">
      <c r="A541" s="37">
        <f t="shared" si="17"/>
        <v>537</v>
      </c>
      <c r="B541" s="90" t="s">
        <v>199</v>
      </c>
      <c r="C541" s="90" t="s">
        <v>1263</v>
      </c>
      <c r="D541" s="90" t="s">
        <v>1264</v>
      </c>
      <c r="E541" s="90" t="s">
        <v>211</v>
      </c>
      <c r="F541" s="90" t="s">
        <v>6</v>
      </c>
      <c r="G541" s="90">
        <v>1</v>
      </c>
      <c r="H541" s="144">
        <v>226.08300000000003</v>
      </c>
      <c r="I541" s="161">
        <v>0.25</v>
      </c>
      <c r="J541" s="157">
        <f t="shared" si="16"/>
        <v>169.56225000000001</v>
      </c>
    </row>
    <row r="542" spans="1:10" ht="15.75">
      <c r="A542" s="37">
        <f t="shared" si="17"/>
        <v>538</v>
      </c>
      <c r="B542" s="90" t="s">
        <v>199</v>
      </c>
      <c r="C542" s="90" t="s">
        <v>1265</v>
      </c>
      <c r="D542" s="90" t="s">
        <v>1266</v>
      </c>
      <c r="E542" s="90" t="s">
        <v>211</v>
      </c>
      <c r="F542" s="90" t="s">
        <v>6</v>
      </c>
      <c r="G542" s="90">
        <v>1</v>
      </c>
      <c r="H542" s="144">
        <v>1058.4794999999999</v>
      </c>
      <c r="I542" s="161">
        <v>0.25</v>
      </c>
      <c r="J542" s="157">
        <f t="shared" si="16"/>
        <v>793.85962499999994</v>
      </c>
    </row>
    <row r="543" spans="1:10" ht="15.75">
      <c r="A543" s="37">
        <f t="shared" si="17"/>
        <v>539</v>
      </c>
      <c r="B543" s="90" t="s">
        <v>199</v>
      </c>
      <c r="C543" s="90" t="s">
        <v>1267</v>
      </c>
      <c r="D543" s="90" t="s">
        <v>1268</v>
      </c>
      <c r="E543" s="90" t="s">
        <v>211</v>
      </c>
      <c r="F543" s="90" t="s">
        <v>6</v>
      </c>
      <c r="G543" s="90">
        <v>1</v>
      </c>
      <c r="H543" s="144">
        <v>323.70975000000004</v>
      </c>
      <c r="I543" s="161">
        <v>0.25</v>
      </c>
      <c r="J543" s="157">
        <f t="shared" si="16"/>
        <v>242.78231250000005</v>
      </c>
    </row>
    <row r="544" spans="1:10" ht="15.75">
      <c r="A544" s="37">
        <f t="shared" si="17"/>
        <v>540</v>
      </c>
      <c r="B544" s="90" t="s">
        <v>199</v>
      </c>
      <c r="C544" s="90" t="s">
        <v>1269</v>
      </c>
      <c r="D544" s="90" t="s">
        <v>1270</v>
      </c>
      <c r="E544" s="90" t="s">
        <v>211</v>
      </c>
      <c r="F544" s="90" t="s">
        <v>6</v>
      </c>
      <c r="G544" s="90">
        <v>1</v>
      </c>
      <c r="H544" s="144">
        <v>98.65440000000001</v>
      </c>
      <c r="I544" s="161">
        <v>0.25</v>
      </c>
      <c r="J544" s="157">
        <f t="shared" si="16"/>
        <v>73.990800000000007</v>
      </c>
    </row>
    <row r="545" spans="1:10" ht="30">
      <c r="A545" s="37">
        <f t="shared" si="17"/>
        <v>541</v>
      </c>
      <c r="B545" s="90" t="s">
        <v>199</v>
      </c>
      <c r="C545" s="90" t="s">
        <v>1271</v>
      </c>
      <c r="D545" s="90" t="s">
        <v>1272</v>
      </c>
      <c r="E545" s="90" t="s">
        <v>211</v>
      </c>
      <c r="F545" s="90" t="s">
        <v>6</v>
      </c>
      <c r="G545" s="90">
        <v>1</v>
      </c>
      <c r="H545" s="144">
        <v>214.77885000000003</v>
      </c>
      <c r="I545" s="161">
        <v>0.25</v>
      </c>
      <c r="J545" s="157">
        <f t="shared" si="16"/>
        <v>161.08413750000003</v>
      </c>
    </row>
    <row r="546" spans="1:10" ht="15.75">
      <c r="A546" s="37">
        <f t="shared" si="17"/>
        <v>542</v>
      </c>
      <c r="B546" s="90" t="s">
        <v>199</v>
      </c>
      <c r="C546" s="90" t="s">
        <v>1273</v>
      </c>
      <c r="D546" s="90" t="s">
        <v>1274</v>
      </c>
      <c r="E546" s="90" t="s">
        <v>211</v>
      </c>
      <c r="F546" s="90" t="s">
        <v>6</v>
      </c>
      <c r="G546" s="90">
        <v>1</v>
      </c>
      <c r="H546" s="144">
        <v>24.663600000000002</v>
      </c>
      <c r="I546" s="161">
        <v>0.25</v>
      </c>
      <c r="J546" s="157">
        <f t="shared" si="16"/>
        <v>18.497700000000002</v>
      </c>
    </row>
    <row r="547" spans="1:10" ht="30">
      <c r="A547" s="37">
        <f t="shared" si="17"/>
        <v>543</v>
      </c>
      <c r="B547" s="90" t="s">
        <v>199</v>
      </c>
      <c r="C547" s="90" t="s">
        <v>1275</v>
      </c>
      <c r="D547" s="90" t="s">
        <v>1276</v>
      </c>
      <c r="E547" s="90" t="s">
        <v>211</v>
      </c>
      <c r="F547" s="90" t="s">
        <v>6</v>
      </c>
      <c r="G547" s="90">
        <v>1</v>
      </c>
      <c r="H547" s="144">
        <v>35.967750000000002</v>
      </c>
      <c r="I547" s="161">
        <v>0.25</v>
      </c>
      <c r="J547" s="157">
        <f t="shared" si="16"/>
        <v>26.975812500000004</v>
      </c>
    </row>
    <row r="548" spans="1:10" ht="30">
      <c r="A548" s="37">
        <f t="shared" si="17"/>
        <v>544</v>
      </c>
      <c r="B548" s="90" t="s">
        <v>199</v>
      </c>
      <c r="C548" s="90" t="s">
        <v>1277</v>
      </c>
      <c r="D548" s="90" t="s">
        <v>1278</v>
      </c>
      <c r="E548" s="90" t="s">
        <v>211</v>
      </c>
      <c r="F548" s="90" t="s">
        <v>6</v>
      </c>
      <c r="G548" s="90">
        <v>1</v>
      </c>
      <c r="H548" s="144">
        <v>179.83875</v>
      </c>
      <c r="I548" s="161">
        <v>0.25</v>
      </c>
      <c r="J548" s="157">
        <f t="shared" si="16"/>
        <v>134.8790625</v>
      </c>
    </row>
    <row r="549" spans="1:10" ht="15.75">
      <c r="A549" s="37">
        <f t="shared" si="17"/>
        <v>545</v>
      </c>
      <c r="B549" s="90" t="s">
        <v>199</v>
      </c>
      <c r="C549" s="91" t="s">
        <v>1279</v>
      </c>
      <c r="D549" s="91" t="s">
        <v>1280</v>
      </c>
      <c r="E549" s="90" t="s">
        <v>211</v>
      </c>
      <c r="F549" s="90" t="s">
        <v>6</v>
      </c>
      <c r="G549" s="90">
        <v>1</v>
      </c>
      <c r="H549" s="144">
        <v>2029.6087500000001</v>
      </c>
      <c r="I549" s="161">
        <v>0.25</v>
      </c>
      <c r="J549" s="157">
        <f t="shared" si="16"/>
        <v>1522.2065625</v>
      </c>
    </row>
    <row r="550" spans="1:10" ht="15.75">
      <c r="A550" s="37">
        <f t="shared" si="17"/>
        <v>546</v>
      </c>
      <c r="B550" s="90" t="s">
        <v>199</v>
      </c>
      <c r="C550" s="91" t="s">
        <v>1281</v>
      </c>
      <c r="D550" s="91" t="s">
        <v>1282</v>
      </c>
      <c r="E550" s="90" t="s">
        <v>211</v>
      </c>
      <c r="F550" s="90" t="s">
        <v>6</v>
      </c>
      <c r="G550" s="90">
        <v>1</v>
      </c>
      <c r="H550" s="144">
        <v>1258.8712500000001</v>
      </c>
      <c r="I550" s="161">
        <v>0.25</v>
      </c>
      <c r="J550" s="157">
        <f t="shared" si="16"/>
        <v>944.15343750000011</v>
      </c>
    </row>
    <row r="551" spans="1:10" ht="15.75">
      <c r="A551" s="37">
        <f t="shared" si="17"/>
        <v>547</v>
      </c>
      <c r="B551" s="90" t="s">
        <v>199</v>
      </c>
      <c r="C551" s="91" t="s">
        <v>1283</v>
      </c>
      <c r="D551" s="91" t="s">
        <v>1284</v>
      </c>
      <c r="E551" s="90" t="s">
        <v>211</v>
      </c>
      <c r="F551" s="90" t="s">
        <v>6</v>
      </c>
      <c r="G551" s="90">
        <v>1</v>
      </c>
      <c r="H551" s="144">
        <v>333.98625000000004</v>
      </c>
      <c r="I551" s="161">
        <v>0.25</v>
      </c>
      <c r="J551" s="157">
        <f t="shared" si="16"/>
        <v>250.48968750000003</v>
      </c>
    </row>
    <row r="552" spans="1:10" ht="15.75">
      <c r="A552" s="37">
        <f t="shared" si="17"/>
        <v>548</v>
      </c>
      <c r="B552" s="90" t="s">
        <v>199</v>
      </c>
      <c r="C552" s="91" t="s">
        <v>1285</v>
      </c>
      <c r="D552" s="91" t="s">
        <v>1286</v>
      </c>
      <c r="E552" s="90" t="s">
        <v>211</v>
      </c>
      <c r="F552" s="90" t="s">
        <v>6</v>
      </c>
      <c r="G552" s="90">
        <v>1</v>
      </c>
      <c r="H552" s="144">
        <v>1438.71</v>
      </c>
      <c r="I552" s="161">
        <v>0.25</v>
      </c>
      <c r="J552" s="157">
        <f t="shared" si="16"/>
        <v>1079.0325</v>
      </c>
    </row>
    <row r="553" spans="1:10" ht="15.75">
      <c r="A553" s="37">
        <f t="shared" si="17"/>
        <v>549</v>
      </c>
      <c r="B553" s="90" t="s">
        <v>199</v>
      </c>
      <c r="C553" s="91" t="s">
        <v>1287</v>
      </c>
      <c r="D553" s="91" t="s">
        <v>1288</v>
      </c>
      <c r="E553" s="90" t="s">
        <v>211</v>
      </c>
      <c r="F553" s="90" t="s">
        <v>6</v>
      </c>
      <c r="G553" s="90">
        <v>1</v>
      </c>
      <c r="H553" s="144">
        <v>562.63837500000011</v>
      </c>
      <c r="I553" s="161">
        <v>0.25</v>
      </c>
      <c r="J553" s="157">
        <f t="shared" si="16"/>
        <v>421.97878125000011</v>
      </c>
    </row>
    <row r="554" spans="1:10" ht="15.75">
      <c r="A554" s="37">
        <f t="shared" si="17"/>
        <v>550</v>
      </c>
      <c r="B554" s="90" t="s">
        <v>199</v>
      </c>
      <c r="C554" s="92" t="s">
        <v>1289</v>
      </c>
      <c r="D554" s="91" t="s">
        <v>1290</v>
      </c>
      <c r="E554" s="90" t="s">
        <v>211</v>
      </c>
      <c r="F554" s="90" t="s">
        <v>6</v>
      </c>
      <c r="G554" s="90">
        <v>1</v>
      </c>
      <c r="H554" s="144">
        <v>2055.3000000000002</v>
      </c>
      <c r="I554" s="161">
        <v>0.25</v>
      </c>
      <c r="J554" s="157">
        <f t="shared" si="16"/>
        <v>1541.4750000000001</v>
      </c>
    </row>
    <row r="555" spans="1:10" ht="15.75">
      <c r="A555" s="37">
        <f t="shared" si="17"/>
        <v>551</v>
      </c>
      <c r="B555" s="90" t="s">
        <v>199</v>
      </c>
      <c r="C555" s="92" t="s">
        <v>1233</v>
      </c>
      <c r="D555" s="91" t="s">
        <v>1291</v>
      </c>
      <c r="E555" s="90" t="s">
        <v>211</v>
      </c>
      <c r="F555" s="90" t="s">
        <v>6</v>
      </c>
      <c r="G555" s="90">
        <v>1</v>
      </c>
      <c r="H555" s="144">
        <v>4059.2175000000002</v>
      </c>
      <c r="I555" s="161">
        <v>0.25</v>
      </c>
      <c r="J555" s="157">
        <f t="shared" si="16"/>
        <v>3044.413125</v>
      </c>
    </row>
    <row r="556" spans="1:10" ht="15.75">
      <c r="A556" s="37">
        <f t="shared" si="17"/>
        <v>552</v>
      </c>
      <c r="B556" s="90" t="s">
        <v>199</v>
      </c>
      <c r="C556" s="92" t="s">
        <v>1292</v>
      </c>
      <c r="D556" s="92" t="s">
        <v>1293</v>
      </c>
      <c r="E556" s="90" t="s">
        <v>211</v>
      </c>
      <c r="F556" s="90" t="s">
        <v>6</v>
      </c>
      <c r="G556" s="90">
        <v>1</v>
      </c>
      <c r="H556" s="144">
        <v>2029.6087500000001</v>
      </c>
      <c r="I556" s="161">
        <v>0.25</v>
      </c>
      <c r="J556" s="157">
        <f t="shared" si="16"/>
        <v>1522.2065625</v>
      </c>
    </row>
    <row r="557" spans="1:10" ht="15.75">
      <c r="A557" s="37">
        <f t="shared" si="17"/>
        <v>553</v>
      </c>
      <c r="B557" s="90" t="s">
        <v>199</v>
      </c>
      <c r="C557" s="109" t="s">
        <v>1294</v>
      </c>
      <c r="D557" s="109" t="s">
        <v>1295</v>
      </c>
      <c r="E557" s="90" t="s">
        <v>211</v>
      </c>
      <c r="F557" s="90" t="s">
        <v>6</v>
      </c>
      <c r="G557" s="90">
        <v>1</v>
      </c>
      <c r="H557" s="144">
        <v>307.26735000000002</v>
      </c>
      <c r="I557" s="161">
        <v>0.25</v>
      </c>
      <c r="J557" s="157">
        <f t="shared" si="16"/>
        <v>230.4505125</v>
      </c>
    </row>
    <row r="558" spans="1:10" ht="15.75">
      <c r="A558" s="37">
        <f t="shared" si="17"/>
        <v>554</v>
      </c>
      <c r="B558" s="90" t="s">
        <v>199</v>
      </c>
      <c r="C558" s="92" t="s">
        <v>1296</v>
      </c>
      <c r="D558" s="92" t="s">
        <v>1297</v>
      </c>
      <c r="E558" s="90" t="s">
        <v>211</v>
      </c>
      <c r="F558" s="90" t="s">
        <v>6</v>
      </c>
      <c r="G558" s="90">
        <v>1</v>
      </c>
      <c r="H558" s="144">
        <v>1006.0693500000001</v>
      </c>
      <c r="I558" s="161">
        <v>0.25</v>
      </c>
      <c r="J558" s="157">
        <f t="shared" si="16"/>
        <v>754.55201250000005</v>
      </c>
    </row>
    <row r="559" spans="1:10" ht="15.75">
      <c r="A559" s="37">
        <f t="shared" si="17"/>
        <v>555</v>
      </c>
      <c r="B559" s="90" t="s">
        <v>199</v>
      </c>
      <c r="C559" s="92" t="s">
        <v>1298</v>
      </c>
      <c r="D559" s="92" t="s">
        <v>1299</v>
      </c>
      <c r="E559" s="90" t="s">
        <v>211</v>
      </c>
      <c r="F559" s="90" t="s">
        <v>6</v>
      </c>
      <c r="G559" s="90">
        <v>1</v>
      </c>
      <c r="H559" s="144">
        <v>666.94485000000009</v>
      </c>
      <c r="I559" s="161">
        <v>0.25</v>
      </c>
      <c r="J559" s="157">
        <f t="shared" si="16"/>
        <v>500.20863750000007</v>
      </c>
    </row>
    <row r="560" spans="1:10" ht="15.75">
      <c r="A560" s="37">
        <f t="shared" si="17"/>
        <v>556</v>
      </c>
      <c r="B560" s="90" t="s">
        <v>199</v>
      </c>
      <c r="C560" s="106" t="s">
        <v>1300</v>
      </c>
      <c r="D560" s="110" t="s">
        <v>1301</v>
      </c>
      <c r="E560" s="90" t="s">
        <v>211</v>
      </c>
      <c r="F560" s="90" t="s">
        <v>6</v>
      </c>
      <c r="G560" s="90">
        <v>1</v>
      </c>
      <c r="H560" s="144">
        <v>46.808450000000001</v>
      </c>
      <c r="I560" s="161">
        <v>0.25</v>
      </c>
      <c r="J560" s="157">
        <f t="shared" si="16"/>
        <v>35.106337500000002</v>
      </c>
    </row>
    <row r="561" spans="1:10" ht="15.75">
      <c r="A561" s="37">
        <f t="shared" si="17"/>
        <v>557</v>
      </c>
      <c r="B561" s="90" t="s">
        <v>199</v>
      </c>
      <c r="C561" s="92" t="s">
        <v>1302</v>
      </c>
      <c r="D561" s="92" t="s">
        <v>1303</v>
      </c>
      <c r="E561" s="90" t="s">
        <v>211</v>
      </c>
      <c r="F561" s="90" t="s">
        <v>6</v>
      </c>
      <c r="G561" s="90">
        <v>1</v>
      </c>
      <c r="H561" s="144">
        <v>440.20140000000004</v>
      </c>
      <c r="I561" s="161">
        <v>0.25</v>
      </c>
      <c r="J561" s="157">
        <f t="shared" si="16"/>
        <v>330.15105000000005</v>
      </c>
    </row>
    <row r="562" spans="1:10" ht="15.75">
      <c r="A562" s="37">
        <f t="shared" si="17"/>
        <v>558</v>
      </c>
      <c r="B562" s="90" t="s">
        <v>199</v>
      </c>
      <c r="C562" s="103" t="s">
        <v>1304</v>
      </c>
      <c r="D562" s="92" t="s">
        <v>1305</v>
      </c>
      <c r="E562" s="90" t="s">
        <v>211</v>
      </c>
      <c r="F562" s="90" t="s">
        <v>6</v>
      </c>
      <c r="G562" s="90">
        <v>1</v>
      </c>
      <c r="H562" s="144">
        <v>283.63139999999999</v>
      </c>
      <c r="I562" s="161">
        <v>0.25</v>
      </c>
      <c r="J562" s="157">
        <f t="shared" si="16"/>
        <v>212.72354999999999</v>
      </c>
    </row>
    <row r="563" spans="1:10" ht="15.75">
      <c r="A563" s="37">
        <f t="shared" si="17"/>
        <v>559</v>
      </c>
      <c r="B563" s="90" t="s">
        <v>199</v>
      </c>
      <c r="C563" s="92" t="s">
        <v>1306</v>
      </c>
      <c r="D563" s="107" t="s">
        <v>1307</v>
      </c>
      <c r="E563" s="90" t="s">
        <v>211</v>
      </c>
      <c r="F563" s="90" t="s">
        <v>6</v>
      </c>
      <c r="G563" s="90">
        <v>1</v>
      </c>
      <c r="H563" s="144">
        <v>642.28125</v>
      </c>
      <c r="I563" s="161">
        <v>0.25</v>
      </c>
      <c r="J563" s="157">
        <f t="shared" si="16"/>
        <v>481.7109375</v>
      </c>
    </row>
    <row r="564" spans="1:10" ht="15.75">
      <c r="A564" s="37">
        <f t="shared" si="17"/>
        <v>560</v>
      </c>
      <c r="B564" s="90" t="s">
        <v>199</v>
      </c>
      <c r="C564" s="103" t="s">
        <v>1308</v>
      </c>
      <c r="D564" s="92" t="s">
        <v>1309</v>
      </c>
      <c r="E564" s="90" t="s">
        <v>211</v>
      </c>
      <c r="F564" s="90" t="s">
        <v>6</v>
      </c>
      <c r="G564" s="90">
        <v>1</v>
      </c>
      <c r="H564" s="144">
        <v>1132.6718000000001</v>
      </c>
      <c r="I564" s="161">
        <v>0.25</v>
      </c>
      <c r="J564" s="157">
        <f t="shared" si="16"/>
        <v>849.50385000000006</v>
      </c>
    </row>
    <row r="565" spans="1:10" ht="15.75">
      <c r="A565" s="37">
        <f t="shared" si="17"/>
        <v>561</v>
      </c>
      <c r="B565" s="90" t="s">
        <v>199</v>
      </c>
      <c r="C565" s="91" t="s">
        <v>1310</v>
      </c>
      <c r="D565" s="90" t="s">
        <v>1311</v>
      </c>
      <c r="E565" s="90" t="s">
        <v>211</v>
      </c>
      <c r="F565" s="90" t="s">
        <v>6</v>
      </c>
      <c r="G565" s="90">
        <v>1</v>
      </c>
      <c r="H565" s="144">
        <v>83.622500000000002</v>
      </c>
      <c r="I565" s="161">
        <v>0.25</v>
      </c>
      <c r="J565" s="157">
        <f t="shared" si="16"/>
        <v>62.716875000000002</v>
      </c>
    </row>
    <row r="566" spans="1:10" ht="15.75">
      <c r="A566" s="37">
        <f t="shared" si="17"/>
        <v>562</v>
      </c>
      <c r="B566" s="90" t="s">
        <v>199</v>
      </c>
      <c r="C566" s="91" t="s">
        <v>1312</v>
      </c>
      <c r="D566" s="90" t="s">
        <v>1313</v>
      </c>
      <c r="E566" s="90" t="s">
        <v>211</v>
      </c>
      <c r="F566" s="90" t="s">
        <v>6</v>
      </c>
      <c r="G566" s="90">
        <v>1</v>
      </c>
      <c r="H566" s="144">
        <v>83.622500000000002</v>
      </c>
      <c r="I566" s="161">
        <v>0.25</v>
      </c>
      <c r="J566" s="157">
        <f t="shared" si="16"/>
        <v>62.716875000000002</v>
      </c>
    </row>
    <row r="567" spans="1:10" ht="15.75">
      <c r="A567" s="37">
        <f t="shared" si="17"/>
        <v>563</v>
      </c>
      <c r="B567" s="90" t="s">
        <v>199</v>
      </c>
      <c r="C567" s="91" t="s">
        <v>1314</v>
      </c>
      <c r="D567" s="90" t="s">
        <v>1315</v>
      </c>
      <c r="E567" s="90" t="s">
        <v>211</v>
      </c>
      <c r="F567" s="90" t="s">
        <v>6</v>
      </c>
      <c r="G567" s="90">
        <v>1</v>
      </c>
      <c r="H567" s="144">
        <v>89.667500000000004</v>
      </c>
      <c r="I567" s="161">
        <v>0.25</v>
      </c>
      <c r="J567" s="157">
        <f t="shared" si="16"/>
        <v>67.250624999999999</v>
      </c>
    </row>
    <row r="568" spans="1:10" ht="15.75">
      <c r="A568" s="37">
        <f t="shared" si="17"/>
        <v>564</v>
      </c>
      <c r="B568" s="90" t="s">
        <v>199</v>
      </c>
      <c r="C568" s="91" t="s">
        <v>1316</v>
      </c>
      <c r="D568" s="90" t="s">
        <v>1317</v>
      </c>
      <c r="E568" s="90" t="s">
        <v>211</v>
      </c>
      <c r="F568" s="90" t="s">
        <v>6</v>
      </c>
      <c r="G568" s="90">
        <v>1</v>
      </c>
      <c r="H568" s="119">
        <v>89</v>
      </c>
      <c r="I568" s="161">
        <v>0.25</v>
      </c>
      <c r="J568" s="157">
        <f t="shared" si="16"/>
        <v>66.75</v>
      </c>
    </row>
    <row r="569" spans="1:10" ht="15.75">
      <c r="A569" s="37">
        <f t="shared" si="17"/>
        <v>565</v>
      </c>
      <c r="B569" s="90" t="s">
        <v>199</v>
      </c>
      <c r="C569" s="111" t="s">
        <v>1318</v>
      </c>
      <c r="D569" s="90" t="s">
        <v>1319</v>
      </c>
      <c r="E569" s="90" t="s">
        <v>211</v>
      </c>
      <c r="F569" s="90" t="s">
        <v>6</v>
      </c>
      <c r="G569" s="90">
        <v>1</v>
      </c>
      <c r="H569" s="144">
        <v>135.6498</v>
      </c>
      <c r="I569" s="161">
        <v>0.25</v>
      </c>
      <c r="J569" s="157">
        <f t="shared" si="16"/>
        <v>101.73734999999999</v>
      </c>
    </row>
    <row r="570" spans="1:10" ht="15.75">
      <c r="A570" s="37">
        <f t="shared" si="17"/>
        <v>566</v>
      </c>
      <c r="B570" s="90" t="s">
        <v>199</v>
      </c>
      <c r="C570" s="90" t="s">
        <v>1320</v>
      </c>
      <c r="D570" s="90" t="s">
        <v>1321</v>
      </c>
      <c r="E570" s="90" t="s">
        <v>211</v>
      </c>
      <c r="F570" s="90" t="s">
        <v>6</v>
      </c>
      <c r="G570" s="90">
        <v>1</v>
      </c>
      <c r="H570" s="144">
        <v>142.37989999999999</v>
      </c>
      <c r="I570" s="161">
        <v>0.25</v>
      </c>
      <c r="J570" s="157">
        <f t="shared" si="16"/>
        <v>106.78492499999999</v>
      </c>
    </row>
    <row r="571" spans="1:10" ht="15.75">
      <c r="A571" s="37">
        <f t="shared" si="17"/>
        <v>567</v>
      </c>
      <c r="B571" s="90" t="s">
        <v>199</v>
      </c>
      <c r="C571" s="90" t="s">
        <v>1322</v>
      </c>
      <c r="D571" s="90" t="s">
        <v>1323</v>
      </c>
      <c r="E571" s="90" t="s">
        <v>211</v>
      </c>
      <c r="F571" s="90" t="s">
        <v>6</v>
      </c>
      <c r="G571" s="90">
        <v>1</v>
      </c>
      <c r="H571" s="144">
        <v>29.801850000000002</v>
      </c>
      <c r="I571" s="161">
        <v>0.25</v>
      </c>
      <c r="J571" s="157">
        <f t="shared" si="16"/>
        <v>22.351387500000001</v>
      </c>
    </row>
    <row r="572" spans="1:10" ht="15.75">
      <c r="A572" s="37">
        <f t="shared" si="17"/>
        <v>568</v>
      </c>
      <c r="B572" s="90" t="s">
        <v>199</v>
      </c>
      <c r="C572" s="90" t="s">
        <v>1324</v>
      </c>
      <c r="D572" s="90" t="s">
        <v>1325</v>
      </c>
      <c r="E572" s="90" t="s">
        <v>211</v>
      </c>
      <c r="F572" s="90" t="s">
        <v>6</v>
      </c>
      <c r="G572" s="90">
        <v>1</v>
      </c>
      <c r="H572" s="144">
        <v>509.81515000000002</v>
      </c>
      <c r="I572" s="161">
        <v>0.25</v>
      </c>
      <c r="J572" s="157">
        <f t="shared" si="16"/>
        <v>382.36136250000004</v>
      </c>
    </row>
    <row r="573" spans="1:10" ht="15.75">
      <c r="A573" s="37">
        <f t="shared" si="17"/>
        <v>569</v>
      </c>
      <c r="B573" s="90" t="s">
        <v>199</v>
      </c>
      <c r="C573" s="90" t="s">
        <v>1326</v>
      </c>
      <c r="D573" s="90" t="s">
        <v>1327</v>
      </c>
      <c r="E573" s="90" t="s">
        <v>211</v>
      </c>
      <c r="F573" s="90" t="s">
        <v>6</v>
      </c>
      <c r="G573" s="90">
        <v>1</v>
      </c>
      <c r="H573" s="144">
        <v>509.81515000000002</v>
      </c>
      <c r="I573" s="161">
        <v>0.25</v>
      </c>
      <c r="J573" s="157">
        <f t="shared" si="16"/>
        <v>382.36136250000004</v>
      </c>
    </row>
    <row r="574" spans="1:10" ht="15.75">
      <c r="A574" s="37">
        <f t="shared" si="17"/>
        <v>570</v>
      </c>
      <c r="B574" s="90" t="s">
        <v>199</v>
      </c>
      <c r="C574" s="90" t="s">
        <v>1328</v>
      </c>
      <c r="D574" s="90" t="s">
        <v>1329</v>
      </c>
      <c r="E574" s="90" t="s">
        <v>211</v>
      </c>
      <c r="F574" s="90" t="s">
        <v>6</v>
      </c>
      <c r="G574" s="90">
        <v>1</v>
      </c>
      <c r="H574" s="144">
        <v>318.01500000000004</v>
      </c>
      <c r="I574" s="161">
        <v>0.25</v>
      </c>
      <c r="J574" s="157">
        <f t="shared" si="16"/>
        <v>238.51125000000002</v>
      </c>
    </row>
    <row r="575" spans="1:10" ht="30">
      <c r="A575" s="37">
        <f t="shared" si="17"/>
        <v>571</v>
      </c>
      <c r="B575" s="90" t="s">
        <v>199</v>
      </c>
      <c r="C575" s="90" t="s">
        <v>1330</v>
      </c>
      <c r="D575" s="90" t="s">
        <v>1331</v>
      </c>
      <c r="E575" s="90" t="s">
        <v>211</v>
      </c>
      <c r="F575" s="90" t="s">
        <v>6</v>
      </c>
      <c r="G575" s="90">
        <v>1</v>
      </c>
      <c r="H575" s="144">
        <v>719.3046250000001</v>
      </c>
      <c r="I575" s="161">
        <v>0.25</v>
      </c>
      <c r="J575" s="157">
        <f t="shared" si="16"/>
        <v>539.47846875000005</v>
      </c>
    </row>
    <row r="576" spans="1:10" ht="15.75">
      <c r="A576" s="37">
        <f t="shared" si="17"/>
        <v>572</v>
      </c>
      <c r="B576" s="90" t="s">
        <v>199</v>
      </c>
      <c r="C576" s="90" t="s">
        <v>1332</v>
      </c>
      <c r="D576" s="90" t="s">
        <v>1333</v>
      </c>
      <c r="E576" s="90" t="s">
        <v>211</v>
      </c>
      <c r="F576" s="90" t="s">
        <v>6</v>
      </c>
      <c r="G576" s="90">
        <v>1</v>
      </c>
      <c r="H576" s="144">
        <v>221.86157500000002</v>
      </c>
      <c r="I576" s="161">
        <v>0.25</v>
      </c>
      <c r="J576" s="157">
        <f t="shared" si="16"/>
        <v>166.39618125000001</v>
      </c>
    </row>
    <row r="577" spans="1:10" ht="15.75">
      <c r="A577" s="37">
        <f t="shared" si="17"/>
        <v>573</v>
      </c>
      <c r="B577" s="90" t="s">
        <v>199</v>
      </c>
      <c r="C577" s="90" t="s">
        <v>1334</v>
      </c>
      <c r="D577" s="90" t="s">
        <v>1335</v>
      </c>
      <c r="E577" s="90" t="s">
        <v>211</v>
      </c>
      <c r="F577" s="90" t="s">
        <v>6</v>
      </c>
      <c r="G577" s="90">
        <v>1</v>
      </c>
      <c r="H577" s="144">
        <v>230.606675</v>
      </c>
      <c r="I577" s="161">
        <v>0.25</v>
      </c>
      <c r="J577" s="157">
        <f t="shared" si="16"/>
        <v>172.95500625</v>
      </c>
    </row>
    <row r="578" spans="1:10" ht="15.75">
      <c r="A578" s="37">
        <f t="shared" si="17"/>
        <v>574</v>
      </c>
      <c r="B578" s="90" t="s">
        <v>199</v>
      </c>
      <c r="C578" s="90" t="s">
        <v>1336</v>
      </c>
      <c r="D578" s="90" t="s">
        <v>1337</v>
      </c>
      <c r="E578" s="90" t="s">
        <v>211</v>
      </c>
      <c r="F578" s="90" t="s">
        <v>6</v>
      </c>
      <c r="G578" s="90">
        <v>1</v>
      </c>
      <c r="H578" s="144">
        <v>220.11860000000001</v>
      </c>
      <c r="I578" s="161">
        <v>0.25</v>
      </c>
      <c r="J578" s="157">
        <f t="shared" si="16"/>
        <v>165.08895000000001</v>
      </c>
    </row>
    <row r="579" spans="1:10" ht="15.75">
      <c r="A579" s="37">
        <f t="shared" si="17"/>
        <v>575</v>
      </c>
      <c r="B579" s="90" t="s">
        <v>199</v>
      </c>
      <c r="C579" s="90" t="s">
        <v>1338</v>
      </c>
      <c r="D579" s="90" t="s">
        <v>1339</v>
      </c>
      <c r="E579" s="90" t="s">
        <v>211</v>
      </c>
      <c r="F579" s="90" t="s">
        <v>6</v>
      </c>
      <c r="G579" s="90">
        <v>1</v>
      </c>
      <c r="H579" s="144">
        <v>616.59</v>
      </c>
      <c r="I579" s="161">
        <v>0.25</v>
      </c>
      <c r="J579" s="157">
        <f t="shared" si="16"/>
        <v>462.4425</v>
      </c>
    </row>
    <row r="580" spans="1:10" ht="15.75">
      <c r="A580" s="37">
        <f t="shared" si="17"/>
        <v>576</v>
      </c>
      <c r="B580" s="90" t="s">
        <v>199</v>
      </c>
      <c r="C580" s="90" t="s">
        <v>1340</v>
      </c>
      <c r="D580" s="90" t="s">
        <v>1341</v>
      </c>
      <c r="E580" s="90" t="s">
        <v>211</v>
      </c>
      <c r="F580" s="90" t="s">
        <v>6</v>
      </c>
      <c r="G580" s="90">
        <v>1</v>
      </c>
      <c r="H580" s="144">
        <v>314.46090000000004</v>
      </c>
      <c r="I580" s="161">
        <v>0.25</v>
      </c>
      <c r="J580" s="157">
        <f t="shared" ref="J580:J643" si="18">H580*(1-I580)</f>
        <v>235.84567500000003</v>
      </c>
    </row>
    <row r="581" spans="1:10" ht="15.75">
      <c r="A581" s="37">
        <f t="shared" si="17"/>
        <v>577</v>
      </c>
      <c r="B581" s="90" t="s">
        <v>199</v>
      </c>
      <c r="C581" s="90" t="s">
        <v>1342</v>
      </c>
      <c r="D581" s="90" t="s">
        <v>1343</v>
      </c>
      <c r="E581" s="90" t="s">
        <v>211</v>
      </c>
      <c r="F581" s="90" t="s">
        <v>6</v>
      </c>
      <c r="G581" s="90">
        <v>1</v>
      </c>
      <c r="H581" s="144">
        <v>22.114625</v>
      </c>
      <c r="I581" s="161">
        <v>0.25</v>
      </c>
      <c r="J581" s="157">
        <f t="shared" si="18"/>
        <v>16.585968749999999</v>
      </c>
    </row>
    <row r="582" spans="1:10" ht="15.75">
      <c r="A582" s="37">
        <f t="shared" si="17"/>
        <v>578</v>
      </c>
      <c r="B582" s="90" t="s">
        <v>199</v>
      </c>
      <c r="C582" s="90" t="s">
        <v>1344</v>
      </c>
      <c r="D582" s="90" t="s">
        <v>1345</v>
      </c>
      <c r="E582" s="90" t="s">
        <v>211</v>
      </c>
      <c r="F582" s="90" t="s">
        <v>6</v>
      </c>
      <c r="G582" s="90">
        <v>1</v>
      </c>
      <c r="H582" s="144">
        <v>24.462100000000003</v>
      </c>
      <c r="I582" s="161">
        <v>0.25</v>
      </c>
      <c r="J582" s="157">
        <f t="shared" si="18"/>
        <v>18.346575000000001</v>
      </c>
    </row>
    <row r="583" spans="1:10" ht="15.75">
      <c r="A583" s="37">
        <f t="shared" ref="A583:A646" si="19">A582+1</f>
        <v>579</v>
      </c>
      <c r="B583" s="90" t="s">
        <v>199</v>
      </c>
      <c r="C583" s="90" t="s">
        <v>1346</v>
      </c>
      <c r="D583" s="90" t="s">
        <v>1347</v>
      </c>
      <c r="E583" s="90" t="s">
        <v>211</v>
      </c>
      <c r="F583" s="90" t="s">
        <v>6</v>
      </c>
      <c r="G583" s="90">
        <v>1</v>
      </c>
      <c r="H583" s="144">
        <v>74.303125000000009</v>
      </c>
      <c r="I583" s="161">
        <v>0.25</v>
      </c>
      <c r="J583" s="157">
        <f t="shared" si="18"/>
        <v>55.727343750000003</v>
      </c>
    </row>
    <row r="584" spans="1:10" ht="15.75">
      <c r="A584" s="37">
        <f t="shared" si="19"/>
        <v>580</v>
      </c>
      <c r="B584" s="90" t="s">
        <v>199</v>
      </c>
      <c r="C584" s="90" t="s">
        <v>1348</v>
      </c>
      <c r="D584" s="90" t="s">
        <v>1349</v>
      </c>
      <c r="E584" s="90" t="s">
        <v>211</v>
      </c>
      <c r="F584" s="90" t="s">
        <v>6</v>
      </c>
      <c r="G584" s="90">
        <v>1</v>
      </c>
      <c r="H584" s="144">
        <v>76.99315</v>
      </c>
      <c r="I584" s="161">
        <v>0.25</v>
      </c>
      <c r="J584" s="157">
        <f t="shared" si="18"/>
        <v>57.744862499999996</v>
      </c>
    </row>
    <row r="585" spans="1:10" ht="15.75">
      <c r="A585" s="37">
        <f t="shared" si="19"/>
        <v>581</v>
      </c>
      <c r="B585" s="90" t="s">
        <v>199</v>
      </c>
      <c r="C585" s="90" t="s">
        <v>1350</v>
      </c>
      <c r="D585" s="90" t="s">
        <v>1351</v>
      </c>
      <c r="E585" s="90" t="s">
        <v>211</v>
      </c>
      <c r="F585" s="90" t="s">
        <v>6</v>
      </c>
      <c r="G585" s="90">
        <v>1</v>
      </c>
      <c r="H585" s="144">
        <v>210.0436</v>
      </c>
      <c r="I585" s="161">
        <v>0.25</v>
      </c>
      <c r="J585" s="157">
        <f t="shared" si="18"/>
        <v>157.53270000000001</v>
      </c>
    </row>
    <row r="586" spans="1:10" ht="15.75">
      <c r="A586" s="37">
        <f t="shared" si="19"/>
        <v>582</v>
      </c>
      <c r="B586" s="90" t="s">
        <v>199</v>
      </c>
      <c r="C586" s="92" t="s">
        <v>1352</v>
      </c>
      <c r="D586" s="92" t="s">
        <v>1353</v>
      </c>
      <c r="E586" s="90" t="s">
        <v>211</v>
      </c>
      <c r="F586" s="90" t="s">
        <v>6</v>
      </c>
      <c r="G586" s="90">
        <v>1</v>
      </c>
      <c r="H586" s="144">
        <v>379.20285000000001</v>
      </c>
      <c r="I586" s="161">
        <v>0.25</v>
      </c>
      <c r="J586" s="157">
        <f t="shared" si="18"/>
        <v>284.40213749999998</v>
      </c>
    </row>
    <row r="587" spans="1:10" ht="15.75">
      <c r="A587" s="37">
        <f t="shared" si="19"/>
        <v>583</v>
      </c>
      <c r="B587" s="90" t="s">
        <v>199</v>
      </c>
      <c r="C587" s="92" t="s">
        <v>1354</v>
      </c>
      <c r="D587" s="92" t="s">
        <v>1355</v>
      </c>
      <c r="E587" s="90" t="s">
        <v>211</v>
      </c>
      <c r="F587" s="90" t="s">
        <v>6</v>
      </c>
      <c r="G587" s="90">
        <v>1</v>
      </c>
      <c r="H587" s="144">
        <v>543.6268500000001</v>
      </c>
      <c r="I587" s="161">
        <v>0.25</v>
      </c>
      <c r="J587" s="157">
        <f t="shared" si="18"/>
        <v>407.72013750000008</v>
      </c>
    </row>
    <row r="588" spans="1:10" ht="15.75">
      <c r="A588" s="37">
        <f t="shared" si="19"/>
        <v>584</v>
      </c>
      <c r="B588" s="90" t="s">
        <v>199</v>
      </c>
      <c r="C588" s="103" t="s">
        <v>1356</v>
      </c>
      <c r="D588" s="92" t="s">
        <v>1357</v>
      </c>
      <c r="E588" s="90" t="s">
        <v>211</v>
      </c>
      <c r="F588" s="90" t="s">
        <v>6</v>
      </c>
      <c r="G588" s="90">
        <v>1</v>
      </c>
      <c r="H588" s="144">
        <v>274.97697500000004</v>
      </c>
      <c r="I588" s="161">
        <v>0.25</v>
      </c>
      <c r="J588" s="157">
        <f t="shared" si="18"/>
        <v>206.23273125000003</v>
      </c>
    </row>
    <row r="589" spans="1:10" ht="15.75">
      <c r="A589" s="37">
        <f t="shared" si="19"/>
        <v>585</v>
      </c>
      <c r="B589" s="90" t="s">
        <v>199</v>
      </c>
      <c r="C589" s="103" t="s">
        <v>457</v>
      </c>
      <c r="D589" s="92" t="s">
        <v>458</v>
      </c>
      <c r="E589" s="90" t="s">
        <v>211</v>
      </c>
      <c r="F589" s="90" t="s">
        <v>6</v>
      </c>
      <c r="G589" s="90">
        <v>1</v>
      </c>
      <c r="H589" s="144">
        <v>29.086525000000002</v>
      </c>
      <c r="I589" s="161">
        <v>0.25</v>
      </c>
      <c r="J589" s="157">
        <f t="shared" si="18"/>
        <v>21.814893750000003</v>
      </c>
    </row>
    <row r="590" spans="1:10" ht="15.75">
      <c r="A590" s="37">
        <f t="shared" si="19"/>
        <v>586</v>
      </c>
      <c r="B590" s="90" t="s">
        <v>199</v>
      </c>
      <c r="C590" s="91" t="s">
        <v>1358</v>
      </c>
      <c r="D590" s="91" t="s">
        <v>1359</v>
      </c>
      <c r="E590" s="90" t="s">
        <v>211</v>
      </c>
      <c r="F590" s="90" t="s">
        <v>6</v>
      </c>
      <c r="G590" s="90">
        <v>1</v>
      </c>
      <c r="H590" s="144">
        <v>2525</v>
      </c>
      <c r="I590" s="161">
        <v>0.25</v>
      </c>
      <c r="J590" s="157">
        <f t="shared" si="18"/>
        <v>1893.75</v>
      </c>
    </row>
    <row r="591" spans="1:10" ht="30">
      <c r="A591" s="37">
        <f t="shared" si="19"/>
        <v>587</v>
      </c>
      <c r="B591" s="90" t="s">
        <v>199</v>
      </c>
      <c r="C591" s="91" t="s">
        <v>1360</v>
      </c>
      <c r="D591" s="91" t="s">
        <v>1361</v>
      </c>
      <c r="E591" s="90" t="s">
        <v>211</v>
      </c>
      <c r="F591" s="90" t="s">
        <v>6</v>
      </c>
      <c r="G591" s="90">
        <v>1</v>
      </c>
      <c r="H591" s="144">
        <v>3022.5</v>
      </c>
      <c r="I591" s="161">
        <v>0.25</v>
      </c>
      <c r="J591" s="157">
        <f t="shared" si="18"/>
        <v>2266.875</v>
      </c>
    </row>
    <row r="592" spans="1:10" ht="15.75">
      <c r="A592" s="37">
        <f t="shared" si="19"/>
        <v>588</v>
      </c>
      <c r="B592" s="90" t="s">
        <v>199</v>
      </c>
      <c r="C592" s="91" t="s">
        <v>1362</v>
      </c>
      <c r="D592" s="91" t="s">
        <v>1363</v>
      </c>
      <c r="E592" s="90" t="s">
        <v>211</v>
      </c>
      <c r="F592" s="90" t="s">
        <v>6</v>
      </c>
      <c r="G592" s="90">
        <v>1</v>
      </c>
      <c r="H592" s="144">
        <v>165</v>
      </c>
      <c r="I592" s="161">
        <v>0.25</v>
      </c>
      <c r="J592" s="157">
        <f t="shared" si="18"/>
        <v>123.75</v>
      </c>
    </row>
    <row r="593" spans="1:10" ht="15.75">
      <c r="A593" s="37">
        <f t="shared" si="19"/>
        <v>589</v>
      </c>
      <c r="B593" s="90" t="s">
        <v>199</v>
      </c>
      <c r="C593" s="112" t="s">
        <v>1364</v>
      </c>
      <c r="D593" s="91" t="s">
        <v>1365</v>
      </c>
      <c r="E593" s="90" t="s">
        <v>211</v>
      </c>
      <c r="F593" s="90" t="s">
        <v>6</v>
      </c>
      <c r="G593" s="90">
        <v>1</v>
      </c>
      <c r="H593" s="144">
        <v>165</v>
      </c>
      <c r="I593" s="161">
        <v>0.25</v>
      </c>
      <c r="J593" s="157">
        <f t="shared" si="18"/>
        <v>123.75</v>
      </c>
    </row>
    <row r="594" spans="1:10" ht="15.75">
      <c r="A594" s="37">
        <f t="shared" si="19"/>
        <v>590</v>
      </c>
      <c r="B594" s="90" t="s">
        <v>199</v>
      </c>
      <c r="C594" s="112" t="s">
        <v>1366</v>
      </c>
      <c r="D594" s="91" t="s">
        <v>1367</v>
      </c>
      <c r="E594" s="90" t="s">
        <v>211</v>
      </c>
      <c r="F594" s="90" t="s">
        <v>6</v>
      </c>
      <c r="G594" s="90">
        <v>1</v>
      </c>
      <c r="H594" s="144">
        <v>325</v>
      </c>
      <c r="I594" s="161">
        <v>0.25</v>
      </c>
      <c r="J594" s="157">
        <f t="shared" si="18"/>
        <v>243.75</v>
      </c>
    </row>
    <row r="595" spans="1:10" ht="15.75">
      <c r="A595" s="37">
        <f t="shared" si="19"/>
        <v>591</v>
      </c>
      <c r="B595" s="90" t="s">
        <v>199</v>
      </c>
      <c r="C595" s="112" t="s">
        <v>1368</v>
      </c>
      <c r="D595" s="91" t="s">
        <v>1369</v>
      </c>
      <c r="E595" s="90" t="s">
        <v>211</v>
      </c>
      <c r="F595" s="90" t="s">
        <v>6</v>
      </c>
      <c r="G595" s="90">
        <v>1</v>
      </c>
      <c r="H595" s="144">
        <v>251.87500000000003</v>
      </c>
      <c r="I595" s="161">
        <v>0.25</v>
      </c>
      <c r="J595" s="157">
        <f t="shared" si="18"/>
        <v>188.90625000000003</v>
      </c>
    </row>
    <row r="596" spans="1:10" ht="15.75">
      <c r="A596" s="37">
        <f t="shared" si="19"/>
        <v>592</v>
      </c>
      <c r="B596" s="90" t="s">
        <v>199</v>
      </c>
      <c r="C596" s="91" t="s">
        <v>1370</v>
      </c>
      <c r="D596" s="91" t="s">
        <v>1371</v>
      </c>
      <c r="E596" s="90" t="s">
        <v>211</v>
      </c>
      <c r="F596" s="90" t="s">
        <v>6</v>
      </c>
      <c r="G596" s="90">
        <v>1</v>
      </c>
      <c r="H596" s="144">
        <v>595</v>
      </c>
      <c r="I596" s="161">
        <v>0.25</v>
      </c>
      <c r="J596" s="157">
        <f t="shared" si="18"/>
        <v>446.25</v>
      </c>
    </row>
    <row r="597" spans="1:10" ht="15.75">
      <c r="A597" s="37">
        <f t="shared" si="19"/>
        <v>593</v>
      </c>
      <c r="B597" s="90" t="s">
        <v>199</v>
      </c>
      <c r="C597" s="91" t="s">
        <v>1372</v>
      </c>
      <c r="D597" s="91" t="s">
        <v>1373</v>
      </c>
      <c r="E597" s="90" t="s">
        <v>211</v>
      </c>
      <c r="F597" s="90" t="s">
        <v>6</v>
      </c>
      <c r="G597" s="90">
        <v>1</v>
      </c>
      <c r="H597" s="144">
        <v>1015</v>
      </c>
      <c r="I597" s="161">
        <v>0.25</v>
      </c>
      <c r="J597" s="157">
        <f t="shared" si="18"/>
        <v>761.25</v>
      </c>
    </row>
    <row r="598" spans="1:10" ht="15.75">
      <c r="A598" s="37">
        <f t="shared" si="19"/>
        <v>594</v>
      </c>
      <c r="B598" s="90" t="s">
        <v>199</v>
      </c>
      <c r="C598" s="91" t="s">
        <v>1374</v>
      </c>
      <c r="D598" s="91" t="s">
        <v>1375</v>
      </c>
      <c r="E598" s="90" t="s">
        <v>211</v>
      </c>
      <c r="F598" s="90" t="s">
        <v>6</v>
      </c>
      <c r="G598" s="90">
        <v>1</v>
      </c>
      <c r="H598" s="119">
        <v>975</v>
      </c>
      <c r="I598" s="161">
        <v>0.25</v>
      </c>
      <c r="J598" s="157">
        <f t="shared" si="18"/>
        <v>731.25</v>
      </c>
    </row>
    <row r="599" spans="1:10" ht="45">
      <c r="A599" s="37">
        <f t="shared" si="19"/>
        <v>595</v>
      </c>
      <c r="B599" s="90" t="s">
        <v>199</v>
      </c>
      <c r="C599" s="90" t="s">
        <v>1376</v>
      </c>
      <c r="D599" s="90" t="s">
        <v>1377</v>
      </c>
      <c r="E599" s="90" t="s">
        <v>211</v>
      </c>
      <c r="F599" s="90" t="s">
        <v>6</v>
      </c>
      <c r="G599" s="90">
        <v>1</v>
      </c>
      <c r="H599" s="144">
        <v>305</v>
      </c>
      <c r="I599" s="161">
        <v>0.25</v>
      </c>
      <c r="J599" s="157">
        <f t="shared" si="18"/>
        <v>228.75</v>
      </c>
    </row>
    <row r="600" spans="1:10" ht="15.75">
      <c r="A600" s="37">
        <f t="shared" si="19"/>
        <v>596</v>
      </c>
      <c r="B600" s="90" t="s">
        <v>199</v>
      </c>
      <c r="C600" s="90" t="s">
        <v>1378</v>
      </c>
      <c r="D600" s="90" t="s">
        <v>1379</v>
      </c>
      <c r="E600" s="90" t="s">
        <v>211</v>
      </c>
      <c r="F600" s="90" t="s">
        <v>6</v>
      </c>
      <c r="G600" s="90">
        <v>1</v>
      </c>
      <c r="H600" s="144">
        <v>275</v>
      </c>
      <c r="I600" s="161">
        <v>0.25</v>
      </c>
      <c r="J600" s="157">
        <f t="shared" si="18"/>
        <v>206.25</v>
      </c>
    </row>
    <row r="601" spans="1:10" ht="15.75">
      <c r="A601" s="37">
        <f t="shared" si="19"/>
        <v>597</v>
      </c>
      <c r="B601" s="90" t="s">
        <v>199</v>
      </c>
      <c r="C601" s="91" t="s">
        <v>1380</v>
      </c>
      <c r="D601" s="92" t="s">
        <v>1381</v>
      </c>
      <c r="E601" s="90" t="s">
        <v>211</v>
      </c>
      <c r="F601" s="90" t="s">
        <v>6</v>
      </c>
      <c r="G601" s="90">
        <v>1</v>
      </c>
      <c r="H601" s="144">
        <v>730</v>
      </c>
      <c r="I601" s="161">
        <v>0.25</v>
      </c>
      <c r="J601" s="157">
        <f t="shared" si="18"/>
        <v>547.5</v>
      </c>
    </row>
    <row r="602" spans="1:10" ht="15.75">
      <c r="A602" s="37">
        <f t="shared" si="19"/>
        <v>598</v>
      </c>
      <c r="B602" s="90" t="s">
        <v>199</v>
      </c>
      <c r="C602" s="90" t="s">
        <v>1382</v>
      </c>
      <c r="D602" s="91" t="s">
        <v>1383</v>
      </c>
      <c r="E602" s="90" t="s">
        <v>211</v>
      </c>
      <c r="F602" s="90" t="s">
        <v>6</v>
      </c>
      <c r="G602" s="90">
        <v>1</v>
      </c>
      <c r="H602" s="144">
        <v>2525</v>
      </c>
      <c r="I602" s="161">
        <v>0.25</v>
      </c>
      <c r="J602" s="157">
        <f t="shared" si="18"/>
        <v>1893.75</v>
      </c>
    </row>
    <row r="603" spans="1:10" ht="15.75">
      <c r="A603" s="37">
        <f t="shared" si="19"/>
        <v>599</v>
      </c>
      <c r="B603" s="90" t="s">
        <v>207</v>
      </c>
      <c r="C603" s="92" t="s">
        <v>1384</v>
      </c>
      <c r="D603" s="92" t="s">
        <v>1385</v>
      </c>
      <c r="E603" s="92" t="s">
        <v>211</v>
      </c>
      <c r="F603" s="92"/>
      <c r="G603" s="92">
        <v>1</v>
      </c>
      <c r="H603" s="133">
        <v>107.99</v>
      </c>
      <c r="I603" s="161">
        <v>0.25</v>
      </c>
      <c r="J603" s="157">
        <f t="shared" si="18"/>
        <v>80.992499999999993</v>
      </c>
    </row>
    <row r="604" spans="1:10" ht="15.75">
      <c r="A604" s="37">
        <f t="shared" si="19"/>
        <v>600</v>
      </c>
      <c r="B604" s="90" t="s">
        <v>207</v>
      </c>
      <c r="C604" s="92" t="s">
        <v>1386</v>
      </c>
      <c r="D604" s="92" t="s">
        <v>1387</v>
      </c>
      <c r="E604" s="92" t="s">
        <v>211</v>
      </c>
      <c r="F604" s="92"/>
      <c r="G604" s="92">
        <v>1</v>
      </c>
      <c r="H604" s="133">
        <v>107.99</v>
      </c>
      <c r="I604" s="161">
        <v>0.25</v>
      </c>
      <c r="J604" s="157">
        <f t="shared" si="18"/>
        <v>80.992499999999993</v>
      </c>
    </row>
    <row r="605" spans="1:10" ht="15.75">
      <c r="A605" s="37">
        <f t="shared" si="19"/>
        <v>601</v>
      </c>
      <c r="B605" s="90" t="s">
        <v>207</v>
      </c>
      <c r="C605" s="92" t="s">
        <v>1388</v>
      </c>
      <c r="D605" s="92" t="s">
        <v>1389</v>
      </c>
      <c r="E605" s="92" t="s">
        <v>211</v>
      </c>
      <c r="F605" s="92"/>
      <c r="G605" s="92">
        <v>1</v>
      </c>
      <c r="H605" s="133">
        <v>118.99</v>
      </c>
      <c r="I605" s="161">
        <v>0.25</v>
      </c>
      <c r="J605" s="157">
        <f t="shared" si="18"/>
        <v>89.242499999999993</v>
      </c>
    </row>
    <row r="606" spans="1:10" ht="15.75">
      <c r="A606" s="37">
        <f t="shared" si="19"/>
        <v>602</v>
      </c>
      <c r="B606" s="90" t="s">
        <v>207</v>
      </c>
      <c r="C606" s="92" t="s">
        <v>1390</v>
      </c>
      <c r="D606" s="92" t="s">
        <v>1391</v>
      </c>
      <c r="E606" s="92" t="s">
        <v>211</v>
      </c>
      <c r="F606" s="92"/>
      <c r="G606" s="92">
        <v>1</v>
      </c>
      <c r="H606" s="133">
        <v>118.99</v>
      </c>
      <c r="I606" s="161">
        <v>0.25</v>
      </c>
      <c r="J606" s="157">
        <f t="shared" si="18"/>
        <v>89.242499999999993</v>
      </c>
    </row>
    <row r="607" spans="1:10" ht="15.75">
      <c r="A607" s="37">
        <f t="shared" si="19"/>
        <v>603</v>
      </c>
      <c r="B607" s="90" t="s">
        <v>207</v>
      </c>
      <c r="C607" s="92" t="s">
        <v>1392</v>
      </c>
      <c r="D607" s="92" t="s">
        <v>1393</v>
      </c>
      <c r="E607" s="92" t="s">
        <v>211</v>
      </c>
      <c r="F607" s="92"/>
      <c r="G607" s="92">
        <v>1</v>
      </c>
      <c r="H607" s="133">
        <v>172.99</v>
      </c>
      <c r="I607" s="161">
        <v>0.25</v>
      </c>
      <c r="J607" s="157">
        <f t="shared" si="18"/>
        <v>129.74250000000001</v>
      </c>
    </row>
    <row r="608" spans="1:10" ht="15.75">
      <c r="A608" s="37">
        <f t="shared" si="19"/>
        <v>604</v>
      </c>
      <c r="B608" s="90" t="s">
        <v>207</v>
      </c>
      <c r="C608" s="92" t="s">
        <v>1394</v>
      </c>
      <c r="D608" s="92" t="s">
        <v>1395</v>
      </c>
      <c r="E608" s="92" t="s">
        <v>211</v>
      </c>
      <c r="F608" s="92"/>
      <c r="G608" s="92">
        <v>1</v>
      </c>
      <c r="H608" s="133">
        <v>172.99</v>
      </c>
      <c r="I608" s="161">
        <v>0.25</v>
      </c>
      <c r="J608" s="157">
        <f t="shared" si="18"/>
        <v>129.74250000000001</v>
      </c>
    </row>
    <row r="609" spans="1:10" ht="15.75">
      <c r="A609" s="37">
        <f t="shared" si="19"/>
        <v>605</v>
      </c>
      <c r="B609" s="90" t="s">
        <v>207</v>
      </c>
      <c r="C609" s="92" t="s">
        <v>1396</v>
      </c>
      <c r="D609" s="92" t="s">
        <v>1397</v>
      </c>
      <c r="E609" s="92" t="s">
        <v>211</v>
      </c>
      <c r="F609" s="92"/>
      <c r="G609" s="92">
        <v>1</v>
      </c>
      <c r="H609" s="133">
        <v>394.25</v>
      </c>
      <c r="I609" s="161">
        <v>0.25</v>
      </c>
      <c r="J609" s="157">
        <f t="shared" si="18"/>
        <v>295.6875</v>
      </c>
    </row>
    <row r="610" spans="1:10" ht="15.75">
      <c r="A610" s="37">
        <f t="shared" si="19"/>
        <v>606</v>
      </c>
      <c r="B610" s="90" t="s">
        <v>207</v>
      </c>
      <c r="C610" s="92" t="s">
        <v>1398</v>
      </c>
      <c r="D610" s="92" t="s">
        <v>1399</v>
      </c>
      <c r="E610" s="92" t="s">
        <v>211</v>
      </c>
      <c r="F610" s="92"/>
      <c r="G610" s="92">
        <v>1</v>
      </c>
      <c r="H610" s="133">
        <v>394.25</v>
      </c>
      <c r="I610" s="161">
        <v>0.25</v>
      </c>
      <c r="J610" s="157">
        <f t="shared" si="18"/>
        <v>295.6875</v>
      </c>
    </row>
    <row r="611" spans="1:10" ht="15.75">
      <c r="A611" s="37">
        <f t="shared" si="19"/>
        <v>607</v>
      </c>
      <c r="B611" s="90" t="s">
        <v>207</v>
      </c>
      <c r="C611" s="92" t="s">
        <v>1400</v>
      </c>
      <c r="D611" s="92" t="s">
        <v>1401</v>
      </c>
      <c r="E611" s="92" t="s">
        <v>211</v>
      </c>
      <c r="F611" s="92"/>
      <c r="G611" s="92">
        <v>1</v>
      </c>
      <c r="H611" s="133">
        <v>133.99</v>
      </c>
      <c r="I611" s="161">
        <v>0.25</v>
      </c>
      <c r="J611" s="157">
        <f t="shared" si="18"/>
        <v>100.49250000000001</v>
      </c>
    </row>
    <row r="612" spans="1:10" ht="15.75">
      <c r="A612" s="37">
        <f t="shared" si="19"/>
        <v>608</v>
      </c>
      <c r="B612" s="90" t="s">
        <v>207</v>
      </c>
      <c r="C612" s="92" t="s">
        <v>1402</v>
      </c>
      <c r="D612" s="92" t="s">
        <v>1403</v>
      </c>
      <c r="E612" s="92" t="s">
        <v>211</v>
      </c>
      <c r="F612" s="92"/>
      <c r="G612" s="92">
        <v>1</v>
      </c>
      <c r="H612" s="133">
        <v>120.99</v>
      </c>
      <c r="I612" s="161">
        <v>0.25</v>
      </c>
      <c r="J612" s="157">
        <f t="shared" si="18"/>
        <v>90.742499999999993</v>
      </c>
    </row>
    <row r="613" spans="1:10" ht="15.75">
      <c r="A613" s="37">
        <f t="shared" si="19"/>
        <v>609</v>
      </c>
      <c r="B613" s="90" t="s">
        <v>207</v>
      </c>
      <c r="C613" s="92" t="s">
        <v>1404</v>
      </c>
      <c r="D613" s="92" t="s">
        <v>1405</v>
      </c>
      <c r="E613" s="92" t="s">
        <v>211</v>
      </c>
      <c r="F613" s="92"/>
      <c r="G613" s="92">
        <v>1</v>
      </c>
      <c r="H613" s="133">
        <v>137.99</v>
      </c>
      <c r="I613" s="161">
        <v>0.25</v>
      </c>
      <c r="J613" s="157">
        <f t="shared" si="18"/>
        <v>103.49250000000001</v>
      </c>
    </row>
    <row r="614" spans="1:10" ht="15.75">
      <c r="A614" s="37">
        <f t="shared" si="19"/>
        <v>610</v>
      </c>
      <c r="B614" s="90" t="s">
        <v>207</v>
      </c>
      <c r="C614" s="92" t="s">
        <v>1406</v>
      </c>
      <c r="D614" s="92" t="s">
        <v>1407</v>
      </c>
      <c r="E614" s="92" t="s">
        <v>211</v>
      </c>
      <c r="F614" s="92"/>
      <c r="G614" s="92">
        <v>1</v>
      </c>
      <c r="H614" s="133">
        <v>128.99</v>
      </c>
      <c r="I614" s="161">
        <v>0.25</v>
      </c>
      <c r="J614" s="157">
        <f t="shared" si="18"/>
        <v>96.742500000000007</v>
      </c>
    </row>
    <row r="615" spans="1:10" ht="15.75">
      <c r="A615" s="37">
        <f t="shared" si="19"/>
        <v>611</v>
      </c>
      <c r="B615" s="90" t="s">
        <v>207</v>
      </c>
      <c r="C615" s="92" t="s">
        <v>1408</v>
      </c>
      <c r="D615" s="92" t="s">
        <v>1409</v>
      </c>
      <c r="E615" s="92" t="s">
        <v>211</v>
      </c>
      <c r="F615" s="92"/>
      <c r="G615" s="92">
        <v>1</v>
      </c>
      <c r="H615" s="133">
        <v>146.99</v>
      </c>
      <c r="I615" s="161">
        <v>0.25</v>
      </c>
      <c r="J615" s="157">
        <f t="shared" si="18"/>
        <v>110.24250000000001</v>
      </c>
    </row>
    <row r="616" spans="1:10" ht="15.75">
      <c r="A616" s="37">
        <f t="shared" si="19"/>
        <v>612</v>
      </c>
      <c r="B616" s="90" t="s">
        <v>207</v>
      </c>
      <c r="C616" s="92" t="s">
        <v>1410</v>
      </c>
      <c r="D616" s="92" t="s">
        <v>1411</v>
      </c>
      <c r="E616" s="92" t="s">
        <v>211</v>
      </c>
      <c r="F616" s="92"/>
      <c r="G616" s="92">
        <v>1</v>
      </c>
      <c r="H616" s="133">
        <v>146.99</v>
      </c>
      <c r="I616" s="161">
        <v>0.25</v>
      </c>
      <c r="J616" s="157">
        <f t="shared" si="18"/>
        <v>110.24250000000001</v>
      </c>
    </row>
    <row r="617" spans="1:10" ht="15.75">
      <c r="A617" s="37">
        <f t="shared" si="19"/>
        <v>613</v>
      </c>
      <c r="B617" s="90" t="s">
        <v>207</v>
      </c>
      <c r="C617" s="92" t="s">
        <v>1412</v>
      </c>
      <c r="D617" s="92" t="s">
        <v>1413</v>
      </c>
      <c r="E617" s="92" t="s">
        <v>211</v>
      </c>
      <c r="F617" s="92"/>
      <c r="G617" s="92">
        <v>1</v>
      </c>
      <c r="H617" s="133">
        <v>228.99</v>
      </c>
      <c r="I617" s="161">
        <v>0.25</v>
      </c>
      <c r="J617" s="157">
        <f t="shared" si="18"/>
        <v>171.74250000000001</v>
      </c>
    </row>
    <row r="618" spans="1:10" ht="15.75">
      <c r="A618" s="37">
        <f t="shared" si="19"/>
        <v>614</v>
      </c>
      <c r="B618" s="90" t="s">
        <v>207</v>
      </c>
      <c r="C618" s="92" t="s">
        <v>1414</v>
      </c>
      <c r="D618" s="92" t="s">
        <v>1415</v>
      </c>
      <c r="E618" s="92" t="s">
        <v>211</v>
      </c>
      <c r="F618" s="92"/>
      <c r="G618" s="92">
        <v>1</v>
      </c>
      <c r="H618" s="133">
        <v>141.99</v>
      </c>
      <c r="I618" s="161">
        <v>0.25</v>
      </c>
      <c r="J618" s="157">
        <f t="shared" si="18"/>
        <v>106.49250000000001</v>
      </c>
    </row>
    <row r="619" spans="1:10" ht="15.75">
      <c r="A619" s="37">
        <f t="shared" si="19"/>
        <v>615</v>
      </c>
      <c r="B619" s="90" t="s">
        <v>207</v>
      </c>
      <c r="C619" s="92" t="s">
        <v>1416</v>
      </c>
      <c r="D619" s="92" t="s">
        <v>1417</v>
      </c>
      <c r="E619" s="92" t="s">
        <v>211</v>
      </c>
      <c r="F619" s="92"/>
      <c r="G619" s="92">
        <v>1</v>
      </c>
      <c r="H619" s="133">
        <v>186.99</v>
      </c>
      <c r="I619" s="161">
        <v>0.25</v>
      </c>
      <c r="J619" s="157">
        <f t="shared" si="18"/>
        <v>140.24250000000001</v>
      </c>
    </row>
    <row r="620" spans="1:10" ht="15.75">
      <c r="A620" s="37">
        <f t="shared" si="19"/>
        <v>616</v>
      </c>
      <c r="B620" s="90" t="s">
        <v>207</v>
      </c>
      <c r="C620" s="92" t="s">
        <v>1418</v>
      </c>
      <c r="D620" s="92" t="s">
        <v>1419</v>
      </c>
      <c r="E620" s="92" t="s">
        <v>211</v>
      </c>
      <c r="F620" s="92"/>
      <c r="G620" s="92">
        <v>1</v>
      </c>
      <c r="H620" s="133">
        <v>174.99</v>
      </c>
      <c r="I620" s="161">
        <v>0.25</v>
      </c>
      <c r="J620" s="157">
        <f t="shared" si="18"/>
        <v>131.24250000000001</v>
      </c>
    </row>
    <row r="621" spans="1:10" ht="15.75">
      <c r="A621" s="37">
        <f t="shared" si="19"/>
        <v>617</v>
      </c>
      <c r="B621" s="90" t="s">
        <v>207</v>
      </c>
      <c r="C621" s="92" t="s">
        <v>1420</v>
      </c>
      <c r="D621" s="92" t="s">
        <v>1421</v>
      </c>
      <c r="E621" s="92" t="s">
        <v>211</v>
      </c>
      <c r="F621" s="92"/>
      <c r="G621" s="92">
        <v>1</v>
      </c>
      <c r="H621" s="133">
        <v>186.99</v>
      </c>
      <c r="I621" s="161">
        <v>0.25</v>
      </c>
      <c r="J621" s="157">
        <f t="shared" si="18"/>
        <v>140.24250000000001</v>
      </c>
    </row>
    <row r="622" spans="1:10" ht="15.75">
      <c r="A622" s="37">
        <f t="shared" si="19"/>
        <v>618</v>
      </c>
      <c r="B622" s="90" t="s">
        <v>207</v>
      </c>
      <c r="C622" s="92" t="s">
        <v>1422</v>
      </c>
      <c r="D622" s="92" t="s">
        <v>1423</v>
      </c>
      <c r="E622" s="92" t="s">
        <v>211</v>
      </c>
      <c r="F622" s="92"/>
      <c r="G622" s="92">
        <v>1</v>
      </c>
      <c r="H622" s="133">
        <v>178.99</v>
      </c>
      <c r="I622" s="161">
        <v>0.25</v>
      </c>
      <c r="J622" s="157">
        <f t="shared" si="18"/>
        <v>134.24250000000001</v>
      </c>
    </row>
    <row r="623" spans="1:10" ht="15.75">
      <c r="A623" s="37">
        <f t="shared" si="19"/>
        <v>619</v>
      </c>
      <c r="B623" s="90" t="s">
        <v>207</v>
      </c>
      <c r="C623" s="92" t="s">
        <v>1424</v>
      </c>
      <c r="D623" s="92" t="s">
        <v>1425</v>
      </c>
      <c r="E623" s="92" t="s">
        <v>211</v>
      </c>
      <c r="F623" s="92"/>
      <c r="G623" s="92">
        <v>1</v>
      </c>
      <c r="H623" s="133">
        <v>178.99</v>
      </c>
      <c r="I623" s="161">
        <v>0.25</v>
      </c>
      <c r="J623" s="157">
        <f t="shared" si="18"/>
        <v>134.24250000000001</v>
      </c>
    </row>
    <row r="624" spans="1:10" ht="15.75">
      <c r="A624" s="37">
        <f t="shared" si="19"/>
        <v>620</v>
      </c>
      <c r="B624" s="90" t="s">
        <v>207</v>
      </c>
      <c r="C624" s="92" t="s">
        <v>1426</v>
      </c>
      <c r="D624" s="92" t="s">
        <v>1427</v>
      </c>
      <c r="E624" s="92" t="s">
        <v>211</v>
      </c>
      <c r="F624" s="92"/>
      <c r="G624" s="92">
        <v>1</v>
      </c>
      <c r="H624" s="133">
        <v>313.99</v>
      </c>
      <c r="I624" s="161">
        <v>0.25</v>
      </c>
      <c r="J624" s="157">
        <f t="shared" si="18"/>
        <v>235.49250000000001</v>
      </c>
    </row>
    <row r="625" spans="1:10" ht="15.75">
      <c r="A625" s="37">
        <f t="shared" si="19"/>
        <v>621</v>
      </c>
      <c r="B625" s="90" t="s">
        <v>207</v>
      </c>
      <c r="C625" s="92" t="s">
        <v>1428</v>
      </c>
      <c r="D625" s="92" t="s">
        <v>1429</v>
      </c>
      <c r="E625" s="92" t="s">
        <v>211</v>
      </c>
      <c r="F625" s="92"/>
      <c r="G625" s="92">
        <v>1</v>
      </c>
      <c r="H625" s="133">
        <v>313.99</v>
      </c>
      <c r="I625" s="161">
        <v>0.25</v>
      </c>
      <c r="J625" s="157">
        <f t="shared" si="18"/>
        <v>235.49250000000001</v>
      </c>
    </row>
    <row r="626" spans="1:10" ht="15.75">
      <c r="A626" s="37">
        <f t="shared" si="19"/>
        <v>622</v>
      </c>
      <c r="B626" s="90" t="s">
        <v>207</v>
      </c>
      <c r="C626" s="92" t="s">
        <v>1430</v>
      </c>
      <c r="D626" s="92" t="s">
        <v>1431</v>
      </c>
      <c r="E626" s="92" t="s">
        <v>211</v>
      </c>
      <c r="F626" s="92"/>
      <c r="G626" s="92">
        <v>1</v>
      </c>
      <c r="H626" s="133">
        <v>165.99</v>
      </c>
      <c r="I626" s="161">
        <v>0.25</v>
      </c>
      <c r="J626" s="157">
        <f t="shared" si="18"/>
        <v>124.49250000000001</v>
      </c>
    </row>
    <row r="627" spans="1:10" ht="15.75">
      <c r="A627" s="37">
        <f t="shared" si="19"/>
        <v>623</v>
      </c>
      <c r="B627" s="90" t="s">
        <v>207</v>
      </c>
      <c r="C627" s="92" t="s">
        <v>1432</v>
      </c>
      <c r="D627" s="92" t="s">
        <v>1433</v>
      </c>
      <c r="E627" s="92" t="s">
        <v>211</v>
      </c>
      <c r="F627" s="92"/>
      <c r="G627" s="92">
        <v>1</v>
      </c>
      <c r="H627" s="133">
        <v>165.99</v>
      </c>
      <c r="I627" s="161">
        <v>0.25</v>
      </c>
      <c r="J627" s="157">
        <f t="shared" si="18"/>
        <v>124.49250000000001</v>
      </c>
    </row>
    <row r="628" spans="1:10" ht="15.75">
      <c r="A628" s="37">
        <f t="shared" si="19"/>
        <v>624</v>
      </c>
      <c r="B628" s="90" t="s">
        <v>207</v>
      </c>
      <c r="C628" s="92" t="s">
        <v>1434</v>
      </c>
      <c r="D628" s="92" t="s">
        <v>1435</v>
      </c>
      <c r="E628" s="92" t="s">
        <v>211</v>
      </c>
      <c r="F628" s="92"/>
      <c r="G628" s="92">
        <v>1</v>
      </c>
      <c r="H628" s="133">
        <v>167.99</v>
      </c>
      <c r="I628" s="161">
        <v>0.25</v>
      </c>
      <c r="J628" s="157">
        <f t="shared" si="18"/>
        <v>125.99250000000001</v>
      </c>
    </row>
    <row r="629" spans="1:10" ht="15.75">
      <c r="A629" s="37">
        <f t="shared" si="19"/>
        <v>625</v>
      </c>
      <c r="B629" s="90" t="s">
        <v>207</v>
      </c>
      <c r="C629" s="92" t="s">
        <v>1436</v>
      </c>
      <c r="D629" s="92" t="s">
        <v>1437</v>
      </c>
      <c r="E629" s="92" t="s">
        <v>211</v>
      </c>
      <c r="F629" s="92"/>
      <c r="G629" s="92">
        <v>1</v>
      </c>
      <c r="H629" s="133">
        <v>167.99</v>
      </c>
      <c r="I629" s="161">
        <v>0.25</v>
      </c>
      <c r="J629" s="157">
        <f t="shared" si="18"/>
        <v>125.99250000000001</v>
      </c>
    </row>
    <row r="630" spans="1:10" ht="15.75">
      <c r="A630" s="37">
        <f t="shared" si="19"/>
        <v>626</v>
      </c>
      <c r="B630" s="90" t="s">
        <v>207</v>
      </c>
      <c r="C630" s="92" t="s">
        <v>1438</v>
      </c>
      <c r="D630" s="92" t="s">
        <v>1439</v>
      </c>
      <c r="E630" s="92" t="s">
        <v>211</v>
      </c>
      <c r="F630" s="92"/>
      <c r="G630" s="92">
        <v>1</v>
      </c>
      <c r="H630" s="133">
        <v>228.99</v>
      </c>
      <c r="I630" s="161">
        <v>0.25</v>
      </c>
      <c r="J630" s="157">
        <f t="shared" si="18"/>
        <v>171.74250000000001</v>
      </c>
    </row>
    <row r="631" spans="1:10" ht="15.75">
      <c r="A631" s="37">
        <f t="shared" si="19"/>
        <v>627</v>
      </c>
      <c r="B631" s="90" t="s">
        <v>207</v>
      </c>
      <c r="C631" s="92" t="s">
        <v>1440</v>
      </c>
      <c r="D631" s="92" t="s">
        <v>1441</v>
      </c>
      <c r="E631" s="92" t="s">
        <v>211</v>
      </c>
      <c r="F631" s="92"/>
      <c r="G631" s="92">
        <v>1</v>
      </c>
      <c r="H631" s="133">
        <v>270.99</v>
      </c>
      <c r="I631" s="161">
        <v>0.25</v>
      </c>
      <c r="J631" s="157">
        <f t="shared" si="18"/>
        <v>203.24250000000001</v>
      </c>
    </row>
    <row r="632" spans="1:10" ht="15.75">
      <c r="A632" s="37">
        <f t="shared" si="19"/>
        <v>628</v>
      </c>
      <c r="B632" s="90" t="s">
        <v>207</v>
      </c>
      <c r="C632" s="92" t="s">
        <v>1442</v>
      </c>
      <c r="D632" s="92" t="s">
        <v>1443</v>
      </c>
      <c r="E632" s="92" t="s">
        <v>211</v>
      </c>
      <c r="F632" s="92"/>
      <c r="G632" s="92">
        <v>1</v>
      </c>
      <c r="H632" s="133">
        <v>169.99</v>
      </c>
      <c r="I632" s="161">
        <v>0.25</v>
      </c>
      <c r="J632" s="157">
        <f t="shared" si="18"/>
        <v>127.49250000000001</v>
      </c>
    </row>
    <row r="633" spans="1:10" ht="15.75">
      <c r="A633" s="37">
        <f t="shared" si="19"/>
        <v>629</v>
      </c>
      <c r="B633" s="90" t="s">
        <v>207</v>
      </c>
      <c r="C633" s="92" t="s">
        <v>1444</v>
      </c>
      <c r="D633" s="92" t="s">
        <v>1445</v>
      </c>
      <c r="E633" s="92" t="s">
        <v>211</v>
      </c>
      <c r="F633" s="92"/>
      <c r="G633" s="92">
        <v>1</v>
      </c>
      <c r="H633" s="149">
        <v>234.98999999999998</v>
      </c>
      <c r="I633" s="161">
        <v>0.25</v>
      </c>
      <c r="J633" s="157">
        <f t="shared" si="18"/>
        <v>176.24249999999998</v>
      </c>
    </row>
    <row r="634" spans="1:10" ht="15.75">
      <c r="A634" s="37">
        <f t="shared" si="19"/>
        <v>630</v>
      </c>
      <c r="B634" s="90" t="s">
        <v>207</v>
      </c>
      <c r="C634" s="92" t="s">
        <v>1446</v>
      </c>
      <c r="D634" s="92" t="s">
        <v>1447</v>
      </c>
      <c r="E634" s="92" t="s">
        <v>211</v>
      </c>
      <c r="F634" s="92"/>
      <c r="G634" s="92">
        <v>1</v>
      </c>
      <c r="H634" s="149">
        <v>190.98999999999998</v>
      </c>
      <c r="I634" s="161">
        <v>0.25</v>
      </c>
      <c r="J634" s="157">
        <f t="shared" si="18"/>
        <v>143.24249999999998</v>
      </c>
    </row>
    <row r="635" spans="1:10" ht="15.75">
      <c r="A635" s="37">
        <f t="shared" si="19"/>
        <v>631</v>
      </c>
      <c r="B635" s="90" t="s">
        <v>207</v>
      </c>
      <c r="C635" s="92" t="s">
        <v>1448</v>
      </c>
      <c r="D635" s="92" t="s">
        <v>1449</v>
      </c>
      <c r="E635" s="92" t="s">
        <v>211</v>
      </c>
      <c r="F635" s="92"/>
      <c r="G635" s="92">
        <v>1</v>
      </c>
      <c r="H635" s="149">
        <v>336.98999999999995</v>
      </c>
      <c r="I635" s="161">
        <v>0.25</v>
      </c>
      <c r="J635" s="157">
        <f t="shared" si="18"/>
        <v>252.74249999999995</v>
      </c>
    </row>
    <row r="636" spans="1:10" ht="15.75">
      <c r="A636" s="37">
        <f t="shared" si="19"/>
        <v>632</v>
      </c>
      <c r="B636" s="90" t="s">
        <v>207</v>
      </c>
      <c r="C636" s="92" t="s">
        <v>1450</v>
      </c>
      <c r="D636" s="92" t="s">
        <v>1451</v>
      </c>
      <c r="E636" s="92" t="s">
        <v>211</v>
      </c>
      <c r="F636" s="92"/>
      <c r="G636" s="92">
        <v>1</v>
      </c>
      <c r="H636" s="149">
        <v>336.98999999999995</v>
      </c>
      <c r="I636" s="161">
        <v>0.25</v>
      </c>
      <c r="J636" s="157">
        <f t="shared" si="18"/>
        <v>252.74249999999995</v>
      </c>
    </row>
    <row r="637" spans="1:10" ht="15.75">
      <c r="A637" s="37">
        <f t="shared" si="19"/>
        <v>633</v>
      </c>
      <c r="B637" s="90" t="s">
        <v>207</v>
      </c>
      <c r="C637" s="92" t="s">
        <v>1452</v>
      </c>
      <c r="D637" s="92" t="s">
        <v>1431</v>
      </c>
      <c r="E637" s="92" t="s">
        <v>211</v>
      </c>
      <c r="F637" s="92"/>
      <c r="G637" s="92">
        <v>1</v>
      </c>
      <c r="H637" s="133">
        <v>163.99</v>
      </c>
      <c r="I637" s="161">
        <v>0.25</v>
      </c>
      <c r="J637" s="157">
        <f t="shared" si="18"/>
        <v>122.99250000000001</v>
      </c>
    </row>
    <row r="638" spans="1:10" ht="15.75">
      <c r="A638" s="37">
        <f t="shared" si="19"/>
        <v>634</v>
      </c>
      <c r="B638" s="90" t="s">
        <v>207</v>
      </c>
      <c r="C638" s="92" t="s">
        <v>1453</v>
      </c>
      <c r="D638" s="92" t="s">
        <v>1454</v>
      </c>
      <c r="E638" s="92" t="s">
        <v>211</v>
      </c>
      <c r="F638" s="92"/>
      <c r="G638" s="92">
        <v>1</v>
      </c>
      <c r="H638" s="133">
        <v>163.99</v>
      </c>
      <c r="I638" s="161">
        <v>0.25</v>
      </c>
      <c r="J638" s="157">
        <f t="shared" si="18"/>
        <v>122.99250000000001</v>
      </c>
    </row>
    <row r="639" spans="1:10" ht="15.75">
      <c r="A639" s="37">
        <f t="shared" si="19"/>
        <v>635</v>
      </c>
      <c r="B639" s="90" t="s">
        <v>207</v>
      </c>
      <c r="C639" s="92" t="s">
        <v>1455</v>
      </c>
      <c r="D639" s="92" t="s">
        <v>1456</v>
      </c>
      <c r="E639" s="92" t="s">
        <v>211</v>
      </c>
      <c r="F639" s="92"/>
      <c r="G639" s="92">
        <v>1</v>
      </c>
      <c r="H639" s="133">
        <v>208.99</v>
      </c>
      <c r="I639" s="161">
        <v>0.25</v>
      </c>
      <c r="J639" s="157">
        <f t="shared" si="18"/>
        <v>156.74250000000001</v>
      </c>
    </row>
    <row r="640" spans="1:10" ht="15.75">
      <c r="A640" s="37">
        <f t="shared" si="19"/>
        <v>636</v>
      </c>
      <c r="B640" s="90" t="s">
        <v>207</v>
      </c>
      <c r="C640" s="92" t="s">
        <v>1457</v>
      </c>
      <c r="D640" s="92" t="s">
        <v>1458</v>
      </c>
      <c r="E640" s="92" t="s">
        <v>211</v>
      </c>
      <c r="F640" s="92"/>
      <c r="G640" s="92">
        <v>1</v>
      </c>
      <c r="H640" s="133">
        <v>208.99</v>
      </c>
      <c r="I640" s="161">
        <v>0.25</v>
      </c>
      <c r="J640" s="157">
        <f t="shared" si="18"/>
        <v>156.74250000000001</v>
      </c>
    </row>
    <row r="641" spans="1:10" ht="15.75">
      <c r="A641" s="37">
        <f t="shared" si="19"/>
        <v>637</v>
      </c>
      <c r="B641" s="90" t="s">
        <v>207</v>
      </c>
      <c r="C641" s="92" t="s">
        <v>1459</v>
      </c>
      <c r="D641" s="92" t="s">
        <v>1460</v>
      </c>
      <c r="E641" s="92" t="s">
        <v>211</v>
      </c>
      <c r="F641" s="92"/>
      <c r="G641" s="92">
        <v>1</v>
      </c>
      <c r="H641" s="133">
        <v>191.99</v>
      </c>
      <c r="I641" s="161">
        <v>0.25</v>
      </c>
      <c r="J641" s="157">
        <f t="shared" si="18"/>
        <v>143.99250000000001</v>
      </c>
    </row>
    <row r="642" spans="1:10" ht="15.75">
      <c r="A642" s="37">
        <f t="shared" si="19"/>
        <v>638</v>
      </c>
      <c r="B642" s="90" t="s">
        <v>207</v>
      </c>
      <c r="C642" s="92" t="s">
        <v>1461</v>
      </c>
      <c r="D642" s="92" t="s">
        <v>1462</v>
      </c>
      <c r="E642" s="92" t="s">
        <v>211</v>
      </c>
      <c r="F642" s="92"/>
      <c r="G642" s="92">
        <v>1</v>
      </c>
      <c r="H642" s="133">
        <v>225.99</v>
      </c>
      <c r="I642" s="161">
        <v>0.25</v>
      </c>
      <c r="J642" s="157">
        <f t="shared" si="18"/>
        <v>169.49250000000001</v>
      </c>
    </row>
    <row r="643" spans="1:10" ht="15.75">
      <c r="A643" s="37">
        <f t="shared" si="19"/>
        <v>639</v>
      </c>
      <c r="B643" s="90" t="s">
        <v>207</v>
      </c>
      <c r="C643" s="92" t="s">
        <v>1463</v>
      </c>
      <c r="D643" s="92" t="s">
        <v>1464</v>
      </c>
      <c r="E643" s="92" t="s">
        <v>211</v>
      </c>
      <c r="F643" s="92"/>
      <c r="G643" s="92">
        <v>1</v>
      </c>
      <c r="H643" s="133">
        <v>191.99</v>
      </c>
      <c r="I643" s="161">
        <v>0.25</v>
      </c>
      <c r="J643" s="157">
        <f t="shared" si="18"/>
        <v>143.99250000000001</v>
      </c>
    </row>
    <row r="644" spans="1:10" ht="15.75">
      <c r="A644" s="37">
        <f t="shared" si="19"/>
        <v>640</v>
      </c>
      <c r="B644" s="90" t="s">
        <v>207</v>
      </c>
      <c r="C644" s="92" t="s">
        <v>1465</v>
      </c>
      <c r="D644" s="92" t="s">
        <v>1466</v>
      </c>
      <c r="E644" s="92" t="s">
        <v>211</v>
      </c>
      <c r="F644" s="92"/>
      <c r="G644" s="92">
        <v>1</v>
      </c>
      <c r="H644" s="133">
        <v>269</v>
      </c>
      <c r="I644" s="161">
        <v>0.25</v>
      </c>
      <c r="J644" s="157">
        <f t="shared" ref="J644:J707" si="20">H644*(1-I644)</f>
        <v>201.75</v>
      </c>
    </row>
    <row r="645" spans="1:10" ht="15.75">
      <c r="A645" s="37">
        <f t="shared" si="19"/>
        <v>641</v>
      </c>
      <c r="B645" s="90" t="s">
        <v>207</v>
      </c>
      <c r="C645" s="92" t="s">
        <v>1467</v>
      </c>
      <c r="D645" s="92" t="s">
        <v>1468</v>
      </c>
      <c r="E645" s="92" t="s">
        <v>211</v>
      </c>
      <c r="F645" s="92"/>
      <c r="G645" s="92">
        <v>1</v>
      </c>
      <c r="H645" s="133">
        <v>220</v>
      </c>
      <c r="I645" s="161">
        <v>0.25</v>
      </c>
      <c r="J645" s="157">
        <f t="shared" si="20"/>
        <v>165</v>
      </c>
    </row>
    <row r="646" spans="1:10" ht="15.75">
      <c r="A646" s="37">
        <f t="shared" si="19"/>
        <v>642</v>
      </c>
      <c r="B646" s="90" t="s">
        <v>207</v>
      </c>
      <c r="C646" s="92" t="s">
        <v>1469</v>
      </c>
      <c r="D646" s="92" t="s">
        <v>1470</v>
      </c>
      <c r="E646" s="92" t="s">
        <v>211</v>
      </c>
      <c r="F646" s="92"/>
      <c r="G646" s="92">
        <v>1</v>
      </c>
      <c r="H646" s="133">
        <v>260</v>
      </c>
      <c r="I646" s="161">
        <v>0.25</v>
      </c>
      <c r="J646" s="157">
        <f t="shared" si="20"/>
        <v>195</v>
      </c>
    </row>
    <row r="647" spans="1:10" ht="15.75">
      <c r="A647" s="37">
        <f t="shared" ref="A647:A710" si="21">A646+1</f>
        <v>643</v>
      </c>
      <c r="B647" s="90" t="s">
        <v>207</v>
      </c>
      <c r="C647" s="92" t="s">
        <v>1471</v>
      </c>
      <c r="D647" s="92" t="s">
        <v>1472</v>
      </c>
      <c r="E647" s="92" t="s">
        <v>211</v>
      </c>
      <c r="F647" s="92"/>
      <c r="G647" s="92">
        <v>1</v>
      </c>
      <c r="H647" s="133">
        <v>250</v>
      </c>
      <c r="I647" s="161">
        <v>0.25</v>
      </c>
      <c r="J647" s="157">
        <f t="shared" si="20"/>
        <v>187.5</v>
      </c>
    </row>
    <row r="648" spans="1:10" ht="15.75">
      <c r="A648" s="37">
        <f t="shared" si="21"/>
        <v>644</v>
      </c>
      <c r="B648" s="90" t="s">
        <v>207</v>
      </c>
      <c r="C648" s="92" t="s">
        <v>1473</v>
      </c>
      <c r="D648" s="92" t="s">
        <v>1474</v>
      </c>
      <c r="E648" s="92" t="s">
        <v>211</v>
      </c>
      <c r="F648" s="92"/>
      <c r="G648" s="92">
        <v>1</v>
      </c>
      <c r="H648" s="133">
        <v>262</v>
      </c>
      <c r="I648" s="161">
        <v>0.25</v>
      </c>
      <c r="J648" s="157">
        <f t="shared" si="20"/>
        <v>196.5</v>
      </c>
    </row>
    <row r="649" spans="1:10" ht="15.75">
      <c r="A649" s="37">
        <f t="shared" si="21"/>
        <v>645</v>
      </c>
      <c r="B649" s="90" t="s">
        <v>207</v>
      </c>
      <c r="C649" s="92" t="s">
        <v>1475</v>
      </c>
      <c r="D649" s="92" t="s">
        <v>1476</v>
      </c>
      <c r="E649" s="92" t="s">
        <v>211</v>
      </c>
      <c r="F649" s="92"/>
      <c r="G649" s="92">
        <v>1</v>
      </c>
      <c r="H649" s="133">
        <v>285</v>
      </c>
      <c r="I649" s="161">
        <v>0.25</v>
      </c>
      <c r="J649" s="157">
        <f t="shared" si="20"/>
        <v>213.75</v>
      </c>
    </row>
    <row r="650" spans="1:10" ht="15.75">
      <c r="A650" s="37">
        <f t="shared" si="21"/>
        <v>646</v>
      </c>
      <c r="B650" s="90" t="s">
        <v>207</v>
      </c>
      <c r="C650" s="92" t="s">
        <v>1477</v>
      </c>
      <c r="D650" s="92" t="s">
        <v>1478</v>
      </c>
      <c r="E650" s="92" t="s">
        <v>211</v>
      </c>
      <c r="F650" s="92"/>
      <c r="G650" s="92">
        <v>1</v>
      </c>
      <c r="H650" s="133">
        <v>345</v>
      </c>
      <c r="I650" s="161">
        <v>0.25</v>
      </c>
      <c r="J650" s="157">
        <f t="shared" si="20"/>
        <v>258.75</v>
      </c>
    </row>
    <row r="651" spans="1:10" ht="15.75">
      <c r="A651" s="37">
        <f t="shared" si="21"/>
        <v>647</v>
      </c>
      <c r="B651" s="90" t="s">
        <v>207</v>
      </c>
      <c r="C651" s="92" t="s">
        <v>1479</v>
      </c>
      <c r="D651" s="92" t="s">
        <v>1480</v>
      </c>
      <c r="E651" s="92" t="s">
        <v>211</v>
      </c>
      <c r="F651" s="92"/>
      <c r="G651" s="92">
        <v>1</v>
      </c>
      <c r="H651" s="133">
        <v>310</v>
      </c>
      <c r="I651" s="161">
        <v>0.25</v>
      </c>
      <c r="J651" s="157">
        <f t="shared" si="20"/>
        <v>232.5</v>
      </c>
    </row>
    <row r="652" spans="1:10" ht="15.75">
      <c r="A652" s="37">
        <f t="shared" si="21"/>
        <v>648</v>
      </c>
      <c r="B652" s="90" t="s">
        <v>207</v>
      </c>
      <c r="C652" s="92" t="s">
        <v>1481</v>
      </c>
      <c r="D652" s="92" t="s">
        <v>1482</v>
      </c>
      <c r="E652" s="92" t="s">
        <v>211</v>
      </c>
      <c r="F652" s="92"/>
      <c r="G652" s="92">
        <v>1</v>
      </c>
      <c r="H652" s="133">
        <v>240</v>
      </c>
      <c r="I652" s="161">
        <v>0.25</v>
      </c>
      <c r="J652" s="157">
        <f t="shared" si="20"/>
        <v>180</v>
      </c>
    </row>
    <row r="653" spans="1:10" ht="15.75">
      <c r="A653" s="37">
        <f t="shared" si="21"/>
        <v>649</v>
      </c>
      <c r="B653" s="90" t="s">
        <v>207</v>
      </c>
      <c r="C653" s="92" t="s">
        <v>1483</v>
      </c>
      <c r="D653" s="92" t="s">
        <v>1484</v>
      </c>
      <c r="E653" s="92" t="s">
        <v>211</v>
      </c>
      <c r="F653" s="92"/>
      <c r="G653" s="92">
        <v>1</v>
      </c>
      <c r="H653" s="133">
        <v>290</v>
      </c>
      <c r="I653" s="161">
        <v>0.25</v>
      </c>
      <c r="J653" s="157">
        <f t="shared" si="20"/>
        <v>217.5</v>
      </c>
    </row>
    <row r="654" spans="1:10" ht="15.75">
      <c r="A654" s="37">
        <f t="shared" si="21"/>
        <v>650</v>
      </c>
      <c r="B654" s="90" t="s">
        <v>207</v>
      </c>
      <c r="C654" s="92" t="s">
        <v>1485</v>
      </c>
      <c r="D654" s="92" t="s">
        <v>1486</v>
      </c>
      <c r="E654" s="92" t="s">
        <v>211</v>
      </c>
      <c r="F654" s="92"/>
      <c r="G654" s="92">
        <v>1</v>
      </c>
      <c r="H654" s="133">
        <v>330</v>
      </c>
      <c r="I654" s="161">
        <v>0.25</v>
      </c>
      <c r="J654" s="157">
        <f t="shared" si="20"/>
        <v>247.5</v>
      </c>
    </row>
    <row r="655" spans="1:10" ht="15.75">
      <c r="A655" s="37">
        <f t="shared" si="21"/>
        <v>651</v>
      </c>
      <c r="B655" s="90" t="s">
        <v>207</v>
      </c>
      <c r="C655" s="92" t="s">
        <v>1487</v>
      </c>
      <c r="D655" s="92" t="s">
        <v>1488</v>
      </c>
      <c r="E655" s="92" t="s">
        <v>211</v>
      </c>
      <c r="F655" s="92"/>
      <c r="G655" s="92">
        <v>1</v>
      </c>
      <c r="H655" s="133">
        <v>137.99</v>
      </c>
      <c r="I655" s="161">
        <v>0.25</v>
      </c>
      <c r="J655" s="157">
        <f t="shared" si="20"/>
        <v>103.49250000000001</v>
      </c>
    </row>
    <row r="656" spans="1:10" ht="15.75">
      <c r="A656" s="37">
        <f t="shared" si="21"/>
        <v>652</v>
      </c>
      <c r="B656" s="90" t="s">
        <v>207</v>
      </c>
      <c r="C656" s="92" t="s">
        <v>1489</v>
      </c>
      <c r="D656" s="92" t="s">
        <v>1490</v>
      </c>
      <c r="E656" s="92" t="s">
        <v>211</v>
      </c>
      <c r="F656" s="92"/>
      <c r="G656" s="92">
        <v>1</v>
      </c>
      <c r="H656" s="133">
        <v>137.99</v>
      </c>
      <c r="I656" s="161">
        <v>0.25</v>
      </c>
      <c r="J656" s="157">
        <f t="shared" si="20"/>
        <v>103.49250000000001</v>
      </c>
    </row>
    <row r="657" spans="1:10" ht="15.75">
      <c r="A657" s="37">
        <f t="shared" si="21"/>
        <v>653</v>
      </c>
      <c r="B657" s="90" t="s">
        <v>207</v>
      </c>
      <c r="C657" s="92" t="s">
        <v>1491</v>
      </c>
      <c r="D657" s="92" t="s">
        <v>1492</v>
      </c>
      <c r="E657" s="92" t="s">
        <v>211</v>
      </c>
      <c r="F657" s="92"/>
      <c r="G657" s="92">
        <v>1</v>
      </c>
      <c r="H657" s="133">
        <v>130.99</v>
      </c>
      <c r="I657" s="161">
        <v>0.25</v>
      </c>
      <c r="J657" s="157">
        <f t="shared" si="20"/>
        <v>98.242500000000007</v>
      </c>
    </row>
    <row r="658" spans="1:10" ht="15.75">
      <c r="A658" s="37">
        <f t="shared" si="21"/>
        <v>654</v>
      </c>
      <c r="B658" s="90" t="s">
        <v>207</v>
      </c>
      <c r="C658" s="92" t="s">
        <v>1493</v>
      </c>
      <c r="D658" s="92" t="s">
        <v>1494</v>
      </c>
      <c r="E658" s="92" t="s">
        <v>211</v>
      </c>
      <c r="F658" s="92"/>
      <c r="G658" s="92">
        <v>1</v>
      </c>
      <c r="H658" s="133">
        <v>154</v>
      </c>
      <c r="I658" s="161">
        <v>0.25</v>
      </c>
      <c r="J658" s="157">
        <f t="shared" si="20"/>
        <v>115.5</v>
      </c>
    </row>
    <row r="659" spans="1:10" ht="15.75">
      <c r="A659" s="37">
        <f t="shared" si="21"/>
        <v>655</v>
      </c>
      <c r="B659" s="90" t="s">
        <v>207</v>
      </c>
      <c r="C659" s="92" t="s">
        <v>1495</v>
      </c>
      <c r="D659" s="92" t="s">
        <v>1496</v>
      </c>
      <c r="E659" s="92" t="s">
        <v>211</v>
      </c>
      <c r="F659" s="92"/>
      <c r="G659" s="92">
        <v>1</v>
      </c>
      <c r="H659" s="133">
        <v>157</v>
      </c>
      <c r="I659" s="161">
        <v>0.25</v>
      </c>
      <c r="J659" s="157">
        <f t="shared" si="20"/>
        <v>117.75</v>
      </c>
    </row>
    <row r="660" spans="1:10" ht="15.75">
      <c r="A660" s="37">
        <f t="shared" si="21"/>
        <v>656</v>
      </c>
      <c r="B660" s="90" t="s">
        <v>207</v>
      </c>
      <c r="C660" s="92" t="s">
        <v>1497</v>
      </c>
      <c r="D660" s="92" t="s">
        <v>1498</v>
      </c>
      <c r="E660" s="92" t="s">
        <v>211</v>
      </c>
      <c r="F660" s="92"/>
      <c r="G660" s="92">
        <v>1</v>
      </c>
      <c r="H660" s="133">
        <v>148.98999999999998</v>
      </c>
      <c r="I660" s="161">
        <v>0.25</v>
      </c>
      <c r="J660" s="157">
        <f t="shared" si="20"/>
        <v>111.74249999999998</v>
      </c>
    </row>
    <row r="661" spans="1:10" ht="15.75">
      <c r="A661" s="37">
        <f t="shared" si="21"/>
        <v>657</v>
      </c>
      <c r="B661" s="90" t="s">
        <v>207</v>
      </c>
      <c r="C661" s="92" t="s">
        <v>1499</v>
      </c>
      <c r="D661" s="92" t="s">
        <v>1500</v>
      </c>
      <c r="E661" s="92" t="s">
        <v>211</v>
      </c>
      <c r="F661" s="92"/>
      <c r="G661" s="92">
        <v>1</v>
      </c>
      <c r="H661" s="133">
        <v>207.99</v>
      </c>
      <c r="I661" s="161">
        <v>0.25</v>
      </c>
      <c r="J661" s="157">
        <f t="shared" si="20"/>
        <v>155.99250000000001</v>
      </c>
    </row>
    <row r="662" spans="1:10" ht="15.75">
      <c r="A662" s="37">
        <f t="shared" si="21"/>
        <v>658</v>
      </c>
      <c r="B662" s="90" t="s">
        <v>207</v>
      </c>
      <c r="C662" s="92" t="s">
        <v>1501</v>
      </c>
      <c r="D662" s="92" t="s">
        <v>1502</v>
      </c>
      <c r="E662" s="92" t="s">
        <v>211</v>
      </c>
      <c r="F662" s="92"/>
      <c r="G662" s="92">
        <v>1</v>
      </c>
      <c r="H662" s="133">
        <v>185.99</v>
      </c>
      <c r="I662" s="161">
        <v>0.25</v>
      </c>
      <c r="J662" s="157">
        <f t="shared" si="20"/>
        <v>139.49250000000001</v>
      </c>
    </row>
    <row r="663" spans="1:10" ht="15.75">
      <c r="A663" s="37">
        <f t="shared" si="21"/>
        <v>659</v>
      </c>
      <c r="B663" s="90" t="s">
        <v>207</v>
      </c>
      <c r="C663" s="92" t="s">
        <v>1503</v>
      </c>
      <c r="D663" s="92" t="s">
        <v>1504</v>
      </c>
      <c r="E663" s="92" t="s">
        <v>211</v>
      </c>
      <c r="F663" s="92"/>
      <c r="G663" s="92">
        <v>1</v>
      </c>
      <c r="H663" s="133">
        <v>219.99</v>
      </c>
      <c r="I663" s="161">
        <v>0.25</v>
      </c>
      <c r="J663" s="157">
        <f t="shared" si="20"/>
        <v>164.99250000000001</v>
      </c>
    </row>
    <row r="664" spans="1:10" ht="30">
      <c r="A664" s="37">
        <f t="shared" si="21"/>
        <v>660</v>
      </c>
      <c r="B664" s="90" t="s">
        <v>207</v>
      </c>
      <c r="C664" s="92" t="s">
        <v>1505</v>
      </c>
      <c r="D664" s="92" t="s">
        <v>1506</v>
      </c>
      <c r="E664" s="92" t="s">
        <v>211</v>
      </c>
      <c r="F664" s="92"/>
      <c r="G664" s="92">
        <v>1</v>
      </c>
      <c r="H664" s="133">
        <v>271.99</v>
      </c>
      <c r="I664" s="161">
        <v>0.25</v>
      </c>
      <c r="J664" s="157">
        <f t="shared" si="20"/>
        <v>203.99250000000001</v>
      </c>
    </row>
    <row r="665" spans="1:10" ht="30">
      <c r="A665" s="37">
        <f t="shared" si="21"/>
        <v>661</v>
      </c>
      <c r="B665" s="90" t="s">
        <v>207</v>
      </c>
      <c r="C665" s="92" t="s">
        <v>1507</v>
      </c>
      <c r="D665" s="92" t="s">
        <v>1508</v>
      </c>
      <c r="E665" s="92" t="s">
        <v>211</v>
      </c>
      <c r="F665" s="92"/>
      <c r="G665" s="92">
        <v>1</v>
      </c>
      <c r="H665" s="133">
        <v>215.98999999999998</v>
      </c>
      <c r="I665" s="161">
        <v>0.25</v>
      </c>
      <c r="J665" s="157">
        <f t="shared" si="20"/>
        <v>161.99249999999998</v>
      </c>
    </row>
    <row r="666" spans="1:10" ht="15.75">
      <c r="A666" s="37">
        <f t="shared" si="21"/>
        <v>662</v>
      </c>
      <c r="B666" s="90" t="s">
        <v>207</v>
      </c>
      <c r="C666" s="92" t="s">
        <v>1509</v>
      </c>
      <c r="D666" s="92" t="s">
        <v>1510</v>
      </c>
      <c r="E666" s="92" t="s">
        <v>211</v>
      </c>
      <c r="F666" s="92"/>
      <c r="G666" s="92">
        <v>1</v>
      </c>
      <c r="H666" s="133">
        <v>259.99</v>
      </c>
      <c r="I666" s="161">
        <v>0.25</v>
      </c>
      <c r="J666" s="157">
        <f t="shared" si="20"/>
        <v>194.99250000000001</v>
      </c>
    </row>
    <row r="667" spans="1:10" ht="15.75">
      <c r="A667" s="37">
        <f t="shared" si="21"/>
        <v>663</v>
      </c>
      <c r="B667" s="90" t="s">
        <v>207</v>
      </c>
      <c r="C667" s="92" t="s">
        <v>1511</v>
      </c>
      <c r="D667" s="92" t="s">
        <v>1512</v>
      </c>
      <c r="E667" s="92" t="s">
        <v>211</v>
      </c>
      <c r="F667" s="92"/>
      <c r="G667" s="92">
        <v>1</v>
      </c>
      <c r="H667" s="133">
        <v>280.98999999999995</v>
      </c>
      <c r="I667" s="161">
        <v>0.25</v>
      </c>
      <c r="J667" s="157">
        <f t="shared" si="20"/>
        <v>210.74249999999995</v>
      </c>
    </row>
    <row r="668" spans="1:10" ht="30">
      <c r="A668" s="37">
        <f t="shared" si="21"/>
        <v>664</v>
      </c>
      <c r="B668" s="90" t="s">
        <v>207</v>
      </c>
      <c r="C668" s="92" t="s">
        <v>1513</v>
      </c>
      <c r="D668" s="92" t="s">
        <v>1514</v>
      </c>
      <c r="E668" s="92" t="s">
        <v>211</v>
      </c>
      <c r="F668" s="92"/>
      <c r="G668" s="92">
        <v>1</v>
      </c>
      <c r="H668" s="133">
        <v>269.99</v>
      </c>
      <c r="I668" s="161">
        <v>0.25</v>
      </c>
      <c r="J668" s="157">
        <f t="shared" si="20"/>
        <v>202.49250000000001</v>
      </c>
    </row>
    <row r="669" spans="1:10" ht="15.75">
      <c r="A669" s="37">
        <f t="shared" si="21"/>
        <v>665</v>
      </c>
      <c r="B669" s="90" t="s">
        <v>207</v>
      </c>
      <c r="C669" s="92" t="s">
        <v>1515</v>
      </c>
      <c r="D669" s="92" t="s">
        <v>1516</v>
      </c>
      <c r="E669" s="92" t="s">
        <v>211</v>
      </c>
      <c r="F669" s="92"/>
      <c r="G669" s="92">
        <v>1</v>
      </c>
      <c r="H669" s="133">
        <v>57.99</v>
      </c>
      <c r="I669" s="161">
        <v>0.25</v>
      </c>
      <c r="J669" s="157">
        <f t="shared" si="20"/>
        <v>43.4925</v>
      </c>
    </row>
    <row r="670" spans="1:10" ht="15.75">
      <c r="A670" s="37">
        <f t="shared" si="21"/>
        <v>666</v>
      </c>
      <c r="B670" s="90" t="s">
        <v>207</v>
      </c>
      <c r="C670" s="92" t="s">
        <v>1517</v>
      </c>
      <c r="D670" s="92" t="s">
        <v>1518</v>
      </c>
      <c r="E670" s="92" t="s">
        <v>211</v>
      </c>
      <c r="F670" s="92"/>
      <c r="G670" s="92">
        <v>1</v>
      </c>
      <c r="H670" s="133">
        <v>21.99</v>
      </c>
      <c r="I670" s="161">
        <v>0.25</v>
      </c>
      <c r="J670" s="157">
        <f t="shared" si="20"/>
        <v>16.4925</v>
      </c>
    </row>
    <row r="671" spans="1:10" ht="30">
      <c r="A671" s="37">
        <f t="shared" si="21"/>
        <v>667</v>
      </c>
      <c r="B671" s="90" t="s">
        <v>207</v>
      </c>
      <c r="C671" s="92" t="s">
        <v>1519</v>
      </c>
      <c r="D671" s="92" t="s">
        <v>1520</v>
      </c>
      <c r="E671" s="92" t="s">
        <v>211</v>
      </c>
      <c r="F671" s="92"/>
      <c r="G671" s="92">
        <v>1</v>
      </c>
      <c r="H671" s="133">
        <v>322.98999999999995</v>
      </c>
      <c r="I671" s="161">
        <v>0.25</v>
      </c>
      <c r="J671" s="157">
        <f t="shared" si="20"/>
        <v>242.24249999999995</v>
      </c>
    </row>
    <row r="672" spans="1:10" ht="15.75">
      <c r="A672" s="37">
        <f t="shared" si="21"/>
        <v>668</v>
      </c>
      <c r="B672" s="90" t="s">
        <v>207</v>
      </c>
      <c r="C672" s="92" t="s">
        <v>1521</v>
      </c>
      <c r="D672" s="92" t="s">
        <v>1522</v>
      </c>
      <c r="E672" s="92" t="s">
        <v>211</v>
      </c>
      <c r="F672" s="92"/>
      <c r="G672" s="92">
        <v>1</v>
      </c>
      <c r="H672" s="133">
        <v>474.99</v>
      </c>
      <c r="I672" s="161">
        <v>0.25</v>
      </c>
      <c r="J672" s="157">
        <f t="shared" si="20"/>
        <v>356.24250000000001</v>
      </c>
    </row>
    <row r="673" spans="1:10" ht="30">
      <c r="A673" s="37">
        <f t="shared" si="21"/>
        <v>669</v>
      </c>
      <c r="B673" s="90" t="s">
        <v>207</v>
      </c>
      <c r="C673" s="92" t="s">
        <v>1523</v>
      </c>
      <c r="D673" s="92" t="s">
        <v>1524</v>
      </c>
      <c r="E673" s="92" t="s">
        <v>211</v>
      </c>
      <c r="F673" s="92"/>
      <c r="G673" s="92">
        <v>1</v>
      </c>
      <c r="H673" s="133">
        <v>680.99900000000002</v>
      </c>
      <c r="I673" s="161">
        <v>0.25</v>
      </c>
      <c r="J673" s="157">
        <f t="shared" si="20"/>
        <v>510.74925000000002</v>
      </c>
    </row>
    <row r="674" spans="1:10" ht="15.75">
      <c r="A674" s="37">
        <f t="shared" si="21"/>
        <v>670</v>
      </c>
      <c r="B674" s="90" t="s">
        <v>207</v>
      </c>
      <c r="C674" s="92" t="s">
        <v>1525</v>
      </c>
      <c r="D674" s="92" t="s">
        <v>1526</v>
      </c>
      <c r="E674" s="92" t="s">
        <v>211</v>
      </c>
      <c r="F674" s="92"/>
      <c r="G674" s="92">
        <v>1</v>
      </c>
      <c r="H674" s="133">
        <v>537.99</v>
      </c>
      <c r="I674" s="161">
        <v>0.25</v>
      </c>
      <c r="J674" s="157">
        <f t="shared" si="20"/>
        <v>403.49250000000001</v>
      </c>
    </row>
    <row r="675" spans="1:10" ht="30">
      <c r="A675" s="37">
        <f t="shared" si="21"/>
        <v>671</v>
      </c>
      <c r="B675" s="90" t="s">
        <v>207</v>
      </c>
      <c r="C675" s="92" t="s">
        <v>1527</v>
      </c>
      <c r="D675" s="92" t="s">
        <v>1528</v>
      </c>
      <c r="E675" s="92" t="s">
        <v>211</v>
      </c>
      <c r="F675" s="92"/>
      <c r="G675" s="92">
        <v>1</v>
      </c>
      <c r="H675" s="133">
        <v>731.99</v>
      </c>
      <c r="I675" s="161">
        <v>0.25</v>
      </c>
      <c r="J675" s="157">
        <f t="shared" si="20"/>
        <v>548.99250000000006</v>
      </c>
    </row>
    <row r="676" spans="1:10" ht="15.75">
      <c r="A676" s="37">
        <f t="shared" si="21"/>
        <v>672</v>
      </c>
      <c r="B676" s="90" t="s">
        <v>207</v>
      </c>
      <c r="C676" s="92" t="s">
        <v>1529</v>
      </c>
      <c r="D676" s="92" t="s">
        <v>1530</v>
      </c>
      <c r="E676" s="92" t="s">
        <v>211</v>
      </c>
      <c r="F676" s="92"/>
      <c r="G676" s="92">
        <v>1</v>
      </c>
      <c r="H676" s="133">
        <v>463.99</v>
      </c>
      <c r="I676" s="161">
        <v>0.25</v>
      </c>
      <c r="J676" s="157">
        <f t="shared" si="20"/>
        <v>347.99250000000001</v>
      </c>
    </row>
    <row r="677" spans="1:10" ht="15.75">
      <c r="A677" s="37">
        <f t="shared" si="21"/>
        <v>673</v>
      </c>
      <c r="B677" s="90" t="s">
        <v>207</v>
      </c>
      <c r="C677" s="92" t="s">
        <v>1531</v>
      </c>
      <c r="D677" s="92" t="s">
        <v>1532</v>
      </c>
      <c r="E677" s="92" t="s">
        <v>211</v>
      </c>
      <c r="F677" s="92"/>
      <c r="G677" s="92">
        <v>1</v>
      </c>
      <c r="H677" s="133">
        <v>625.99</v>
      </c>
      <c r="I677" s="161">
        <v>0.25</v>
      </c>
      <c r="J677" s="157">
        <f t="shared" si="20"/>
        <v>469.49250000000001</v>
      </c>
    </row>
    <row r="678" spans="1:10" ht="30">
      <c r="A678" s="37">
        <f t="shared" si="21"/>
        <v>674</v>
      </c>
      <c r="B678" s="90" t="s">
        <v>207</v>
      </c>
      <c r="C678" s="92" t="s">
        <v>1533</v>
      </c>
      <c r="D678" s="92" t="s">
        <v>1534</v>
      </c>
      <c r="E678" s="92" t="s">
        <v>211</v>
      </c>
      <c r="F678" s="92"/>
      <c r="G678" s="92">
        <v>1</v>
      </c>
      <c r="H678" s="133">
        <v>808.99</v>
      </c>
      <c r="I678" s="161">
        <v>0.25</v>
      </c>
      <c r="J678" s="157">
        <f t="shared" si="20"/>
        <v>606.74250000000006</v>
      </c>
    </row>
    <row r="679" spans="1:10" ht="15.75">
      <c r="A679" s="37">
        <f t="shared" si="21"/>
        <v>675</v>
      </c>
      <c r="B679" s="90" t="s">
        <v>207</v>
      </c>
      <c r="C679" s="92" t="s">
        <v>1535</v>
      </c>
      <c r="D679" s="92" t="s">
        <v>1526</v>
      </c>
      <c r="E679" s="92" t="s">
        <v>211</v>
      </c>
      <c r="F679" s="92"/>
      <c r="G679" s="92">
        <v>1</v>
      </c>
      <c r="H679" s="133">
        <v>677.99</v>
      </c>
      <c r="I679" s="161">
        <v>0.25</v>
      </c>
      <c r="J679" s="157">
        <f t="shared" si="20"/>
        <v>508.49250000000001</v>
      </c>
    </row>
    <row r="680" spans="1:10" ht="30">
      <c r="A680" s="37">
        <f t="shared" si="21"/>
        <v>676</v>
      </c>
      <c r="B680" s="90" t="s">
        <v>207</v>
      </c>
      <c r="C680" s="92" t="s">
        <v>1536</v>
      </c>
      <c r="D680" s="92" t="s">
        <v>1528</v>
      </c>
      <c r="E680" s="92" t="s">
        <v>211</v>
      </c>
      <c r="F680" s="92"/>
      <c r="G680" s="92">
        <v>1</v>
      </c>
      <c r="H680" s="133">
        <v>859.99</v>
      </c>
      <c r="I680" s="161">
        <v>0.25</v>
      </c>
      <c r="J680" s="157">
        <f t="shared" si="20"/>
        <v>644.99250000000006</v>
      </c>
    </row>
    <row r="681" spans="1:10" ht="15.75">
      <c r="A681" s="37">
        <f t="shared" si="21"/>
        <v>677</v>
      </c>
      <c r="B681" s="90" t="s">
        <v>207</v>
      </c>
      <c r="C681" s="92" t="s">
        <v>1537</v>
      </c>
      <c r="D681" s="92" t="s">
        <v>1538</v>
      </c>
      <c r="E681" s="92" t="s">
        <v>211</v>
      </c>
      <c r="F681" s="92"/>
      <c r="G681" s="92">
        <v>1</v>
      </c>
      <c r="H681" s="133">
        <v>166.99</v>
      </c>
      <c r="I681" s="161">
        <v>0.25</v>
      </c>
      <c r="J681" s="157">
        <f t="shared" si="20"/>
        <v>125.24250000000001</v>
      </c>
    </row>
    <row r="682" spans="1:10" ht="30">
      <c r="A682" s="37">
        <f t="shared" si="21"/>
        <v>678</v>
      </c>
      <c r="B682" s="90" t="s">
        <v>207</v>
      </c>
      <c r="C682" s="92" t="s">
        <v>1539</v>
      </c>
      <c r="D682" s="92" t="s">
        <v>1540</v>
      </c>
      <c r="E682" s="92" t="s">
        <v>211</v>
      </c>
      <c r="F682" s="92"/>
      <c r="G682" s="92">
        <v>1</v>
      </c>
      <c r="H682" s="133">
        <v>366.99</v>
      </c>
      <c r="I682" s="161">
        <v>0.25</v>
      </c>
      <c r="J682" s="157">
        <f t="shared" si="20"/>
        <v>275.24250000000001</v>
      </c>
    </row>
    <row r="683" spans="1:10" ht="30">
      <c r="A683" s="37">
        <f t="shared" si="21"/>
        <v>679</v>
      </c>
      <c r="B683" s="90" t="s">
        <v>207</v>
      </c>
      <c r="C683" s="92" t="s">
        <v>1541</v>
      </c>
      <c r="D683" s="92" t="s">
        <v>1542</v>
      </c>
      <c r="E683" s="92" t="s">
        <v>211</v>
      </c>
      <c r="F683" s="92"/>
      <c r="G683" s="92">
        <v>1</v>
      </c>
      <c r="H683" s="133">
        <v>392.99</v>
      </c>
      <c r="I683" s="161">
        <v>0.25</v>
      </c>
      <c r="J683" s="157">
        <f t="shared" si="20"/>
        <v>294.74250000000001</v>
      </c>
    </row>
    <row r="684" spans="1:10" ht="15.75">
      <c r="A684" s="37">
        <f t="shared" si="21"/>
        <v>680</v>
      </c>
      <c r="B684" s="90" t="s">
        <v>207</v>
      </c>
      <c r="C684" s="92" t="s">
        <v>1543</v>
      </c>
      <c r="D684" s="92" t="s">
        <v>1544</v>
      </c>
      <c r="E684" s="92" t="s">
        <v>211</v>
      </c>
      <c r="F684" s="92"/>
      <c r="G684" s="92">
        <v>1</v>
      </c>
      <c r="H684" s="133">
        <v>441.98999999999995</v>
      </c>
      <c r="I684" s="161">
        <v>0.25</v>
      </c>
      <c r="J684" s="157">
        <f t="shared" si="20"/>
        <v>331.49249999999995</v>
      </c>
    </row>
    <row r="685" spans="1:10" ht="30">
      <c r="A685" s="37">
        <f t="shared" si="21"/>
        <v>681</v>
      </c>
      <c r="B685" s="90" t="s">
        <v>207</v>
      </c>
      <c r="C685" s="92" t="s">
        <v>1545</v>
      </c>
      <c r="D685" s="92" t="s">
        <v>1546</v>
      </c>
      <c r="E685" s="92" t="s">
        <v>211</v>
      </c>
      <c r="F685" s="92"/>
      <c r="G685" s="92">
        <v>1</v>
      </c>
      <c r="H685" s="133">
        <v>626.99</v>
      </c>
      <c r="I685" s="161">
        <v>0.25</v>
      </c>
      <c r="J685" s="157">
        <f t="shared" si="20"/>
        <v>470.24250000000001</v>
      </c>
    </row>
    <row r="686" spans="1:10" ht="15.75">
      <c r="A686" s="37">
        <f t="shared" si="21"/>
        <v>682</v>
      </c>
      <c r="B686" s="90" t="s">
        <v>207</v>
      </c>
      <c r="C686" s="92" t="s">
        <v>1547</v>
      </c>
      <c r="D686" s="92" t="s">
        <v>1548</v>
      </c>
      <c r="E686" s="92" t="s">
        <v>211</v>
      </c>
      <c r="F686" s="92"/>
      <c r="G686" s="92">
        <v>1</v>
      </c>
      <c r="H686" s="133">
        <v>452.99</v>
      </c>
      <c r="I686" s="161">
        <v>0.25</v>
      </c>
      <c r="J686" s="157">
        <f t="shared" si="20"/>
        <v>339.74250000000001</v>
      </c>
    </row>
    <row r="687" spans="1:10" ht="30">
      <c r="A687" s="37">
        <f t="shared" si="21"/>
        <v>683</v>
      </c>
      <c r="B687" s="90" t="s">
        <v>207</v>
      </c>
      <c r="C687" s="92" t="s">
        <v>1549</v>
      </c>
      <c r="D687" s="92" t="s">
        <v>1550</v>
      </c>
      <c r="E687" s="92" t="s">
        <v>211</v>
      </c>
      <c r="F687" s="92"/>
      <c r="G687" s="92">
        <v>1</v>
      </c>
      <c r="H687" s="133">
        <v>236.99</v>
      </c>
      <c r="I687" s="161">
        <v>0.25</v>
      </c>
      <c r="J687" s="157">
        <f t="shared" si="20"/>
        <v>177.74250000000001</v>
      </c>
    </row>
    <row r="688" spans="1:10" ht="30">
      <c r="A688" s="37">
        <f t="shared" si="21"/>
        <v>684</v>
      </c>
      <c r="B688" s="90" t="s">
        <v>207</v>
      </c>
      <c r="C688" s="92" t="s">
        <v>1551</v>
      </c>
      <c r="D688" s="92" t="s">
        <v>1552</v>
      </c>
      <c r="E688" s="92" t="s">
        <v>211</v>
      </c>
      <c r="F688" s="92"/>
      <c r="G688" s="92">
        <v>1</v>
      </c>
      <c r="H688" s="133">
        <v>278.99</v>
      </c>
      <c r="I688" s="161">
        <v>0.25</v>
      </c>
      <c r="J688" s="157">
        <f t="shared" si="20"/>
        <v>209.24250000000001</v>
      </c>
    </row>
    <row r="689" spans="1:10" ht="15.75">
      <c r="A689" s="37">
        <f t="shared" si="21"/>
        <v>685</v>
      </c>
      <c r="B689" s="90" t="s">
        <v>207</v>
      </c>
      <c r="C689" s="92" t="s">
        <v>1553</v>
      </c>
      <c r="D689" s="92" t="s">
        <v>1554</v>
      </c>
      <c r="E689" s="92" t="s">
        <v>211</v>
      </c>
      <c r="F689" s="92"/>
      <c r="G689" s="92">
        <v>1</v>
      </c>
      <c r="H689" s="133">
        <v>352.99</v>
      </c>
      <c r="I689" s="161">
        <v>0.25</v>
      </c>
      <c r="J689" s="157">
        <f t="shared" si="20"/>
        <v>264.74250000000001</v>
      </c>
    </row>
    <row r="690" spans="1:10" ht="15.75">
      <c r="A690" s="37">
        <f t="shared" si="21"/>
        <v>686</v>
      </c>
      <c r="B690" s="90" t="s">
        <v>207</v>
      </c>
      <c r="C690" s="92" t="s">
        <v>1555</v>
      </c>
      <c r="D690" s="92" t="s">
        <v>1556</v>
      </c>
      <c r="E690" s="92" t="s">
        <v>211</v>
      </c>
      <c r="F690" s="92"/>
      <c r="G690" s="92">
        <v>1</v>
      </c>
      <c r="H690" s="133">
        <v>104.99</v>
      </c>
      <c r="I690" s="161">
        <v>0.25</v>
      </c>
      <c r="J690" s="157">
        <f t="shared" si="20"/>
        <v>78.742499999999993</v>
      </c>
    </row>
    <row r="691" spans="1:10" ht="15.75">
      <c r="A691" s="37">
        <f t="shared" si="21"/>
        <v>687</v>
      </c>
      <c r="B691" s="90" t="s">
        <v>207</v>
      </c>
      <c r="C691" s="92" t="s">
        <v>1557</v>
      </c>
      <c r="D691" s="92" t="s">
        <v>1558</v>
      </c>
      <c r="E691" s="92" t="s">
        <v>211</v>
      </c>
      <c r="F691" s="92"/>
      <c r="G691" s="92">
        <v>1</v>
      </c>
      <c r="H691" s="133">
        <v>244.98999999999998</v>
      </c>
      <c r="I691" s="161">
        <v>0.25</v>
      </c>
      <c r="J691" s="157">
        <f t="shared" si="20"/>
        <v>183.74249999999998</v>
      </c>
    </row>
    <row r="692" spans="1:10" ht="15.75">
      <c r="A692" s="37">
        <f t="shared" si="21"/>
        <v>688</v>
      </c>
      <c r="B692" s="90" t="s">
        <v>207</v>
      </c>
      <c r="C692" s="92" t="s">
        <v>1559</v>
      </c>
      <c r="D692" s="92" t="s">
        <v>1560</v>
      </c>
      <c r="E692" s="92" t="s">
        <v>211</v>
      </c>
      <c r="F692" s="92"/>
      <c r="G692" s="92">
        <v>1</v>
      </c>
      <c r="H692" s="133">
        <v>461.98999999999995</v>
      </c>
      <c r="I692" s="161">
        <v>0.25</v>
      </c>
      <c r="J692" s="157">
        <f t="shared" si="20"/>
        <v>346.49249999999995</v>
      </c>
    </row>
    <row r="693" spans="1:10" ht="15.75">
      <c r="A693" s="37">
        <f t="shared" si="21"/>
        <v>689</v>
      </c>
      <c r="B693" s="90" t="s">
        <v>207</v>
      </c>
      <c r="C693" s="92" t="s">
        <v>1561</v>
      </c>
      <c r="D693" s="92" t="s">
        <v>1562</v>
      </c>
      <c r="E693" s="92" t="s">
        <v>211</v>
      </c>
      <c r="F693" s="92"/>
      <c r="G693" s="92">
        <v>1</v>
      </c>
      <c r="H693" s="133">
        <v>716.9899999999999</v>
      </c>
      <c r="I693" s="161">
        <v>0.25</v>
      </c>
      <c r="J693" s="157">
        <f t="shared" si="20"/>
        <v>537.74249999999995</v>
      </c>
    </row>
    <row r="694" spans="1:10" ht="15.75">
      <c r="A694" s="37">
        <f t="shared" si="21"/>
        <v>690</v>
      </c>
      <c r="B694" s="90" t="s">
        <v>207</v>
      </c>
      <c r="C694" s="92" t="s">
        <v>1563</v>
      </c>
      <c r="D694" s="92" t="s">
        <v>1564</v>
      </c>
      <c r="E694" s="92" t="s">
        <v>211</v>
      </c>
      <c r="F694" s="92"/>
      <c r="G694" s="92">
        <v>1</v>
      </c>
      <c r="H694" s="133">
        <v>509.99</v>
      </c>
      <c r="I694" s="161">
        <v>0.25</v>
      </c>
      <c r="J694" s="157">
        <f t="shared" si="20"/>
        <v>382.49250000000001</v>
      </c>
    </row>
    <row r="695" spans="1:10" ht="15.75">
      <c r="A695" s="37">
        <f t="shared" si="21"/>
        <v>691</v>
      </c>
      <c r="B695" s="90" t="s">
        <v>207</v>
      </c>
      <c r="C695" s="92" t="s">
        <v>1565</v>
      </c>
      <c r="D695" s="92" t="s">
        <v>1566</v>
      </c>
      <c r="E695" s="92" t="s">
        <v>211</v>
      </c>
      <c r="F695" s="92"/>
      <c r="G695" s="92">
        <v>1</v>
      </c>
      <c r="H695" s="133">
        <v>103.99</v>
      </c>
      <c r="I695" s="161">
        <v>0.25</v>
      </c>
      <c r="J695" s="157">
        <f t="shared" si="20"/>
        <v>77.992499999999993</v>
      </c>
    </row>
    <row r="696" spans="1:10" ht="15.75">
      <c r="A696" s="37">
        <f t="shared" si="21"/>
        <v>692</v>
      </c>
      <c r="B696" s="90" t="s">
        <v>207</v>
      </c>
      <c r="C696" s="92" t="s">
        <v>1567</v>
      </c>
      <c r="D696" s="92" t="s">
        <v>1568</v>
      </c>
      <c r="E696" s="92" t="s">
        <v>211</v>
      </c>
      <c r="F696" s="92"/>
      <c r="G696" s="92">
        <v>1</v>
      </c>
      <c r="H696" s="133">
        <v>103.99</v>
      </c>
      <c r="I696" s="161">
        <v>0.25</v>
      </c>
      <c r="J696" s="157">
        <f t="shared" si="20"/>
        <v>77.992499999999993</v>
      </c>
    </row>
    <row r="697" spans="1:10" ht="15.75">
      <c r="A697" s="37">
        <f t="shared" si="21"/>
        <v>693</v>
      </c>
      <c r="B697" s="90" t="s">
        <v>207</v>
      </c>
      <c r="C697" s="92" t="s">
        <v>1569</v>
      </c>
      <c r="D697" s="92" t="s">
        <v>1570</v>
      </c>
      <c r="E697" s="92" t="s">
        <v>211</v>
      </c>
      <c r="F697" s="92"/>
      <c r="G697" s="92">
        <v>1</v>
      </c>
      <c r="H697" s="133">
        <v>116.99</v>
      </c>
      <c r="I697" s="161">
        <v>0.25</v>
      </c>
      <c r="J697" s="157">
        <f t="shared" si="20"/>
        <v>87.742499999999993</v>
      </c>
    </row>
    <row r="698" spans="1:10" ht="15.75">
      <c r="A698" s="37">
        <f t="shared" si="21"/>
        <v>694</v>
      </c>
      <c r="B698" s="90" t="s">
        <v>207</v>
      </c>
      <c r="C698" s="92" t="s">
        <v>1571</v>
      </c>
      <c r="D698" s="92" t="s">
        <v>1572</v>
      </c>
      <c r="E698" s="92" t="s">
        <v>211</v>
      </c>
      <c r="F698" s="92"/>
      <c r="G698" s="92">
        <v>1</v>
      </c>
      <c r="H698" s="133">
        <v>116.99</v>
      </c>
      <c r="I698" s="161">
        <v>0.25</v>
      </c>
      <c r="J698" s="157">
        <f t="shared" si="20"/>
        <v>87.742499999999993</v>
      </c>
    </row>
    <row r="699" spans="1:10" ht="15.75">
      <c r="A699" s="37">
        <f t="shared" si="21"/>
        <v>695</v>
      </c>
      <c r="B699" s="90" t="s">
        <v>207</v>
      </c>
      <c r="C699" s="92" t="s">
        <v>1573</v>
      </c>
      <c r="D699" s="92" t="s">
        <v>1574</v>
      </c>
      <c r="E699" s="92" t="s">
        <v>211</v>
      </c>
      <c r="F699" s="92"/>
      <c r="G699" s="92">
        <v>1</v>
      </c>
      <c r="H699" s="133">
        <v>170.99</v>
      </c>
      <c r="I699" s="161">
        <v>0.25</v>
      </c>
      <c r="J699" s="157">
        <f t="shared" si="20"/>
        <v>128.24250000000001</v>
      </c>
    </row>
    <row r="700" spans="1:10" ht="15.75">
      <c r="A700" s="37">
        <f t="shared" si="21"/>
        <v>696</v>
      </c>
      <c r="B700" s="90" t="s">
        <v>207</v>
      </c>
      <c r="C700" s="92" t="s">
        <v>1575</v>
      </c>
      <c r="D700" s="92" t="s">
        <v>1576</v>
      </c>
      <c r="E700" s="92" t="s">
        <v>211</v>
      </c>
      <c r="F700" s="92"/>
      <c r="G700" s="92">
        <v>1</v>
      </c>
      <c r="H700" s="133">
        <v>284.99</v>
      </c>
      <c r="I700" s="161">
        <v>0.25</v>
      </c>
      <c r="J700" s="157">
        <f t="shared" si="20"/>
        <v>213.74250000000001</v>
      </c>
    </row>
    <row r="701" spans="1:10" ht="15.75">
      <c r="A701" s="37">
        <f t="shared" si="21"/>
        <v>697</v>
      </c>
      <c r="B701" s="90" t="s">
        <v>207</v>
      </c>
      <c r="C701" s="92" t="s">
        <v>1577</v>
      </c>
      <c r="D701" s="92" t="s">
        <v>1578</v>
      </c>
      <c r="E701" s="92" t="s">
        <v>211</v>
      </c>
      <c r="F701" s="92"/>
      <c r="G701" s="92">
        <v>1</v>
      </c>
      <c r="H701" s="133">
        <v>285.98999999999995</v>
      </c>
      <c r="I701" s="161">
        <v>0.25</v>
      </c>
      <c r="J701" s="157">
        <f t="shared" si="20"/>
        <v>214.49249999999995</v>
      </c>
    </row>
    <row r="702" spans="1:10" ht="15.75">
      <c r="A702" s="37">
        <f t="shared" si="21"/>
        <v>698</v>
      </c>
      <c r="B702" s="90" t="s">
        <v>207</v>
      </c>
      <c r="C702" s="92" t="s">
        <v>1579</v>
      </c>
      <c r="D702" s="92" t="s">
        <v>1580</v>
      </c>
      <c r="E702" s="92" t="s">
        <v>211</v>
      </c>
      <c r="F702" s="92"/>
      <c r="G702" s="92">
        <v>1</v>
      </c>
      <c r="H702" s="133">
        <v>367.99</v>
      </c>
      <c r="I702" s="161">
        <v>0.25</v>
      </c>
      <c r="J702" s="157">
        <f t="shared" si="20"/>
        <v>275.99250000000001</v>
      </c>
    </row>
    <row r="703" spans="1:10" ht="15.75">
      <c r="A703" s="37">
        <f t="shared" si="21"/>
        <v>699</v>
      </c>
      <c r="B703" s="90" t="s">
        <v>207</v>
      </c>
      <c r="C703" s="92" t="s">
        <v>1581</v>
      </c>
      <c r="D703" s="92" t="s">
        <v>1582</v>
      </c>
      <c r="E703" s="92" t="s">
        <v>211</v>
      </c>
      <c r="F703" s="92"/>
      <c r="G703" s="92">
        <v>1</v>
      </c>
      <c r="H703" s="133">
        <v>423.99</v>
      </c>
      <c r="I703" s="161">
        <v>0.25</v>
      </c>
      <c r="J703" s="157">
        <f t="shared" si="20"/>
        <v>317.99250000000001</v>
      </c>
    </row>
    <row r="704" spans="1:10" ht="15.75">
      <c r="A704" s="37">
        <f t="shared" si="21"/>
        <v>700</v>
      </c>
      <c r="B704" s="90" t="s">
        <v>207</v>
      </c>
      <c r="C704" s="92" t="s">
        <v>1583</v>
      </c>
      <c r="D704" s="92" t="s">
        <v>1584</v>
      </c>
      <c r="E704" s="92" t="s">
        <v>211</v>
      </c>
      <c r="F704" s="92"/>
      <c r="G704" s="92">
        <v>1</v>
      </c>
      <c r="H704" s="133">
        <v>153.99</v>
      </c>
      <c r="I704" s="161">
        <v>0.25</v>
      </c>
      <c r="J704" s="157">
        <f t="shared" si="20"/>
        <v>115.49250000000001</v>
      </c>
    </row>
    <row r="705" spans="1:10" ht="15.75">
      <c r="A705" s="37">
        <f t="shared" si="21"/>
        <v>701</v>
      </c>
      <c r="B705" s="90" t="s">
        <v>207</v>
      </c>
      <c r="C705" s="92" t="s">
        <v>1585</v>
      </c>
      <c r="D705" s="92" t="s">
        <v>1586</v>
      </c>
      <c r="E705" s="92" t="s">
        <v>211</v>
      </c>
      <c r="F705" s="92"/>
      <c r="G705" s="92">
        <v>1</v>
      </c>
      <c r="H705" s="133">
        <v>472.49</v>
      </c>
      <c r="I705" s="161">
        <v>0.25</v>
      </c>
      <c r="J705" s="157">
        <f t="shared" si="20"/>
        <v>354.36750000000001</v>
      </c>
    </row>
    <row r="706" spans="1:10" ht="15.75">
      <c r="A706" s="37">
        <f t="shared" si="21"/>
        <v>702</v>
      </c>
      <c r="B706" s="90" t="s">
        <v>207</v>
      </c>
      <c r="C706" s="92" t="s">
        <v>1587</v>
      </c>
      <c r="D706" s="92" t="s">
        <v>1588</v>
      </c>
      <c r="E706" s="92" t="s">
        <v>211</v>
      </c>
      <c r="F706" s="92"/>
      <c r="G706" s="92">
        <v>1</v>
      </c>
      <c r="H706" s="133">
        <v>242.99</v>
      </c>
      <c r="I706" s="161">
        <v>0.25</v>
      </c>
      <c r="J706" s="157">
        <f t="shared" si="20"/>
        <v>182.24250000000001</v>
      </c>
    </row>
    <row r="707" spans="1:10" ht="15.75">
      <c r="A707" s="37">
        <f t="shared" si="21"/>
        <v>703</v>
      </c>
      <c r="B707" s="90" t="s">
        <v>207</v>
      </c>
      <c r="C707" s="92" t="s">
        <v>1589</v>
      </c>
      <c r="D707" s="92" t="s">
        <v>1590</v>
      </c>
      <c r="E707" s="92" t="s">
        <v>211</v>
      </c>
      <c r="F707" s="92"/>
      <c r="G707" s="92">
        <v>1</v>
      </c>
      <c r="H707" s="133">
        <v>295.99</v>
      </c>
      <c r="I707" s="161">
        <v>0.25</v>
      </c>
      <c r="J707" s="157">
        <f t="shared" si="20"/>
        <v>221.99250000000001</v>
      </c>
    </row>
    <row r="708" spans="1:10" ht="15.75">
      <c r="A708" s="37">
        <f t="shared" si="21"/>
        <v>704</v>
      </c>
      <c r="B708" s="90" t="s">
        <v>207</v>
      </c>
      <c r="C708" s="92" t="s">
        <v>1591</v>
      </c>
      <c r="D708" s="92" t="s">
        <v>1592</v>
      </c>
      <c r="E708" s="92" t="s">
        <v>211</v>
      </c>
      <c r="F708" s="92"/>
      <c r="G708" s="92">
        <v>1</v>
      </c>
      <c r="H708" s="133">
        <v>321.99</v>
      </c>
      <c r="I708" s="161">
        <v>0.25</v>
      </c>
      <c r="J708" s="157">
        <f t="shared" ref="J708:J770" si="22">H708*(1-I708)</f>
        <v>241.49250000000001</v>
      </c>
    </row>
    <row r="709" spans="1:10" ht="15.75">
      <c r="A709" s="37">
        <f t="shared" si="21"/>
        <v>705</v>
      </c>
      <c r="B709" s="90" t="s">
        <v>207</v>
      </c>
      <c r="C709" s="92" t="s">
        <v>1593</v>
      </c>
      <c r="D709" s="92" t="s">
        <v>1594</v>
      </c>
      <c r="E709" s="92" t="s">
        <v>211</v>
      </c>
      <c r="F709" s="92"/>
      <c r="G709" s="92">
        <v>1</v>
      </c>
      <c r="H709" s="133">
        <v>316.99</v>
      </c>
      <c r="I709" s="161">
        <v>0.25</v>
      </c>
      <c r="J709" s="157">
        <f t="shared" si="22"/>
        <v>237.74250000000001</v>
      </c>
    </row>
    <row r="710" spans="1:10" ht="15.75">
      <c r="A710" s="37">
        <f t="shared" si="21"/>
        <v>706</v>
      </c>
      <c r="B710" s="90" t="s">
        <v>207</v>
      </c>
      <c r="C710" s="92" t="s">
        <v>1595</v>
      </c>
      <c r="D710" s="92" t="s">
        <v>1596</v>
      </c>
      <c r="E710" s="92" t="s">
        <v>211</v>
      </c>
      <c r="F710" s="92"/>
      <c r="G710" s="92">
        <v>1</v>
      </c>
      <c r="H710" s="133">
        <v>305.99</v>
      </c>
      <c r="I710" s="161">
        <v>0.25</v>
      </c>
      <c r="J710" s="157">
        <f t="shared" si="22"/>
        <v>229.49250000000001</v>
      </c>
    </row>
    <row r="711" spans="1:10" ht="15.75">
      <c r="A711" s="37">
        <f t="shared" ref="A711:A774" si="23">A710+1</f>
        <v>707</v>
      </c>
      <c r="B711" s="90" t="s">
        <v>207</v>
      </c>
      <c r="C711" s="92" t="s">
        <v>1597</v>
      </c>
      <c r="D711" s="92" t="s">
        <v>1598</v>
      </c>
      <c r="E711" s="92" t="s">
        <v>211</v>
      </c>
      <c r="F711" s="92"/>
      <c r="G711" s="92">
        <v>1</v>
      </c>
      <c r="H711" s="133">
        <v>316.99</v>
      </c>
      <c r="I711" s="161">
        <v>0.25</v>
      </c>
      <c r="J711" s="157">
        <f t="shared" si="22"/>
        <v>237.74250000000001</v>
      </c>
    </row>
    <row r="712" spans="1:10" ht="15.75">
      <c r="A712" s="37">
        <f t="shared" si="23"/>
        <v>708</v>
      </c>
      <c r="B712" s="90" t="s">
        <v>207</v>
      </c>
      <c r="C712" s="92" t="s">
        <v>1599</v>
      </c>
      <c r="D712" s="92" t="s">
        <v>1600</v>
      </c>
      <c r="E712" s="92" t="s">
        <v>211</v>
      </c>
      <c r="F712" s="92"/>
      <c r="G712" s="92">
        <v>1</v>
      </c>
      <c r="H712" s="133">
        <v>467.99</v>
      </c>
      <c r="I712" s="161">
        <v>0.25</v>
      </c>
      <c r="J712" s="157">
        <f t="shared" si="22"/>
        <v>350.99250000000001</v>
      </c>
    </row>
    <row r="713" spans="1:10" ht="15.75">
      <c r="A713" s="37">
        <f t="shared" si="23"/>
        <v>709</v>
      </c>
      <c r="B713" s="90" t="s">
        <v>207</v>
      </c>
      <c r="C713" s="92" t="s">
        <v>1601</v>
      </c>
      <c r="D713" s="92" t="s">
        <v>1602</v>
      </c>
      <c r="E713" s="92" t="s">
        <v>211</v>
      </c>
      <c r="F713" s="92"/>
      <c r="G713" s="92">
        <v>1</v>
      </c>
      <c r="H713" s="133">
        <v>572.99</v>
      </c>
      <c r="I713" s="161">
        <v>0.25</v>
      </c>
      <c r="J713" s="157">
        <f t="shared" si="22"/>
        <v>429.74250000000001</v>
      </c>
    </row>
    <row r="714" spans="1:10" ht="15.75">
      <c r="A714" s="37">
        <f t="shared" si="23"/>
        <v>710</v>
      </c>
      <c r="B714" s="90" t="s">
        <v>207</v>
      </c>
      <c r="C714" s="92" t="s">
        <v>1559</v>
      </c>
      <c r="D714" s="92" t="s">
        <v>1603</v>
      </c>
      <c r="E714" s="92" t="s">
        <v>211</v>
      </c>
      <c r="F714" s="92"/>
      <c r="G714" s="92">
        <v>1</v>
      </c>
      <c r="H714" s="133">
        <v>451.99</v>
      </c>
      <c r="I714" s="161">
        <v>0.25</v>
      </c>
      <c r="J714" s="157">
        <f t="shared" si="22"/>
        <v>338.99250000000001</v>
      </c>
    </row>
    <row r="715" spans="1:10" ht="15.75">
      <c r="A715" s="37">
        <f t="shared" si="23"/>
        <v>711</v>
      </c>
      <c r="B715" s="90" t="s">
        <v>207</v>
      </c>
      <c r="C715" s="92" t="s">
        <v>1561</v>
      </c>
      <c r="D715" s="92" t="s">
        <v>1604</v>
      </c>
      <c r="E715" s="92" t="s">
        <v>211</v>
      </c>
      <c r="F715" s="92"/>
      <c r="G715" s="92">
        <v>1</v>
      </c>
      <c r="H715" s="133">
        <v>572.99</v>
      </c>
      <c r="I715" s="161">
        <v>0.25</v>
      </c>
      <c r="J715" s="157">
        <f t="shared" si="22"/>
        <v>429.74250000000001</v>
      </c>
    </row>
    <row r="716" spans="1:10" ht="15.75">
      <c r="A716" s="37">
        <f t="shared" si="23"/>
        <v>712</v>
      </c>
      <c r="B716" s="90" t="s">
        <v>207</v>
      </c>
      <c r="C716" s="92" t="s">
        <v>1605</v>
      </c>
      <c r="D716" s="92" t="s">
        <v>1606</v>
      </c>
      <c r="E716" s="92" t="s">
        <v>211</v>
      </c>
      <c r="F716" s="92"/>
      <c r="G716" s="92">
        <v>1</v>
      </c>
      <c r="H716" s="133">
        <v>455.99</v>
      </c>
      <c r="I716" s="161">
        <v>0.25</v>
      </c>
      <c r="J716" s="157">
        <f t="shared" si="22"/>
        <v>341.99250000000001</v>
      </c>
    </row>
    <row r="717" spans="1:10" ht="15.75">
      <c r="A717" s="37">
        <f t="shared" si="23"/>
        <v>713</v>
      </c>
      <c r="B717" s="90" t="s">
        <v>207</v>
      </c>
      <c r="C717" s="92" t="s">
        <v>1607</v>
      </c>
      <c r="D717" s="92" t="s">
        <v>1608</v>
      </c>
      <c r="E717" s="92" t="s">
        <v>211</v>
      </c>
      <c r="F717" s="92"/>
      <c r="G717" s="92">
        <v>1</v>
      </c>
      <c r="H717" s="133">
        <v>450.99</v>
      </c>
      <c r="I717" s="161">
        <v>0.25</v>
      </c>
      <c r="J717" s="157">
        <f t="shared" si="22"/>
        <v>338.24250000000001</v>
      </c>
    </row>
    <row r="718" spans="1:10" ht="15.75">
      <c r="A718" s="37">
        <f t="shared" si="23"/>
        <v>714</v>
      </c>
      <c r="B718" s="90" t="s">
        <v>207</v>
      </c>
      <c r="C718" s="92" t="s">
        <v>1609</v>
      </c>
      <c r="D718" s="92" t="s">
        <v>1610</v>
      </c>
      <c r="E718" s="92" t="s">
        <v>211</v>
      </c>
      <c r="F718" s="92"/>
      <c r="G718" s="92">
        <v>1</v>
      </c>
      <c r="H718" s="133">
        <v>606.99</v>
      </c>
      <c r="I718" s="161">
        <v>0.25</v>
      </c>
      <c r="J718" s="157">
        <f t="shared" si="22"/>
        <v>455.24250000000001</v>
      </c>
    </row>
    <row r="719" spans="1:10" ht="15.75">
      <c r="A719" s="37">
        <f t="shared" si="23"/>
        <v>715</v>
      </c>
      <c r="B719" s="90" t="s">
        <v>207</v>
      </c>
      <c r="C719" s="92" t="s">
        <v>1611</v>
      </c>
      <c r="D719" s="92" t="s">
        <v>1612</v>
      </c>
      <c r="E719" s="92" t="s">
        <v>211</v>
      </c>
      <c r="F719" s="92"/>
      <c r="G719" s="92">
        <v>1</v>
      </c>
      <c r="H719" s="133">
        <v>730.99</v>
      </c>
      <c r="I719" s="161">
        <v>0.25</v>
      </c>
      <c r="J719" s="157">
        <f t="shared" si="22"/>
        <v>548.24250000000006</v>
      </c>
    </row>
    <row r="720" spans="1:10" ht="15.75">
      <c r="A720" s="37">
        <f t="shared" si="23"/>
        <v>716</v>
      </c>
      <c r="B720" s="90" t="s">
        <v>207</v>
      </c>
      <c r="C720" s="92" t="s">
        <v>1613</v>
      </c>
      <c r="D720" s="92" t="s">
        <v>1614</v>
      </c>
      <c r="E720" s="92" t="s">
        <v>211</v>
      </c>
      <c r="F720" s="92"/>
      <c r="G720" s="92">
        <v>1</v>
      </c>
      <c r="H720" s="133">
        <v>379.99</v>
      </c>
      <c r="I720" s="161">
        <v>0.25</v>
      </c>
      <c r="J720" s="157">
        <f t="shared" si="22"/>
        <v>284.99250000000001</v>
      </c>
    </row>
    <row r="721" spans="1:10" ht="15.75">
      <c r="A721" s="37">
        <f t="shared" si="23"/>
        <v>717</v>
      </c>
      <c r="B721" s="90" t="s">
        <v>207</v>
      </c>
      <c r="C721" s="92" t="s">
        <v>1615</v>
      </c>
      <c r="D721" s="92" t="s">
        <v>1616</v>
      </c>
      <c r="E721" s="92" t="s">
        <v>211</v>
      </c>
      <c r="F721" s="92"/>
      <c r="G721" s="92">
        <v>1</v>
      </c>
      <c r="H721" s="133">
        <v>298.99</v>
      </c>
      <c r="I721" s="161">
        <v>0.25</v>
      </c>
      <c r="J721" s="157">
        <f t="shared" si="22"/>
        <v>224.24250000000001</v>
      </c>
    </row>
    <row r="722" spans="1:10" ht="15.75">
      <c r="A722" s="37">
        <f t="shared" si="23"/>
        <v>718</v>
      </c>
      <c r="B722" s="90" t="s">
        <v>207</v>
      </c>
      <c r="C722" s="92" t="s">
        <v>1617</v>
      </c>
      <c r="D722" s="92" t="s">
        <v>1618</v>
      </c>
      <c r="E722" s="92" t="s">
        <v>211</v>
      </c>
      <c r="F722" s="92"/>
      <c r="G722" s="92">
        <v>1</v>
      </c>
      <c r="H722" s="133">
        <v>80.989999999999995</v>
      </c>
      <c r="I722" s="161">
        <v>0.25</v>
      </c>
      <c r="J722" s="157">
        <f t="shared" si="22"/>
        <v>60.742499999999993</v>
      </c>
    </row>
    <row r="723" spans="1:10" ht="15.75">
      <c r="A723" s="37">
        <f t="shared" si="23"/>
        <v>719</v>
      </c>
      <c r="B723" s="90" t="s">
        <v>207</v>
      </c>
      <c r="C723" s="92" t="s">
        <v>1619</v>
      </c>
      <c r="D723" s="92" t="s">
        <v>1620</v>
      </c>
      <c r="E723" s="92" t="s">
        <v>211</v>
      </c>
      <c r="F723" s="92"/>
      <c r="G723" s="92">
        <v>1</v>
      </c>
      <c r="H723" s="133">
        <v>62.99</v>
      </c>
      <c r="I723" s="161">
        <v>0.25</v>
      </c>
      <c r="J723" s="157">
        <f t="shared" si="22"/>
        <v>47.2425</v>
      </c>
    </row>
    <row r="724" spans="1:10" ht="15.75">
      <c r="A724" s="37">
        <f t="shared" si="23"/>
        <v>720</v>
      </c>
      <c r="B724" s="90" t="s">
        <v>207</v>
      </c>
      <c r="C724" s="92" t="s">
        <v>1621</v>
      </c>
      <c r="D724" s="92" t="s">
        <v>1622</v>
      </c>
      <c r="E724" s="92" t="s">
        <v>211</v>
      </c>
      <c r="F724" s="92"/>
      <c r="G724" s="92">
        <v>1</v>
      </c>
      <c r="H724" s="133">
        <v>149.99</v>
      </c>
      <c r="I724" s="161">
        <v>0.25</v>
      </c>
      <c r="J724" s="157">
        <f t="shared" si="22"/>
        <v>112.49250000000001</v>
      </c>
    </row>
    <row r="725" spans="1:10" ht="15.75">
      <c r="A725" s="37">
        <f t="shared" si="23"/>
        <v>721</v>
      </c>
      <c r="B725" s="90" t="s">
        <v>207</v>
      </c>
      <c r="C725" s="92" t="s">
        <v>1623</v>
      </c>
      <c r="D725" s="92" t="s">
        <v>1622</v>
      </c>
      <c r="E725" s="92" t="s">
        <v>211</v>
      </c>
      <c r="F725" s="92"/>
      <c r="G725" s="92">
        <v>1</v>
      </c>
      <c r="H725" s="133">
        <v>149.99</v>
      </c>
      <c r="I725" s="161">
        <v>0.25</v>
      </c>
      <c r="J725" s="157">
        <f t="shared" si="22"/>
        <v>112.49250000000001</v>
      </c>
    </row>
    <row r="726" spans="1:10" ht="15.75">
      <c r="A726" s="37">
        <f t="shared" si="23"/>
        <v>722</v>
      </c>
      <c r="B726" s="90" t="s">
        <v>207</v>
      </c>
      <c r="C726" s="92">
        <v>6148</v>
      </c>
      <c r="D726" s="92" t="s">
        <v>1624</v>
      </c>
      <c r="E726" s="92" t="s">
        <v>211</v>
      </c>
      <c r="F726" s="92"/>
      <c r="G726" s="92">
        <v>1</v>
      </c>
      <c r="H726" s="133">
        <v>57.99</v>
      </c>
      <c r="I726" s="161">
        <v>0.25</v>
      </c>
      <c r="J726" s="157">
        <f t="shared" si="22"/>
        <v>43.4925</v>
      </c>
    </row>
    <row r="727" spans="1:10" ht="15.75">
      <c r="A727" s="37">
        <f t="shared" si="23"/>
        <v>723</v>
      </c>
      <c r="B727" s="90" t="s">
        <v>207</v>
      </c>
      <c r="C727" s="92">
        <v>6150</v>
      </c>
      <c r="D727" s="92" t="s">
        <v>1625</v>
      </c>
      <c r="E727" s="92" t="s">
        <v>211</v>
      </c>
      <c r="F727" s="92"/>
      <c r="G727" s="92">
        <v>1</v>
      </c>
      <c r="H727" s="133">
        <v>63.989999999999995</v>
      </c>
      <c r="I727" s="161">
        <v>0.25</v>
      </c>
      <c r="J727" s="157">
        <f t="shared" si="22"/>
        <v>47.992499999999993</v>
      </c>
    </row>
    <row r="728" spans="1:10" ht="15.75">
      <c r="A728" s="37">
        <f t="shared" si="23"/>
        <v>724</v>
      </c>
      <c r="B728" s="90" t="s">
        <v>207</v>
      </c>
      <c r="C728" s="92" t="s">
        <v>1626</v>
      </c>
      <c r="D728" s="92" t="s">
        <v>1627</v>
      </c>
      <c r="E728" s="92" t="s">
        <v>211</v>
      </c>
      <c r="F728" s="92"/>
      <c r="G728" s="92">
        <v>1</v>
      </c>
      <c r="H728" s="133">
        <v>119.99</v>
      </c>
      <c r="I728" s="161">
        <v>0.25</v>
      </c>
      <c r="J728" s="157">
        <f t="shared" si="22"/>
        <v>89.992499999999993</v>
      </c>
    </row>
    <row r="729" spans="1:10" ht="15.75">
      <c r="A729" s="37">
        <f t="shared" si="23"/>
        <v>725</v>
      </c>
      <c r="B729" s="90" t="s">
        <v>207</v>
      </c>
      <c r="C729" s="92">
        <v>6151</v>
      </c>
      <c r="D729" s="92" t="s">
        <v>1628</v>
      </c>
      <c r="E729" s="92" t="s">
        <v>211</v>
      </c>
      <c r="F729" s="92"/>
      <c r="G729" s="92">
        <v>1</v>
      </c>
      <c r="H729" s="133">
        <v>76.989999999999995</v>
      </c>
      <c r="I729" s="161">
        <v>0.25</v>
      </c>
      <c r="J729" s="157">
        <f t="shared" si="22"/>
        <v>57.742499999999993</v>
      </c>
    </row>
    <row r="730" spans="1:10" ht="15.75">
      <c r="A730" s="37">
        <f t="shared" si="23"/>
        <v>726</v>
      </c>
      <c r="B730" s="90" t="s">
        <v>207</v>
      </c>
      <c r="C730" s="92">
        <v>6160</v>
      </c>
      <c r="D730" s="92" t="s">
        <v>1629</v>
      </c>
      <c r="E730" s="92" t="s">
        <v>211</v>
      </c>
      <c r="F730" s="92"/>
      <c r="G730" s="92">
        <v>1</v>
      </c>
      <c r="H730" s="133">
        <v>117.99</v>
      </c>
      <c r="I730" s="161">
        <v>0.25</v>
      </c>
      <c r="J730" s="157">
        <f t="shared" si="22"/>
        <v>88.492499999999993</v>
      </c>
    </row>
    <row r="731" spans="1:10" ht="15.75">
      <c r="A731" s="37">
        <f t="shared" si="23"/>
        <v>727</v>
      </c>
      <c r="B731" s="90" t="s">
        <v>207</v>
      </c>
      <c r="C731" s="92" t="s">
        <v>1630</v>
      </c>
      <c r="D731" s="92" t="s">
        <v>1631</v>
      </c>
      <c r="E731" s="92" t="s">
        <v>211</v>
      </c>
      <c r="F731" s="92"/>
      <c r="G731" s="92">
        <v>1</v>
      </c>
      <c r="H731" s="133">
        <v>170.98999999999998</v>
      </c>
      <c r="I731" s="161">
        <v>0.25</v>
      </c>
      <c r="J731" s="157">
        <f t="shared" si="22"/>
        <v>128.24249999999998</v>
      </c>
    </row>
    <row r="732" spans="1:10" ht="15.75">
      <c r="A732" s="37">
        <f t="shared" si="23"/>
        <v>728</v>
      </c>
      <c r="B732" s="90" t="s">
        <v>207</v>
      </c>
      <c r="C732" s="92" t="s">
        <v>1632</v>
      </c>
      <c r="D732" s="92" t="s">
        <v>1633</v>
      </c>
      <c r="E732" s="92" t="s">
        <v>211</v>
      </c>
      <c r="F732" s="92"/>
      <c r="G732" s="92">
        <v>1</v>
      </c>
      <c r="H732" s="133">
        <v>168.99</v>
      </c>
      <c r="I732" s="161">
        <v>0.25</v>
      </c>
      <c r="J732" s="157">
        <f t="shared" si="22"/>
        <v>126.74250000000001</v>
      </c>
    </row>
    <row r="733" spans="1:10" ht="15.75">
      <c r="A733" s="37">
        <f t="shared" si="23"/>
        <v>729</v>
      </c>
      <c r="B733" s="90" t="s">
        <v>207</v>
      </c>
      <c r="C733" s="92" t="s">
        <v>1634</v>
      </c>
      <c r="D733" s="92" t="s">
        <v>1635</v>
      </c>
      <c r="E733" s="92" t="s">
        <v>211</v>
      </c>
      <c r="F733" s="92"/>
      <c r="G733" s="92">
        <v>1</v>
      </c>
      <c r="H733" s="133">
        <v>149.98999999999998</v>
      </c>
      <c r="I733" s="161">
        <v>0.25</v>
      </c>
      <c r="J733" s="157">
        <f t="shared" si="22"/>
        <v>112.49249999999998</v>
      </c>
    </row>
    <row r="734" spans="1:10" ht="15.75">
      <c r="A734" s="37">
        <f t="shared" si="23"/>
        <v>730</v>
      </c>
      <c r="B734" s="90" t="s">
        <v>207</v>
      </c>
      <c r="C734" s="92" t="s">
        <v>1636</v>
      </c>
      <c r="D734" s="92" t="s">
        <v>1637</v>
      </c>
      <c r="E734" s="92" t="s">
        <v>211</v>
      </c>
      <c r="F734" s="92"/>
      <c r="G734" s="92">
        <v>1</v>
      </c>
      <c r="H734" s="133">
        <v>5.5</v>
      </c>
      <c r="I734" s="161">
        <v>0.25</v>
      </c>
      <c r="J734" s="157">
        <f t="shared" si="22"/>
        <v>4.125</v>
      </c>
    </row>
    <row r="735" spans="1:10" ht="15.75">
      <c r="A735" s="37">
        <f t="shared" si="23"/>
        <v>731</v>
      </c>
      <c r="B735" s="90" t="s">
        <v>207</v>
      </c>
      <c r="C735" s="92" t="s">
        <v>1638</v>
      </c>
      <c r="D735" s="92" t="s">
        <v>1639</v>
      </c>
      <c r="E735" s="92" t="s">
        <v>211</v>
      </c>
      <c r="F735" s="92"/>
      <c r="G735" s="92">
        <v>1</v>
      </c>
      <c r="H735" s="133">
        <v>210.98999999999998</v>
      </c>
      <c r="I735" s="161">
        <v>0.25</v>
      </c>
      <c r="J735" s="157">
        <f t="shared" si="22"/>
        <v>158.24249999999998</v>
      </c>
    </row>
    <row r="736" spans="1:10" ht="15.75">
      <c r="A736" s="37">
        <f t="shared" si="23"/>
        <v>732</v>
      </c>
      <c r="B736" s="90" t="s">
        <v>207</v>
      </c>
      <c r="C736" s="92" t="s">
        <v>1640</v>
      </c>
      <c r="D736" s="92" t="s">
        <v>1641</v>
      </c>
      <c r="E736" s="92" t="s">
        <v>211</v>
      </c>
      <c r="F736" s="92"/>
      <c r="G736" s="92">
        <v>1</v>
      </c>
      <c r="H736" s="133">
        <v>154.98999999999998</v>
      </c>
      <c r="I736" s="161">
        <v>0.25</v>
      </c>
      <c r="J736" s="157">
        <f t="shared" si="22"/>
        <v>116.24249999999998</v>
      </c>
    </row>
    <row r="737" spans="1:10" ht="15.75">
      <c r="A737" s="37">
        <f t="shared" si="23"/>
        <v>733</v>
      </c>
      <c r="B737" s="90" t="s">
        <v>207</v>
      </c>
      <c r="C737" s="92" t="s">
        <v>1642</v>
      </c>
      <c r="D737" s="92" t="s">
        <v>1643</v>
      </c>
      <c r="E737" s="92" t="s">
        <v>211</v>
      </c>
      <c r="F737" s="92"/>
      <c r="G737" s="92">
        <v>1</v>
      </c>
      <c r="H737" s="133">
        <v>186.98999999999998</v>
      </c>
      <c r="I737" s="161">
        <v>0.25</v>
      </c>
      <c r="J737" s="157">
        <f t="shared" si="22"/>
        <v>140.24249999999998</v>
      </c>
    </row>
    <row r="738" spans="1:10" ht="15.75">
      <c r="A738" s="37">
        <f t="shared" si="23"/>
        <v>734</v>
      </c>
      <c r="B738" s="90" t="s">
        <v>207</v>
      </c>
      <c r="C738" s="92" t="s">
        <v>1644</v>
      </c>
      <c r="D738" s="92" t="s">
        <v>1645</v>
      </c>
      <c r="E738" s="92" t="s">
        <v>211</v>
      </c>
      <c r="F738" s="92"/>
      <c r="G738" s="92">
        <v>1</v>
      </c>
      <c r="H738" s="133">
        <v>127.99</v>
      </c>
      <c r="I738" s="161">
        <v>0.25</v>
      </c>
      <c r="J738" s="157">
        <f t="shared" si="22"/>
        <v>95.992499999999993</v>
      </c>
    </row>
    <row r="739" spans="1:10" ht="15.75">
      <c r="A739" s="37">
        <f t="shared" si="23"/>
        <v>735</v>
      </c>
      <c r="B739" s="90" t="s">
        <v>207</v>
      </c>
      <c r="C739" s="92" t="s">
        <v>1646</v>
      </c>
      <c r="D739" s="92" t="s">
        <v>1647</v>
      </c>
      <c r="E739" s="92" t="s">
        <v>211</v>
      </c>
      <c r="F739" s="92"/>
      <c r="G739" s="92">
        <v>1</v>
      </c>
      <c r="H739" s="133">
        <v>143.98999999999998</v>
      </c>
      <c r="I739" s="161">
        <v>0.25</v>
      </c>
      <c r="J739" s="157">
        <f t="shared" si="22"/>
        <v>107.99249999999998</v>
      </c>
    </row>
    <row r="740" spans="1:10" ht="15.75">
      <c r="A740" s="37">
        <f t="shared" si="23"/>
        <v>736</v>
      </c>
      <c r="B740" s="90" t="s">
        <v>207</v>
      </c>
      <c r="C740" s="92" t="s">
        <v>1648</v>
      </c>
      <c r="D740" s="92" t="s">
        <v>1649</v>
      </c>
      <c r="E740" s="92" t="s">
        <v>211</v>
      </c>
      <c r="F740" s="92"/>
      <c r="G740" s="92">
        <v>1</v>
      </c>
      <c r="H740" s="133">
        <v>143.98999999999998</v>
      </c>
      <c r="I740" s="161">
        <v>0.25</v>
      </c>
      <c r="J740" s="157">
        <f t="shared" si="22"/>
        <v>107.99249999999998</v>
      </c>
    </row>
    <row r="741" spans="1:10" ht="15.75">
      <c r="A741" s="37">
        <f t="shared" si="23"/>
        <v>737</v>
      </c>
      <c r="B741" s="90" t="s">
        <v>207</v>
      </c>
      <c r="C741" s="92" t="s">
        <v>1650</v>
      </c>
      <c r="D741" s="92" t="s">
        <v>1651</v>
      </c>
      <c r="E741" s="92" t="s">
        <v>211</v>
      </c>
      <c r="F741" s="92"/>
      <c r="G741" s="92">
        <v>1</v>
      </c>
      <c r="H741" s="133">
        <v>259.99</v>
      </c>
      <c r="I741" s="161">
        <v>0.25</v>
      </c>
      <c r="J741" s="157">
        <f t="shared" si="22"/>
        <v>194.99250000000001</v>
      </c>
    </row>
    <row r="742" spans="1:10" ht="15.75">
      <c r="A742" s="37">
        <f t="shared" si="23"/>
        <v>738</v>
      </c>
      <c r="B742" s="90" t="s">
        <v>207</v>
      </c>
      <c r="C742" s="92" t="s">
        <v>1652</v>
      </c>
      <c r="D742" s="92" t="s">
        <v>1653</v>
      </c>
      <c r="E742" s="92" t="s">
        <v>211</v>
      </c>
      <c r="F742" s="92"/>
      <c r="G742" s="92">
        <v>1</v>
      </c>
      <c r="H742" s="133">
        <v>259.99</v>
      </c>
      <c r="I742" s="161">
        <v>0.25</v>
      </c>
      <c r="J742" s="157">
        <f t="shared" si="22"/>
        <v>194.99250000000001</v>
      </c>
    </row>
    <row r="743" spans="1:10" ht="15.75">
      <c r="A743" s="37">
        <f t="shared" si="23"/>
        <v>739</v>
      </c>
      <c r="B743" s="90" t="s">
        <v>207</v>
      </c>
      <c r="C743" s="92" t="s">
        <v>1654</v>
      </c>
      <c r="D743" s="92" t="s">
        <v>1655</v>
      </c>
      <c r="E743" s="92" t="s">
        <v>211</v>
      </c>
      <c r="F743" s="92"/>
      <c r="G743" s="92">
        <v>1</v>
      </c>
      <c r="H743" s="133">
        <v>403.99</v>
      </c>
      <c r="I743" s="161">
        <v>0.25</v>
      </c>
      <c r="J743" s="157">
        <f t="shared" si="22"/>
        <v>302.99250000000001</v>
      </c>
    </row>
    <row r="744" spans="1:10" ht="15.75">
      <c r="A744" s="37">
        <f t="shared" si="23"/>
        <v>740</v>
      </c>
      <c r="B744" s="90" t="s">
        <v>207</v>
      </c>
      <c r="C744" s="92" t="s">
        <v>1656</v>
      </c>
      <c r="D744" s="92" t="s">
        <v>1657</v>
      </c>
      <c r="E744" s="92" t="s">
        <v>211</v>
      </c>
      <c r="F744" s="92"/>
      <c r="G744" s="92">
        <v>1</v>
      </c>
      <c r="H744" s="133">
        <v>403.99</v>
      </c>
      <c r="I744" s="161">
        <v>0.25</v>
      </c>
      <c r="J744" s="157">
        <f t="shared" si="22"/>
        <v>302.99250000000001</v>
      </c>
    </row>
    <row r="745" spans="1:10" ht="15.75">
      <c r="A745" s="37">
        <f t="shared" si="23"/>
        <v>741</v>
      </c>
      <c r="B745" s="90" t="s">
        <v>207</v>
      </c>
      <c r="C745" s="92">
        <v>5828</v>
      </c>
      <c r="D745" s="92" t="s">
        <v>1658</v>
      </c>
      <c r="E745" s="92" t="s">
        <v>211</v>
      </c>
      <c r="F745" s="92"/>
      <c r="G745" s="92">
        <v>1</v>
      </c>
      <c r="H745" s="133">
        <v>86.99</v>
      </c>
      <c r="I745" s="161">
        <v>0.25</v>
      </c>
      <c r="J745" s="157">
        <f t="shared" si="22"/>
        <v>65.242499999999993</v>
      </c>
    </row>
    <row r="746" spans="1:10" ht="15.75">
      <c r="A746" s="37">
        <f t="shared" si="23"/>
        <v>742</v>
      </c>
      <c r="B746" s="90" t="s">
        <v>207</v>
      </c>
      <c r="C746" s="92" t="s">
        <v>1659</v>
      </c>
      <c r="D746" s="92" t="s">
        <v>1660</v>
      </c>
      <c r="E746" s="92" t="s">
        <v>211</v>
      </c>
      <c r="F746" s="92"/>
      <c r="G746" s="92">
        <v>1</v>
      </c>
      <c r="H746" s="133">
        <v>30.99</v>
      </c>
      <c r="I746" s="161">
        <v>0.25</v>
      </c>
      <c r="J746" s="157">
        <f t="shared" si="22"/>
        <v>23.2425</v>
      </c>
    </row>
    <row r="747" spans="1:10" ht="15.75">
      <c r="A747" s="37">
        <f t="shared" si="23"/>
        <v>743</v>
      </c>
      <c r="B747" s="90" t="s">
        <v>207</v>
      </c>
      <c r="C747" s="92" t="s">
        <v>1661</v>
      </c>
      <c r="D747" s="92" t="s">
        <v>1662</v>
      </c>
      <c r="E747" s="92" t="s">
        <v>211</v>
      </c>
      <c r="F747" s="92"/>
      <c r="G747" s="92">
        <v>1</v>
      </c>
      <c r="H747" s="133">
        <v>114.99</v>
      </c>
      <c r="I747" s="161">
        <v>0.25</v>
      </c>
      <c r="J747" s="157">
        <f t="shared" si="22"/>
        <v>86.242499999999993</v>
      </c>
    </row>
    <row r="748" spans="1:10" ht="15.75">
      <c r="A748" s="37">
        <f t="shared" si="23"/>
        <v>744</v>
      </c>
      <c r="B748" s="90" t="s">
        <v>207</v>
      </c>
      <c r="C748" s="92" t="s">
        <v>1663</v>
      </c>
      <c r="D748" s="92" t="s">
        <v>1664</v>
      </c>
      <c r="E748" s="92" t="s">
        <v>211</v>
      </c>
      <c r="F748" s="92"/>
      <c r="G748" s="92">
        <v>1</v>
      </c>
      <c r="H748" s="133">
        <v>169.99</v>
      </c>
      <c r="I748" s="161">
        <v>0.25</v>
      </c>
      <c r="J748" s="157">
        <f t="shared" si="22"/>
        <v>127.49250000000001</v>
      </c>
    </row>
    <row r="749" spans="1:10" ht="15.75">
      <c r="A749" s="37">
        <f t="shared" si="23"/>
        <v>745</v>
      </c>
      <c r="B749" s="90" t="s">
        <v>207</v>
      </c>
      <c r="C749" s="92" t="s">
        <v>1665</v>
      </c>
      <c r="D749" s="92" t="s">
        <v>1666</v>
      </c>
      <c r="E749" s="92" t="s">
        <v>211</v>
      </c>
      <c r="F749" s="92"/>
      <c r="G749" s="92">
        <v>1</v>
      </c>
      <c r="H749" s="133">
        <v>244.99</v>
      </c>
      <c r="I749" s="161">
        <v>0.25</v>
      </c>
      <c r="J749" s="157">
        <f t="shared" si="22"/>
        <v>183.74250000000001</v>
      </c>
    </row>
    <row r="750" spans="1:10" ht="15.75">
      <c r="A750" s="37">
        <f t="shared" si="23"/>
        <v>746</v>
      </c>
      <c r="B750" s="90" t="s">
        <v>207</v>
      </c>
      <c r="C750" s="92" t="s">
        <v>1667</v>
      </c>
      <c r="D750" s="92" t="s">
        <v>1668</v>
      </c>
      <c r="E750" s="92" t="s">
        <v>211</v>
      </c>
      <c r="F750" s="92"/>
      <c r="G750" s="92">
        <v>1</v>
      </c>
      <c r="H750" s="133">
        <v>104.99</v>
      </c>
      <c r="I750" s="161">
        <v>0.25</v>
      </c>
      <c r="J750" s="157">
        <f t="shared" si="22"/>
        <v>78.742499999999993</v>
      </c>
    </row>
    <row r="751" spans="1:10" ht="15.75">
      <c r="A751" s="37">
        <f t="shared" si="23"/>
        <v>747</v>
      </c>
      <c r="B751" s="90" t="s">
        <v>207</v>
      </c>
      <c r="C751" s="92" t="s">
        <v>1669</v>
      </c>
      <c r="D751" s="92" t="s">
        <v>1670</v>
      </c>
      <c r="E751" s="92" t="s">
        <v>211</v>
      </c>
      <c r="F751" s="92"/>
      <c r="G751" s="92">
        <v>1</v>
      </c>
      <c r="H751" s="133">
        <v>79.989999999999995</v>
      </c>
      <c r="I751" s="161">
        <v>0.25</v>
      </c>
      <c r="J751" s="157">
        <f t="shared" si="22"/>
        <v>59.992499999999993</v>
      </c>
    </row>
    <row r="752" spans="1:10" ht="15.75">
      <c r="A752" s="37">
        <f t="shared" si="23"/>
        <v>748</v>
      </c>
      <c r="B752" s="90" t="s">
        <v>207</v>
      </c>
      <c r="C752" s="92" t="s">
        <v>1671</v>
      </c>
      <c r="D752" s="92" t="s">
        <v>1672</v>
      </c>
      <c r="E752" s="92" t="s">
        <v>211</v>
      </c>
      <c r="F752" s="92"/>
      <c r="G752" s="92">
        <v>1</v>
      </c>
      <c r="H752" s="133">
        <v>119.99</v>
      </c>
      <c r="I752" s="161">
        <v>0.25</v>
      </c>
      <c r="J752" s="157">
        <f t="shared" si="22"/>
        <v>89.992499999999993</v>
      </c>
    </row>
    <row r="753" spans="1:10" ht="15.75">
      <c r="A753" s="37">
        <f t="shared" si="23"/>
        <v>749</v>
      </c>
      <c r="B753" s="90" t="s">
        <v>207</v>
      </c>
      <c r="C753" s="92" t="s">
        <v>1671</v>
      </c>
      <c r="D753" s="92" t="s">
        <v>1673</v>
      </c>
      <c r="E753" s="92" t="s">
        <v>211</v>
      </c>
      <c r="F753" s="92"/>
      <c r="G753" s="92">
        <v>1</v>
      </c>
      <c r="H753" s="133">
        <v>119.99</v>
      </c>
      <c r="I753" s="161">
        <v>0.25</v>
      </c>
      <c r="J753" s="157">
        <f t="shared" si="22"/>
        <v>89.992499999999993</v>
      </c>
    </row>
    <row r="754" spans="1:10" ht="15.75">
      <c r="A754" s="37">
        <f t="shared" si="23"/>
        <v>750</v>
      </c>
      <c r="B754" s="90" t="s">
        <v>207</v>
      </c>
      <c r="C754" s="92" t="s">
        <v>1674</v>
      </c>
      <c r="D754" s="92" t="s">
        <v>1675</v>
      </c>
      <c r="E754" s="92" t="s">
        <v>211</v>
      </c>
      <c r="F754" s="92"/>
      <c r="G754" s="92">
        <v>1</v>
      </c>
      <c r="H754" s="133">
        <v>25.5</v>
      </c>
      <c r="I754" s="161">
        <v>0.25</v>
      </c>
      <c r="J754" s="157">
        <f t="shared" si="22"/>
        <v>19.125</v>
      </c>
    </row>
    <row r="755" spans="1:10" ht="15.75">
      <c r="A755" s="37">
        <f t="shared" si="23"/>
        <v>751</v>
      </c>
      <c r="B755" s="90" t="s">
        <v>207</v>
      </c>
      <c r="C755" s="92" t="s">
        <v>1676</v>
      </c>
      <c r="D755" s="92" t="s">
        <v>1677</v>
      </c>
      <c r="E755" s="92" t="s">
        <v>211</v>
      </c>
      <c r="F755" s="92"/>
      <c r="G755" s="92">
        <v>1</v>
      </c>
      <c r="H755" s="133">
        <v>29.99</v>
      </c>
      <c r="I755" s="161">
        <v>0.25</v>
      </c>
      <c r="J755" s="157">
        <f t="shared" si="22"/>
        <v>22.4925</v>
      </c>
    </row>
    <row r="756" spans="1:10" ht="15.75">
      <c r="A756" s="37">
        <f t="shared" si="23"/>
        <v>752</v>
      </c>
      <c r="B756" s="90" t="s">
        <v>207</v>
      </c>
      <c r="C756" s="92" t="s">
        <v>1678</v>
      </c>
      <c r="D756" s="92" t="s">
        <v>1679</v>
      </c>
      <c r="E756" s="92" t="s">
        <v>211</v>
      </c>
      <c r="F756" s="92"/>
      <c r="G756" s="92">
        <v>1</v>
      </c>
      <c r="H756" s="133">
        <v>55.99</v>
      </c>
      <c r="I756" s="161">
        <v>0.25</v>
      </c>
      <c r="J756" s="157">
        <f t="shared" si="22"/>
        <v>41.9925</v>
      </c>
    </row>
    <row r="757" spans="1:10" ht="15.75">
      <c r="A757" s="37">
        <f t="shared" si="23"/>
        <v>753</v>
      </c>
      <c r="B757" s="90" t="s">
        <v>207</v>
      </c>
      <c r="C757" s="92" t="s">
        <v>1680</v>
      </c>
      <c r="D757" s="92" t="s">
        <v>1681</v>
      </c>
      <c r="E757" s="92" t="s">
        <v>211</v>
      </c>
      <c r="F757" s="92"/>
      <c r="G757" s="92">
        <v>1</v>
      </c>
      <c r="H757" s="133">
        <v>64.989999999999995</v>
      </c>
      <c r="I757" s="161">
        <v>0.25</v>
      </c>
      <c r="J757" s="157">
        <f t="shared" si="22"/>
        <v>48.742499999999993</v>
      </c>
    </row>
    <row r="758" spans="1:10" ht="15.75">
      <c r="A758" s="37">
        <f t="shared" si="23"/>
        <v>754</v>
      </c>
      <c r="B758" s="90" t="s">
        <v>207</v>
      </c>
      <c r="C758" s="92" t="s">
        <v>1682</v>
      </c>
      <c r="D758" s="92" t="s">
        <v>1683</v>
      </c>
      <c r="E758" s="92" t="s">
        <v>211</v>
      </c>
      <c r="F758" s="92"/>
      <c r="G758" s="92">
        <v>1</v>
      </c>
      <c r="H758" s="133">
        <v>26.99</v>
      </c>
      <c r="I758" s="161">
        <v>0.25</v>
      </c>
      <c r="J758" s="157">
        <f t="shared" si="22"/>
        <v>20.2425</v>
      </c>
    </row>
    <row r="759" spans="1:10" ht="15.75">
      <c r="A759" s="37">
        <f t="shared" si="23"/>
        <v>755</v>
      </c>
      <c r="B759" s="90" t="s">
        <v>207</v>
      </c>
      <c r="C759" s="92" t="s">
        <v>1684</v>
      </c>
      <c r="D759" s="92" t="s">
        <v>1685</v>
      </c>
      <c r="E759" s="92" t="s">
        <v>211</v>
      </c>
      <c r="F759" s="92"/>
      <c r="G759" s="92">
        <v>1</v>
      </c>
      <c r="H759" s="133">
        <v>65.989999999999995</v>
      </c>
      <c r="I759" s="161">
        <v>0.25</v>
      </c>
      <c r="J759" s="157">
        <f t="shared" si="22"/>
        <v>49.492499999999993</v>
      </c>
    </row>
    <row r="760" spans="1:10" ht="15.75">
      <c r="A760" s="37">
        <f t="shared" si="23"/>
        <v>756</v>
      </c>
      <c r="B760" s="90" t="s">
        <v>207</v>
      </c>
      <c r="C760" s="92" t="s">
        <v>1686</v>
      </c>
      <c r="D760" s="92" t="s">
        <v>1687</v>
      </c>
      <c r="E760" s="92" t="s">
        <v>211</v>
      </c>
      <c r="F760" s="92"/>
      <c r="G760" s="92">
        <v>1</v>
      </c>
      <c r="H760" s="133">
        <v>64.989999999999995</v>
      </c>
      <c r="I760" s="161">
        <v>0.25</v>
      </c>
      <c r="J760" s="157">
        <f t="shared" si="22"/>
        <v>48.742499999999993</v>
      </c>
    </row>
    <row r="761" spans="1:10" ht="15.75">
      <c r="A761" s="37">
        <f t="shared" si="23"/>
        <v>757</v>
      </c>
      <c r="B761" s="90" t="s">
        <v>207</v>
      </c>
      <c r="C761" s="92" t="s">
        <v>1688</v>
      </c>
      <c r="D761" s="92" t="s">
        <v>1689</v>
      </c>
      <c r="E761" s="92" t="s">
        <v>211</v>
      </c>
      <c r="F761" s="92"/>
      <c r="G761" s="92">
        <v>1</v>
      </c>
      <c r="H761" s="133">
        <v>29.99</v>
      </c>
      <c r="I761" s="161">
        <v>0.25</v>
      </c>
      <c r="J761" s="157">
        <f t="shared" si="22"/>
        <v>22.4925</v>
      </c>
    </row>
    <row r="762" spans="1:10" ht="15.75">
      <c r="A762" s="37">
        <f t="shared" si="23"/>
        <v>758</v>
      </c>
      <c r="B762" s="90" t="s">
        <v>207</v>
      </c>
      <c r="C762" s="92" t="s">
        <v>1690</v>
      </c>
      <c r="D762" s="92" t="s">
        <v>1691</v>
      </c>
      <c r="E762" s="92" t="s">
        <v>211</v>
      </c>
      <c r="F762" s="92"/>
      <c r="G762" s="92">
        <v>1</v>
      </c>
      <c r="H762" s="133">
        <v>12.49</v>
      </c>
      <c r="I762" s="161">
        <v>0.25</v>
      </c>
      <c r="J762" s="157">
        <f t="shared" si="22"/>
        <v>9.3674999999999997</v>
      </c>
    </row>
    <row r="763" spans="1:10" ht="15.75">
      <c r="A763" s="37">
        <f t="shared" si="23"/>
        <v>759</v>
      </c>
      <c r="B763" s="90" t="s">
        <v>207</v>
      </c>
      <c r="C763" s="92" t="s">
        <v>1692</v>
      </c>
      <c r="D763" s="92" t="s">
        <v>1693</v>
      </c>
      <c r="E763" s="92" t="s">
        <v>211</v>
      </c>
      <c r="F763" s="92"/>
      <c r="G763" s="92">
        <v>1</v>
      </c>
      <c r="H763" s="133">
        <v>11.99</v>
      </c>
      <c r="I763" s="161">
        <v>0.25</v>
      </c>
      <c r="J763" s="157">
        <f t="shared" si="22"/>
        <v>8.9924999999999997</v>
      </c>
    </row>
    <row r="764" spans="1:10" ht="15.75">
      <c r="A764" s="37">
        <f t="shared" si="23"/>
        <v>760</v>
      </c>
      <c r="B764" s="90" t="s">
        <v>207</v>
      </c>
      <c r="C764" s="92" t="s">
        <v>1694</v>
      </c>
      <c r="D764" s="92" t="s">
        <v>1695</v>
      </c>
      <c r="E764" s="92" t="s">
        <v>211</v>
      </c>
      <c r="F764" s="92"/>
      <c r="G764" s="92">
        <v>1</v>
      </c>
      <c r="H764" s="133">
        <v>18.989999999999998</v>
      </c>
      <c r="I764" s="161">
        <v>0.25</v>
      </c>
      <c r="J764" s="157">
        <f t="shared" si="22"/>
        <v>14.2425</v>
      </c>
    </row>
    <row r="765" spans="1:10" ht="15.75">
      <c r="A765" s="37">
        <f t="shared" si="23"/>
        <v>761</v>
      </c>
      <c r="B765" s="90" t="s">
        <v>207</v>
      </c>
      <c r="C765" s="92" t="s">
        <v>1696</v>
      </c>
      <c r="D765" s="92" t="s">
        <v>1697</v>
      </c>
      <c r="E765" s="92" t="s">
        <v>211</v>
      </c>
      <c r="F765" s="92"/>
      <c r="G765" s="92">
        <v>1</v>
      </c>
      <c r="H765" s="133">
        <v>18.989999999999998</v>
      </c>
      <c r="I765" s="161">
        <v>0.25</v>
      </c>
      <c r="J765" s="157">
        <f t="shared" si="22"/>
        <v>14.2425</v>
      </c>
    </row>
    <row r="766" spans="1:10" ht="15.75">
      <c r="A766" s="37">
        <f t="shared" si="23"/>
        <v>762</v>
      </c>
      <c r="B766" s="90" t="s">
        <v>207</v>
      </c>
      <c r="C766" s="92" t="s">
        <v>1698</v>
      </c>
      <c r="D766" s="92" t="s">
        <v>1699</v>
      </c>
      <c r="E766" s="92" t="s">
        <v>211</v>
      </c>
      <c r="F766" s="92"/>
      <c r="G766" s="92">
        <v>1</v>
      </c>
      <c r="H766" s="133">
        <v>18.989999999999998</v>
      </c>
      <c r="I766" s="161">
        <v>0.25</v>
      </c>
      <c r="J766" s="157">
        <f t="shared" si="22"/>
        <v>14.2425</v>
      </c>
    </row>
    <row r="767" spans="1:10" ht="15.75">
      <c r="A767" s="37">
        <f t="shared" si="23"/>
        <v>763</v>
      </c>
      <c r="B767" s="90" t="s">
        <v>207</v>
      </c>
      <c r="C767" s="92" t="s">
        <v>1700</v>
      </c>
      <c r="D767" s="92" t="s">
        <v>1701</v>
      </c>
      <c r="E767" s="92" t="s">
        <v>211</v>
      </c>
      <c r="F767" s="92"/>
      <c r="G767" s="92">
        <v>1</v>
      </c>
      <c r="H767" s="133">
        <v>8.98</v>
      </c>
      <c r="I767" s="161">
        <v>0.25</v>
      </c>
      <c r="J767" s="157">
        <f t="shared" si="22"/>
        <v>6.7350000000000003</v>
      </c>
    </row>
    <row r="768" spans="1:10" ht="15.75">
      <c r="A768" s="37">
        <f t="shared" si="23"/>
        <v>764</v>
      </c>
      <c r="B768" s="90" t="s">
        <v>207</v>
      </c>
      <c r="C768" s="92" t="s">
        <v>1702</v>
      </c>
      <c r="D768" s="92" t="s">
        <v>1703</v>
      </c>
      <c r="E768" s="92" t="s">
        <v>211</v>
      </c>
      <c r="F768" s="92"/>
      <c r="G768" s="92">
        <v>1</v>
      </c>
      <c r="H768" s="133">
        <v>10.5</v>
      </c>
      <c r="I768" s="161">
        <v>0.25</v>
      </c>
      <c r="J768" s="157">
        <f t="shared" si="22"/>
        <v>7.875</v>
      </c>
    </row>
    <row r="769" spans="1:10" ht="15.75">
      <c r="A769" s="37">
        <f t="shared" si="23"/>
        <v>765</v>
      </c>
      <c r="B769" s="90" t="s">
        <v>207</v>
      </c>
      <c r="C769" s="92" t="s">
        <v>1704</v>
      </c>
      <c r="D769" s="92" t="s">
        <v>1705</v>
      </c>
      <c r="E769" s="92" t="s">
        <v>211</v>
      </c>
      <c r="F769" s="92"/>
      <c r="G769" s="92">
        <v>1</v>
      </c>
      <c r="H769" s="133">
        <v>76.989999999999995</v>
      </c>
      <c r="I769" s="161">
        <v>0.25</v>
      </c>
      <c r="J769" s="157">
        <f t="shared" si="22"/>
        <v>57.742499999999993</v>
      </c>
    </row>
    <row r="770" spans="1:10" ht="15.75">
      <c r="A770" s="37">
        <f t="shared" si="23"/>
        <v>766</v>
      </c>
      <c r="B770" s="90" t="s">
        <v>207</v>
      </c>
      <c r="C770" s="92" t="s">
        <v>1706</v>
      </c>
      <c r="D770" s="92" t="s">
        <v>1707</v>
      </c>
      <c r="E770" s="92" t="s">
        <v>211</v>
      </c>
      <c r="F770" s="92"/>
      <c r="G770" s="92">
        <v>1</v>
      </c>
      <c r="H770" s="133">
        <v>89.99</v>
      </c>
      <c r="I770" s="161">
        <v>0.25</v>
      </c>
      <c r="J770" s="157">
        <f t="shared" si="22"/>
        <v>67.492499999999993</v>
      </c>
    </row>
    <row r="771" spans="1:10" ht="15.75">
      <c r="A771" s="37">
        <f t="shared" si="23"/>
        <v>767</v>
      </c>
      <c r="B771" s="90" t="s">
        <v>207</v>
      </c>
      <c r="C771" s="92" t="s">
        <v>1708</v>
      </c>
      <c r="D771" s="92" t="s">
        <v>1709</v>
      </c>
      <c r="E771" s="92" t="s">
        <v>211</v>
      </c>
      <c r="F771" s="92"/>
      <c r="G771" s="92">
        <v>1</v>
      </c>
      <c r="H771" s="133">
        <v>121.99</v>
      </c>
      <c r="I771" s="161">
        <v>0.25</v>
      </c>
      <c r="J771" s="157">
        <f t="shared" ref="J771:J834" si="24">H771*(1-I771)</f>
        <v>91.492499999999993</v>
      </c>
    </row>
    <row r="772" spans="1:10" ht="15.75">
      <c r="A772" s="37">
        <f t="shared" si="23"/>
        <v>768</v>
      </c>
      <c r="B772" s="90" t="s">
        <v>207</v>
      </c>
      <c r="C772" s="92" t="s">
        <v>1710</v>
      </c>
      <c r="D772" s="92" t="s">
        <v>1711</v>
      </c>
      <c r="E772" s="92" t="s">
        <v>211</v>
      </c>
      <c r="F772" s="92"/>
      <c r="G772" s="92">
        <v>1</v>
      </c>
      <c r="H772" s="133">
        <v>47.989999999999995</v>
      </c>
      <c r="I772" s="161">
        <v>0.25</v>
      </c>
      <c r="J772" s="157">
        <f t="shared" si="24"/>
        <v>35.992499999999993</v>
      </c>
    </row>
    <row r="773" spans="1:10" ht="15.75">
      <c r="A773" s="37">
        <f t="shared" si="23"/>
        <v>769</v>
      </c>
      <c r="B773" s="90" t="s">
        <v>207</v>
      </c>
      <c r="C773" s="92" t="s">
        <v>1712</v>
      </c>
      <c r="D773" s="92" t="s">
        <v>1713</v>
      </c>
      <c r="E773" s="92" t="s">
        <v>211</v>
      </c>
      <c r="F773" s="92"/>
      <c r="G773" s="92">
        <v>1</v>
      </c>
      <c r="H773" s="133">
        <v>31.5</v>
      </c>
      <c r="I773" s="161">
        <v>0.25</v>
      </c>
      <c r="J773" s="157">
        <f t="shared" si="24"/>
        <v>23.625</v>
      </c>
    </row>
    <row r="774" spans="1:10" ht="15.75">
      <c r="A774" s="37">
        <f t="shared" si="23"/>
        <v>770</v>
      </c>
      <c r="B774" s="90" t="s">
        <v>207</v>
      </c>
      <c r="C774" s="92" t="s">
        <v>1714</v>
      </c>
      <c r="D774" s="92" t="s">
        <v>1715</v>
      </c>
      <c r="E774" s="92" t="s">
        <v>211</v>
      </c>
      <c r="F774" s="92"/>
      <c r="G774" s="92">
        <v>1</v>
      </c>
      <c r="H774" s="133">
        <v>31.99</v>
      </c>
      <c r="I774" s="161">
        <v>0.25</v>
      </c>
      <c r="J774" s="157">
        <f t="shared" si="24"/>
        <v>23.9925</v>
      </c>
    </row>
    <row r="775" spans="1:10" ht="15.75">
      <c r="A775" s="37">
        <f t="shared" ref="A775:A838" si="25">A774+1</f>
        <v>771</v>
      </c>
      <c r="B775" s="90" t="s">
        <v>207</v>
      </c>
      <c r="C775" s="92" t="s">
        <v>1716</v>
      </c>
      <c r="D775" s="92" t="s">
        <v>1717</v>
      </c>
      <c r="E775" s="92" t="s">
        <v>211</v>
      </c>
      <c r="F775" s="92"/>
      <c r="G775" s="92">
        <v>1</v>
      </c>
      <c r="H775" s="133">
        <v>230.98999999999998</v>
      </c>
      <c r="I775" s="161">
        <v>0.25</v>
      </c>
      <c r="J775" s="157">
        <f t="shared" si="24"/>
        <v>173.24249999999998</v>
      </c>
    </row>
    <row r="776" spans="1:10" ht="15.75">
      <c r="A776" s="37">
        <f t="shared" si="25"/>
        <v>772</v>
      </c>
      <c r="B776" s="90" t="s">
        <v>207</v>
      </c>
      <c r="C776" s="92" t="s">
        <v>1718</v>
      </c>
      <c r="D776" s="92" t="s">
        <v>1719</v>
      </c>
      <c r="E776" s="92" t="s">
        <v>211</v>
      </c>
      <c r="F776" s="92"/>
      <c r="G776" s="92">
        <v>1</v>
      </c>
      <c r="H776" s="133">
        <v>83.99</v>
      </c>
      <c r="I776" s="161">
        <v>0.25</v>
      </c>
      <c r="J776" s="157">
        <f t="shared" si="24"/>
        <v>62.992499999999993</v>
      </c>
    </row>
    <row r="777" spans="1:10" ht="15.75">
      <c r="A777" s="37">
        <f t="shared" si="25"/>
        <v>773</v>
      </c>
      <c r="B777" s="90" t="s">
        <v>207</v>
      </c>
      <c r="C777" s="92" t="s">
        <v>1720</v>
      </c>
      <c r="D777" s="92" t="s">
        <v>1721</v>
      </c>
      <c r="E777" s="92" t="s">
        <v>211</v>
      </c>
      <c r="F777" s="92"/>
      <c r="G777" s="92">
        <v>1</v>
      </c>
      <c r="H777" s="133">
        <v>90.99</v>
      </c>
      <c r="I777" s="161">
        <v>0.25</v>
      </c>
      <c r="J777" s="157">
        <f t="shared" si="24"/>
        <v>68.242499999999993</v>
      </c>
    </row>
    <row r="778" spans="1:10" ht="15.75">
      <c r="A778" s="37">
        <f t="shared" si="25"/>
        <v>774</v>
      </c>
      <c r="B778" s="90" t="s">
        <v>207</v>
      </c>
      <c r="C778" s="92" t="s">
        <v>1722</v>
      </c>
      <c r="D778" s="92" t="s">
        <v>1723</v>
      </c>
      <c r="E778" s="92" t="s">
        <v>211</v>
      </c>
      <c r="F778" s="92"/>
      <c r="G778" s="92">
        <v>1</v>
      </c>
      <c r="H778" s="133">
        <v>67.989999999999995</v>
      </c>
      <c r="I778" s="161">
        <v>0.25</v>
      </c>
      <c r="J778" s="157">
        <f t="shared" si="24"/>
        <v>50.992499999999993</v>
      </c>
    </row>
    <row r="779" spans="1:10" ht="15.75">
      <c r="A779" s="37">
        <f t="shared" si="25"/>
        <v>775</v>
      </c>
      <c r="B779" s="90" t="s">
        <v>207</v>
      </c>
      <c r="C779" s="92" t="s">
        <v>1724</v>
      </c>
      <c r="D779" s="92" t="s">
        <v>1725</v>
      </c>
      <c r="E779" s="92" t="s">
        <v>211</v>
      </c>
      <c r="F779" s="92"/>
      <c r="G779" s="92">
        <v>1</v>
      </c>
      <c r="H779" s="133">
        <v>80.989999999999995</v>
      </c>
      <c r="I779" s="161">
        <v>0.25</v>
      </c>
      <c r="J779" s="157">
        <f t="shared" si="24"/>
        <v>60.742499999999993</v>
      </c>
    </row>
    <row r="780" spans="1:10" ht="15.75">
      <c r="A780" s="37">
        <f t="shared" si="25"/>
        <v>776</v>
      </c>
      <c r="B780" s="90" t="s">
        <v>207</v>
      </c>
      <c r="C780" s="92" t="s">
        <v>1726</v>
      </c>
      <c r="D780" s="92" t="s">
        <v>1727</v>
      </c>
      <c r="E780" s="92" t="s">
        <v>211</v>
      </c>
      <c r="F780" s="92"/>
      <c r="G780" s="92">
        <v>1</v>
      </c>
      <c r="H780" s="133">
        <v>86.99</v>
      </c>
      <c r="I780" s="161">
        <v>0.25</v>
      </c>
      <c r="J780" s="157">
        <f t="shared" si="24"/>
        <v>65.242499999999993</v>
      </c>
    </row>
    <row r="781" spans="1:10" ht="15.75">
      <c r="A781" s="37">
        <f t="shared" si="25"/>
        <v>777</v>
      </c>
      <c r="B781" s="90" t="s">
        <v>207</v>
      </c>
      <c r="C781" s="92" t="s">
        <v>1728</v>
      </c>
      <c r="D781" s="92" t="s">
        <v>1729</v>
      </c>
      <c r="E781" s="92" t="s">
        <v>211</v>
      </c>
      <c r="F781" s="92"/>
      <c r="G781" s="92">
        <v>1</v>
      </c>
      <c r="H781" s="133">
        <v>47.5</v>
      </c>
      <c r="I781" s="161">
        <v>0.25</v>
      </c>
      <c r="J781" s="157">
        <f t="shared" si="24"/>
        <v>35.625</v>
      </c>
    </row>
    <row r="782" spans="1:10" ht="15.75">
      <c r="A782" s="37">
        <f t="shared" si="25"/>
        <v>778</v>
      </c>
      <c r="B782" s="90" t="s">
        <v>207</v>
      </c>
      <c r="C782" s="92" t="s">
        <v>1730</v>
      </c>
      <c r="D782" s="92" t="s">
        <v>1731</v>
      </c>
      <c r="E782" s="92" t="s">
        <v>211</v>
      </c>
      <c r="F782" s="92"/>
      <c r="G782" s="92">
        <v>1</v>
      </c>
      <c r="H782" s="133">
        <v>44.989999999999995</v>
      </c>
      <c r="I782" s="161">
        <v>0.25</v>
      </c>
      <c r="J782" s="157">
        <f t="shared" si="24"/>
        <v>33.742499999999993</v>
      </c>
    </row>
    <row r="783" spans="1:10" ht="15.75">
      <c r="A783" s="37">
        <f t="shared" si="25"/>
        <v>779</v>
      </c>
      <c r="B783" s="90" t="s">
        <v>207</v>
      </c>
      <c r="C783" s="92" t="s">
        <v>1732</v>
      </c>
      <c r="D783" s="92" t="s">
        <v>1733</v>
      </c>
      <c r="E783" s="92" t="s">
        <v>211</v>
      </c>
      <c r="F783" s="92"/>
      <c r="G783" s="92">
        <v>1</v>
      </c>
      <c r="H783" s="133">
        <v>92.99</v>
      </c>
      <c r="I783" s="161">
        <v>0.25</v>
      </c>
      <c r="J783" s="157">
        <f t="shared" si="24"/>
        <v>69.742499999999993</v>
      </c>
    </row>
    <row r="784" spans="1:10" ht="15.75">
      <c r="A784" s="37">
        <f t="shared" si="25"/>
        <v>780</v>
      </c>
      <c r="B784" s="90" t="s">
        <v>207</v>
      </c>
      <c r="C784" s="92" t="s">
        <v>1734</v>
      </c>
      <c r="D784" s="92" t="s">
        <v>1735</v>
      </c>
      <c r="E784" s="92" t="s">
        <v>211</v>
      </c>
      <c r="F784" s="92"/>
      <c r="G784" s="92">
        <v>1</v>
      </c>
      <c r="H784" s="133">
        <v>35.989999999999995</v>
      </c>
      <c r="I784" s="161">
        <v>0.25</v>
      </c>
      <c r="J784" s="157">
        <f t="shared" si="24"/>
        <v>26.992499999999996</v>
      </c>
    </row>
    <row r="785" spans="1:10" ht="15.75">
      <c r="A785" s="37">
        <f t="shared" si="25"/>
        <v>781</v>
      </c>
      <c r="B785" s="90" t="s">
        <v>207</v>
      </c>
      <c r="C785" s="92" t="s">
        <v>1736</v>
      </c>
      <c r="D785" s="92" t="s">
        <v>1737</v>
      </c>
      <c r="E785" s="92" t="s">
        <v>211</v>
      </c>
      <c r="F785" s="92"/>
      <c r="G785" s="92">
        <v>1</v>
      </c>
      <c r="H785" s="133">
        <v>35.989999999999995</v>
      </c>
      <c r="I785" s="161">
        <v>0.25</v>
      </c>
      <c r="J785" s="157">
        <f t="shared" si="24"/>
        <v>26.992499999999996</v>
      </c>
    </row>
    <row r="786" spans="1:10" ht="15.75">
      <c r="A786" s="37">
        <f t="shared" si="25"/>
        <v>782</v>
      </c>
      <c r="B786" s="90" t="s">
        <v>207</v>
      </c>
      <c r="C786" s="92" t="s">
        <v>1738</v>
      </c>
      <c r="D786" s="92" t="s">
        <v>1739</v>
      </c>
      <c r="E786" s="92" t="s">
        <v>211</v>
      </c>
      <c r="F786" s="92"/>
      <c r="G786" s="92">
        <v>1</v>
      </c>
      <c r="H786" s="133">
        <v>63.989999999999995</v>
      </c>
      <c r="I786" s="161">
        <v>0.25</v>
      </c>
      <c r="J786" s="157">
        <f t="shared" si="24"/>
        <v>47.992499999999993</v>
      </c>
    </row>
    <row r="787" spans="1:10" ht="15.75">
      <c r="A787" s="37">
        <f t="shared" si="25"/>
        <v>783</v>
      </c>
      <c r="B787" s="90" t="s">
        <v>207</v>
      </c>
      <c r="C787" s="92" t="s">
        <v>1740</v>
      </c>
      <c r="D787" s="92" t="s">
        <v>1741</v>
      </c>
      <c r="E787" s="92" t="s">
        <v>211</v>
      </c>
      <c r="F787" s="92"/>
      <c r="G787" s="92">
        <v>1</v>
      </c>
      <c r="H787" s="133">
        <v>70.989999999999995</v>
      </c>
      <c r="I787" s="161">
        <v>0.25</v>
      </c>
      <c r="J787" s="157">
        <f t="shared" si="24"/>
        <v>53.242499999999993</v>
      </c>
    </row>
    <row r="788" spans="1:10" ht="15.75">
      <c r="A788" s="37">
        <f t="shared" si="25"/>
        <v>784</v>
      </c>
      <c r="B788" s="90" t="s">
        <v>207</v>
      </c>
      <c r="C788" s="92" t="s">
        <v>1742</v>
      </c>
      <c r="D788" s="92" t="s">
        <v>1743</v>
      </c>
      <c r="E788" s="92" t="s">
        <v>211</v>
      </c>
      <c r="F788" s="92"/>
      <c r="G788" s="92">
        <v>1</v>
      </c>
      <c r="H788" s="133">
        <v>70.989999999999995</v>
      </c>
      <c r="I788" s="161">
        <v>0.25</v>
      </c>
      <c r="J788" s="157">
        <f t="shared" si="24"/>
        <v>53.242499999999993</v>
      </c>
    </row>
    <row r="789" spans="1:10" ht="15.75">
      <c r="A789" s="37">
        <f t="shared" si="25"/>
        <v>785</v>
      </c>
      <c r="B789" s="90" t="s">
        <v>207</v>
      </c>
      <c r="C789" s="92" t="s">
        <v>1744</v>
      </c>
      <c r="D789" s="92" t="s">
        <v>1745</v>
      </c>
      <c r="E789" s="92" t="s">
        <v>211</v>
      </c>
      <c r="F789" s="92"/>
      <c r="G789" s="92">
        <v>1</v>
      </c>
      <c r="H789" s="133">
        <v>57.989999999999995</v>
      </c>
      <c r="I789" s="161">
        <v>0.25</v>
      </c>
      <c r="J789" s="157">
        <f t="shared" si="24"/>
        <v>43.492499999999993</v>
      </c>
    </row>
    <row r="790" spans="1:10" ht="15.75">
      <c r="A790" s="37">
        <f t="shared" si="25"/>
        <v>786</v>
      </c>
      <c r="B790" s="90" t="s">
        <v>207</v>
      </c>
      <c r="C790" s="92">
        <v>5815</v>
      </c>
      <c r="D790" s="92" t="s">
        <v>1746</v>
      </c>
      <c r="E790" s="92" t="s">
        <v>211</v>
      </c>
      <c r="F790" s="92"/>
      <c r="G790" s="92">
        <v>1</v>
      </c>
      <c r="H790" s="133">
        <v>30.99</v>
      </c>
      <c r="I790" s="161">
        <v>0.25</v>
      </c>
      <c r="J790" s="157">
        <f t="shared" si="24"/>
        <v>23.2425</v>
      </c>
    </row>
    <row r="791" spans="1:10" ht="15.75">
      <c r="A791" s="37">
        <f t="shared" si="25"/>
        <v>787</v>
      </c>
      <c r="B791" s="90" t="s">
        <v>207</v>
      </c>
      <c r="C791" s="92" t="s">
        <v>1747</v>
      </c>
      <c r="D791" s="92" t="s">
        <v>1746</v>
      </c>
      <c r="E791" s="92" t="s">
        <v>211</v>
      </c>
      <c r="F791" s="92"/>
      <c r="G791" s="92">
        <v>1</v>
      </c>
      <c r="H791" s="133">
        <v>30.99</v>
      </c>
      <c r="I791" s="161">
        <v>0.25</v>
      </c>
      <c r="J791" s="157">
        <f t="shared" si="24"/>
        <v>23.2425</v>
      </c>
    </row>
    <row r="792" spans="1:10" ht="15.75">
      <c r="A792" s="37">
        <f t="shared" si="25"/>
        <v>788</v>
      </c>
      <c r="B792" s="90" t="s">
        <v>207</v>
      </c>
      <c r="C792" s="92">
        <v>5816</v>
      </c>
      <c r="D792" s="92" t="s">
        <v>1748</v>
      </c>
      <c r="E792" s="92" t="s">
        <v>211</v>
      </c>
      <c r="F792" s="92"/>
      <c r="G792" s="92">
        <v>1</v>
      </c>
      <c r="H792" s="133">
        <v>37.989999999999995</v>
      </c>
      <c r="I792" s="161">
        <v>0.25</v>
      </c>
      <c r="J792" s="157">
        <f t="shared" si="24"/>
        <v>28.492499999999996</v>
      </c>
    </row>
    <row r="793" spans="1:10" ht="15.75">
      <c r="A793" s="37">
        <f t="shared" si="25"/>
        <v>789</v>
      </c>
      <c r="B793" s="90" t="s">
        <v>207</v>
      </c>
      <c r="C793" s="92" t="s">
        <v>1749</v>
      </c>
      <c r="D793" s="92" t="s">
        <v>1750</v>
      </c>
      <c r="E793" s="92" t="s">
        <v>211</v>
      </c>
      <c r="F793" s="92"/>
      <c r="G793" s="92">
        <v>1</v>
      </c>
      <c r="H793" s="133">
        <v>13.5</v>
      </c>
      <c r="I793" s="161">
        <v>0.25</v>
      </c>
      <c r="J793" s="157">
        <f t="shared" si="24"/>
        <v>10.125</v>
      </c>
    </row>
    <row r="794" spans="1:10" ht="15.75">
      <c r="A794" s="37">
        <f t="shared" si="25"/>
        <v>790</v>
      </c>
      <c r="B794" s="90" t="s">
        <v>207</v>
      </c>
      <c r="C794" s="92" t="s">
        <v>1751</v>
      </c>
      <c r="D794" s="92" t="s">
        <v>1752</v>
      </c>
      <c r="E794" s="92" t="s">
        <v>211</v>
      </c>
      <c r="F794" s="92"/>
      <c r="G794" s="92">
        <v>1</v>
      </c>
      <c r="H794" s="133">
        <v>5.6899999999999995</v>
      </c>
      <c r="I794" s="161">
        <v>0.25</v>
      </c>
      <c r="J794" s="157">
        <f t="shared" si="24"/>
        <v>4.2675000000000001</v>
      </c>
    </row>
    <row r="795" spans="1:10" ht="15.75">
      <c r="A795" s="37">
        <f t="shared" si="25"/>
        <v>791</v>
      </c>
      <c r="B795" s="90" t="s">
        <v>207</v>
      </c>
      <c r="C795" s="92" t="s">
        <v>1753</v>
      </c>
      <c r="D795" s="92" t="s">
        <v>1754</v>
      </c>
      <c r="E795" s="92" t="s">
        <v>211</v>
      </c>
      <c r="F795" s="92"/>
      <c r="G795" s="92">
        <v>1</v>
      </c>
      <c r="H795" s="133">
        <v>64.989999999999995</v>
      </c>
      <c r="I795" s="161">
        <v>0.25</v>
      </c>
      <c r="J795" s="157">
        <f t="shared" si="24"/>
        <v>48.742499999999993</v>
      </c>
    </row>
    <row r="796" spans="1:10" ht="15.75">
      <c r="A796" s="37">
        <f t="shared" si="25"/>
        <v>792</v>
      </c>
      <c r="B796" s="90" t="s">
        <v>207</v>
      </c>
      <c r="C796" s="92" t="s">
        <v>1755</v>
      </c>
      <c r="D796" s="92" t="s">
        <v>1756</v>
      </c>
      <c r="E796" s="92" t="s">
        <v>211</v>
      </c>
      <c r="F796" s="92"/>
      <c r="G796" s="92">
        <v>1</v>
      </c>
      <c r="H796" s="133">
        <v>28.99</v>
      </c>
      <c r="I796" s="161">
        <v>0.25</v>
      </c>
      <c r="J796" s="157">
        <f t="shared" si="24"/>
        <v>21.7425</v>
      </c>
    </row>
    <row r="797" spans="1:10" ht="15.75">
      <c r="A797" s="37">
        <f t="shared" si="25"/>
        <v>793</v>
      </c>
      <c r="B797" s="90" t="s">
        <v>207</v>
      </c>
      <c r="C797" s="92" t="s">
        <v>1757</v>
      </c>
      <c r="D797" s="92" t="s">
        <v>1758</v>
      </c>
      <c r="E797" s="92" t="s">
        <v>211</v>
      </c>
      <c r="F797" s="92"/>
      <c r="G797" s="92">
        <v>1</v>
      </c>
      <c r="H797" s="133">
        <v>27.99</v>
      </c>
      <c r="I797" s="161">
        <v>0.25</v>
      </c>
      <c r="J797" s="157">
        <f t="shared" si="24"/>
        <v>20.9925</v>
      </c>
    </row>
    <row r="798" spans="1:10" ht="15.75">
      <c r="A798" s="37">
        <f t="shared" si="25"/>
        <v>794</v>
      </c>
      <c r="B798" s="90" t="s">
        <v>207</v>
      </c>
      <c r="C798" s="92" t="s">
        <v>1759</v>
      </c>
      <c r="D798" s="92" t="s">
        <v>1760</v>
      </c>
      <c r="E798" s="92" t="s">
        <v>211</v>
      </c>
      <c r="F798" s="92"/>
      <c r="G798" s="92">
        <v>1</v>
      </c>
      <c r="H798" s="133">
        <v>65.989999999999995</v>
      </c>
      <c r="I798" s="161">
        <v>0.25</v>
      </c>
      <c r="J798" s="157">
        <f t="shared" si="24"/>
        <v>49.492499999999993</v>
      </c>
    </row>
    <row r="799" spans="1:10" ht="30">
      <c r="A799" s="37">
        <f t="shared" si="25"/>
        <v>795</v>
      </c>
      <c r="B799" s="90" t="s">
        <v>207</v>
      </c>
      <c r="C799" s="92" t="s">
        <v>1761</v>
      </c>
      <c r="D799" s="92" t="s">
        <v>1762</v>
      </c>
      <c r="E799" s="92" t="s">
        <v>211</v>
      </c>
      <c r="F799" s="92"/>
      <c r="G799" s="92">
        <v>1</v>
      </c>
      <c r="H799" s="133">
        <v>72.989999999999995</v>
      </c>
      <c r="I799" s="161">
        <v>0.25</v>
      </c>
      <c r="J799" s="157">
        <f t="shared" si="24"/>
        <v>54.742499999999993</v>
      </c>
    </row>
    <row r="800" spans="1:10" ht="15.75">
      <c r="A800" s="37">
        <f t="shared" si="25"/>
        <v>796</v>
      </c>
      <c r="B800" s="90" t="s">
        <v>207</v>
      </c>
      <c r="C800" s="92" t="s">
        <v>1763</v>
      </c>
      <c r="D800" s="92" t="s">
        <v>1764</v>
      </c>
      <c r="E800" s="92" t="s">
        <v>211</v>
      </c>
      <c r="F800" s="92"/>
      <c r="G800" s="92">
        <v>1</v>
      </c>
      <c r="H800" s="133">
        <v>31.99</v>
      </c>
      <c r="I800" s="161">
        <v>0.25</v>
      </c>
      <c r="J800" s="157">
        <f t="shared" si="24"/>
        <v>23.9925</v>
      </c>
    </row>
    <row r="801" spans="1:10" ht="15.75">
      <c r="A801" s="37">
        <f t="shared" si="25"/>
        <v>797</v>
      </c>
      <c r="B801" s="90" t="s">
        <v>207</v>
      </c>
      <c r="C801" s="92" t="s">
        <v>1765</v>
      </c>
      <c r="D801" s="92" t="s">
        <v>1766</v>
      </c>
      <c r="E801" s="92" t="s">
        <v>211</v>
      </c>
      <c r="F801" s="92"/>
      <c r="G801" s="92">
        <v>1</v>
      </c>
      <c r="H801" s="133">
        <v>50.989999999999995</v>
      </c>
      <c r="I801" s="161">
        <v>0.25</v>
      </c>
      <c r="J801" s="157">
        <f t="shared" si="24"/>
        <v>38.242499999999993</v>
      </c>
    </row>
    <row r="802" spans="1:10" ht="15.75">
      <c r="A802" s="37">
        <f t="shared" si="25"/>
        <v>798</v>
      </c>
      <c r="B802" s="90" t="s">
        <v>207</v>
      </c>
      <c r="C802" s="92" t="s">
        <v>1767</v>
      </c>
      <c r="D802" s="92" t="s">
        <v>1768</v>
      </c>
      <c r="E802" s="92" t="s">
        <v>211</v>
      </c>
      <c r="F802" s="92"/>
      <c r="G802" s="92">
        <v>1</v>
      </c>
      <c r="H802" s="133">
        <v>49.489999999999995</v>
      </c>
      <c r="I802" s="161">
        <v>0.25</v>
      </c>
      <c r="J802" s="157">
        <f t="shared" si="24"/>
        <v>37.117499999999993</v>
      </c>
    </row>
    <row r="803" spans="1:10" ht="15.75">
      <c r="A803" s="37">
        <f t="shared" si="25"/>
        <v>799</v>
      </c>
      <c r="B803" s="90" t="s">
        <v>207</v>
      </c>
      <c r="C803" s="92" t="s">
        <v>1769</v>
      </c>
      <c r="D803" s="92" t="s">
        <v>1770</v>
      </c>
      <c r="E803" s="92" t="s">
        <v>211</v>
      </c>
      <c r="F803" s="92"/>
      <c r="G803" s="92">
        <v>1</v>
      </c>
      <c r="H803" s="133">
        <v>32.989999999999995</v>
      </c>
      <c r="I803" s="161">
        <v>0.25</v>
      </c>
      <c r="J803" s="157">
        <f t="shared" si="24"/>
        <v>24.742499999999996</v>
      </c>
    </row>
    <row r="804" spans="1:10" ht="15.75">
      <c r="A804" s="37">
        <f t="shared" si="25"/>
        <v>800</v>
      </c>
      <c r="B804" s="90" t="s">
        <v>207</v>
      </c>
      <c r="C804" s="92">
        <v>5821</v>
      </c>
      <c r="D804" s="92" t="s">
        <v>1771</v>
      </c>
      <c r="E804" s="92" t="s">
        <v>211</v>
      </c>
      <c r="F804" s="92"/>
      <c r="G804" s="92">
        <v>1</v>
      </c>
      <c r="H804" s="133">
        <v>47.989999999999995</v>
      </c>
      <c r="I804" s="161">
        <v>0.25</v>
      </c>
      <c r="J804" s="157">
        <f t="shared" si="24"/>
        <v>35.992499999999993</v>
      </c>
    </row>
    <row r="805" spans="1:10" ht="15.75">
      <c r="A805" s="37">
        <f t="shared" si="25"/>
        <v>801</v>
      </c>
      <c r="B805" s="90" t="s">
        <v>207</v>
      </c>
      <c r="C805" s="92" t="s">
        <v>1772</v>
      </c>
      <c r="D805" s="92" t="s">
        <v>1773</v>
      </c>
      <c r="E805" s="92" t="s">
        <v>211</v>
      </c>
      <c r="F805" s="92"/>
      <c r="G805" s="92">
        <v>1</v>
      </c>
      <c r="H805" s="133">
        <v>52.99</v>
      </c>
      <c r="I805" s="161">
        <v>0.25</v>
      </c>
      <c r="J805" s="157">
        <f t="shared" si="24"/>
        <v>39.7425</v>
      </c>
    </row>
    <row r="806" spans="1:10" ht="15.75">
      <c r="A806" s="37">
        <f t="shared" si="25"/>
        <v>802</v>
      </c>
      <c r="B806" s="90" t="s">
        <v>207</v>
      </c>
      <c r="C806" s="92" t="s">
        <v>1774</v>
      </c>
      <c r="D806" s="92" t="s">
        <v>1775</v>
      </c>
      <c r="E806" s="92" t="s">
        <v>211</v>
      </c>
      <c r="F806" s="92"/>
      <c r="G806" s="92">
        <v>1</v>
      </c>
      <c r="H806" s="133">
        <v>33.5</v>
      </c>
      <c r="I806" s="161">
        <v>0.25</v>
      </c>
      <c r="J806" s="157">
        <f t="shared" si="24"/>
        <v>25.125</v>
      </c>
    </row>
    <row r="807" spans="1:10" ht="15.75">
      <c r="A807" s="37">
        <f t="shared" si="25"/>
        <v>803</v>
      </c>
      <c r="B807" s="90" t="s">
        <v>207</v>
      </c>
      <c r="C807" s="92" t="s">
        <v>1776</v>
      </c>
      <c r="D807" s="92" t="s">
        <v>1777</v>
      </c>
      <c r="E807" s="92" t="s">
        <v>211</v>
      </c>
      <c r="F807" s="92"/>
      <c r="G807" s="92">
        <v>1</v>
      </c>
      <c r="H807" s="133">
        <v>30.5</v>
      </c>
      <c r="I807" s="161">
        <v>0.25</v>
      </c>
      <c r="J807" s="157">
        <f t="shared" si="24"/>
        <v>22.875</v>
      </c>
    </row>
    <row r="808" spans="1:10" ht="15.75">
      <c r="A808" s="37">
        <f t="shared" si="25"/>
        <v>804</v>
      </c>
      <c r="B808" s="90" t="s">
        <v>207</v>
      </c>
      <c r="C808" s="92" t="s">
        <v>1778</v>
      </c>
      <c r="D808" s="92" t="s">
        <v>1779</v>
      </c>
      <c r="E808" s="92" t="s">
        <v>211</v>
      </c>
      <c r="F808" s="92"/>
      <c r="G808" s="92">
        <v>1</v>
      </c>
      <c r="H808" s="133">
        <v>51.989999999999995</v>
      </c>
      <c r="I808" s="161">
        <v>0.25</v>
      </c>
      <c r="J808" s="157">
        <f t="shared" si="24"/>
        <v>38.992499999999993</v>
      </c>
    </row>
    <row r="809" spans="1:10" ht="15.75">
      <c r="A809" s="37">
        <f t="shared" si="25"/>
        <v>805</v>
      </c>
      <c r="B809" s="90" t="s">
        <v>207</v>
      </c>
      <c r="C809" s="92">
        <v>5853</v>
      </c>
      <c r="D809" s="92" t="s">
        <v>1780</v>
      </c>
      <c r="E809" s="92" t="s">
        <v>211</v>
      </c>
      <c r="F809" s="92"/>
      <c r="G809" s="92">
        <v>1</v>
      </c>
      <c r="H809" s="133">
        <v>69.989999999999995</v>
      </c>
      <c r="I809" s="161">
        <v>0.25</v>
      </c>
      <c r="J809" s="157">
        <f t="shared" si="24"/>
        <v>52.492499999999993</v>
      </c>
    </row>
    <row r="810" spans="1:10" ht="15.75">
      <c r="A810" s="37">
        <f t="shared" si="25"/>
        <v>806</v>
      </c>
      <c r="B810" s="90" t="s">
        <v>207</v>
      </c>
      <c r="C810" s="92">
        <v>5869</v>
      </c>
      <c r="D810" s="92" t="s">
        <v>1781</v>
      </c>
      <c r="E810" s="92" t="s">
        <v>211</v>
      </c>
      <c r="F810" s="92"/>
      <c r="G810" s="92">
        <v>1</v>
      </c>
      <c r="H810" s="133">
        <v>82.99</v>
      </c>
      <c r="I810" s="161">
        <v>0.25</v>
      </c>
      <c r="J810" s="157">
        <f t="shared" si="24"/>
        <v>62.242499999999993</v>
      </c>
    </row>
    <row r="811" spans="1:10" ht="15.75">
      <c r="A811" s="37">
        <f t="shared" si="25"/>
        <v>807</v>
      </c>
      <c r="B811" s="90" t="s">
        <v>207</v>
      </c>
      <c r="C811" s="92" t="s">
        <v>1782</v>
      </c>
      <c r="D811" s="92" t="s">
        <v>1783</v>
      </c>
      <c r="E811" s="92" t="s">
        <v>211</v>
      </c>
      <c r="F811" s="92"/>
      <c r="G811" s="92">
        <v>1</v>
      </c>
      <c r="H811" s="133">
        <v>89.99</v>
      </c>
      <c r="I811" s="161">
        <v>0.25</v>
      </c>
      <c r="J811" s="157">
        <f t="shared" si="24"/>
        <v>67.492499999999993</v>
      </c>
    </row>
    <row r="812" spans="1:10" ht="15.75">
      <c r="A812" s="37">
        <f t="shared" si="25"/>
        <v>808</v>
      </c>
      <c r="B812" s="90" t="s">
        <v>207</v>
      </c>
      <c r="C812" s="92" t="s">
        <v>1784</v>
      </c>
      <c r="D812" s="92" t="s">
        <v>1783</v>
      </c>
      <c r="E812" s="92" t="s">
        <v>211</v>
      </c>
      <c r="F812" s="92"/>
      <c r="G812" s="92">
        <v>1</v>
      </c>
      <c r="H812" s="133">
        <v>88.99</v>
      </c>
      <c r="I812" s="161">
        <v>0.25</v>
      </c>
      <c r="J812" s="157">
        <f t="shared" si="24"/>
        <v>66.742499999999993</v>
      </c>
    </row>
    <row r="813" spans="1:10" ht="15.75">
      <c r="A813" s="37">
        <f t="shared" si="25"/>
        <v>809</v>
      </c>
      <c r="B813" s="90" t="s">
        <v>207</v>
      </c>
      <c r="C813" s="92" t="s">
        <v>1785</v>
      </c>
      <c r="D813" s="92" t="s">
        <v>1786</v>
      </c>
      <c r="E813" s="92" t="s">
        <v>211</v>
      </c>
      <c r="F813" s="92"/>
      <c r="G813" s="92">
        <v>1</v>
      </c>
      <c r="H813" s="133">
        <v>69</v>
      </c>
      <c r="I813" s="161">
        <v>0.25</v>
      </c>
      <c r="J813" s="157">
        <f t="shared" si="24"/>
        <v>51.75</v>
      </c>
    </row>
    <row r="814" spans="1:10" ht="15.75">
      <c r="A814" s="37">
        <f t="shared" si="25"/>
        <v>810</v>
      </c>
      <c r="B814" s="90" t="s">
        <v>207</v>
      </c>
      <c r="C814" s="92">
        <v>5898</v>
      </c>
      <c r="D814" s="92" t="s">
        <v>1787</v>
      </c>
      <c r="E814" s="92" t="s">
        <v>211</v>
      </c>
      <c r="F814" s="92"/>
      <c r="G814" s="92">
        <v>1</v>
      </c>
      <c r="H814" s="133">
        <v>123.99</v>
      </c>
      <c r="I814" s="161">
        <v>0.25</v>
      </c>
      <c r="J814" s="157">
        <f t="shared" si="24"/>
        <v>92.992499999999993</v>
      </c>
    </row>
    <row r="815" spans="1:10" ht="15.75">
      <c r="A815" s="37">
        <f t="shared" si="25"/>
        <v>811</v>
      </c>
      <c r="B815" s="90" t="s">
        <v>207</v>
      </c>
      <c r="C815" s="92" t="s">
        <v>1788</v>
      </c>
      <c r="D815" s="92" t="s">
        <v>1789</v>
      </c>
      <c r="E815" s="92" t="s">
        <v>211</v>
      </c>
      <c r="F815" s="92"/>
      <c r="G815" s="92">
        <v>1</v>
      </c>
      <c r="H815" s="133">
        <v>12.5</v>
      </c>
      <c r="I815" s="161">
        <v>0.25</v>
      </c>
      <c r="J815" s="157">
        <f t="shared" si="24"/>
        <v>9.375</v>
      </c>
    </row>
    <row r="816" spans="1:10" ht="15.75">
      <c r="A816" s="37">
        <f t="shared" si="25"/>
        <v>812</v>
      </c>
      <c r="B816" s="90" t="s">
        <v>207</v>
      </c>
      <c r="C816" s="92">
        <v>5899</v>
      </c>
      <c r="D816" s="92" t="s">
        <v>1790</v>
      </c>
      <c r="E816" s="92" t="s">
        <v>211</v>
      </c>
      <c r="F816" s="92"/>
      <c r="G816" s="92">
        <v>1</v>
      </c>
      <c r="H816" s="133">
        <v>11.989999999999998</v>
      </c>
      <c r="I816" s="161">
        <v>0.25</v>
      </c>
      <c r="J816" s="157">
        <f t="shared" si="24"/>
        <v>8.9924999999999997</v>
      </c>
    </row>
    <row r="817" spans="1:10" ht="15.75">
      <c r="A817" s="37">
        <f t="shared" si="25"/>
        <v>813</v>
      </c>
      <c r="B817" s="90" t="s">
        <v>207</v>
      </c>
      <c r="C817" s="92" t="s">
        <v>1791</v>
      </c>
      <c r="D817" s="92" t="s">
        <v>1792</v>
      </c>
      <c r="E817" s="92" t="s">
        <v>211</v>
      </c>
      <c r="F817" s="92"/>
      <c r="G817" s="92">
        <v>1</v>
      </c>
      <c r="H817" s="133">
        <v>12.5</v>
      </c>
      <c r="I817" s="161">
        <v>0.25</v>
      </c>
      <c r="J817" s="157">
        <f t="shared" si="24"/>
        <v>9.375</v>
      </c>
    </row>
    <row r="818" spans="1:10" ht="15.75">
      <c r="A818" s="37">
        <f t="shared" si="25"/>
        <v>814</v>
      </c>
      <c r="B818" s="90" t="s">
        <v>207</v>
      </c>
      <c r="C818" s="92" t="s">
        <v>1793</v>
      </c>
      <c r="D818" s="92" t="s">
        <v>1794</v>
      </c>
      <c r="E818" s="92" t="s">
        <v>211</v>
      </c>
      <c r="F818" s="92"/>
      <c r="G818" s="92">
        <v>1</v>
      </c>
      <c r="H818" s="133">
        <v>113.99</v>
      </c>
      <c r="I818" s="161">
        <v>0.25</v>
      </c>
      <c r="J818" s="157">
        <f t="shared" si="24"/>
        <v>85.492499999999993</v>
      </c>
    </row>
    <row r="819" spans="1:10" ht="30">
      <c r="A819" s="37">
        <f t="shared" si="25"/>
        <v>815</v>
      </c>
      <c r="B819" s="90" t="s">
        <v>207</v>
      </c>
      <c r="C819" s="92" t="s">
        <v>1795</v>
      </c>
      <c r="D819" s="92" t="s">
        <v>1796</v>
      </c>
      <c r="E819" s="92" t="s">
        <v>211</v>
      </c>
      <c r="F819" s="92"/>
      <c r="G819" s="92">
        <v>1</v>
      </c>
      <c r="H819" s="133">
        <v>184.98999999999998</v>
      </c>
      <c r="I819" s="161">
        <v>0.25</v>
      </c>
      <c r="J819" s="157">
        <f t="shared" si="24"/>
        <v>138.74249999999998</v>
      </c>
    </row>
    <row r="820" spans="1:10" ht="15.75">
      <c r="A820" s="37">
        <f t="shared" si="25"/>
        <v>816</v>
      </c>
      <c r="B820" s="90" t="s">
        <v>207</v>
      </c>
      <c r="C820" s="92" t="s">
        <v>1797</v>
      </c>
      <c r="D820" s="92" t="s">
        <v>1798</v>
      </c>
      <c r="E820" s="92" t="s">
        <v>211</v>
      </c>
      <c r="F820" s="92"/>
      <c r="G820" s="92">
        <v>1</v>
      </c>
      <c r="H820" s="133">
        <v>51.989999999999995</v>
      </c>
      <c r="I820" s="161">
        <v>0.25</v>
      </c>
      <c r="J820" s="157">
        <f t="shared" si="24"/>
        <v>38.992499999999993</v>
      </c>
    </row>
    <row r="821" spans="1:10" ht="15.75">
      <c r="A821" s="37">
        <f t="shared" si="25"/>
        <v>817</v>
      </c>
      <c r="B821" s="90" t="s">
        <v>207</v>
      </c>
      <c r="C821" s="92" t="s">
        <v>1799</v>
      </c>
      <c r="D821" s="92" t="s">
        <v>1800</v>
      </c>
      <c r="E821" s="92" t="s">
        <v>211</v>
      </c>
      <c r="F821" s="92"/>
      <c r="G821" s="92">
        <v>1</v>
      </c>
      <c r="H821" s="133">
        <v>68.989999999999995</v>
      </c>
      <c r="I821" s="161">
        <v>0.25</v>
      </c>
      <c r="J821" s="157">
        <f t="shared" si="24"/>
        <v>51.742499999999993</v>
      </c>
    </row>
    <row r="822" spans="1:10" ht="15.75">
      <c r="A822" s="37">
        <f t="shared" si="25"/>
        <v>818</v>
      </c>
      <c r="B822" s="90" t="s">
        <v>207</v>
      </c>
      <c r="C822" s="92" t="s">
        <v>1801</v>
      </c>
      <c r="D822" s="92" t="s">
        <v>1802</v>
      </c>
      <c r="E822" s="92" t="s">
        <v>211</v>
      </c>
      <c r="F822" s="92"/>
      <c r="G822" s="92">
        <v>1</v>
      </c>
      <c r="H822" s="133">
        <v>203.98999999999998</v>
      </c>
      <c r="I822" s="161">
        <v>0.25</v>
      </c>
      <c r="J822" s="157">
        <f t="shared" si="24"/>
        <v>152.99249999999998</v>
      </c>
    </row>
    <row r="823" spans="1:10" ht="15.75">
      <c r="A823" s="37">
        <f t="shared" si="25"/>
        <v>819</v>
      </c>
      <c r="B823" s="90" t="s">
        <v>207</v>
      </c>
      <c r="C823" s="92" t="s">
        <v>1803</v>
      </c>
      <c r="D823" s="92" t="s">
        <v>1804</v>
      </c>
      <c r="E823" s="92" t="s">
        <v>211</v>
      </c>
      <c r="F823" s="92"/>
      <c r="G823" s="92">
        <v>1</v>
      </c>
      <c r="H823" s="133">
        <v>29.99</v>
      </c>
      <c r="I823" s="161">
        <v>0.25</v>
      </c>
      <c r="J823" s="157">
        <f t="shared" si="24"/>
        <v>22.4925</v>
      </c>
    </row>
    <row r="824" spans="1:10" ht="15.75">
      <c r="A824" s="37">
        <f t="shared" si="25"/>
        <v>820</v>
      </c>
      <c r="B824" s="90" t="s">
        <v>207</v>
      </c>
      <c r="C824" s="92" t="s">
        <v>1805</v>
      </c>
      <c r="D824" s="92" t="s">
        <v>1806</v>
      </c>
      <c r="E824" s="92" t="s">
        <v>211</v>
      </c>
      <c r="F824" s="92"/>
      <c r="G824" s="92">
        <v>1</v>
      </c>
      <c r="H824" s="133">
        <v>143.99</v>
      </c>
      <c r="I824" s="161">
        <v>0.25</v>
      </c>
      <c r="J824" s="157">
        <f t="shared" si="24"/>
        <v>107.99250000000001</v>
      </c>
    </row>
    <row r="825" spans="1:10" ht="15.75">
      <c r="A825" s="37">
        <f t="shared" si="25"/>
        <v>821</v>
      </c>
      <c r="B825" s="90" t="s">
        <v>207</v>
      </c>
      <c r="C825" s="92" t="s">
        <v>1807</v>
      </c>
      <c r="D825" s="92" t="s">
        <v>1808</v>
      </c>
      <c r="E825" s="92" t="s">
        <v>211</v>
      </c>
      <c r="F825" s="92"/>
      <c r="G825" s="92">
        <v>1</v>
      </c>
      <c r="H825" s="133">
        <v>245.99</v>
      </c>
      <c r="I825" s="161">
        <v>0.25</v>
      </c>
      <c r="J825" s="157">
        <f t="shared" si="24"/>
        <v>184.49250000000001</v>
      </c>
    </row>
    <row r="826" spans="1:10" ht="15.75">
      <c r="A826" s="37">
        <f t="shared" si="25"/>
        <v>822</v>
      </c>
      <c r="B826" s="90" t="s">
        <v>207</v>
      </c>
      <c r="C826" s="92" t="s">
        <v>1809</v>
      </c>
      <c r="D826" s="92" t="s">
        <v>1810</v>
      </c>
      <c r="E826" s="92" t="s">
        <v>211</v>
      </c>
      <c r="F826" s="92"/>
      <c r="G826" s="92">
        <v>1</v>
      </c>
      <c r="H826" s="133">
        <v>100.99</v>
      </c>
      <c r="I826" s="161">
        <v>0.25</v>
      </c>
      <c r="J826" s="157">
        <f t="shared" si="24"/>
        <v>75.742499999999993</v>
      </c>
    </row>
    <row r="827" spans="1:10" ht="15.75">
      <c r="A827" s="37">
        <f t="shared" si="25"/>
        <v>823</v>
      </c>
      <c r="B827" s="90" t="s">
        <v>207</v>
      </c>
      <c r="C827" s="92" t="s">
        <v>1811</v>
      </c>
      <c r="D827" s="92" t="s">
        <v>1812</v>
      </c>
      <c r="E827" s="92" t="s">
        <v>211</v>
      </c>
      <c r="F827" s="92"/>
      <c r="G827" s="92">
        <v>1</v>
      </c>
      <c r="H827" s="133">
        <v>117.99</v>
      </c>
      <c r="I827" s="161">
        <v>0.25</v>
      </c>
      <c r="J827" s="157">
        <f t="shared" si="24"/>
        <v>88.492499999999993</v>
      </c>
    </row>
    <row r="828" spans="1:10" ht="30">
      <c r="A828" s="37">
        <f t="shared" si="25"/>
        <v>824</v>
      </c>
      <c r="B828" s="90" t="s">
        <v>207</v>
      </c>
      <c r="C828" s="92" t="s">
        <v>1813</v>
      </c>
      <c r="D828" s="92" t="s">
        <v>1814</v>
      </c>
      <c r="E828" s="92" t="s">
        <v>211</v>
      </c>
      <c r="F828" s="92"/>
      <c r="G828" s="92">
        <v>1</v>
      </c>
      <c r="H828" s="133">
        <v>358.99</v>
      </c>
      <c r="I828" s="161">
        <v>0.25</v>
      </c>
      <c r="J828" s="157">
        <f t="shared" si="24"/>
        <v>269.24250000000001</v>
      </c>
    </row>
    <row r="829" spans="1:10" ht="15.75">
      <c r="A829" s="37">
        <f t="shared" si="25"/>
        <v>825</v>
      </c>
      <c r="B829" s="90" t="s">
        <v>207</v>
      </c>
      <c r="C829" s="92" t="s">
        <v>1815</v>
      </c>
      <c r="D829" s="92" t="s">
        <v>1816</v>
      </c>
      <c r="E829" s="92" t="s">
        <v>211</v>
      </c>
      <c r="F829" s="92"/>
      <c r="G829" s="92">
        <v>1</v>
      </c>
      <c r="H829" s="133">
        <v>26.99</v>
      </c>
      <c r="I829" s="161">
        <v>0.25</v>
      </c>
      <c r="J829" s="157">
        <f t="shared" si="24"/>
        <v>20.2425</v>
      </c>
    </row>
    <row r="830" spans="1:10" ht="15.75">
      <c r="A830" s="37">
        <f t="shared" si="25"/>
        <v>826</v>
      </c>
      <c r="B830" s="90" t="s">
        <v>207</v>
      </c>
      <c r="C830" s="92" t="s">
        <v>1817</v>
      </c>
      <c r="D830" s="92" t="s">
        <v>1818</v>
      </c>
      <c r="E830" s="92" t="s">
        <v>211</v>
      </c>
      <c r="F830" s="92"/>
      <c r="G830" s="92">
        <v>1</v>
      </c>
      <c r="H830" s="133">
        <v>24.99</v>
      </c>
      <c r="I830" s="161">
        <v>0.25</v>
      </c>
      <c r="J830" s="157">
        <f t="shared" si="24"/>
        <v>18.7425</v>
      </c>
    </row>
    <row r="831" spans="1:10" ht="15.75">
      <c r="A831" s="37">
        <f t="shared" si="25"/>
        <v>827</v>
      </c>
      <c r="B831" s="90" t="s">
        <v>207</v>
      </c>
      <c r="C831" s="92" t="s">
        <v>1819</v>
      </c>
      <c r="D831" s="92" t="s">
        <v>1820</v>
      </c>
      <c r="E831" s="92" t="s">
        <v>211</v>
      </c>
      <c r="F831" s="92"/>
      <c r="G831" s="92">
        <v>1</v>
      </c>
      <c r="H831" s="133">
        <v>62.99</v>
      </c>
      <c r="I831" s="161">
        <v>0.25</v>
      </c>
      <c r="J831" s="157">
        <f t="shared" si="24"/>
        <v>47.2425</v>
      </c>
    </row>
    <row r="832" spans="1:10" ht="15.75">
      <c r="A832" s="37">
        <f t="shared" si="25"/>
        <v>828</v>
      </c>
      <c r="B832" s="90" t="s">
        <v>207</v>
      </c>
      <c r="C832" s="92" t="s">
        <v>1821</v>
      </c>
      <c r="D832" s="92" t="s">
        <v>1822</v>
      </c>
      <c r="E832" s="92" t="s">
        <v>211</v>
      </c>
      <c r="F832" s="92"/>
      <c r="G832" s="92">
        <v>1</v>
      </c>
      <c r="H832" s="133">
        <v>69.989999999999995</v>
      </c>
      <c r="I832" s="161">
        <v>0.25</v>
      </c>
      <c r="J832" s="157">
        <f t="shared" si="24"/>
        <v>52.492499999999993</v>
      </c>
    </row>
    <row r="833" spans="1:10" ht="15.75">
      <c r="A833" s="37">
        <f t="shared" si="25"/>
        <v>829</v>
      </c>
      <c r="B833" s="90" t="s">
        <v>207</v>
      </c>
      <c r="C833" s="38" t="s">
        <v>1823</v>
      </c>
      <c r="D833" s="38" t="s">
        <v>1824</v>
      </c>
      <c r="E833" s="92" t="s">
        <v>211</v>
      </c>
      <c r="F833" s="38"/>
      <c r="G833" s="92">
        <v>1</v>
      </c>
      <c r="H833" s="133">
        <v>119.99</v>
      </c>
      <c r="I833" s="161">
        <v>0.25</v>
      </c>
      <c r="J833" s="157">
        <f t="shared" si="24"/>
        <v>89.992499999999993</v>
      </c>
    </row>
    <row r="834" spans="1:10" ht="15.75">
      <c r="A834" s="37">
        <f t="shared" si="25"/>
        <v>830</v>
      </c>
      <c r="B834" s="90" t="s">
        <v>207</v>
      </c>
      <c r="C834" s="38" t="s">
        <v>1825</v>
      </c>
      <c r="D834" s="38" t="s">
        <v>1826</v>
      </c>
      <c r="E834" s="92" t="s">
        <v>211</v>
      </c>
      <c r="F834" s="38"/>
      <c r="G834" s="92">
        <v>1</v>
      </c>
      <c r="H834" s="133">
        <v>121</v>
      </c>
      <c r="I834" s="161">
        <v>0.25</v>
      </c>
      <c r="J834" s="157">
        <f t="shared" si="24"/>
        <v>90.75</v>
      </c>
    </row>
    <row r="835" spans="1:10" ht="15.75">
      <c r="A835" s="37">
        <f t="shared" si="25"/>
        <v>831</v>
      </c>
      <c r="B835" s="90" t="s">
        <v>207</v>
      </c>
      <c r="C835" s="92" t="s">
        <v>1827</v>
      </c>
      <c r="D835" s="92" t="s">
        <v>1826</v>
      </c>
      <c r="E835" s="92" t="s">
        <v>211</v>
      </c>
      <c r="F835" s="92"/>
      <c r="G835" s="92">
        <v>1</v>
      </c>
      <c r="H835" s="133">
        <v>185</v>
      </c>
      <c r="I835" s="161">
        <v>0.25</v>
      </c>
      <c r="J835" s="157">
        <f t="shared" ref="J835:J898" si="26">H835*(1-I835)</f>
        <v>138.75</v>
      </c>
    </row>
    <row r="836" spans="1:10" ht="15.75">
      <c r="A836" s="37">
        <f t="shared" si="25"/>
        <v>832</v>
      </c>
      <c r="B836" s="90" t="s">
        <v>207</v>
      </c>
      <c r="C836" s="92" t="s">
        <v>1828</v>
      </c>
      <c r="D836" s="92" t="s">
        <v>1829</v>
      </c>
      <c r="E836" s="92" t="s">
        <v>211</v>
      </c>
      <c r="F836" s="92"/>
      <c r="G836" s="92">
        <v>1</v>
      </c>
      <c r="H836" s="133">
        <v>129</v>
      </c>
      <c r="I836" s="161">
        <v>0.25</v>
      </c>
      <c r="J836" s="157">
        <f t="shared" si="26"/>
        <v>96.75</v>
      </c>
    </row>
    <row r="837" spans="1:10" ht="15.75">
      <c r="A837" s="37">
        <f t="shared" si="25"/>
        <v>833</v>
      </c>
      <c r="B837" s="90" t="s">
        <v>207</v>
      </c>
      <c r="C837" s="92" t="s">
        <v>1830</v>
      </c>
      <c r="D837" s="92" t="s">
        <v>1831</v>
      </c>
      <c r="E837" s="92" t="s">
        <v>211</v>
      </c>
      <c r="F837" s="92"/>
      <c r="G837" s="92">
        <v>1</v>
      </c>
      <c r="H837" s="133">
        <v>119.99</v>
      </c>
      <c r="I837" s="161">
        <v>0.25</v>
      </c>
      <c r="J837" s="157">
        <f t="shared" si="26"/>
        <v>89.992499999999993</v>
      </c>
    </row>
    <row r="838" spans="1:10" ht="15.75">
      <c r="A838" s="37">
        <f t="shared" si="25"/>
        <v>834</v>
      </c>
      <c r="B838" s="90" t="s">
        <v>207</v>
      </c>
      <c r="C838" s="92" t="s">
        <v>1832</v>
      </c>
      <c r="D838" s="92" t="s">
        <v>1833</v>
      </c>
      <c r="E838" s="92" t="s">
        <v>211</v>
      </c>
      <c r="F838" s="92"/>
      <c r="G838" s="92">
        <v>1</v>
      </c>
      <c r="H838" s="133">
        <v>129.98999999999998</v>
      </c>
      <c r="I838" s="161">
        <v>0.25</v>
      </c>
      <c r="J838" s="157">
        <f t="shared" si="26"/>
        <v>97.492499999999978</v>
      </c>
    </row>
    <row r="839" spans="1:10" ht="15.75">
      <c r="A839" s="37">
        <f t="shared" ref="A839:A902" si="27">A838+1</f>
        <v>835</v>
      </c>
      <c r="B839" s="90" t="s">
        <v>207</v>
      </c>
      <c r="C839" s="92" t="s">
        <v>1834</v>
      </c>
      <c r="D839" s="92" t="s">
        <v>1835</v>
      </c>
      <c r="E839" s="92" t="s">
        <v>211</v>
      </c>
      <c r="F839" s="92"/>
      <c r="G839" s="92">
        <v>1</v>
      </c>
      <c r="H839" s="133">
        <v>119.99</v>
      </c>
      <c r="I839" s="161">
        <v>0.25</v>
      </c>
      <c r="J839" s="157">
        <f t="shared" si="26"/>
        <v>89.992499999999993</v>
      </c>
    </row>
    <row r="840" spans="1:10" ht="15.75">
      <c r="A840" s="37">
        <f t="shared" si="27"/>
        <v>836</v>
      </c>
      <c r="B840" s="90" t="s">
        <v>207</v>
      </c>
      <c r="C840" s="92" t="s">
        <v>1836</v>
      </c>
      <c r="D840" s="92" t="s">
        <v>1837</v>
      </c>
      <c r="E840" s="92" t="s">
        <v>211</v>
      </c>
      <c r="F840" s="92"/>
      <c r="G840" s="92">
        <v>1</v>
      </c>
      <c r="H840" s="133">
        <v>8.39</v>
      </c>
      <c r="I840" s="161">
        <v>0.25</v>
      </c>
      <c r="J840" s="157">
        <f t="shared" si="26"/>
        <v>6.2925000000000004</v>
      </c>
    </row>
    <row r="841" spans="1:10" ht="15.75">
      <c r="A841" s="37">
        <f t="shared" si="27"/>
        <v>837</v>
      </c>
      <c r="B841" s="90" t="s">
        <v>207</v>
      </c>
      <c r="C841" s="92" t="s">
        <v>1838</v>
      </c>
      <c r="D841" s="92" t="s">
        <v>1839</v>
      </c>
      <c r="E841" s="92" t="s">
        <v>211</v>
      </c>
      <c r="F841" s="92"/>
      <c r="G841" s="92">
        <v>1</v>
      </c>
      <c r="H841" s="133">
        <v>131.99</v>
      </c>
      <c r="I841" s="161">
        <v>0.25</v>
      </c>
      <c r="J841" s="157">
        <f t="shared" si="26"/>
        <v>98.992500000000007</v>
      </c>
    </row>
    <row r="842" spans="1:10" ht="15.75">
      <c r="A842" s="37">
        <f t="shared" si="27"/>
        <v>838</v>
      </c>
      <c r="B842" s="90" t="s">
        <v>207</v>
      </c>
      <c r="C842" s="92" t="s">
        <v>1840</v>
      </c>
      <c r="D842" s="92" t="s">
        <v>1841</v>
      </c>
      <c r="E842" s="92" t="s">
        <v>211</v>
      </c>
      <c r="F842" s="92"/>
      <c r="G842" s="92">
        <v>1</v>
      </c>
      <c r="H842" s="133">
        <v>149</v>
      </c>
      <c r="I842" s="161">
        <v>0.25</v>
      </c>
      <c r="J842" s="157">
        <f t="shared" si="26"/>
        <v>111.75</v>
      </c>
    </row>
    <row r="843" spans="1:10" ht="15.75">
      <c r="A843" s="37">
        <f t="shared" si="27"/>
        <v>839</v>
      </c>
      <c r="B843" s="90" t="s">
        <v>207</v>
      </c>
      <c r="C843" s="92" t="s">
        <v>1842</v>
      </c>
      <c r="D843" s="92" t="s">
        <v>1843</v>
      </c>
      <c r="E843" s="92" t="s">
        <v>211</v>
      </c>
      <c r="F843" s="92"/>
      <c r="G843" s="92">
        <v>1</v>
      </c>
      <c r="H843" s="133">
        <v>11.5</v>
      </c>
      <c r="I843" s="161">
        <v>0.25</v>
      </c>
      <c r="J843" s="157">
        <f t="shared" si="26"/>
        <v>8.625</v>
      </c>
    </row>
    <row r="844" spans="1:10" ht="15.75">
      <c r="A844" s="37">
        <f t="shared" si="27"/>
        <v>840</v>
      </c>
      <c r="B844" s="90" t="s">
        <v>207</v>
      </c>
      <c r="C844" s="92" t="s">
        <v>1844</v>
      </c>
      <c r="D844" s="92" t="s">
        <v>1845</v>
      </c>
      <c r="E844" s="92" t="s">
        <v>211</v>
      </c>
      <c r="F844" s="92"/>
      <c r="G844" s="92">
        <v>1</v>
      </c>
      <c r="H844" s="133">
        <v>119.99</v>
      </c>
      <c r="I844" s="161">
        <v>0.25</v>
      </c>
      <c r="J844" s="157">
        <f t="shared" si="26"/>
        <v>89.992499999999993</v>
      </c>
    </row>
    <row r="845" spans="1:10" ht="15.75">
      <c r="A845" s="37">
        <f t="shared" si="27"/>
        <v>841</v>
      </c>
      <c r="B845" s="90" t="s">
        <v>207</v>
      </c>
      <c r="C845" s="92" t="s">
        <v>1832</v>
      </c>
      <c r="D845" s="92" t="s">
        <v>1833</v>
      </c>
      <c r="E845" s="92" t="s">
        <v>211</v>
      </c>
      <c r="F845" s="92"/>
      <c r="G845" s="92">
        <v>1</v>
      </c>
      <c r="H845" s="133">
        <v>129.99</v>
      </c>
      <c r="I845" s="161">
        <v>0.25</v>
      </c>
      <c r="J845" s="157">
        <f t="shared" si="26"/>
        <v>97.492500000000007</v>
      </c>
    </row>
    <row r="846" spans="1:10" ht="15.75">
      <c r="A846" s="37">
        <f t="shared" si="27"/>
        <v>842</v>
      </c>
      <c r="B846" s="90" t="s">
        <v>207</v>
      </c>
      <c r="C846" s="92" t="s">
        <v>1846</v>
      </c>
      <c r="D846" s="92" t="s">
        <v>1847</v>
      </c>
      <c r="E846" s="92" t="s">
        <v>211</v>
      </c>
      <c r="F846" s="92"/>
      <c r="G846" s="92">
        <v>1</v>
      </c>
      <c r="H846" s="133">
        <v>10.989999999999998</v>
      </c>
      <c r="I846" s="161">
        <v>0.25</v>
      </c>
      <c r="J846" s="157">
        <f t="shared" si="26"/>
        <v>8.2424999999999997</v>
      </c>
    </row>
    <row r="847" spans="1:10" ht="15.75">
      <c r="A847" s="37">
        <f t="shared" si="27"/>
        <v>843</v>
      </c>
      <c r="B847" s="90" t="s">
        <v>207</v>
      </c>
      <c r="C847" s="92" t="s">
        <v>1848</v>
      </c>
      <c r="D847" s="92" t="s">
        <v>1849</v>
      </c>
      <c r="E847" s="92" t="s">
        <v>211</v>
      </c>
      <c r="F847" s="92"/>
      <c r="G847" s="92">
        <v>1</v>
      </c>
      <c r="H847" s="133">
        <v>300.99</v>
      </c>
      <c r="I847" s="161">
        <v>0.25</v>
      </c>
      <c r="J847" s="157">
        <f t="shared" si="26"/>
        <v>225.74250000000001</v>
      </c>
    </row>
    <row r="848" spans="1:10" ht="15.75">
      <c r="A848" s="37">
        <f t="shared" si="27"/>
        <v>844</v>
      </c>
      <c r="B848" s="90" t="s">
        <v>207</v>
      </c>
      <c r="C848" s="92" t="s">
        <v>1850</v>
      </c>
      <c r="D848" s="92" t="s">
        <v>1851</v>
      </c>
      <c r="E848" s="92" t="s">
        <v>211</v>
      </c>
      <c r="F848" s="92"/>
      <c r="G848" s="92">
        <v>1</v>
      </c>
      <c r="H848" s="133">
        <v>207</v>
      </c>
      <c r="I848" s="161">
        <v>0.25</v>
      </c>
      <c r="J848" s="157">
        <f t="shared" si="26"/>
        <v>155.25</v>
      </c>
    </row>
    <row r="849" spans="1:10" ht="15.75">
      <c r="A849" s="37">
        <f t="shared" si="27"/>
        <v>845</v>
      </c>
      <c r="B849" s="90" t="s">
        <v>207</v>
      </c>
      <c r="C849" s="92" t="s">
        <v>1852</v>
      </c>
      <c r="D849" s="92" t="s">
        <v>1853</v>
      </c>
      <c r="E849" s="92" t="s">
        <v>211</v>
      </c>
      <c r="F849" s="92"/>
      <c r="G849" s="92">
        <v>1</v>
      </c>
      <c r="H849" s="133">
        <v>149</v>
      </c>
      <c r="I849" s="161">
        <v>0.25</v>
      </c>
      <c r="J849" s="157">
        <f t="shared" si="26"/>
        <v>111.75</v>
      </c>
    </row>
    <row r="850" spans="1:10" ht="15.75">
      <c r="A850" s="37">
        <f t="shared" si="27"/>
        <v>846</v>
      </c>
      <c r="B850" s="90" t="s">
        <v>207</v>
      </c>
      <c r="C850" s="92" t="s">
        <v>1854</v>
      </c>
      <c r="D850" s="92" t="s">
        <v>1855</v>
      </c>
      <c r="E850" s="92" t="s">
        <v>211</v>
      </c>
      <c r="F850" s="92"/>
      <c r="G850" s="92">
        <v>1</v>
      </c>
      <c r="H850" s="133">
        <v>89</v>
      </c>
      <c r="I850" s="161">
        <v>0.25</v>
      </c>
      <c r="J850" s="157">
        <f t="shared" si="26"/>
        <v>66.75</v>
      </c>
    </row>
    <row r="851" spans="1:10" ht="15.75">
      <c r="A851" s="37">
        <f t="shared" si="27"/>
        <v>847</v>
      </c>
      <c r="B851" s="90" t="s">
        <v>207</v>
      </c>
      <c r="C851" s="92" t="s">
        <v>1856</v>
      </c>
      <c r="D851" s="92" t="s">
        <v>1857</v>
      </c>
      <c r="E851" s="92" t="s">
        <v>211</v>
      </c>
      <c r="F851" s="92"/>
      <c r="G851" s="92">
        <v>1</v>
      </c>
      <c r="H851" s="133">
        <v>139</v>
      </c>
      <c r="I851" s="161">
        <v>0.25</v>
      </c>
      <c r="J851" s="157">
        <f t="shared" si="26"/>
        <v>104.25</v>
      </c>
    </row>
    <row r="852" spans="1:10" ht="15.75">
      <c r="A852" s="37">
        <f t="shared" si="27"/>
        <v>848</v>
      </c>
      <c r="B852" s="90" t="s">
        <v>207</v>
      </c>
      <c r="C852" s="92" t="s">
        <v>1858</v>
      </c>
      <c r="D852" s="92" t="s">
        <v>1859</v>
      </c>
      <c r="E852" s="92" t="s">
        <v>211</v>
      </c>
      <c r="F852" s="92"/>
      <c r="G852" s="92">
        <v>1</v>
      </c>
      <c r="H852" s="133">
        <v>149.98999999999998</v>
      </c>
      <c r="I852" s="161">
        <v>0.25</v>
      </c>
      <c r="J852" s="157">
        <f t="shared" si="26"/>
        <v>112.49249999999998</v>
      </c>
    </row>
    <row r="853" spans="1:10" ht="15.75">
      <c r="A853" s="37">
        <f t="shared" si="27"/>
        <v>849</v>
      </c>
      <c r="B853" s="90" t="s">
        <v>207</v>
      </c>
      <c r="C853" s="92" t="s">
        <v>1860</v>
      </c>
      <c r="D853" s="92" t="s">
        <v>1859</v>
      </c>
      <c r="E853" s="92" t="s">
        <v>211</v>
      </c>
      <c r="F853" s="92"/>
      <c r="G853" s="92">
        <v>1</v>
      </c>
      <c r="H853" s="133">
        <v>149.98999999999998</v>
      </c>
      <c r="I853" s="161">
        <v>0.25</v>
      </c>
      <c r="J853" s="157">
        <f t="shared" si="26"/>
        <v>112.49249999999998</v>
      </c>
    </row>
    <row r="854" spans="1:10" ht="15.75">
      <c r="A854" s="37">
        <f t="shared" si="27"/>
        <v>850</v>
      </c>
      <c r="B854" s="90" t="s">
        <v>207</v>
      </c>
      <c r="C854" s="92" t="s">
        <v>1861</v>
      </c>
      <c r="D854" s="92" t="s">
        <v>1862</v>
      </c>
      <c r="E854" s="92" t="s">
        <v>211</v>
      </c>
      <c r="F854" s="92"/>
      <c r="G854" s="92">
        <v>1</v>
      </c>
      <c r="H854" s="133">
        <v>90.5</v>
      </c>
      <c r="I854" s="161">
        <v>0.25</v>
      </c>
      <c r="J854" s="157">
        <f t="shared" si="26"/>
        <v>67.875</v>
      </c>
    </row>
    <row r="855" spans="1:10" ht="15.75">
      <c r="A855" s="37">
        <f t="shared" si="27"/>
        <v>851</v>
      </c>
      <c r="B855" s="90" t="s">
        <v>207</v>
      </c>
      <c r="C855" s="92" t="s">
        <v>1863</v>
      </c>
      <c r="D855" s="92" t="s">
        <v>1864</v>
      </c>
      <c r="E855" s="92" t="s">
        <v>211</v>
      </c>
      <c r="F855" s="92"/>
      <c r="G855" s="92">
        <v>1</v>
      </c>
      <c r="H855" s="133">
        <v>129.99</v>
      </c>
      <c r="I855" s="161">
        <v>0.25</v>
      </c>
      <c r="J855" s="157">
        <f t="shared" si="26"/>
        <v>97.492500000000007</v>
      </c>
    </row>
    <row r="856" spans="1:10" ht="15.75">
      <c r="A856" s="37">
        <f t="shared" si="27"/>
        <v>852</v>
      </c>
      <c r="B856" s="90" t="s">
        <v>207</v>
      </c>
      <c r="C856" s="92" t="s">
        <v>1865</v>
      </c>
      <c r="D856" s="92" t="s">
        <v>1866</v>
      </c>
      <c r="E856" s="92" t="s">
        <v>211</v>
      </c>
      <c r="F856" s="92"/>
      <c r="G856" s="92">
        <v>1</v>
      </c>
      <c r="H856" s="133">
        <v>174.99</v>
      </c>
      <c r="I856" s="161">
        <v>0.25</v>
      </c>
      <c r="J856" s="157">
        <f t="shared" si="26"/>
        <v>131.24250000000001</v>
      </c>
    </row>
    <row r="857" spans="1:10" ht="15.75">
      <c r="A857" s="37">
        <f t="shared" si="27"/>
        <v>853</v>
      </c>
      <c r="B857" s="90" t="s">
        <v>207</v>
      </c>
      <c r="C857" s="92" t="s">
        <v>1867</v>
      </c>
      <c r="D857" s="92" t="s">
        <v>1868</v>
      </c>
      <c r="E857" s="92" t="s">
        <v>211</v>
      </c>
      <c r="F857" s="92"/>
      <c r="G857" s="92">
        <v>1</v>
      </c>
      <c r="H857" s="133">
        <v>50.989999999999995</v>
      </c>
      <c r="I857" s="161">
        <v>0.25</v>
      </c>
      <c r="J857" s="157">
        <f t="shared" si="26"/>
        <v>38.242499999999993</v>
      </c>
    </row>
    <row r="858" spans="1:10" ht="15.75">
      <c r="A858" s="37">
        <f t="shared" si="27"/>
        <v>854</v>
      </c>
      <c r="B858" s="90" t="s">
        <v>207</v>
      </c>
      <c r="C858" s="92" t="s">
        <v>1869</v>
      </c>
      <c r="D858" s="92" t="s">
        <v>1870</v>
      </c>
      <c r="E858" s="92" t="s">
        <v>211</v>
      </c>
      <c r="F858" s="92"/>
      <c r="G858" s="92">
        <v>1</v>
      </c>
      <c r="H858" s="133">
        <v>29.99</v>
      </c>
      <c r="I858" s="161">
        <v>0.25</v>
      </c>
      <c r="J858" s="157">
        <f t="shared" si="26"/>
        <v>22.4925</v>
      </c>
    </row>
    <row r="859" spans="1:10" ht="15.75">
      <c r="A859" s="37">
        <f t="shared" si="27"/>
        <v>855</v>
      </c>
      <c r="B859" s="90" t="s">
        <v>207</v>
      </c>
      <c r="C859" s="92" t="s">
        <v>1871</v>
      </c>
      <c r="D859" s="92" t="s">
        <v>1872</v>
      </c>
      <c r="E859" s="92" t="s">
        <v>211</v>
      </c>
      <c r="F859" s="92"/>
      <c r="G859" s="92">
        <v>1</v>
      </c>
      <c r="H859" s="133">
        <v>9.99</v>
      </c>
      <c r="I859" s="161">
        <v>0.25</v>
      </c>
      <c r="J859" s="157">
        <f t="shared" si="26"/>
        <v>7.4924999999999997</v>
      </c>
    </row>
    <row r="860" spans="1:10" ht="15.75">
      <c r="A860" s="37">
        <f t="shared" si="27"/>
        <v>856</v>
      </c>
      <c r="B860" s="90" t="s">
        <v>207</v>
      </c>
      <c r="C860" s="92" t="s">
        <v>1873</v>
      </c>
      <c r="D860" s="92" t="s">
        <v>1874</v>
      </c>
      <c r="E860" s="92" t="s">
        <v>211</v>
      </c>
      <c r="F860" s="92"/>
      <c r="G860" s="92">
        <v>1</v>
      </c>
      <c r="H860" s="133">
        <v>163.99</v>
      </c>
      <c r="I860" s="161">
        <v>0.25</v>
      </c>
      <c r="J860" s="157">
        <f t="shared" si="26"/>
        <v>122.99250000000001</v>
      </c>
    </row>
    <row r="861" spans="1:10" ht="15.75">
      <c r="A861" s="37">
        <f t="shared" si="27"/>
        <v>857</v>
      </c>
      <c r="B861" s="90" t="s">
        <v>207</v>
      </c>
      <c r="C861" s="92" t="s">
        <v>1875</v>
      </c>
      <c r="D861" s="92" t="s">
        <v>1876</v>
      </c>
      <c r="E861" s="92" t="s">
        <v>211</v>
      </c>
      <c r="F861" s="92"/>
      <c r="G861" s="92">
        <v>1</v>
      </c>
      <c r="H861" s="133">
        <v>174.99</v>
      </c>
      <c r="I861" s="161">
        <v>0.25</v>
      </c>
      <c r="J861" s="157">
        <f t="shared" si="26"/>
        <v>131.24250000000001</v>
      </c>
    </row>
    <row r="862" spans="1:10" ht="15.75">
      <c r="A862" s="37">
        <f t="shared" si="27"/>
        <v>858</v>
      </c>
      <c r="B862" s="90" t="s">
        <v>207</v>
      </c>
      <c r="C862" s="92" t="s">
        <v>1877</v>
      </c>
      <c r="D862" s="92" t="s">
        <v>1878</v>
      </c>
      <c r="E862" s="92" t="s">
        <v>211</v>
      </c>
      <c r="F862" s="92"/>
      <c r="G862" s="92">
        <v>1</v>
      </c>
      <c r="H862" s="133">
        <v>196.99</v>
      </c>
      <c r="I862" s="161">
        <v>0.25</v>
      </c>
      <c r="J862" s="157">
        <f t="shared" si="26"/>
        <v>147.74250000000001</v>
      </c>
    </row>
    <row r="863" spans="1:10" ht="15.75">
      <c r="A863" s="37">
        <f t="shared" si="27"/>
        <v>859</v>
      </c>
      <c r="B863" s="90" t="s">
        <v>207</v>
      </c>
      <c r="C863" s="92" t="s">
        <v>1879</v>
      </c>
      <c r="D863" s="92" t="s">
        <v>1880</v>
      </c>
      <c r="E863" s="92" t="s">
        <v>211</v>
      </c>
      <c r="F863" s="92"/>
      <c r="G863" s="92">
        <v>1</v>
      </c>
      <c r="H863" s="133">
        <v>34.5</v>
      </c>
      <c r="I863" s="161">
        <v>0.25</v>
      </c>
      <c r="J863" s="157">
        <f t="shared" si="26"/>
        <v>25.875</v>
      </c>
    </row>
    <row r="864" spans="1:10" ht="15.75">
      <c r="A864" s="37">
        <f t="shared" si="27"/>
        <v>860</v>
      </c>
      <c r="B864" s="90" t="s">
        <v>207</v>
      </c>
      <c r="C864" s="92" t="s">
        <v>1881</v>
      </c>
      <c r="D864" s="92" t="s">
        <v>1882</v>
      </c>
      <c r="E864" s="92" t="s">
        <v>211</v>
      </c>
      <c r="F864" s="92"/>
      <c r="G864" s="92">
        <v>1</v>
      </c>
      <c r="H864" s="133">
        <v>44.989999999999995</v>
      </c>
      <c r="I864" s="161">
        <v>0.25</v>
      </c>
      <c r="J864" s="157">
        <f t="shared" si="26"/>
        <v>33.742499999999993</v>
      </c>
    </row>
    <row r="865" spans="1:10" ht="15.75">
      <c r="A865" s="37">
        <f t="shared" si="27"/>
        <v>861</v>
      </c>
      <c r="B865" s="90" t="s">
        <v>207</v>
      </c>
      <c r="C865" s="92" t="s">
        <v>1883</v>
      </c>
      <c r="D865" s="92" t="s">
        <v>1884</v>
      </c>
      <c r="E865" s="92" t="s">
        <v>211</v>
      </c>
      <c r="F865" s="92"/>
      <c r="G865" s="92">
        <v>1</v>
      </c>
      <c r="H865" s="133">
        <v>17.989999999999998</v>
      </c>
      <c r="I865" s="161">
        <v>0.25</v>
      </c>
      <c r="J865" s="157">
        <f t="shared" si="26"/>
        <v>13.4925</v>
      </c>
    </row>
    <row r="866" spans="1:10" ht="15.75">
      <c r="A866" s="37">
        <f t="shared" si="27"/>
        <v>862</v>
      </c>
      <c r="B866" s="90" t="s">
        <v>207</v>
      </c>
      <c r="C866" s="92" t="s">
        <v>1885</v>
      </c>
      <c r="D866" s="92" t="s">
        <v>1886</v>
      </c>
      <c r="E866" s="92" t="s">
        <v>211</v>
      </c>
      <c r="F866" s="92"/>
      <c r="G866" s="92">
        <v>1</v>
      </c>
      <c r="H866" s="133">
        <v>80.989999999999995</v>
      </c>
      <c r="I866" s="161">
        <v>0.25</v>
      </c>
      <c r="J866" s="157">
        <f t="shared" si="26"/>
        <v>60.742499999999993</v>
      </c>
    </row>
    <row r="867" spans="1:10" ht="15.75">
      <c r="A867" s="37">
        <f t="shared" si="27"/>
        <v>863</v>
      </c>
      <c r="B867" s="90" t="s">
        <v>207</v>
      </c>
      <c r="C867" s="92" t="s">
        <v>1887</v>
      </c>
      <c r="D867" s="92" t="s">
        <v>1888</v>
      </c>
      <c r="E867" s="92" t="s">
        <v>211</v>
      </c>
      <c r="F867" s="92"/>
      <c r="G867" s="92">
        <v>1</v>
      </c>
      <c r="H867" s="133">
        <v>28.5</v>
      </c>
      <c r="I867" s="161">
        <v>0.25</v>
      </c>
      <c r="J867" s="157">
        <f t="shared" si="26"/>
        <v>21.375</v>
      </c>
    </row>
    <row r="868" spans="1:10" ht="15.75">
      <c r="A868" s="37">
        <f t="shared" si="27"/>
        <v>864</v>
      </c>
      <c r="B868" s="90" t="s">
        <v>207</v>
      </c>
      <c r="C868" s="92" t="s">
        <v>1889</v>
      </c>
      <c r="D868" s="92" t="s">
        <v>1890</v>
      </c>
      <c r="E868" s="92" t="s">
        <v>211</v>
      </c>
      <c r="F868" s="92"/>
      <c r="G868" s="92">
        <v>1</v>
      </c>
      <c r="H868" s="150">
        <v>25.5</v>
      </c>
      <c r="I868" s="161">
        <v>0.25</v>
      </c>
      <c r="J868" s="157">
        <f t="shared" si="26"/>
        <v>19.125</v>
      </c>
    </row>
    <row r="869" spans="1:10" ht="15.75">
      <c r="A869" s="37">
        <f t="shared" si="27"/>
        <v>865</v>
      </c>
      <c r="B869" s="90" t="s">
        <v>207</v>
      </c>
      <c r="C869" s="92" t="s">
        <v>1891</v>
      </c>
      <c r="D869" s="92" t="s">
        <v>1892</v>
      </c>
      <c r="E869" s="92" t="s">
        <v>211</v>
      </c>
      <c r="F869" s="92"/>
      <c r="G869" s="92">
        <v>1</v>
      </c>
      <c r="H869" s="133">
        <v>45.989999999999995</v>
      </c>
      <c r="I869" s="161">
        <v>0.25</v>
      </c>
      <c r="J869" s="157">
        <f t="shared" si="26"/>
        <v>34.492499999999993</v>
      </c>
    </row>
    <row r="870" spans="1:10" ht="15.75">
      <c r="A870" s="37">
        <f t="shared" si="27"/>
        <v>866</v>
      </c>
      <c r="B870" s="90" t="s">
        <v>207</v>
      </c>
      <c r="C870" s="92" t="s">
        <v>1893</v>
      </c>
      <c r="D870" s="92" t="s">
        <v>1894</v>
      </c>
      <c r="E870" s="92" t="s">
        <v>211</v>
      </c>
      <c r="F870" s="92"/>
      <c r="G870" s="92">
        <v>1</v>
      </c>
      <c r="H870" s="133">
        <v>69.989999999999995</v>
      </c>
      <c r="I870" s="161">
        <v>0.25</v>
      </c>
      <c r="J870" s="157">
        <f t="shared" si="26"/>
        <v>52.492499999999993</v>
      </c>
    </row>
    <row r="871" spans="1:10" ht="15.75">
      <c r="A871" s="37">
        <f t="shared" si="27"/>
        <v>867</v>
      </c>
      <c r="B871" s="90" t="s">
        <v>207</v>
      </c>
      <c r="C871" s="92" t="s">
        <v>1895</v>
      </c>
      <c r="D871" s="92" t="s">
        <v>1896</v>
      </c>
      <c r="E871" s="92" t="s">
        <v>211</v>
      </c>
      <c r="F871" s="92"/>
      <c r="G871" s="92">
        <v>1</v>
      </c>
      <c r="H871" s="133">
        <v>105.99</v>
      </c>
      <c r="I871" s="161">
        <v>0.25</v>
      </c>
      <c r="J871" s="157">
        <f t="shared" si="26"/>
        <v>79.492499999999993</v>
      </c>
    </row>
    <row r="872" spans="1:10" ht="30">
      <c r="A872" s="37">
        <f t="shared" si="27"/>
        <v>868</v>
      </c>
      <c r="B872" s="90" t="s">
        <v>207</v>
      </c>
      <c r="C872" s="92" t="s">
        <v>1897</v>
      </c>
      <c r="D872" s="92" t="s">
        <v>1898</v>
      </c>
      <c r="E872" s="92" t="s">
        <v>211</v>
      </c>
      <c r="F872" s="92"/>
      <c r="G872" s="92">
        <v>1</v>
      </c>
      <c r="H872" s="133">
        <v>10.5</v>
      </c>
      <c r="I872" s="161">
        <v>0.25</v>
      </c>
      <c r="J872" s="157">
        <f t="shared" si="26"/>
        <v>7.875</v>
      </c>
    </row>
    <row r="873" spans="1:10" ht="15.75">
      <c r="A873" s="37">
        <f t="shared" si="27"/>
        <v>869</v>
      </c>
      <c r="B873" s="90" t="s">
        <v>207</v>
      </c>
      <c r="C873" s="113" t="s">
        <v>1899</v>
      </c>
      <c r="D873" s="92" t="s">
        <v>1900</v>
      </c>
      <c r="E873" s="92" t="s">
        <v>211</v>
      </c>
      <c r="F873" s="92"/>
      <c r="G873" s="92">
        <v>1</v>
      </c>
      <c r="H873" s="150">
        <v>18.989999999999998</v>
      </c>
      <c r="I873" s="161">
        <v>0.25</v>
      </c>
      <c r="J873" s="157">
        <f t="shared" si="26"/>
        <v>14.2425</v>
      </c>
    </row>
    <row r="874" spans="1:10" ht="15.75">
      <c r="A874" s="37">
        <f t="shared" si="27"/>
        <v>870</v>
      </c>
      <c r="B874" s="90" t="s">
        <v>207</v>
      </c>
      <c r="C874" s="92" t="s">
        <v>1901</v>
      </c>
      <c r="D874" s="92" t="s">
        <v>1902</v>
      </c>
      <c r="E874" s="92" t="s">
        <v>211</v>
      </c>
      <c r="F874" s="92"/>
      <c r="G874" s="92">
        <v>1</v>
      </c>
      <c r="H874" s="133">
        <v>20.5</v>
      </c>
      <c r="I874" s="161">
        <v>0.25</v>
      </c>
      <c r="J874" s="157">
        <f t="shared" si="26"/>
        <v>15.375</v>
      </c>
    </row>
    <row r="875" spans="1:10" ht="15.75">
      <c r="A875" s="37">
        <f t="shared" si="27"/>
        <v>871</v>
      </c>
      <c r="B875" s="90" t="s">
        <v>207</v>
      </c>
      <c r="C875" s="92" t="s">
        <v>1903</v>
      </c>
      <c r="D875" s="92" t="s">
        <v>1904</v>
      </c>
      <c r="E875" s="92" t="s">
        <v>211</v>
      </c>
      <c r="F875" s="92"/>
      <c r="G875" s="92">
        <v>1</v>
      </c>
      <c r="H875" s="133">
        <v>24.06</v>
      </c>
      <c r="I875" s="161">
        <v>0.25</v>
      </c>
      <c r="J875" s="157">
        <f t="shared" si="26"/>
        <v>18.044999999999998</v>
      </c>
    </row>
    <row r="876" spans="1:10" ht="15.75">
      <c r="A876" s="37">
        <f t="shared" si="27"/>
        <v>872</v>
      </c>
      <c r="B876" s="90" t="s">
        <v>207</v>
      </c>
      <c r="C876" s="92" t="s">
        <v>1905</v>
      </c>
      <c r="D876" s="92" t="s">
        <v>1906</v>
      </c>
      <c r="E876" s="92" t="s">
        <v>211</v>
      </c>
      <c r="F876" s="92"/>
      <c r="G876" s="92">
        <v>1</v>
      </c>
      <c r="H876" s="133">
        <v>139.99</v>
      </c>
      <c r="I876" s="161">
        <v>0.25</v>
      </c>
      <c r="J876" s="157">
        <f t="shared" si="26"/>
        <v>104.99250000000001</v>
      </c>
    </row>
    <row r="877" spans="1:10" ht="15.75">
      <c r="A877" s="37">
        <f t="shared" si="27"/>
        <v>873</v>
      </c>
      <c r="B877" s="90" t="s">
        <v>207</v>
      </c>
      <c r="C877" s="92" t="s">
        <v>1907</v>
      </c>
      <c r="D877" s="92" t="s">
        <v>1908</v>
      </c>
      <c r="E877" s="92" t="s">
        <v>211</v>
      </c>
      <c r="F877" s="92"/>
      <c r="G877" s="92">
        <v>1</v>
      </c>
      <c r="H877" s="133">
        <v>14.5</v>
      </c>
      <c r="I877" s="161">
        <v>0.25</v>
      </c>
      <c r="J877" s="157">
        <f t="shared" si="26"/>
        <v>10.875</v>
      </c>
    </row>
    <row r="878" spans="1:10" ht="15.75">
      <c r="A878" s="37">
        <f t="shared" si="27"/>
        <v>874</v>
      </c>
      <c r="B878" s="90" t="s">
        <v>207</v>
      </c>
      <c r="C878" s="92" t="s">
        <v>1909</v>
      </c>
      <c r="D878" s="92" t="s">
        <v>1910</v>
      </c>
      <c r="E878" s="92" t="s">
        <v>211</v>
      </c>
      <c r="F878" s="92"/>
      <c r="G878" s="92">
        <v>1</v>
      </c>
      <c r="H878" s="133">
        <v>5.7899999999999991</v>
      </c>
      <c r="I878" s="161">
        <v>0.25</v>
      </c>
      <c r="J878" s="157">
        <f t="shared" si="26"/>
        <v>4.3424999999999994</v>
      </c>
    </row>
    <row r="879" spans="1:10" ht="15.75">
      <c r="A879" s="37">
        <f t="shared" si="27"/>
        <v>875</v>
      </c>
      <c r="B879" s="90" t="s">
        <v>207</v>
      </c>
      <c r="C879" s="92" t="s">
        <v>1911</v>
      </c>
      <c r="D879" s="92" t="s">
        <v>1912</v>
      </c>
      <c r="E879" s="92" t="s">
        <v>211</v>
      </c>
      <c r="F879" s="92"/>
      <c r="G879" s="92">
        <v>1</v>
      </c>
      <c r="H879" s="133">
        <v>75.989999999999995</v>
      </c>
      <c r="I879" s="161">
        <v>0.25</v>
      </c>
      <c r="J879" s="157">
        <f t="shared" si="26"/>
        <v>56.992499999999993</v>
      </c>
    </row>
    <row r="880" spans="1:10" ht="15.75">
      <c r="A880" s="37">
        <f t="shared" si="27"/>
        <v>876</v>
      </c>
      <c r="B880" s="90" t="s">
        <v>207</v>
      </c>
      <c r="C880" s="92" t="s">
        <v>1913</v>
      </c>
      <c r="D880" s="92" t="s">
        <v>1914</v>
      </c>
      <c r="E880" s="92" t="s">
        <v>211</v>
      </c>
      <c r="F880" s="92"/>
      <c r="G880" s="92">
        <v>1</v>
      </c>
      <c r="H880" s="133">
        <v>127.99</v>
      </c>
      <c r="I880" s="161">
        <v>0.25</v>
      </c>
      <c r="J880" s="157">
        <f t="shared" si="26"/>
        <v>95.992499999999993</v>
      </c>
    </row>
    <row r="881" spans="1:10" ht="15.75">
      <c r="A881" s="37">
        <f t="shared" si="27"/>
        <v>877</v>
      </c>
      <c r="B881" s="90" t="s">
        <v>207</v>
      </c>
      <c r="C881" s="92" t="s">
        <v>1915</v>
      </c>
      <c r="D881" s="92" t="s">
        <v>1916</v>
      </c>
      <c r="E881" s="92" t="s">
        <v>211</v>
      </c>
      <c r="F881" s="92"/>
      <c r="G881" s="92">
        <v>1</v>
      </c>
      <c r="H881" s="133">
        <v>131.99</v>
      </c>
      <c r="I881" s="161">
        <v>0.25</v>
      </c>
      <c r="J881" s="157">
        <f t="shared" si="26"/>
        <v>98.992500000000007</v>
      </c>
    </row>
    <row r="882" spans="1:10" ht="15.75">
      <c r="A882" s="37">
        <f t="shared" si="27"/>
        <v>878</v>
      </c>
      <c r="B882" s="90" t="s">
        <v>207</v>
      </c>
      <c r="C882" s="92" t="s">
        <v>1917</v>
      </c>
      <c r="D882" s="92" t="s">
        <v>1918</v>
      </c>
      <c r="E882" s="92" t="s">
        <v>211</v>
      </c>
      <c r="F882" s="92"/>
      <c r="G882" s="92">
        <v>1</v>
      </c>
      <c r="H882" s="133">
        <v>143.99</v>
      </c>
      <c r="I882" s="161">
        <v>0.25</v>
      </c>
      <c r="J882" s="157">
        <f t="shared" si="26"/>
        <v>107.99250000000001</v>
      </c>
    </row>
    <row r="883" spans="1:10" ht="15.75">
      <c r="A883" s="37">
        <f t="shared" si="27"/>
        <v>879</v>
      </c>
      <c r="B883" s="90" t="s">
        <v>207</v>
      </c>
      <c r="C883" s="92" t="s">
        <v>1919</v>
      </c>
      <c r="D883" s="92" t="s">
        <v>1920</v>
      </c>
      <c r="E883" s="92" t="s">
        <v>211</v>
      </c>
      <c r="F883" s="92"/>
      <c r="G883" s="92">
        <v>1</v>
      </c>
      <c r="H883" s="133">
        <v>143.99</v>
      </c>
      <c r="I883" s="161">
        <v>0.25</v>
      </c>
      <c r="J883" s="157">
        <f t="shared" si="26"/>
        <v>107.99250000000001</v>
      </c>
    </row>
    <row r="884" spans="1:10" ht="15.75">
      <c r="A884" s="37">
        <f t="shared" si="27"/>
        <v>880</v>
      </c>
      <c r="B884" s="90" t="s">
        <v>207</v>
      </c>
      <c r="C884" s="92" t="s">
        <v>1921</v>
      </c>
      <c r="D884" s="92" t="s">
        <v>1922</v>
      </c>
      <c r="E884" s="92" t="s">
        <v>211</v>
      </c>
      <c r="F884" s="92"/>
      <c r="G884" s="92">
        <v>1</v>
      </c>
      <c r="H884" s="133">
        <v>159.99</v>
      </c>
      <c r="I884" s="161">
        <v>0.25</v>
      </c>
      <c r="J884" s="157">
        <f t="shared" si="26"/>
        <v>119.99250000000001</v>
      </c>
    </row>
    <row r="885" spans="1:10" ht="15.75">
      <c r="A885" s="37">
        <f t="shared" si="27"/>
        <v>881</v>
      </c>
      <c r="B885" s="90" t="s">
        <v>207</v>
      </c>
      <c r="C885" s="92" t="s">
        <v>1923</v>
      </c>
      <c r="D885" s="92" t="s">
        <v>1924</v>
      </c>
      <c r="E885" s="92" t="s">
        <v>211</v>
      </c>
      <c r="F885" s="92"/>
      <c r="G885" s="92">
        <v>1</v>
      </c>
      <c r="H885" s="150">
        <v>170.99</v>
      </c>
      <c r="I885" s="161">
        <v>0.25</v>
      </c>
      <c r="J885" s="157">
        <f t="shared" si="26"/>
        <v>128.24250000000001</v>
      </c>
    </row>
    <row r="886" spans="1:10" ht="15.75">
      <c r="A886" s="37">
        <f t="shared" si="27"/>
        <v>882</v>
      </c>
      <c r="B886" s="90" t="s">
        <v>207</v>
      </c>
      <c r="C886" s="92" t="s">
        <v>1925</v>
      </c>
      <c r="D886" s="92" t="s">
        <v>1926</v>
      </c>
      <c r="E886" s="92" t="s">
        <v>211</v>
      </c>
      <c r="F886" s="92"/>
      <c r="G886" s="92">
        <v>1</v>
      </c>
      <c r="H886" s="150">
        <v>170.99</v>
      </c>
      <c r="I886" s="161">
        <v>0.25</v>
      </c>
      <c r="J886" s="157">
        <f t="shared" si="26"/>
        <v>128.24250000000001</v>
      </c>
    </row>
    <row r="887" spans="1:10" ht="30">
      <c r="A887" s="37">
        <f t="shared" si="27"/>
        <v>883</v>
      </c>
      <c r="B887" s="90" t="s">
        <v>207</v>
      </c>
      <c r="C887" s="92" t="s">
        <v>1927</v>
      </c>
      <c r="D887" s="92" t="s">
        <v>1928</v>
      </c>
      <c r="E887" s="92" t="s">
        <v>211</v>
      </c>
      <c r="F887" s="92"/>
      <c r="G887" s="92">
        <v>1</v>
      </c>
      <c r="H887" s="133">
        <v>72.989999999999995</v>
      </c>
      <c r="I887" s="161">
        <v>0.25</v>
      </c>
      <c r="J887" s="157">
        <f t="shared" si="26"/>
        <v>54.742499999999993</v>
      </c>
    </row>
    <row r="888" spans="1:10" ht="30">
      <c r="A888" s="37">
        <f t="shared" si="27"/>
        <v>884</v>
      </c>
      <c r="B888" s="90" t="s">
        <v>207</v>
      </c>
      <c r="C888" s="92" t="s">
        <v>1929</v>
      </c>
      <c r="D888" s="92" t="s">
        <v>1930</v>
      </c>
      <c r="E888" s="92" t="s">
        <v>211</v>
      </c>
      <c r="F888" s="92"/>
      <c r="G888" s="92">
        <v>1</v>
      </c>
      <c r="H888" s="133">
        <v>70.989999999999995</v>
      </c>
      <c r="I888" s="161">
        <v>0.25</v>
      </c>
      <c r="J888" s="157">
        <f t="shared" si="26"/>
        <v>53.242499999999993</v>
      </c>
    </row>
    <row r="889" spans="1:10" ht="30">
      <c r="A889" s="37">
        <f t="shared" si="27"/>
        <v>885</v>
      </c>
      <c r="B889" s="90" t="s">
        <v>207</v>
      </c>
      <c r="C889" s="92" t="s">
        <v>1931</v>
      </c>
      <c r="D889" s="92" t="s">
        <v>1932</v>
      </c>
      <c r="E889" s="92" t="s">
        <v>211</v>
      </c>
      <c r="F889" s="92"/>
      <c r="G889" s="92">
        <v>1</v>
      </c>
      <c r="H889" s="133">
        <v>74.989999999999995</v>
      </c>
      <c r="I889" s="161">
        <v>0.25</v>
      </c>
      <c r="J889" s="157">
        <f t="shared" si="26"/>
        <v>56.242499999999993</v>
      </c>
    </row>
    <row r="890" spans="1:10" ht="30">
      <c r="A890" s="37">
        <f t="shared" si="27"/>
        <v>886</v>
      </c>
      <c r="B890" s="90" t="s">
        <v>207</v>
      </c>
      <c r="C890" s="92" t="s">
        <v>1933</v>
      </c>
      <c r="D890" s="92" t="s">
        <v>1934</v>
      </c>
      <c r="E890" s="92" t="s">
        <v>211</v>
      </c>
      <c r="F890" s="92"/>
      <c r="G890" s="92">
        <v>1</v>
      </c>
      <c r="H890" s="133">
        <v>75.989999999999995</v>
      </c>
      <c r="I890" s="161">
        <v>0.25</v>
      </c>
      <c r="J890" s="157">
        <f t="shared" si="26"/>
        <v>56.992499999999993</v>
      </c>
    </row>
    <row r="891" spans="1:10" ht="15.75">
      <c r="A891" s="37">
        <f t="shared" si="27"/>
        <v>887</v>
      </c>
      <c r="B891" s="90" t="s">
        <v>207</v>
      </c>
      <c r="C891" s="92" t="s">
        <v>1935</v>
      </c>
      <c r="D891" s="92" t="s">
        <v>1936</v>
      </c>
      <c r="E891" s="92" t="s">
        <v>211</v>
      </c>
      <c r="F891" s="92"/>
      <c r="G891" s="92">
        <v>1</v>
      </c>
      <c r="H891" s="133">
        <v>265.99</v>
      </c>
      <c r="I891" s="161">
        <v>0.25</v>
      </c>
      <c r="J891" s="157">
        <f t="shared" si="26"/>
        <v>199.49250000000001</v>
      </c>
    </row>
    <row r="892" spans="1:10" ht="15.75">
      <c r="A892" s="37">
        <f t="shared" si="27"/>
        <v>888</v>
      </c>
      <c r="B892" s="90" t="s">
        <v>207</v>
      </c>
      <c r="C892" s="92" t="s">
        <v>1937</v>
      </c>
      <c r="D892" s="92" t="s">
        <v>1938</v>
      </c>
      <c r="E892" s="92" t="s">
        <v>211</v>
      </c>
      <c r="F892" s="92"/>
      <c r="G892" s="92">
        <v>1</v>
      </c>
      <c r="H892" s="133">
        <v>509.99</v>
      </c>
      <c r="I892" s="161">
        <v>0.25</v>
      </c>
      <c r="J892" s="157">
        <f t="shared" si="26"/>
        <v>382.49250000000001</v>
      </c>
    </row>
    <row r="893" spans="1:10" ht="30">
      <c r="A893" s="37">
        <f t="shared" si="27"/>
        <v>889</v>
      </c>
      <c r="B893" s="90" t="s">
        <v>207</v>
      </c>
      <c r="C893" s="92" t="s">
        <v>1583</v>
      </c>
      <c r="D893" s="92" t="s">
        <v>1939</v>
      </c>
      <c r="E893" s="92" t="s">
        <v>211</v>
      </c>
      <c r="F893" s="92"/>
      <c r="G893" s="92">
        <v>1</v>
      </c>
      <c r="H893" s="133">
        <v>153.99</v>
      </c>
      <c r="I893" s="161">
        <v>0.25</v>
      </c>
      <c r="J893" s="157">
        <f t="shared" si="26"/>
        <v>115.49250000000001</v>
      </c>
    </row>
    <row r="894" spans="1:10" ht="15.75">
      <c r="A894" s="37">
        <f t="shared" si="27"/>
        <v>890</v>
      </c>
      <c r="B894" s="90" t="s">
        <v>207</v>
      </c>
      <c r="C894" s="92" t="s">
        <v>1940</v>
      </c>
      <c r="D894" s="92" t="s">
        <v>1941</v>
      </c>
      <c r="E894" s="92" t="s">
        <v>211</v>
      </c>
      <c r="F894" s="92"/>
      <c r="G894" s="92">
        <v>1</v>
      </c>
      <c r="H894" s="133">
        <v>20.99</v>
      </c>
      <c r="I894" s="161">
        <v>0.25</v>
      </c>
      <c r="J894" s="157">
        <f t="shared" si="26"/>
        <v>15.7425</v>
      </c>
    </row>
    <row r="895" spans="1:10" ht="30">
      <c r="A895" s="37">
        <f t="shared" si="27"/>
        <v>891</v>
      </c>
      <c r="B895" s="90" t="s">
        <v>207</v>
      </c>
      <c r="C895" s="92" t="s">
        <v>1942</v>
      </c>
      <c r="D895" s="92" t="s">
        <v>1943</v>
      </c>
      <c r="E895" s="92" t="s">
        <v>211</v>
      </c>
      <c r="F895" s="92"/>
      <c r="G895" s="92">
        <v>1</v>
      </c>
      <c r="H895" s="133">
        <v>21.5</v>
      </c>
      <c r="I895" s="161">
        <v>0.25</v>
      </c>
      <c r="J895" s="157">
        <f t="shared" si="26"/>
        <v>16.125</v>
      </c>
    </row>
    <row r="896" spans="1:10" ht="30">
      <c r="A896" s="37">
        <f t="shared" si="27"/>
        <v>892</v>
      </c>
      <c r="B896" s="90" t="s">
        <v>207</v>
      </c>
      <c r="C896" s="92" t="s">
        <v>1944</v>
      </c>
      <c r="D896" s="92" t="s">
        <v>1945</v>
      </c>
      <c r="E896" s="92" t="s">
        <v>211</v>
      </c>
      <c r="F896" s="92"/>
      <c r="G896" s="92">
        <v>1</v>
      </c>
      <c r="H896" s="133">
        <v>21.99</v>
      </c>
      <c r="I896" s="161">
        <v>0.25</v>
      </c>
      <c r="J896" s="157">
        <f t="shared" si="26"/>
        <v>16.4925</v>
      </c>
    </row>
    <row r="897" spans="1:10" ht="30">
      <c r="A897" s="37">
        <f t="shared" si="27"/>
        <v>893</v>
      </c>
      <c r="B897" s="90" t="s">
        <v>207</v>
      </c>
      <c r="C897" s="92" t="s">
        <v>1946</v>
      </c>
      <c r="D897" s="92" t="s">
        <v>1947</v>
      </c>
      <c r="E897" s="92" t="s">
        <v>211</v>
      </c>
      <c r="F897" s="92"/>
      <c r="G897" s="92">
        <v>1</v>
      </c>
      <c r="H897" s="133">
        <v>28.99</v>
      </c>
      <c r="I897" s="161">
        <v>0.25</v>
      </c>
      <c r="J897" s="157">
        <f t="shared" si="26"/>
        <v>21.7425</v>
      </c>
    </row>
    <row r="898" spans="1:10" ht="15.75">
      <c r="A898" s="37">
        <f t="shared" si="27"/>
        <v>894</v>
      </c>
      <c r="B898" s="90" t="s">
        <v>207</v>
      </c>
      <c r="C898" s="92">
        <v>51</v>
      </c>
      <c r="D898" s="92" t="s">
        <v>1948</v>
      </c>
      <c r="E898" s="92" t="s">
        <v>211</v>
      </c>
      <c r="F898" s="92"/>
      <c r="G898" s="92">
        <v>1</v>
      </c>
      <c r="H898" s="133">
        <v>12.5</v>
      </c>
      <c r="I898" s="161">
        <v>0.25</v>
      </c>
      <c r="J898" s="157">
        <f t="shared" si="26"/>
        <v>9.375</v>
      </c>
    </row>
    <row r="899" spans="1:10" ht="15.75">
      <c r="A899" s="37">
        <f t="shared" si="27"/>
        <v>895</v>
      </c>
      <c r="B899" s="90" t="s">
        <v>207</v>
      </c>
      <c r="C899" s="92" t="s">
        <v>1949</v>
      </c>
      <c r="D899" s="92" t="s">
        <v>1950</v>
      </c>
      <c r="E899" s="92" t="s">
        <v>211</v>
      </c>
      <c r="F899" s="92"/>
      <c r="G899" s="92">
        <v>1</v>
      </c>
      <c r="H899" s="133">
        <v>14.5</v>
      </c>
      <c r="I899" s="161">
        <v>0.25</v>
      </c>
      <c r="J899" s="157">
        <f t="shared" ref="J899:J962" si="28">H899*(1-I899)</f>
        <v>10.875</v>
      </c>
    </row>
    <row r="900" spans="1:10" ht="30">
      <c r="A900" s="37">
        <f t="shared" si="27"/>
        <v>896</v>
      </c>
      <c r="B900" s="90" t="s">
        <v>207</v>
      </c>
      <c r="C900" s="92" t="s">
        <v>1951</v>
      </c>
      <c r="D900" s="92" t="s">
        <v>1952</v>
      </c>
      <c r="E900" s="92" t="s">
        <v>211</v>
      </c>
      <c r="F900" s="92"/>
      <c r="G900" s="92">
        <v>1</v>
      </c>
      <c r="H900" s="133">
        <v>10.989999999999998</v>
      </c>
      <c r="I900" s="161">
        <v>0.25</v>
      </c>
      <c r="J900" s="157">
        <f t="shared" si="28"/>
        <v>8.2424999999999997</v>
      </c>
    </row>
    <row r="901" spans="1:10" ht="15.75">
      <c r="A901" s="37">
        <f t="shared" si="27"/>
        <v>897</v>
      </c>
      <c r="B901" s="90" t="s">
        <v>207</v>
      </c>
      <c r="C901" s="92">
        <v>958</v>
      </c>
      <c r="D901" s="92" t="s">
        <v>1953</v>
      </c>
      <c r="E901" s="92" t="s">
        <v>211</v>
      </c>
      <c r="F901" s="92"/>
      <c r="G901" s="92">
        <v>1</v>
      </c>
      <c r="H901" s="133">
        <v>17.989999999999998</v>
      </c>
      <c r="I901" s="161">
        <v>0.25</v>
      </c>
      <c r="J901" s="157">
        <f t="shared" si="28"/>
        <v>13.4925</v>
      </c>
    </row>
    <row r="902" spans="1:10" ht="15.75">
      <c r="A902" s="37">
        <f t="shared" si="27"/>
        <v>898</v>
      </c>
      <c r="B902" s="90" t="s">
        <v>207</v>
      </c>
      <c r="C902" s="92" t="s">
        <v>1954</v>
      </c>
      <c r="D902" s="92" t="s">
        <v>1955</v>
      </c>
      <c r="E902" s="92" t="s">
        <v>211</v>
      </c>
      <c r="F902" s="92"/>
      <c r="G902" s="92">
        <v>1</v>
      </c>
      <c r="H902" s="133">
        <v>6.9899999999999993</v>
      </c>
      <c r="I902" s="161">
        <v>0.25</v>
      </c>
      <c r="J902" s="157">
        <f t="shared" si="28"/>
        <v>5.2424999999999997</v>
      </c>
    </row>
    <row r="903" spans="1:10" ht="15.75">
      <c r="A903" s="37">
        <f t="shared" ref="A903:A966" si="29">A902+1</f>
        <v>899</v>
      </c>
      <c r="B903" s="90" t="s">
        <v>207</v>
      </c>
      <c r="C903" s="92" t="s">
        <v>1956</v>
      </c>
      <c r="D903" s="92" t="s">
        <v>1957</v>
      </c>
      <c r="E903" s="92" t="s">
        <v>211</v>
      </c>
      <c r="F903" s="92"/>
      <c r="G903" s="92">
        <v>1</v>
      </c>
      <c r="H903" s="133">
        <v>25.99</v>
      </c>
      <c r="I903" s="161">
        <v>0.25</v>
      </c>
      <c r="J903" s="157">
        <f t="shared" si="28"/>
        <v>19.4925</v>
      </c>
    </row>
    <row r="904" spans="1:10" ht="30">
      <c r="A904" s="37">
        <f t="shared" si="29"/>
        <v>900</v>
      </c>
      <c r="B904" s="90" t="s">
        <v>207</v>
      </c>
      <c r="C904" s="92">
        <v>959</v>
      </c>
      <c r="D904" s="92" t="s">
        <v>1958</v>
      </c>
      <c r="E904" s="92" t="s">
        <v>211</v>
      </c>
      <c r="F904" s="92"/>
      <c r="G904" s="92">
        <v>1</v>
      </c>
      <c r="H904" s="133">
        <v>22.5</v>
      </c>
      <c r="I904" s="161">
        <v>0.25</v>
      </c>
      <c r="J904" s="157">
        <f t="shared" si="28"/>
        <v>16.875</v>
      </c>
    </row>
    <row r="905" spans="1:10" ht="30">
      <c r="A905" s="37">
        <f t="shared" si="29"/>
        <v>901</v>
      </c>
      <c r="B905" s="90" t="s">
        <v>207</v>
      </c>
      <c r="C905" s="92">
        <v>960</v>
      </c>
      <c r="D905" s="92" t="s">
        <v>1959</v>
      </c>
      <c r="E905" s="92" t="s">
        <v>211</v>
      </c>
      <c r="F905" s="92"/>
      <c r="G905" s="92">
        <v>1</v>
      </c>
      <c r="H905" s="133">
        <v>41.989999999999995</v>
      </c>
      <c r="I905" s="161">
        <v>0.25</v>
      </c>
      <c r="J905" s="157">
        <f t="shared" si="28"/>
        <v>31.492499999999996</v>
      </c>
    </row>
    <row r="906" spans="1:10" ht="30">
      <c r="A906" s="37">
        <f t="shared" si="29"/>
        <v>902</v>
      </c>
      <c r="B906" s="90" t="s">
        <v>207</v>
      </c>
      <c r="C906" s="92" t="s">
        <v>1960</v>
      </c>
      <c r="D906" s="92" t="s">
        <v>1961</v>
      </c>
      <c r="E906" s="92" t="s">
        <v>211</v>
      </c>
      <c r="F906" s="92"/>
      <c r="G906" s="92">
        <v>1</v>
      </c>
      <c r="H906" s="133">
        <v>102.99</v>
      </c>
      <c r="I906" s="161">
        <v>0.25</v>
      </c>
      <c r="J906" s="157">
        <f t="shared" si="28"/>
        <v>77.242499999999993</v>
      </c>
    </row>
    <row r="907" spans="1:10" ht="15.75">
      <c r="A907" s="37">
        <f t="shared" si="29"/>
        <v>903</v>
      </c>
      <c r="B907" s="90" t="s">
        <v>207</v>
      </c>
      <c r="C907" s="92" t="s">
        <v>1962</v>
      </c>
      <c r="D907" s="92" t="s">
        <v>1963</v>
      </c>
      <c r="E907" s="92" t="s">
        <v>211</v>
      </c>
      <c r="F907" s="92"/>
      <c r="G907" s="92">
        <v>1</v>
      </c>
      <c r="H907" s="133">
        <v>3.9</v>
      </c>
      <c r="I907" s="161">
        <v>0.25</v>
      </c>
      <c r="J907" s="157">
        <f t="shared" si="28"/>
        <v>2.9249999999999998</v>
      </c>
    </row>
    <row r="908" spans="1:10" ht="15.75">
      <c r="A908" s="37">
        <f t="shared" si="29"/>
        <v>904</v>
      </c>
      <c r="B908" s="90" t="s">
        <v>207</v>
      </c>
      <c r="C908" s="92">
        <v>995</v>
      </c>
      <c r="D908" s="92" t="s">
        <v>1964</v>
      </c>
      <c r="E908" s="92" t="s">
        <v>211</v>
      </c>
      <c r="F908" s="92"/>
      <c r="G908" s="92">
        <v>1</v>
      </c>
      <c r="H908" s="133">
        <v>47.5</v>
      </c>
      <c r="I908" s="161">
        <v>0.25</v>
      </c>
      <c r="J908" s="157">
        <f t="shared" si="28"/>
        <v>35.625</v>
      </c>
    </row>
    <row r="909" spans="1:10" ht="15.75">
      <c r="A909" s="37">
        <f t="shared" si="29"/>
        <v>905</v>
      </c>
      <c r="B909" s="90" t="s">
        <v>207</v>
      </c>
      <c r="C909" s="92" t="s">
        <v>1965</v>
      </c>
      <c r="D909" s="92" t="s">
        <v>1966</v>
      </c>
      <c r="E909" s="92" t="s">
        <v>211</v>
      </c>
      <c r="F909" s="92"/>
      <c r="G909" s="92">
        <v>1</v>
      </c>
      <c r="H909" s="133">
        <v>9.69</v>
      </c>
      <c r="I909" s="161">
        <v>0.25</v>
      </c>
      <c r="J909" s="157">
        <f t="shared" si="28"/>
        <v>7.2675000000000001</v>
      </c>
    </row>
    <row r="910" spans="1:10" ht="15.75">
      <c r="A910" s="37">
        <f t="shared" si="29"/>
        <v>906</v>
      </c>
      <c r="B910" s="90" t="s">
        <v>207</v>
      </c>
      <c r="C910" s="92" t="s">
        <v>1967</v>
      </c>
      <c r="D910" s="92" t="s">
        <v>1968</v>
      </c>
      <c r="E910" s="92" t="s">
        <v>211</v>
      </c>
      <c r="F910" s="92"/>
      <c r="G910" s="92">
        <v>1</v>
      </c>
      <c r="H910" s="133">
        <v>10.5</v>
      </c>
      <c r="I910" s="161">
        <v>0.25</v>
      </c>
      <c r="J910" s="157">
        <f t="shared" si="28"/>
        <v>7.875</v>
      </c>
    </row>
    <row r="911" spans="1:10" ht="15.75">
      <c r="A911" s="37">
        <f t="shared" si="29"/>
        <v>907</v>
      </c>
      <c r="B911" s="90" t="s">
        <v>207</v>
      </c>
      <c r="C911" s="92">
        <v>997</v>
      </c>
      <c r="D911" s="92" t="s">
        <v>1969</v>
      </c>
      <c r="E911" s="92" t="s">
        <v>211</v>
      </c>
      <c r="F911" s="92"/>
      <c r="G911" s="92">
        <v>1</v>
      </c>
      <c r="H911" s="133">
        <v>41.99</v>
      </c>
      <c r="I911" s="161">
        <v>0.25</v>
      </c>
      <c r="J911" s="157">
        <f t="shared" si="28"/>
        <v>31.4925</v>
      </c>
    </row>
    <row r="912" spans="1:10" ht="30">
      <c r="A912" s="37">
        <f t="shared" si="29"/>
        <v>908</v>
      </c>
      <c r="B912" s="90" t="s">
        <v>207</v>
      </c>
      <c r="C912" s="92" t="s">
        <v>1970</v>
      </c>
      <c r="D912" s="92" t="s">
        <v>1971</v>
      </c>
      <c r="E912" s="92" t="s">
        <v>211</v>
      </c>
      <c r="F912" s="92"/>
      <c r="G912" s="92">
        <v>1</v>
      </c>
      <c r="H912" s="133">
        <v>134.98999999999998</v>
      </c>
      <c r="I912" s="161">
        <v>0.25</v>
      </c>
      <c r="J912" s="157">
        <f t="shared" si="28"/>
        <v>101.24249999999998</v>
      </c>
    </row>
    <row r="913" spans="1:10" ht="15.75">
      <c r="A913" s="37">
        <f t="shared" si="29"/>
        <v>909</v>
      </c>
      <c r="B913" s="90" t="s">
        <v>207</v>
      </c>
      <c r="C913" s="92" t="s">
        <v>1972</v>
      </c>
      <c r="D913" s="92" t="s">
        <v>1973</v>
      </c>
      <c r="E913" s="92" t="s">
        <v>211</v>
      </c>
      <c r="F913" s="92"/>
      <c r="G913" s="92">
        <v>1</v>
      </c>
      <c r="H913" s="133">
        <v>53.99</v>
      </c>
      <c r="I913" s="161">
        <v>0.25</v>
      </c>
      <c r="J913" s="157">
        <f t="shared" si="28"/>
        <v>40.4925</v>
      </c>
    </row>
    <row r="914" spans="1:10" ht="15.75">
      <c r="A914" s="37">
        <f t="shared" si="29"/>
        <v>910</v>
      </c>
      <c r="B914" s="90" t="s">
        <v>207</v>
      </c>
      <c r="C914" s="92" t="s">
        <v>1974</v>
      </c>
      <c r="D914" s="92" t="s">
        <v>1975</v>
      </c>
      <c r="E914" s="92" t="s">
        <v>211</v>
      </c>
      <c r="F914" s="92"/>
      <c r="G914" s="92">
        <v>1</v>
      </c>
      <c r="H914" s="133">
        <v>88.99</v>
      </c>
      <c r="I914" s="161">
        <v>0.25</v>
      </c>
      <c r="J914" s="157">
        <f t="shared" si="28"/>
        <v>66.742499999999993</v>
      </c>
    </row>
    <row r="915" spans="1:10" ht="15.75">
      <c r="A915" s="37">
        <f t="shared" si="29"/>
        <v>911</v>
      </c>
      <c r="B915" s="90" t="s">
        <v>207</v>
      </c>
      <c r="C915" s="92" t="s">
        <v>1974</v>
      </c>
      <c r="D915" s="92" t="s">
        <v>1975</v>
      </c>
      <c r="E915" s="92" t="s">
        <v>211</v>
      </c>
      <c r="F915" s="92"/>
      <c r="G915" s="92">
        <v>1</v>
      </c>
      <c r="H915" s="133">
        <v>90.99</v>
      </c>
      <c r="I915" s="161">
        <v>0.25</v>
      </c>
      <c r="J915" s="157">
        <f t="shared" si="28"/>
        <v>68.242499999999993</v>
      </c>
    </row>
    <row r="916" spans="1:10" ht="15.75">
      <c r="A916" s="37">
        <f t="shared" si="29"/>
        <v>912</v>
      </c>
      <c r="B916" s="90" t="s">
        <v>207</v>
      </c>
      <c r="C916" s="92" t="s">
        <v>1976</v>
      </c>
      <c r="D916" s="92" t="s">
        <v>1977</v>
      </c>
      <c r="E916" s="92" t="s">
        <v>211</v>
      </c>
      <c r="F916" s="92"/>
      <c r="G916" s="92">
        <v>1</v>
      </c>
      <c r="H916" s="133">
        <v>39.99</v>
      </c>
      <c r="I916" s="161">
        <v>0.25</v>
      </c>
      <c r="J916" s="157">
        <f t="shared" si="28"/>
        <v>29.9925</v>
      </c>
    </row>
    <row r="917" spans="1:10" ht="15.75">
      <c r="A917" s="37">
        <f t="shared" si="29"/>
        <v>913</v>
      </c>
      <c r="B917" s="90" t="s">
        <v>207</v>
      </c>
      <c r="C917" s="92" t="s">
        <v>1978</v>
      </c>
      <c r="D917" s="92" t="s">
        <v>1979</v>
      </c>
      <c r="E917" s="92" t="s">
        <v>211</v>
      </c>
      <c r="F917" s="92"/>
      <c r="G917" s="92">
        <v>1</v>
      </c>
      <c r="H917" s="133">
        <v>52.99</v>
      </c>
      <c r="I917" s="161">
        <v>0.25</v>
      </c>
      <c r="J917" s="157">
        <f t="shared" si="28"/>
        <v>39.7425</v>
      </c>
    </row>
    <row r="918" spans="1:10" ht="15.75">
      <c r="A918" s="37">
        <f t="shared" si="29"/>
        <v>914</v>
      </c>
      <c r="B918" s="90" t="s">
        <v>207</v>
      </c>
      <c r="C918" s="92" t="s">
        <v>1980</v>
      </c>
      <c r="D918" s="92" t="s">
        <v>1981</v>
      </c>
      <c r="E918" s="92" t="s">
        <v>211</v>
      </c>
      <c r="F918" s="92"/>
      <c r="G918" s="92">
        <v>1</v>
      </c>
      <c r="H918" s="133">
        <v>84.99</v>
      </c>
      <c r="I918" s="161">
        <v>0.25</v>
      </c>
      <c r="J918" s="157">
        <f t="shared" si="28"/>
        <v>63.742499999999993</v>
      </c>
    </row>
    <row r="919" spans="1:10" ht="15.75">
      <c r="A919" s="37">
        <f t="shared" si="29"/>
        <v>915</v>
      </c>
      <c r="B919" s="90" t="s">
        <v>207</v>
      </c>
      <c r="C919" s="92" t="s">
        <v>1982</v>
      </c>
      <c r="D919" s="92" t="s">
        <v>1983</v>
      </c>
      <c r="E919" s="92" t="s">
        <v>211</v>
      </c>
      <c r="F919" s="92"/>
      <c r="G919" s="92">
        <v>1</v>
      </c>
      <c r="H919" s="133">
        <v>57.99</v>
      </c>
      <c r="I919" s="161">
        <v>0.25</v>
      </c>
      <c r="J919" s="157">
        <f t="shared" si="28"/>
        <v>43.4925</v>
      </c>
    </row>
    <row r="920" spans="1:10" ht="15.75">
      <c r="A920" s="37">
        <f t="shared" si="29"/>
        <v>916</v>
      </c>
      <c r="B920" s="90" t="s">
        <v>207</v>
      </c>
      <c r="C920" s="92" t="s">
        <v>1984</v>
      </c>
      <c r="D920" s="92" t="s">
        <v>1985</v>
      </c>
      <c r="E920" s="92" t="s">
        <v>211</v>
      </c>
      <c r="F920" s="92"/>
      <c r="G920" s="92">
        <v>1</v>
      </c>
      <c r="H920" s="133">
        <v>26.5</v>
      </c>
      <c r="I920" s="161">
        <v>0.25</v>
      </c>
      <c r="J920" s="157">
        <f t="shared" si="28"/>
        <v>19.875</v>
      </c>
    </row>
    <row r="921" spans="1:10" ht="15.75">
      <c r="A921" s="37">
        <f t="shared" si="29"/>
        <v>917</v>
      </c>
      <c r="B921" s="90" t="s">
        <v>207</v>
      </c>
      <c r="C921" s="92" t="s">
        <v>1986</v>
      </c>
      <c r="D921" s="92" t="s">
        <v>1987</v>
      </c>
      <c r="E921" s="92" t="s">
        <v>211</v>
      </c>
      <c r="F921" s="92"/>
      <c r="G921" s="92">
        <v>1</v>
      </c>
      <c r="H921" s="133">
        <v>41.99</v>
      </c>
      <c r="I921" s="161">
        <v>0.25</v>
      </c>
      <c r="J921" s="157">
        <f t="shared" si="28"/>
        <v>31.4925</v>
      </c>
    </row>
    <row r="922" spans="1:10" ht="15.75">
      <c r="A922" s="37">
        <f t="shared" si="29"/>
        <v>918</v>
      </c>
      <c r="B922" s="90" t="s">
        <v>207</v>
      </c>
      <c r="C922" s="92" t="s">
        <v>1988</v>
      </c>
      <c r="D922" s="92" t="s">
        <v>1989</v>
      </c>
      <c r="E922" s="92" t="s">
        <v>211</v>
      </c>
      <c r="F922" s="92"/>
      <c r="G922" s="92">
        <v>1</v>
      </c>
      <c r="H922" s="133">
        <v>49.5</v>
      </c>
      <c r="I922" s="161">
        <v>0.25</v>
      </c>
      <c r="J922" s="157">
        <f t="shared" si="28"/>
        <v>37.125</v>
      </c>
    </row>
    <row r="923" spans="1:10" ht="15.75">
      <c r="A923" s="37">
        <f t="shared" si="29"/>
        <v>919</v>
      </c>
      <c r="B923" s="90" t="s">
        <v>207</v>
      </c>
      <c r="C923" s="92" t="s">
        <v>1990</v>
      </c>
      <c r="D923" s="92" t="s">
        <v>1991</v>
      </c>
      <c r="E923" s="92" t="s">
        <v>211</v>
      </c>
      <c r="F923" s="92"/>
      <c r="G923" s="92">
        <v>1</v>
      </c>
      <c r="H923" s="133">
        <v>51.5</v>
      </c>
      <c r="I923" s="161">
        <v>0.25</v>
      </c>
      <c r="J923" s="157">
        <f t="shared" si="28"/>
        <v>38.625</v>
      </c>
    </row>
    <row r="924" spans="1:10" ht="15.75">
      <c r="A924" s="37">
        <f t="shared" si="29"/>
        <v>920</v>
      </c>
      <c r="B924" s="90" t="s">
        <v>207</v>
      </c>
      <c r="C924" s="92" t="s">
        <v>1992</v>
      </c>
      <c r="D924" s="92" t="s">
        <v>1993</v>
      </c>
      <c r="E924" s="92" t="s">
        <v>211</v>
      </c>
      <c r="F924" s="92"/>
      <c r="G924" s="92">
        <v>1</v>
      </c>
      <c r="H924" s="133">
        <v>37.5</v>
      </c>
      <c r="I924" s="161">
        <v>0.25</v>
      </c>
      <c r="J924" s="157">
        <f t="shared" si="28"/>
        <v>28.125</v>
      </c>
    </row>
    <row r="925" spans="1:10" ht="15.75">
      <c r="A925" s="37">
        <f t="shared" si="29"/>
        <v>921</v>
      </c>
      <c r="B925" s="90" t="s">
        <v>207</v>
      </c>
      <c r="C925" s="92" t="s">
        <v>1994</v>
      </c>
      <c r="D925" s="92" t="s">
        <v>1995</v>
      </c>
      <c r="E925" s="92" t="s">
        <v>211</v>
      </c>
      <c r="F925" s="92"/>
      <c r="G925" s="92">
        <v>1</v>
      </c>
      <c r="H925" s="133">
        <v>33.989999999999995</v>
      </c>
      <c r="I925" s="161">
        <v>0.25</v>
      </c>
      <c r="J925" s="157">
        <f t="shared" si="28"/>
        <v>25.492499999999996</v>
      </c>
    </row>
    <row r="926" spans="1:10" ht="15.75">
      <c r="A926" s="37">
        <f t="shared" si="29"/>
        <v>922</v>
      </c>
      <c r="B926" s="90" t="s">
        <v>207</v>
      </c>
      <c r="C926" s="92" t="s">
        <v>1996</v>
      </c>
      <c r="D926" s="92" t="s">
        <v>1997</v>
      </c>
      <c r="E926" s="92" t="s">
        <v>211</v>
      </c>
      <c r="F926" s="92"/>
      <c r="G926" s="92">
        <v>1</v>
      </c>
      <c r="H926" s="133">
        <v>10.99</v>
      </c>
      <c r="I926" s="161">
        <v>0.25</v>
      </c>
      <c r="J926" s="157">
        <f t="shared" si="28"/>
        <v>8.2424999999999997</v>
      </c>
    </row>
    <row r="927" spans="1:10" ht="15.75">
      <c r="A927" s="37">
        <f t="shared" si="29"/>
        <v>923</v>
      </c>
      <c r="B927" s="90" t="s">
        <v>207</v>
      </c>
      <c r="C927" s="92" t="s">
        <v>1998</v>
      </c>
      <c r="D927" s="92" t="s">
        <v>1999</v>
      </c>
      <c r="E927" s="92" t="s">
        <v>211</v>
      </c>
      <c r="F927" s="92"/>
      <c r="G927" s="92">
        <v>1</v>
      </c>
      <c r="H927" s="133">
        <v>169.98999999999998</v>
      </c>
      <c r="I927" s="161">
        <v>0.25</v>
      </c>
      <c r="J927" s="157">
        <f t="shared" si="28"/>
        <v>127.49249999999998</v>
      </c>
    </row>
    <row r="928" spans="1:10" ht="30">
      <c r="A928" s="37">
        <f t="shared" si="29"/>
        <v>924</v>
      </c>
      <c r="B928" s="90" t="s">
        <v>207</v>
      </c>
      <c r="C928" s="92" t="s">
        <v>1970</v>
      </c>
      <c r="D928" s="92" t="s">
        <v>2000</v>
      </c>
      <c r="E928" s="92" t="s">
        <v>211</v>
      </c>
      <c r="F928" s="92"/>
      <c r="G928" s="92">
        <v>1</v>
      </c>
      <c r="H928" s="133">
        <v>134.98999999999998</v>
      </c>
      <c r="I928" s="161">
        <v>0.25</v>
      </c>
      <c r="J928" s="157">
        <f t="shared" si="28"/>
        <v>101.24249999999998</v>
      </c>
    </row>
    <row r="929" spans="1:10" ht="15.75">
      <c r="A929" s="37">
        <f t="shared" si="29"/>
        <v>925</v>
      </c>
      <c r="B929" s="90" t="s">
        <v>207</v>
      </c>
      <c r="C929" s="92" t="s">
        <v>2001</v>
      </c>
      <c r="D929" s="92" t="s">
        <v>2002</v>
      </c>
      <c r="E929" s="92" t="s">
        <v>211</v>
      </c>
      <c r="F929" s="92"/>
      <c r="G929" s="92">
        <v>1</v>
      </c>
      <c r="H929" s="133">
        <v>76.989999999999995</v>
      </c>
      <c r="I929" s="161">
        <v>0.25</v>
      </c>
      <c r="J929" s="157">
        <f t="shared" si="28"/>
        <v>57.742499999999993</v>
      </c>
    </row>
    <row r="930" spans="1:10" ht="15.75">
      <c r="A930" s="37">
        <f t="shared" si="29"/>
        <v>926</v>
      </c>
      <c r="B930" s="90" t="s">
        <v>207</v>
      </c>
      <c r="C930" s="92" t="s">
        <v>2003</v>
      </c>
      <c r="D930" s="92" t="s">
        <v>2004</v>
      </c>
      <c r="E930" s="92" t="s">
        <v>211</v>
      </c>
      <c r="F930" s="92"/>
      <c r="G930" s="92">
        <v>1</v>
      </c>
      <c r="H930" s="133">
        <v>10.989999999999998</v>
      </c>
      <c r="I930" s="161">
        <v>0.25</v>
      </c>
      <c r="J930" s="157">
        <f t="shared" si="28"/>
        <v>8.2424999999999997</v>
      </c>
    </row>
    <row r="931" spans="1:10" ht="15.75">
      <c r="A931" s="37">
        <f t="shared" si="29"/>
        <v>927</v>
      </c>
      <c r="B931" s="90" t="s">
        <v>207</v>
      </c>
      <c r="C931" s="92" t="s">
        <v>2005</v>
      </c>
      <c r="D931" s="92" t="s">
        <v>2006</v>
      </c>
      <c r="E931" s="92" t="s">
        <v>211</v>
      </c>
      <c r="F931" s="92"/>
      <c r="G931" s="92">
        <v>1</v>
      </c>
      <c r="H931" s="133">
        <v>10.989999999999998</v>
      </c>
      <c r="I931" s="161">
        <v>0.25</v>
      </c>
      <c r="J931" s="157">
        <f t="shared" si="28"/>
        <v>8.2424999999999997</v>
      </c>
    </row>
    <row r="932" spans="1:10" ht="15.75">
      <c r="A932" s="37">
        <f t="shared" si="29"/>
        <v>928</v>
      </c>
      <c r="B932" s="90" t="s">
        <v>207</v>
      </c>
      <c r="C932" s="92" t="s">
        <v>2007</v>
      </c>
      <c r="D932" s="92" t="s">
        <v>2008</v>
      </c>
      <c r="E932" s="92" t="s">
        <v>211</v>
      </c>
      <c r="F932" s="92"/>
      <c r="G932" s="92">
        <v>1</v>
      </c>
      <c r="H932" s="133">
        <v>13.989999999999998</v>
      </c>
      <c r="I932" s="161">
        <v>0.25</v>
      </c>
      <c r="J932" s="157">
        <f t="shared" si="28"/>
        <v>10.4925</v>
      </c>
    </row>
    <row r="933" spans="1:10" ht="15.75">
      <c r="A933" s="37">
        <f t="shared" si="29"/>
        <v>929</v>
      </c>
      <c r="B933" s="90" t="s">
        <v>207</v>
      </c>
      <c r="C933" s="92" t="s">
        <v>2009</v>
      </c>
      <c r="D933" s="92" t="s">
        <v>2010</v>
      </c>
      <c r="E933" s="92" t="s">
        <v>211</v>
      </c>
      <c r="F933" s="92"/>
      <c r="G933" s="92">
        <v>1</v>
      </c>
      <c r="H933" s="133">
        <v>69.989999999999995</v>
      </c>
      <c r="I933" s="161">
        <v>0.25</v>
      </c>
      <c r="J933" s="157">
        <f t="shared" si="28"/>
        <v>52.492499999999993</v>
      </c>
    </row>
    <row r="934" spans="1:10" ht="15.75">
      <c r="A934" s="37">
        <f t="shared" si="29"/>
        <v>930</v>
      </c>
      <c r="B934" s="90" t="s">
        <v>207</v>
      </c>
      <c r="C934" s="92" t="s">
        <v>2011</v>
      </c>
      <c r="D934" s="92" t="s">
        <v>2012</v>
      </c>
      <c r="E934" s="92" t="s">
        <v>211</v>
      </c>
      <c r="F934" s="92"/>
      <c r="G934" s="92">
        <v>1</v>
      </c>
      <c r="H934" s="133">
        <v>38.989999999999995</v>
      </c>
      <c r="I934" s="161">
        <v>0.25</v>
      </c>
      <c r="J934" s="157">
        <f t="shared" si="28"/>
        <v>29.242499999999996</v>
      </c>
    </row>
    <row r="935" spans="1:10" ht="15.75">
      <c r="A935" s="37">
        <f t="shared" si="29"/>
        <v>931</v>
      </c>
      <c r="B935" s="90" t="s">
        <v>207</v>
      </c>
      <c r="C935" s="92" t="s">
        <v>2013</v>
      </c>
      <c r="D935" s="92" t="s">
        <v>2014</v>
      </c>
      <c r="E935" s="92" t="s">
        <v>211</v>
      </c>
      <c r="F935" s="92"/>
      <c r="G935" s="92">
        <v>1</v>
      </c>
      <c r="H935" s="133">
        <v>39.989999999999995</v>
      </c>
      <c r="I935" s="161">
        <v>0.25</v>
      </c>
      <c r="J935" s="157">
        <f t="shared" si="28"/>
        <v>29.992499999999996</v>
      </c>
    </row>
    <row r="936" spans="1:10" ht="15.75">
      <c r="A936" s="37">
        <f t="shared" si="29"/>
        <v>932</v>
      </c>
      <c r="B936" s="90" t="s">
        <v>207</v>
      </c>
      <c r="C936" s="92" t="s">
        <v>2015</v>
      </c>
      <c r="D936" s="92" t="s">
        <v>2016</v>
      </c>
      <c r="E936" s="92" t="s">
        <v>211</v>
      </c>
      <c r="F936" s="92"/>
      <c r="G936" s="92">
        <v>1</v>
      </c>
      <c r="H936" s="133">
        <v>39.989999999999995</v>
      </c>
      <c r="I936" s="161">
        <v>0.25</v>
      </c>
      <c r="J936" s="157">
        <f t="shared" si="28"/>
        <v>29.992499999999996</v>
      </c>
    </row>
    <row r="937" spans="1:10" ht="15.75">
      <c r="A937" s="37">
        <f t="shared" si="29"/>
        <v>933</v>
      </c>
      <c r="B937" s="90" t="s">
        <v>207</v>
      </c>
      <c r="C937" s="92" t="s">
        <v>2017</v>
      </c>
      <c r="D937" s="92" t="s">
        <v>2018</v>
      </c>
      <c r="E937" s="92" t="s">
        <v>211</v>
      </c>
      <c r="F937" s="92"/>
      <c r="G937" s="92">
        <v>1</v>
      </c>
      <c r="H937" s="133">
        <v>43.5</v>
      </c>
      <c r="I937" s="161">
        <v>0.25</v>
      </c>
      <c r="J937" s="157">
        <f t="shared" si="28"/>
        <v>32.625</v>
      </c>
    </row>
    <row r="938" spans="1:10" ht="15.75">
      <c r="A938" s="37">
        <f t="shared" si="29"/>
        <v>934</v>
      </c>
      <c r="B938" s="90" t="s">
        <v>207</v>
      </c>
      <c r="C938" s="92" t="s">
        <v>2019</v>
      </c>
      <c r="D938" s="92" t="s">
        <v>2020</v>
      </c>
      <c r="E938" s="92" t="s">
        <v>211</v>
      </c>
      <c r="F938" s="92"/>
      <c r="G938" s="92">
        <v>1</v>
      </c>
      <c r="H938" s="133">
        <v>45.5</v>
      </c>
      <c r="I938" s="161">
        <v>0.25</v>
      </c>
      <c r="J938" s="157">
        <f t="shared" si="28"/>
        <v>34.125</v>
      </c>
    </row>
    <row r="939" spans="1:10" ht="15.75">
      <c r="A939" s="37">
        <f t="shared" si="29"/>
        <v>935</v>
      </c>
      <c r="B939" s="90" t="s">
        <v>207</v>
      </c>
      <c r="C939" s="92" t="s">
        <v>2021</v>
      </c>
      <c r="D939" s="92" t="s">
        <v>2022</v>
      </c>
      <c r="E939" s="92" t="s">
        <v>211</v>
      </c>
      <c r="F939" s="92"/>
      <c r="G939" s="92">
        <v>1</v>
      </c>
      <c r="H939" s="133">
        <v>45.5</v>
      </c>
      <c r="I939" s="161">
        <v>0.25</v>
      </c>
      <c r="J939" s="157">
        <f t="shared" si="28"/>
        <v>34.125</v>
      </c>
    </row>
    <row r="940" spans="1:10" ht="15.75">
      <c r="A940" s="37">
        <f t="shared" si="29"/>
        <v>936</v>
      </c>
      <c r="B940" s="90" t="s">
        <v>207</v>
      </c>
      <c r="C940" s="92" t="s">
        <v>2023</v>
      </c>
      <c r="D940" s="92" t="s">
        <v>2024</v>
      </c>
      <c r="E940" s="92" t="s">
        <v>211</v>
      </c>
      <c r="F940" s="92"/>
      <c r="G940" s="92">
        <v>1</v>
      </c>
      <c r="H940" s="133">
        <v>79.989999999999995</v>
      </c>
      <c r="I940" s="161">
        <v>0.25</v>
      </c>
      <c r="J940" s="157">
        <f t="shared" si="28"/>
        <v>59.992499999999993</v>
      </c>
    </row>
    <row r="941" spans="1:10" ht="15.75">
      <c r="A941" s="37">
        <f t="shared" si="29"/>
        <v>937</v>
      </c>
      <c r="B941" s="90" t="s">
        <v>207</v>
      </c>
      <c r="C941" s="92" t="s">
        <v>2025</v>
      </c>
      <c r="D941" s="92" t="s">
        <v>2026</v>
      </c>
      <c r="E941" s="92" t="s">
        <v>211</v>
      </c>
      <c r="F941" s="92"/>
      <c r="G941" s="92">
        <v>1</v>
      </c>
      <c r="H941" s="133">
        <v>41.989999999999995</v>
      </c>
      <c r="I941" s="161">
        <v>0.25</v>
      </c>
      <c r="J941" s="157">
        <f t="shared" si="28"/>
        <v>31.492499999999996</v>
      </c>
    </row>
    <row r="942" spans="1:10" ht="15.75">
      <c r="A942" s="37">
        <f t="shared" si="29"/>
        <v>938</v>
      </c>
      <c r="B942" s="90" t="s">
        <v>207</v>
      </c>
      <c r="C942" s="92" t="s">
        <v>2027</v>
      </c>
      <c r="D942" s="92" t="s">
        <v>2028</v>
      </c>
      <c r="E942" s="92" t="s">
        <v>211</v>
      </c>
      <c r="F942" s="92"/>
      <c r="G942" s="92">
        <v>1</v>
      </c>
      <c r="H942" s="133">
        <v>49.5</v>
      </c>
      <c r="I942" s="161">
        <v>0.25</v>
      </c>
      <c r="J942" s="157">
        <f t="shared" si="28"/>
        <v>37.125</v>
      </c>
    </row>
    <row r="943" spans="1:10" ht="15.75">
      <c r="A943" s="37">
        <f t="shared" si="29"/>
        <v>939</v>
      </c>
      <c r="B943" s="90" t="s">
        <v>207</v>
      </c>
      <c r="C943" s="92" t="s">
        <v>2029</v>
      </c>
      <c r="D943" s="92" t="s">
        <v>2030</v>
      </c>
      <c r="E943" s="92" t="s">
        <v>211</v>
      </c>
      <c r="F943" s="92"/>
      <c r="G943" s="92">
        <v>1</v>
      </c>
      <c r="H943" s="133">
        <v>53.989999999999995</v>
      </c>
      <c r="I943" s="161">
        <v>0.25</v>
      </c>
      <c r="J943" s="157">
        <f t="shared" si="28"/>
        <v>40.492499999999993</v>
      </c>
    </row>
    <row r="944" spans="1:10" ht="15.75">
      <c r="A944" s="37">
        <f t="shared" si="29"/>
        <v>940</v>
      </c>
      <c r="B944" s="90" t="s">
        <v>207</v>
      </c>
      <c r="C944" s="92">
        <v>264</v>
      </c>
      <c r="D944" s="92" t="s">
        <v>2031</v>
      </c>
      <c r="E944" s="92" t="s">
        <v>211</v>
      </c>
      <c r="F944" s="92"/>
      <c r="G944" s="92">
        <v>1</v>
      </c>
      <c r="H944" s="133">
        <v>23.99</v>
      </c>
      <c r="I944" s="161">
        <v>0.25</v>
      </c>
      <c r="J944" s="157">
        <f t="shared" si="28"/>
        <v>17.9925</v>
      </c>
    </row>
    <row r="945" spans="1:10" ht="15.75">
      <c r="A945" s="37">
        <f t="shared" si="29"/>
        <v>941</v>
      </c>
      <c r="B945" s="90" t="s">
        <v>207</v>
      </c>
      <c r="C945" s="92">
        <v>266</v>
      </c>
      <c r="D945" s="92" t="s">
        <v>2032</v>
      </c>
      <c r="E945" s="92" t="s">
        <v>211</v>
      </c>
      <c r="F945" s="92"/>
      <c r="G945" s="92">
        <v>1</v>
      </c>
      <c r="H945" s="133">
        <v>138.98999999999998</v>
      </c>
      <c r="I945" s="161">
        <v>0.25</v>
      </c>
      <c r="J945" s="157">
        <f t="shared" si="28"/>
        <v>104.24249999999998</v>
      </c>
    </row>
    <row r="946" spans="1:10" ht="15.75">
      <c r="A946" s="37">
        <f t="shared" si="29"/>
        <v>942</v>
      </c>
      <c r="B946" s="90" t="s">
        <v>207</v>
      </c>
      <c r="C946" s="92">
        <v>268</v>
      </c>
      <c r="D946" s="92" t="s">
        <v>2033</v>
      </c>
      <c r="E946" s="92" t="s">
        <v>211</v>
      </c>
      <c r="F946" s="92"/>
      <c r="G946" s="92">
        <v>1</v>
      </c>
      <c r="H946" s="133">
        <v>28.99</v>
      </c>
      <c r="I946" s="161">
        <v>0.25</v>
      </c>
      <c r="J946" s="157">
        <f t="shared" si="28"/>
        <v>21.7425</v>
      </c>
    </row>
    <row r="947" spans="1:10" ht="15.75">
      <c r="A947" s="37">
        <f t="shared" si="29"/>
        <v>943</v>
      </c>
      <c r="B947" s="90" t="s">
        <v>207</v>
      </c>
      <c r="C947" s="92" t="s">
        <v>2034</v>
      </c>
      <c r="D947" s="92" t="s">
        <v>2035</v>
      </c>
      <c r="E947" s="92" t="s">
        <v>211</v>
      </c>
      <c r="F947" s="92"/>
      <c r="G947" s="92">
        <v>1</v>
      </c>
      <c r="H947" s="133">
        <v>17.5</v>
      </c>
      <c r="I947" s="161">
        <v>0.25</v>
      </c>
      <c r="J947" s="157">
        <f t="shared" si="28"/>
        <v>13.125</v>
      </c>
    </row>
    <row r="948" spans="1:10" ht="15.75">
      <c r="A948" s="37">
        <f t="shared" si="29"/>
        <v>944</v>
      </c>
      <c r="B948" s="90" t="s">
        <v>207</v>
      </c>
      <c r="C948" s="92" t="s">
        <v>2036</v>
      </c>
      <c r="D948" s="92" t="s">
        <v>2037</v>
      </c>
      <c r="E948" s="92" t="s">
        <v>211</v>
      </c>
      <c r="F948" s="92"/>
      <c r="G948" s="92">
        <v>1</v>
      </c>
      <c r="H948" s="133">
        <v>31.99</v>
      </c>
      <c r="I948" s="161">
        <v>0.25</v>
      </c>
      <c r="J948" s="157">
        <f t="shared" si="28"/>
        <v>23.9925</v>
      </c>
    </row>
    <row r="949" spans="1:10" ht="15.75">
      <c r="A949" s="37">
        <f t="shared" si="29"/>
        <v>945</v>
      </c>
      <c r="B949" s="90" t="s">
        <v>207</v>
      </c>
      <c r="C949" s="92" t="s">
        <v>2038</v>
      </c>
      <c r="D949" s="92" t="s">
        <v>2039</v>
      </c>
      <c r="E949" s="92" t="s">
        <v>211</v>
      </c>
      <c r="F949" s="92"/>
      <c r="G949" s="92">
        <v>1</v>
      </c>
      <c r="H949" s="133">
        <v>12.989999999999998</v>
      </c>
      <c r="I949" s="161">
        <v>0.25</v>
      </c>
      <c r="J949" s="157">
        <f t="shared" si="28"/>
        <v>9.7424999999999997</v>
      </c>
    </row>
    <row r="950" spans="1:10" ht="15.75">
      <c r="A950" s="37">
        <f t="shared" si="29"/>
        <v>946</v>
      </c>
      <c r="B950" s="90" t="s">
        <v>207</v>
      </c>
      <c r="C950" s="92">
        <v>273</v>
      </c>
      <c r="D950" s="92" t="s">
        <v>2040</v>
      </c>
      <c r="E950" s="92" t="s">
        <v>211</v>
      </c>
      <c r="F950" s="92"/>
      <c r="G950" s="92">
        <v>1</v>
      </c>
      <c r="H950" s="133">
        <v>8.19</v>
      </c>
      <c r="I950" s="161">
        <v>0.25</v>
      </c>
      <c r="J950" s="157">
        <f t="shared" si="28"/>
        <v>6.1425000000000001</v>
      </c>
    </row>
    <row r="951" spans="1:10" ht="15.75">
      <c r="A951" s="37">
        <f t="shared" si="29"/>
        <v>947</v>
      </c>
      <c r="B951" s="90" t="s">
        <v>207</v>
      </c>
      <c r="C951" s="92">
        <v>702</v>
      </c>
      <c r="D951" s="92" t="s">
        <v>2041</v>
      </c>
      <c r="E951" s="92" t="s">
        <v>211</v>
      </c>
      <c r="F951" s="92"/>
      <c r="G951" s="92">
        <v>1</v>
      </c>
      <c r="H951" s="133">
        <v>20.99</v>
      </c>
      <c r="I951" s="161">
        <v>0.25</v>
      </c>
      <c r="J951" s="157">
        <f t="shared" si="28"/>
        <v>15.7425</v>
      </c>
    </row>
    <row r="952" spans="1:10" ht="15.75">
      <c r="A952" s="37">
        <f t="shared" si="29"/>
        <v>948</v>
      </c>
      <c r="B952" s="90" t="s">
        <v>207</v>
      </c>
      <c r="C952" s="92" t="s">
        <v>2042</v>
      </c>
      <c r="D952" s="92" t="s">
        <v>2043</v>
      </c>
      <c r="E952" s="92" t="s">
        <v>211</v>
      </c>
      <c r="F952" s="92"/>
      <c r="G952" s="92">
        <v>1</v>
      </c>
      <c r="H952" s="133">
        <v>12.5</v>
      </c>
      <c r="I952" s="161">
        <v>0.25</v>
      </c>
      <c r="J952" s="157">
        <f t="shared" si="28"/>
        <v>9.375</v>
      </c>
    </row>
    <row r="953" spans="1:10" ht="15.75">
      <c r="A953" s="37">
        <f t="shared" si="29"/>
        <v>949</v>
      </c>
      <c r="B953" s="90" t="s">
        <v>207</v>
      </c>
      <c r="C953" s="92">
        <v>713</v>
      </c>
      <c r="D953" s="92" t="s">
        <v>2044</v>
      </c>
      <c r="E953" s="92" t="s">
        <v>211</v>
      </c>
      <c r="F953" s="92"/>
      <c r="G953" s="92">
        <v>1</v>
      </c>
      <c r="H953" s="133">
        <v>32.5</v>
      </c>
      <c r="I953" s="161">
        <v>0.25</v>
      </c>
      <c r="J953" s="157">
        <f t="shared" si="28"/>
        <v>24.375</v>
      </c>
    </row>
    <row r="954" spans="1:10" ht="15.75">
      <c r="A954" s="37">
        <f t="shared" si="29"/>
        <v>950</v>
      </c>
      <c r="B954" s="90" t="s">
        <v>207</v>
      </c>
      <c r="C954" s="92">
        <v>719</v>
      </c>
      <c r="D954" s="92" t="s">
        <v>2045</v>
      </c>
      <c r="E954" s="92" t="s">
        <v>211</v>
      </c>
      <c r="F954" s="92"/>
      <c r="G954" s="92">
        <v>1</v>
      </c>
      <c r="H954" s="133">
        <v>14.5</v>
      </c>
      <c r="I954" s="161">
        <v>0.25</v>
      </c>
      <c r="J954" s="157">
        <f t="shared" si="28"/>
        <v>10.875</v>
      </c>
    </row>
    <row r="955" spans="1:10" ht="15.75">
      <c r="A955" s="37">
        <f t="shared" si="29"/>
        <v>951</v>
      </c>
      <c r="B955" s="90" t="s">
        <v>207</v>
      </c>
      <c r="C955" s="92" t="s">
        <v>2046</v>
      </c>
      <c r="D955" s="92" t="s">
        <v>2047</v>
      </c>
      <c r="E955" s="92" t="s">
        <v>211</v>
      </c>
      <c r="F955" s="92"/>
      <c r="G955" s="92">
        <v>1</v>
      </c>
      <c r="H955" s="133">
        <v>65.989999999999995</v>
      </c>
      <c r="I955" s="161">
        <v>0.25</v>
      </c>
      <c r="J955" s="157">
        <f t="shared" si="28"/>
        <v>49.492499999999993</v>
      </c>
    </row>
    <row r="956" spans="1:10" ht="15.75">
      <c r="A956" s="37">
        <f t="shared" si="29"/>
        <v>952</v>
      </c>
      <c r="B956" s="90" t="s">
        <v>207</v>
      </c>
      <c r="C956" s="92">
        <v>746</v>
      </c>
      <c r="D956" s="92" t="s">
        <v>2048</v>
      </c>
      <c r="E956" s="92" t="s">
        <v>211</v>
      </c>
      <c r="F956" s="92"/>
      <c r="G956" s="92">
        <v>1</v>
      </c>
      <c r="H956" s="133">
        <v>9.69</v>
      </c>
      <c r="I956" s="161">
        <v>0.25</v>
      </c>
      <c r="J956" s="157">
        <f t="shared" si="28"/>
        <v>7.2675000000000001</v>
      </c>
    </row>
    <row r="957" spans="1:10" ht="15.75">
      <c r="A957" s="37">
        <f t="shared" si="29"/>
        <v>953</v>
      </c>
      <c r="B957" s="90" t="s">
        <v>207</v>
      </c>
      <c r="C957" s="92" t="s">
        <v>2049</v>
      </c>
      <c r="D957" s="92" t="s">
        <v>2050</v>
      </c>
      <c r="E957" s="92" t="s">
        <v>211</v>
      </c>
      <c r="F957" s="92"/>
      <c r="G957" s="92">
        <v>1</v>
      </c>
      <c r="H957" s="133">
        <v>9.9899999999999984</v>
      </c>
      <c r="I957" s="161">
        <v>0.25</v>
      </c>
      <c r="J957" s="157">
        <f t="shared" si="28"/>
        <v>7.4924999999999988</v>
      </c>
    </row>
    <row r="958" spans="1:10" ht="15.75">
      <c r="A958" s="37">
        <f t="shared" si="29"/>
        <v>954</v>
      </c>
      <c r="B958" s="90" t="s">
        <v>207</v>
      </c>
      <c r="C958" s="92">
        <v>747</v>
      </c>
      <c r="D958" s="92" t="s">
        <v>2051</v>
      </c>
      <c r="E958" s="92" t="s">
        <v>211</v>
      </c>
      <c r="F958" s="92"/>
      <c r="G958" s="92">
        <v>1</v>
      </c>
      <c r="H958" s="133">
        <v>15.5</v>
      </c>
      <c r="I958" s="161">
        <v>0.25</v>
      </c>
      <c r="J958" s="157">
        <f t="shared" si="28"/>
        <v>11.625</v>
      </c>
    </row>
    <row r="959" spans="1:10" ht="15.75">
      <c r="A959" s="37">
        <f t="shared" si="29"/>
        <v>955</v>
      </c>
      <c r="B959" s="90" t="s">
        <v>207</v>
      </c>
      <c r="C959" s="92" t="s">
        <v>2052</v>
      </c>
      <c r="D959" s="92" t="s">
        <v>2053</v>
      </c>
      <c r="E959" s="92" t="s">
        <v>211</v>
      </c>
      <c r="F959" s="92"/>
      <c r="G959" s="92">
        <v>1</v>
      </c>
      <c r="H959" s="133">
        <v>18.5</v>
      </c>
      <c r="I959" s="161">
        <v>0.25</v>
      </c>
      <c r="J959" s="157">
        <f t="shared" si="28"/>
        <v>13.875</v>
      </c>
    </row>
    <row r="960" spans="1:10" ht="15.75">
      <c r="A960" s="37">
        <f t="shared" si="29"/>
        <v>956</v>
      </c>
      <c r="B960" s="90" t="s">
        <v>207</v>
      </c>
      <c r="C960" s="92" t="s">
        <v>2054</v>
      </c>
      <c r="D960" s="92" t="s">
        <v>2055</v>
      </c>
      <c r="E960" s="92" t="s">
        <v>211</v>
      </c>
      <c r="F960" s="92"/>
      <c r="G960" s="92">
        <v>1</v>
      </c>
      <c r="H960" s="133">
        <v>17.989999999999998</v>
      </c>
      <c r="I960" s="161">
        <v>0.25</v>
      </c>
      <c r="J960" s="157">
        <f t="shared" si="28"/>
        <v>13.4925</v>
      </c>
    </row>
    <row r="961" spans="1:10" ht="15.75">
      <c r="A961" s="37">
        <f t="shared" si="29"/>
        <v>957</v>
      </c>
      <c r="B961" s="90" t="s">
        <v>207</v>
      </c>
      <c r="C961" s="92">
        <v>748</v>
      </c>
      <c r="D961" s="92" t="s">
        <v>2056</v>
      </c>
      <c r="E961" s="92" t="s">
        <v>211</v>
      </c>
      <c r="F961" s="92"/>
      <c r="G961" s="92">
        <v>1</v>
      </c>
      <c r="H961" s="133">
        <v>43.5</v>
      </c>
      <c r="I961" s="161">
        <v>0.25</v>
      </c>
      <c r="J961" s="157">
        <f t="shared" si="28"/>
        <v>32.625</v>
      </c>
    </row>
    <row r="962" spans="1:10" ht="15.75">
      <c r="A962" s="37">
        <f t="shared" si="29"/>
        <v>958</v>
      </c>
      <c r="B962" s="90" t="s">
        <v>207</v>
      </c>
      <c r="C962" s="92" t="s">
        <v>2057</v>
      </c>
      <c r="D962" s="92" t="s">
        <v>2058</v>
      </c>
      <c r="E962" s="92" t="s">
        <v>211</v>
      </c>
      <c r="F962" s="92"/>
      <c r="G962" s="92">
        <v>1</v>
      </c>
      <c r="H962" s="133">
        <v>47.989999999999995</v>
      </c>
      <c r="I962" s="161">
        <v>0.25</v>
      </c>
      <c r="J962" s="157">
        <f t="shared" si="28"/>
        <v>35.992499999999993</v>
      </c>
    </row>
    <row r="963" spans="1:10" ht="15.75">
      <c r="A963" s="37">
        <f t="shared" si="29"/>
        <v>959</v>
      </c>
      <c r="B963" s="90" t="s">
        <v>207</v>
      </c>
      <c r="C963" s="92">
        <v>749</v>
      </c>
      <c r="D963" s="92" t="s">
        <v>2059</v>
      </c>
      <c r="E963" s="92" t="s">
        <v>211</v>
      </c>
      <c r="F963" s="92"/>
      <c r="G963" s="92">
        <v>1</v>
      </c>
      <c r="H963" s="133">
        <v>46.5</v>
      </c>
      <c r="I963" s="161">
        <v>0.25</v>
      </c>
      <c r="J963" s="157">
        <f t="shared" ref="J963:J1024" si="30">H963*(1-I963)</f>
        <v>34.875</v>
      </c>
    </row>
    <row r="964" spans="1:10" ht="15.75">
      <c r="A964" s="37">
        <f t="shared" si="29"/>
        <v>960</v>
      </c>
      <c r="B964" s="90" t="s">
        <v>207</v>
      </c>
      <c r="C964" s="92" t="s">
        <v>2060</v>
      </c>
      <c r="D964" s="92" t="s">
        <v>2061</v>
      </c>
      <c r="E964" s="92" t="s">
        <v>211</v>
      </c>
      <c r="F964" s="92"/>
      <c r="G964" s="92">
        <v>1</v>
      </c>
      <c r="H964" s="133">
        <v>265.98999999999995</v>
      </c>
      <c r="I964" s="161">
        <v>0.25</v>
      </c>
      <c r="J964" s="157">
        <f t="shared" si="30"/>
        <v>199.49249999999995</v>
      </c>
    </row>
    <row r="965" spans="1:10" ht="15.75">
      <c r="A965" s="37">
        <f t="shared" si="29"/>
        <v>961</v>
      </c>
      <c r="B965" s="90" t="s">
        <v>207</v>
      </c>
      <c r="C965" s="92" t="s">
        <v>2062</v>
      </c>
      <c r="D965" s="92" t="s">
        <v>2063</v>
      </c>
      <c r="E965" s="92" t="s">
        <v>211</v>
      </c>
      <c r="F965" s="92"/>
      <c r="G965" s="92">
        <v>1</v>
      </c>
      <c r="H965" s="133">
        <v>10.5</v>
      </c>
      <c r="I965" s="161">
        <v>0.25</v>
      </c>
      <c r="J965" s="157">
        <f t="shared" si="30"/>
        <v>7.875</v>
      </c>
    </row>
    <row r="966" spans="1:10" ht="15.75">
      <c r="A966" s="37">
        <f t="shared" si="29"/>
        <v>962</v>
      </c>
      <c r="B966" s="90" t="s">
        <v>207</v>
      </c>
      <c r="C966" s="92" t="s">
        <v>2064</v>
      </c>
      <c r="D966" s="92" t="s">
        <v>2065</v>
      </c>
      <c r="E966" s="92" t="s">
        <v>211</v>
      </c>
      <c r="F966" s="92"/>
      <c r="G966" s="92">
        <v>1</v>
      </c>
      <c r="H966" s="133">
        <v>7.79</v>
      </c>
      <c r="I966" s="161">
        <v>0.25</v>
      </c>
      <c r="J966" s="157">
        <f t="shared" si="30"/>
        <v>5.8425000000000002</v>
      </c>
    </row>
    <row r="967" spans="1:10" ht="15.75">
      <c r="A967" s="37">
        <f t="shared" ref="A967:A1030" si="31">A966+1</f>
        <v>963</v>
      </c>
      <c r="B967" s="90" t="s">
        <v>207</v>
      </c>
      <c r="C967" s="92" t="s">
        <v>2066</v>
      </c>
      <c r="D967" s="92" t="s">
        <v>2067</v>
      </c>
      <c r="E967" s="92" t="s">
        <v>211</v>
      </c>
      <c r="F967" s="92"/>
      <c r="G967" s="92">
        <v>1</v>
      </c>
      <c r="H967" s="133">
        <v>16.5</v>
      </c>
      <c r="I967" s="161">
        <v>0.25</v>
      </c>
      <c r="J967" s="157">
        <f t="shared" si="30"/>
        <v>12.375</v>
      </c>
    </row>
    <row r="968" spans="1:10" ht="15.75">
      <c r="A968" s="37">
        <f t="shared" si="31"/>
        <v>964</v>
      </c>
      <c r="B968" s="90" t="s">
        <v>207</v>
      </c>
      <c r="C968" s="92" t="s">
        <v>2068</v>
      </c>
      <c r="D968" s="92" t="s">
        <v>2069</v>
      </c>
      <c r="E968" s="92" t="s">
        <v>211</v>
      </c>
      <c r="F968" s="92"/>
      <c r="G968" s="92">
        <v>1</v>
      </c>
      <c r="H968" s="133">
        <v>15.5</v>
      </c>
      <c r="I968" s="161">
        <v>0.25</v>
      </c>
      <c r="J968" s="157">
        <f t="shared" si="30"/>
        <v>11.625</v>
      </c>
    </row>
    <row r="969" spans="1:10" ht="15.75">
      <c r="A969" s="37">
        <f t="shared" si="31"/>
        <v>965</v>
      </c>
      <c r="B969" s="90" t="s">
        <v>207</v>
      </c>
      <c r="C969" s="92" t="s">
        <v>2070</v>
      </c>
      <c r="D969" s="92" t="s">
        <v>2071</v>
      </c>
      <c r="E969" s="92" t="s">
        <v>211</v>
      </c>
      <c r="F969" s="92"/>
      <c r="G969" s="92">
        <v>1</v>
      </c>
      <c r="H969" s="133">
        <v>13.99</v>
      </c>
      <c r="I969" s="161">
        <v>0.25</v>
      </c>
      <c r="J969" s="157">
        <f t="shared" si="30"/>
        <v>10.4925</v>
      </c>
    </row>
    <row r="970" spans="1:10" ht="15.75">
      <c r="A970" s="37">
        <f t="shared" si="31"/>
        <v>966</v>
      </c>
      <c r="B970" s="90" t="s">
        <v>207</v>
      </c>
      <c r="C970" s="92" t="s">
        <v>2072</v>
      </c>
      <c r="D970" s="92" t="s">
        <v>2073</v>
      </c>
      <c r="E970" s="92" t="s">
        <v>211</v>
      </c>
      <c r="F970" s="92"/>
      <c r="G970" s="92">
        <v>1</v>
      </c>
      <c r="H970" s="133">
        <v>11.5</v>
      </c>
      <c r="I970" s="161">
        <v>0.25</v>
      </c>
      <c r="J970" s="157">
        <f t="shared" si="30"/>
        <v>8.625</v>
      </c>
    </row>
    <row r="971" spans="1:10" ht="15.75">
      <c r="A971" s="37">
        <f t="shared" si="31"/>
        <v>967</v>
      </c>
      <c r="B971" s="90" t="s">
        <v>207</v>
      </c>
      <c r="C971" s="92">
        <v>112</v>
      </c>
      <c r="D971" s="92" t="s">
        <v>2074</v>
      </c>
      <c r="E971" s="92" t="s">
        <v>211</v>
      </c>
      <c r="F971" s="92"/>
      <c r="G971" s="92">
        <v>1</v>
      </c>
      <c r="H971" s="133">
        <v>5.2899999999999991</v>
      </c>
      <c r="I971" s="161">
        <v>0.25</v>
      </c>
      <c r="J971" s="157">
        <f t="shared" si="30"/>
        <v>3.9674999999999994</v>
      </c>
    </row>
    <row r="972" spans="1:10" ht="15.75">
      <c r="A972" s="37">
        <f t="shared" si="31"/>
        <v>968</v>
      </c>
      <c r="B972" s="90" t="s">
        <v>207</v>
      </c>
      <c r="C972" s="92">
        <v>28</v>
      </c>
      <c r="D972" s="92" t="s">
        <v>2075</v>
      </c>
      <c r="E972" s="92" t="s">
        <v>211</v>
      </c>
      <c r="F972" s="92"/>
      <c r="G972" s="92">
        <v>1</v>
      </c>
      <c r="H972" s="133">
        <v>1.3499999999999999</v>
      </c>
      <c r="I972" s="161">
        <v>0.25</v>
      </c>
      <c r="J972" s="157">
        <f t="shared" si="30"/>
        <v>1.0125</v>
      </c>
    </row>
    <row r="973" spans="1:10" ht="15.75">
      <c r="A973" s="37">
        <f t="shared" si="31"/>
        <v>969</v>
      </c>
      <c r="B973" s="90" t="s">
        <v>207</v>
      </c>
      <c r="C973" s="92" t="s">
        <v>2076</v>
      </c>
      <c r="D973" s="92" t="s">
        <v>2077</v>
      </c>
      <c r="E973" s="92" t="s">
        <v>211</v>
      </c>
      <c r="F973" s="92"/>
      <c r="G973" s="92">
        <v>1</v>
      </c>
      <c r="H973" s="133">
        <v>1.2</v>
      </c>
      <c r="I973" s="161">
        <v>0.25</v>
      </c>
      <c r="J973" s="157">
        <f t="shared" si="30"/>
        <v>0.89999999999999991</v>
      </c>
    </row>
    <row r="974" spans="1:10" ht="15.75">
      <c r="A974" s="37">
        <f t="shared" si="31"/>
        <v>970</v>
      </c>
      <c r="B974" s="90" t="s">
        <v>207</v>
      </c>
      <c r="C974" s="92" t="s">
        <v>2078</v>
      </c>
      <c r="D974" s="92" t="s">
        <v>2079</v>
      </c>
      <c r="E974" s="92" t="s">
        <v>211</v>
      </c>
      <c r="F974" s="92"/>
      <c r="G974" s="92">
        <v>1</v>
      </c>
      <c r="H974" s="133">
        <v>1.2999999999999998</v>
      </c>
      <c r="I974" s="161">
        <v>0.25</v>
      </c>
      <c r="J974" s="157">
        <f t="shared" si="30"/>
        <v>0.97499999999999987</v>
      </c>
    </row>
    <row r="975" spans="1:10" ht="15.75">
      <c r="A975" s="37">
        <f t="shared" si="31"/>
        <v>971</v>
      </c>
      <c r="B975" s="90" t="s">
        <v>207</v>
      </c>
      <c r="C975" s="92" t="s">
        <v>2080</v>
      </c>
      <c r="D975" s="92" t="s">
        <v>2081</v>
      </c>
      <c r="E975" s="92" t="s">
        <v>211</v>
      </c>
      <c r="F975" s="92"/>
      <c r="G975" s="92">
        <v>1</v>
      </c>
      <c r="H975" s="133">
        <v>78.989999999999995</v>
      </c>
      <c r="I975" s="161">
        <v>0.25</v>
      </c>
      <c r="J975" s="157">
        <f t="shared" si="30"/>
        <v>59.242499999999993</v>
      </c>
    </row>
    <row r="976" spans="1:10" ht="15.75">
      <c r="A976" s="37">
        <f t="shared" si="31"/>
        <v>972</v>
      </c>
      <c r="B976" s="90" t="s">
        <v>207</v>
      </c>
      <c r="C976" s="92" t="s">
        <v>2082</v>
      </c>
      <c r="D976" s="92" t="s">
        <v>2083</v>
      </c>
      <c r="E976" s="92" t="s">
        <v>211</v>
      </c>
      <c r="F976" s="92"/>
      <c r="G976" s="92">
        <v>1</v>
      </c>
      <c r="H976" s="133">
        <v>16.5</v>
      </c>
      <c r="I976" s="161">
        <v>0.25</v>
      </c>
      <c r="J976" s="157">
        <f t="shared" si="30"/>
        <v>12.375</v>
      </c>
    </row>
    <row r="977" spans="1:10" ht="15.75">
      <c r="A977" s="37">
        <f t="shared" si="31"/>
        <v>973</v>
      </c>
      <c r="B977" s="90" t="s">
        <v>207</v>
      </c>
      <c r="C977" s="92" t="s">
        <v>2084</v>
      </c>
      <c r="D977" s="92" t="s">
        <v>2085</v>
      </c>
      <c r="E977" s="92" t="s">
        <v>211</v>
      </c>
      <c r="F977" s="92"/>
      <c r="G977" s="92">
        <v>1</v>
      </c>
      <c r="H977" s="133">
        <v>1.5999999999999999</v>
      </c>
      <c r="I977" s="161">
        <v>0.25</v>
      </c>
      <c r="J977" s="157">
        <f t="shared" si="30"/>
        <v>1.2</v>
      </c>
    </row>
    <row r="978" spans="1:10" ht="15.75">
      <c r="A978" s="37">
        <f t="shared" si="31"/>
        <v>974</v>
      </c>
      <c r="B978" s="90" t="s">
        <v>207</v>
      </c>
      <c r="C978" s="92" t="s">
        <v>2086</v>
      </c>
      <c r="D978" s="92" t="s">
        <v>2087</v>
      </c>
      <c r="E978" s="92" t="s">
        <v>211</v>
      </c>
      <c r="F978" s="92"/>
      <c r="G978" s="92">
        <v>1</v>
      </c>
      <c r="H978" s="133">
        <v>1.45</v>
      </c>
      <c r="I978" s="161">
        <v>0.25</v>
      </c>
      <c r="J978" s="157">
        <f t="shared" si="30"/>
        <v>1.0874999999999999</v>
      </c>
    </row>
    <row r="979" spans="1:10" ht="15.75">
      <c r="A979" s="37">
        <f t="shared" si="31"/>
        <v>975</v>
      </c>
      <c r="B979" s="90" t="s">
        <v>207</v>
      </c>
      <c r="C979" s="92" t="s">
        <v>2088</v>
      </c>
      <c r="D979" s="92" t="s">
        <v>2089</v>
      </c>
      <c r="E979" s="92" t="s">
        <v>211</v>
      </c>
      <c r="F979" s="92"/>
      <c r="G979" s="92">
        <v>1</v>
      </c>
      <c r="H979" s="133">
        <v>13.989999999999998</v>
      </c>
      <c r="I979" s="161">
        <v>0.25</v>
      </c>
      <c r="J979" s="157">
        <f t="shared" si="30"/>
        <v>10.4925</v>
      </c>
    </row>
    <row r="980" spans="1:10" ht="15.75">
      <c r="A980" s="37">
        <f t="shared" si="31"/>
        <v>976</v>
      </c>
      <c r="B980" s="90" t="s">
        <v>207</v>
      </c>
      <c r="C980" s="92">
        <v>69</v>
      </c>
      <c r="D980" s="92" t="s">
        <v>2090</v>
      </c>
      <c r="E980" s="92" t="s">
        <v>211</v>
      </c>
      <c r="F980" s="92"/>
      <c r="G980" s="92">
        <v>1</v>
      </c>
      <c r="H980" s="133">
        <v>23.99</v>
      </c>
      <c r="I980" s="161">
        <v>0.25</v>
      </c>
      <c r="J980" s="157">
        <f t="shared" si="30"/>
        <v>17.9925</v>
      </c>
    </row>
    <row r="981" spans="1:10" ht="15.75">
      <c r="A981" s="37">
        <f t="shared" si="31"/>
        <v>977</v>
      </c>
      <c r="B981" s="90" t="s">
        <v>207</v>
      </c>
      <c r="C981" s="92" t="s">
        <v>2091</v>
      </c>
      <c r="D981" s="92" t="s">
        <v>2092</v>
      </c>
      <c r="E981" s="92" t="s">
        <v>211</v>
      </c>
      <c r="F981" s="92"/>
      <c r="G981" s="92">
        <v>1</v>
      </c>
      <c r="H981" s="133">
        <v>37.5</v>
      </c>
      <c r="I981" s="161">
        <v>0.25</v>
      </c>
      <c r="J981" s="157">
        <f t="shared" si="30"/>
        <v>28.125</v>
      </c>
    </row>
    <row r="982" spans="1:10" ht="15.75">
      <c r="A982" s="37">
        <f t="shared" si="31"/>
        <v>978</v>
      </c>
      <c r="B982" s="90" t="s">
        <v>207</v>
      </c>
      <c r="C982" s="92" t="s">
        <v>2093</v>
      </c>
      <c r="D982" s="92" t="s">
        <v>2094</v>
      </c>
      <c r="E982" s="92" t="s">
        <v>211</v>
      </c>
      <c r="F982" s="92"/>
      <c r="G982" s="92">
        <v>1</v>
      </c>
      <c r="H982" s="133">
        <v>33.989999999999995</v>
      </c>
      <c r="I982" s="161">
        <v>0.25</v>
      </c>
      <c r="J982" s="157">
        <f t="shared" si="30"/>
        <v>25.492499999999996</v>
      </c>
    </row>
    <row r="983" spans="1:10" ht="15.75">
      <c r="A983" s="37">
        <f t="shared" si="31"/>
        <v>979</v>
      </c>
      <c r="B983" s="90" t="s">
        <v>207</v>
      </c>
      <c r="C983" s="92" t="s">
        <v>2095</v>
      </c>
      <c r="D983" s="92" t="s">
        <v>2096</v>
      </c>
      <c r="E983" s="92" t="s">
        <v>211</v>
      </c>
      <c r="F983" s="92"/>
      <c r="G983" s="92">
        <v>1</v>
      </c>
      <c r="H983" s="133">
        <v>37.5</v>
      </c>
      <c r="I983" s="161">
        <v>0.25</v>
      </c>
      <c r="J983" s="157">
        <f t="shared" si="30"/>
        <v>28.125</v>
      </c>
    </row>
    <row r="984" spans="1:10" ht="15.75">
      <c r="A984" s="37">
        <f t="shared" si="31"/>
        <v>980</v>
      </c>
      <c r="B984" s="90" t="s">
        <v>207</v>
      </c>
      <c r="C984" s="92" t="s">
        <v>2097</v>
      </c>
      <c r="D984" s="92" t="s">
        <v>2098</v>
      </c>
      <c r="E984" s="92" t="s">
        <v>211</v>
      </c>
      <c r="F984" s="92"/>
      <c r="G984" s="92">
        <v>1</v>
      </c>
      <c r="H984" s="133">
        <v>36.989999999999995</v>
      </c>
      <c r="I984" s="161">
        <v>0.25</v>
      </c>
      <c r="J984" s="157">
        <f t="shared" si="30"/>
        <v>27.742499999999996</v>
      </c>
    </row>
    <row r="985" spans="1:10" ht="15.75">
      <c r="A985" s="37">
        <f t="shared" si="31"/>
        <v>981</v>
      </c>
      <c r="B985" s="90" t="s">
        <v>207</v>
      </c>
      <c r="C985" s="92">
        <v>72</v>
      </c>
      <c r="D985" s="92" t="s">
        <v>2099</v>
      </c>
      <c r="E985" s="92" t="s">
        <v>211</v>
      </c>
      <c r="F985" s="92"/>
      <c r="G985" s="92">
        <v>1</v>
      </c>
      <c r="H985" s="133">
        <v>19.5</v>
      </c>
      <c r="I985" s="161">
        <v>0.25</v>
      </c>
      <c r="J985" s="157">
        <f t="shared" si="30"/>
        <v>14.625</v>
      </c>
    </row>
    <row r="986" spans="1:10" ht="15.75">
      <c r="A986" s="37">
        <f t="shared" si="31"/>
        <v>982</v>
      </c>
      <c r="B986" s="90" t="s">
        <v>207</v>
      </c>
      <c r="C986" s="92" t="s">
        <v>2100</v>
      </c>
      <c r="D986" s="92" t="s">
        <v>2101</v>
      </c>
      <c r="E986" s="92" t="s">
        <v>211</v>
      </c>
      <c r="F986" s="92"/>
      <c r="G986" s="92">
        <v>1</v>
      </c>
      <c r="H986" s="133">
        <v>1.1499999999999999</v>
      </c>
      <c r="I986" s="161">
        <v>0.25</v>
      </c>
      <c r="J986" s="157">
        <f t="shared" si="30"/>
        <v>0.86249999999999993</v>
      </c>
    </row>
    <row r="987" spans="1:10" ht="15.75">
      <c r="A987" s="37">
        <f t="shared" si="31"/>
        <v>983</v>
      </c>
      <c r="B987" s="90" t="s">
        <v>207</v>
      </c>
      <c r="C987" s="92" t="s">
        <v>2102</v>
      </c>
      <c r="D987" s="92" t="s">
        <v>2103</v>
      </c>
      <c r="E987" s="92" t="s">
        <v>211</v>
      </c>
      <c r="F987" s="92"/>
      <c r="G987" s="92">
        <v>1</v>
      </c>
      <c r="H987" s="133">
        <v>5.69</v>
      </c>
      <c r="I987" s="161">
        <v>0.25</v>
      </c>
      <c r="J987" s="157">
        <f t="shared" si="30"/>
        <v>4.2675000000000001</v>
      </c>
    </row>
    <row r="988" spans="1:10" ht="15.75">
      <c r="A988" s="37">
        <f t="shared" si="31"/>
        <v>984</v>
      </c>
      <c r="B988" s="90" t="s">
        <v>207</v>
      </c>
      <c r="C988" s="92" t="s">
        <v>2104</v>
      </c>
      <c r="D988" s="92" t="s">
        <v>2105</v>
      </c>
      <c r="E988" s="92" t="s">
        <v>211</v>
      </c>
      <c r="F988" s="92"/>
      <c r="G988" s="92">
        <v>1</v>
      </c>
      <c r="H988" s="133">
        <v>4.99</v>
      </c>
      <c r="I988" s="161">
        <v>0.25</v>
      </c>
      <c r="J988" s="157">
        <f t="shared" si="30"/>
        <v>3.7425000000000002</v>
      </c>
    </row>
    <row r="989" spans="1:10" ht="15.75">
      <c r="A989" s="37">
        <f t="shared" si="31"/>
        <v>985</v>
      </c>
      <c r="B989" s="90" t="s">
        <v>207</v>
      </c>
      <c r="C989" s="92" t="s">
        <v>2106</v>
      </c>
      <c r="D989" s="92" t="s">
        <v>2107</v>
      </c>
      <c r="E989" s="92" t="s">
        <v>211</v>
      </c>
      <c r="F989" s="92"/>
      <c r="G989" s="92">
        <v>1</v>
      </c>
      <c r="H989" s="133">
        <v>4.1900000000000004</v>
      </c>
      <c r="I989" s="161">
        <v>0.25</v>
      </c>
      <c r="J989" s="157">
        <f t="shared" si="30"/>
        <v>3.1425000000000001</v>
      </c>
    </row>
    <row r="990" spans="1:10" ht="30">
      <c r="A990" s="37">
        <f t="shared" si="31"/>
        <v>986</v>
      </c>
      <c r="B990" s="90" t="s">
        <v>207</v>
      </c>
      <c r="C990" s="92" t="s">
        <v>2108</v>
      </c>
      <c r="D990" s="92" t="s">
        <v>2109</v>
      </c>
      <c r="E990" s="92" t="s">
        <v>211</v>
      </c>
      <c r="F990" s="92"/>
      <c r="G990" s="92">
        <v>1</v>
      </c>
      <c r="H990" s="133">
        <v>3.75</v>
      </c>
      <c r="I990" s="161">
        <v>0.25</v>
      </c>
      <c r="J990" s="157">
        <f t="shared" si="30"/>
        <v>2.8125</v>
      </c>
    </row>
    <row r="991" spans="1:10" ht="30">
      <c r="A991" s="37">
        <f t="shared" si="31"/>
        <v>987</v>
      </c>
      <c r="B991" s="90" t="s">
        <v>207</v>
      </c>
      <c r="C991" s="92" t="s">
        <v>2110</v>
      </c>
      <c r="D991" s="92" t="s">
        <v>2111</v>
      </c>
      <c r="E991" s="92" t="s">
        <v>211</v>
      </c>
      <c r="F991" s="92"/>
      <c r="G991" s="92">
        <v>1</v>
      </c>
      <c r="H991" s="133">
        <v>3.35</v>
      </c>
      <c r="I991" s="161">
        <v>0.25</v>
      </c>
      <c r="J991" s="157">
        <f t="shared" si="30"/>
        <v>2.5125000000000002</v>
      </c>
    </row>
    <row r="992" spans="1:10" ht="30">
      <c r="A992" s="37">
        <f t="shared" si="31"/>
        <v>988</v>
      </c>
      <c r="B992" s="90" t="s">
        <v>207</v>
      </c>
      <c r="C992" s="92" t="s">
        <v>2112</v>
      </c>
      <c r="D992" s="92" t="s">
        <v>2113</v>
      </c>
      <c r="E992" s="92" t="s">
        <v>211</v>
      </c>
      <c r="F992" s="92"/>
      <c r="G992" s="92">
        <v>1</v>
      </c>
      <c r="H992" s="133">
        <v>6.99</v>
      </c>
      <c r="I992" s="161">
        <v>0.25</v>
      </c>
      <c r="J992" s="157">
        <f t="shared" si="30"/>
        <v>5.2424999999999997</v>
      </c>
    </row>
    <row r="993" spans="1:10" ht="30">
      <c r="A993" s="37">
        <f t="shared" si="31"/>
        <v>989</v>
      </c>
      <c r="B993" s="90" t="s">
        <v>207</v>
      </c>
      <c r="C993" s="92" t="s">
        <v>2114</v>
      </c>
      <c r="D993" s="92" t="s">
        <v>2115</v>
      </c>
      <c r="E993" s="92" t="s">
        <v>211</v>
      </c>
      <c r="F993" s="92"/>
      <c r="G993" s="92">
        <v>1</v>
      </c>
      <c r="H993" s="133">
        <v>6.99</v>
      </c>
      <c r="I993" s="161">
        <v>0.25</v>
      </c>
      <c r="J993" s="157">
        <f t="shared" si="30"/>
        <v>5.2424999999999997</v>
      </c>
    </row>
    <row r="994" spans="1:10" ht="30">
      <c r="A994" s="37">
        <f t="shared" si="31"/>
        <v>990</v>
      </c>
      <c r="B994" s="90" t="s">
        <v>207</v>
      </c>
      <c r="C994" s="92" t="s">
        <v>2116</v>
      </c>
      <c r="D994" s="92" t="s">
        <v>2117</v>
      </c>
      <c r="E994" s="92" t="s">
        <v>211</v>
      </c>
      <c r="F994" s="92"/>
      <c r="G994" s="92">
        <v>1</v>
      </c>
      <c r="H994" s="133">
        <v>4.6900000000000004</v>
      </c>
      <c r="I994" s="161">
        <v>0.25</v>
      </c>
      <c r="J994" s="157">
        <f t="shared" si="30"/>
        <v>3.5175000000000001</v>
      </c>
    </row>
    <row r="995" spans="1:10" ht="30">
      <c r="A995" s="37">
        <f t="shared" si="31"/>
        <v>991</v>
      </c>
      <c r="B995" s="90" t="s">
        <v>207</v>
      </c>
      <c r="C995" s="92" t="s">
        <v>2118</v>
      </c>
      <c r="D995" s="92" t="s">
        <v>2119</v>
      </c>
      <c r="E995" s="92" t="s">
        <v>211</v>
      </c>
      <c r="F995" s="92"/>
      <c r="G995" s="92">
        <v>1</v>
      </c>
      <c r="H995" s="133">
        <v>4.79</v>
      </c>
      <c r="I995" s="161">
        <v>0.25</v>
      </c>
      <c r="J995" s="157">
        <f t="shared" si="30"/>
        <v>3.5925000000000002</v>
      </c>
    </row>
    <row r="996" spans="1:10" ht="15.75">
      <c r="A996" s="37">
        <f t="shared" si="31"/>
        <v>992</v>
      </c>
      <c r="B996" s="90" t="s">
        <v>207</v>
      </c>
      <c r="C996" s="92" t="s">
        <v>2120</v>
      </c>
      <c r="D996" s="92" t="s">
        <v>2121</v>
      </c>
      <c r="E996" s="92" t="s">
        <v>211</v>
      </c>
      <c r="F996" s="92"/>
      <c r="G996" s="92">
        <v>1</v>
      </c>
      <c r="H996" s="133">
        <v>9.2899999999999991</v>
      </c>
      <c r="I996" s="161">
        <v>0.25</v>
      </c>
      <c r="J996" s="157">
        <f t="shared" si="30"/>
        <v>6.9674999999999994</v>
      </c>
    </row>
    <row r="997" spans="1:10" ht="15.75">
      <c r="A997" s="37">
        <f t="shared" si="31"/>
        <v>993</v>
      </c>
      <c r="B997" s="90" t="s">
        <v>207</v>
      </c>
      <c r="C997" s="92" t="s">
        <v>2122</v>
      </c>
      <c r="D997" s="92" t="s">
        <v>2123</v>
      </c>
      <c r="E997" s="92" t="s">
        <v>211</v>
      </c>
      <c r="F997" s="92"/>
      <c r="G997" s="92">
        <v>1</v>
      </c>
      <c r="H997" s="133">
        <v>5.19</v>
      </c>
      <c r="I997" s="161">
        <v>0.25</v>
      </c>
      <c r="J997" s="157">
        <f t="shared" si="30"/>
        <v>3.8925000000000001</v>
      </c>
    </row>
    <row r="998" spans="1:10" ht="15.75">
      <c r="A998" s="37">
        <f t="shared" si="31"/>
        <v>994</v>
      </c>
      <c r="B998" s="90" t="s">
        <v>207</v>
      </c>
      <c r="C998" s="92" t="s">
        <v>2124</v>
      </c>
      <c r="D998" s="92" t="s">
        <v>2125</v>
      </c>
      <c r="E998" s="92" t="s">
        <v>211</v>
      </c>
      <c r="F998" s="92"/>
      <c r="G998" s="92">
        <v>1</v>
      </c>
      <c r="H998" s="133">
        <v>9.69</v>
      </c>
      <c r="I998" s="161">
        <v>0.25</v>
      </c>
      <c r="J998" s="157">
        <f t="shared" si="30"/>
        <v>7.2675000000000001</v>
      </c>
    </row>
    <row r="999" spans="1:10" ht="15.75">
      <c r="A999" s="37">
        <f t="shared" si="31"/>
        <v>995</v>
      </c>
      <c r="B999" s="90" t="s">
        <v>207</v>
      </c>
      <c r="C999" s="92" t="s">
        <v>2126</v>
      </c>
      <c r="D999" s="92" t="s">
        <v>2127</v>
      </c>
      <c r="E999" s="92" t="s">
        <v>211</v>
      </c>
      <c r="F999" s="92"/>
      <c r="G999" s="92">
        <v>1</v>
      </c>
      <c r="H999" s="133">
        <v>5.79</v>
      </c>
      <c r="I999" s="161">
        <v>0.25</v>
      </c>
      <c r="J999" s="157">
        <f t="shared" si="30"/>
        <v>4.3425000000000002</v>
      </c>
    </row>
    <row r="1000" spans="1:10" ht="15.75">
      <c r="A1000" s="37">
        <f t="shared" si="31"/>
        <v>996</v>
      </c>
      <c r="B1000" s="90" t="s">
        <v>207</v>
      </c>
      <c r="C1000" s="92" t="s">
        <v>2128</v>
      </c>
      <c r="D1000" s="92" t="s">
        <v>2129</v>
      </c>
      <c r="E1000" s="92" t="s">
        <v>211</v>
      </c>
      <c r="F1000" s="92"/>
      <c r="G1000" s="92">
        <v>1</v>
      </c>
      <c r="H1000" s="133">
        <v>5.69</v>
      </c>
      <c r="I1000" s="161">
        <v>0.25</v>
      </c>
      <c r="J1000" s="157">
        <f t="shared" si="30"/>
        <v>4.2675000000000001</v>
      </c>
    </row>
    <row r="1001" spans="1:10" ht="30">
      <c r="A1001" s="37">
        <f t="shared" si="31"/>
        <v>997</v>
      </c>
      <c r="B1001" s="90" t="s">
        <v>207</v>
      </c>
      <c r="C1001" s="92" t="s">
        <v>2130</v>
      </c>
      <c r="D1001" s="92" t="s">
        <v>2131</v>
      </c>
      <c r="E1001" s="92" t="s">
        <v>211</v>
      </c>
      <c r="F1001" s="92"/>
      <c r="G1001" s="92">
        <v>1</v>
      </c>
      <c r="H1001" s="133">
        <v>12.5</v>
      </c>
      <c r="I1001" s="161">
        <v>0.25</v>
      </c>
      <c r="J1001" s="157">
        <f t="shared" si="30"/>
        <v>9.375</v>
      </c>
    </row>
    <row r="1002" spans="1:10" ht="15.75">
      <c r="A1002" s="37">
        <f t="shared" si="31"/>
        <v>998</v>
      </c>
      <c r="B1002" s="90" t="s">
        <v>207</v>
      </c>
      <c r="C1002" s="92" t="s">
        <v>2132</v>
      </c>
      <c r="D1002" s="92" t="s">
        <v>2133</v>
      </c>
      <c r="E1002" s="92" t="s">
        <v>211</v>
      </c>
      <c r="F1002" s="92"/>
      <c r="G1002" s="92">
        <v>1</v>
      </c>
      <c r="H1002" s="133">
        <v>2.5</v>
      </c>
      <c r="I1002" s="161">
        <v>0.25</v>
      </c>
      <c r="J1002" s="157">
        <f t="shared" si="30"/>
        <v>1.875</v>
      </c>
    </row>
    <row r="1003" spans="1:10" ht="15.75">
      <c r="A1003" s="37">
        <f t="shared" si="31"/>
        <v>999</v>
      </c>
      <c r="B1003" s="90" t="s">
        <v>207</v>
      </c>
      <c r="C1003" s="92" t="s">
        <v>1949</v>
      </c>
      <c r="D1003" s="92" t="s">
        <v>1950</v>
      </c>
      <c r="E1003" s="92" t="s">
        <v>211</v>
      </c>
      <c r="F1003" s="92"/>
      <c r="G1003" s="92">
        <v>1</v>
      </c>
      <c r="H1003" s="133">
        <v>14.5</v>
      </c>
      <c r="I1003" s="161">
        <v>0.25</v>
      </c>
      <c r="J1003" s="157">
        <f t="shared" si="30"/>
        <v>10.875</v>
      </c>
    </row>
    <row r="1004" spans="1:10" ht="30">
      <c r="A1004" s="37">
        <f t="shared" si="31"/>
        <v>1000</v>
      </c>
      <c r="B1004" s="90" t="s">
        <v>207</v>
      </c>
      <c r="C1004" s="92" t="s">
        <v>1951</v>
      </c>
      <c r="D1004" s="92" t="s">
        <v>1952</v>
      </c>
      <c r="E1004" s="92" t="s">
        <v>211</v>
      </c>
      <c r="F1004" s="92"/>
      <c r="G1004" s="92">
        <v>1</v>
      </c>
      <c r="H1004" s="133">
        <v>10.99</v>
      </c>
      <c r="I1004" s="161">
        <v>0.25</v>
      </c>
      <c r="J1004" s="157">
        <f t="shared" si="30"/>
        <v>8.2424999999999997</v>
      </c>
    </row>
    <row r="1005" spans="1:10" ht="30">
      <c r="A1005" s="37">
        <f t="shared" si="31"/>
        <v>1001</v>
      </c>
      <c r="B1005" s="90" t="s">
        <v>207</v>
      </c>
      <c r="C1005" s="92" t="s">
        <v>2134</v>
      </c>
      <c r="D1005" s="92" t="s">
        <v>2135</v>
      </c>
      <c r="E1005" s="92" t="s">
        <v>211</v>
      </c>
      <c r="F1005" s="92"/>
      <c r="G1005" s="92">
        <v>1</v>
      </c>
      <c r="H1005" s="133">
        <v>11.99</v>
      </c>
      <c r="I1005" s="161">
        <v>0.25</v>
      </c>
      <c r="J1005" s="157">
        <f t="shared" si="30"/>
        <v>8.9924999999999997</v>
      </c>
    </row>
    <row r="1006" spans="1:10" ht="15.75">
      <c r="A1006" s="37">
        <f t="shared" si="31"/>
        <v>1002</v>
      </c>
      <c r="B1006" s="90" t="s">
        <v>207</v>
      </c>
      <c r="C1006" s="92" t="s">
        <v>2136</v>
      </c>
      <c r="D1006" s="92" t="s">
        <v>2137</v>
      </c>
      <c r="E1006" s="92" t="s">
        <v>211</v>
      </c>
      <c r="F1006" s="92"/>
      <c r="G1006" s="92">
        <v>1</v>
      </c>
      <c r="H1006" s="133">
        <v>4.99</v>
      </c>
      <c r="I1006" s="161">
        <v>0.25</v>
      </c>
      <c r="J1006" s="157">
        <f t="shared" si="30"/>
        <v>3.7425000000000002</v>
      </c>
    </row>
    <row r="1007" spans="1:10" ht="15.75">
      <c r="A1007" s="37">
        <f t="shared" si="31"/>
        <v>1003</v>
      </c>
      <c r="B1007" s="90" t="s">
        <v>207</v>
      </c>
      <c r="C1007" s="92" t="s">
        <v>2138</v>
      </c>
      <c r="D1007" s="92" t="s">
        <v>2139</v>
      </c>
      <c r="E1007" s="92" t="s">
        <v>211</v>
      </c>
      <c r="F1007" s="92"/>
      <c r="G1007" s="92">
        <v>1</v>
      </c>
      <c r="H1007" s="133">
        <v>4.79</v>
      </c>
      <c r="I1007" s="161">
        <v>0.25</v>
      </c>
      <c r="J1007" s="157">
        <f t="shared" si="30"/>
        <v>3.5925000000000002</v>
      </c>
    </row>
    <row r="1008" spans="1:10" ht="15.75">
      <c r="A1008" s="37">
        <f t="shared" si="31"/>
        <v>1004</v>
      </c>
      <c r="B1008" s="90" t="s">
        <v>207</v>
      </c>
      <c r="C1008" s="92" t="s">
        <v>2140</v>
      </c>
      <c r="D1008" s="92" t="s">
        <v>2141</v>
      </c>
      <c r="E1008" s="92" t="s">
        <v>211</v>
      </c>
      <c r="F1008" s="92"/>
      <c r="G1008" s="92">
        <v>1</v>
      </c>
      <c r="H1008" s="133">
        <v>1.5</v>
      </c>
      <c r="I1008" s="161">
        <v>0.25</v>
      </c>
      <c r="J1008" s="157">
        <f t="shared" si="30"/>
        <v>1.125</v>
      </c>
    </row>
    <row r="1009" spans="1:10" ht="15.75">
      <c r="A1009" s="37">
        <f t="shared" si="31"/>
        <v>1005</v>
      </c>
      <c r="B1009" s="90" t="s">
        <v>207</v>
      </c>
      <c r="C1009" s="92" t="s">
        <v>2142</v>
      </c>
      <c r="D1009" s="92" t="s">
        <v>2143</v>
      </c>
      <c r="E1009" s="92" t="s">
        <v>211</v>
      </c>
      <c r="F1009" s="92"/>
      <c r="G1009" s="92">
        <v>1</v>
      </c>
      <c r="H1009" s="133">
        <v>2.35</v>
      </c>
      <c r="I1009" s="161">
        <v>0.25</v>
      </c>
      <c r="J1009" s="157">
        <f t="shared" si="30"/>
        <v>1.7625000000000002</v>
      </c>
    </row>
    <row r="1010" spans="1:10" ht="15.75">
      <c r="A1010" s="37">
        <f t="shared" si="31"/>
        <v>1006</v>
      </c>
      <c r="B1010" s="90" t="s">
        <v>207</v>
      </c>
      <c r="C1010" s="92" t="s">
        <v>2144</v>
      </c>
      <c r="D1010" s="92" t="s">
        <v>2145</v>
      </c>
      <c r="E1010" s="92" t="s">
        <v>211</v>
      </c>
      <c r="F1010" s="92"/>
      <c r="G1010" s="92">
        <v>1</v>
      </c>
      <c r="H1010" s="133">
        <v>3.7</v>
      </c>
      <c r="I1010" s="161">
        <v>0.25</v>
      </c>
      <c r="J1010" s="157">
        <f t="shared" si="30"/>
        <v>2.7750000000000004</v>
      </c>
    </row>
    <row r="1011" spans="1:10" ht="15.75">
      <c r="A1011" s="37">
        <f t="shared" si="31"/>
        <v>1007</v>
      </c>
      <c r="B1011" s="90" t="s">
        <v>207</v>
      </c>
      <c r="C1011" s="92" t="s">
        <v>2146</v>
      </c>
      <c r="D1011" s="92" t="s">
        <v>2147</v>
      </c>
      <c r="E1011" s="92" t="s">
        <v>211</v>
      </c>
      <c r="F1011" s="92"/>
      <c r="G1011" s="92">
        <v>1</v>
      </c>
      <c r="H1011" s="133">
        <v>1.45</v>
      </c>
      <c r="I1011" s="161">
        <v>0.25</v>
      </c>
      <c r="J1011" s="157">
        <f t="shared" si="30"/>
        <v>1.0874999999999999</v>
      </c>
    </row>
    <row r="1012" spans="1:10" ht="15.75">
      <c r="A1012" s="37">
        <f t="shared" si="31"/>
        <v>1008</v>
      </c>
      <c r="B1012" s="90" t="s">
        <v>207</v>
      </c>
      <c r="C1012" s="92" t="s">
        <v>2148</v>
      </c>
      <c r="D1012" s="92" t="s">
        <v>2149</v>
      </c>
      <c r="E1012" s="92" t="s">
        <v>211</v>
      </c>
      <c r="F1012" s="92"/>
      <c r="G1012" s="92">
        <v>1</v>
      </c>
      <c r="H1012" s="133">
        <v>8.2899999999999991</v>
      </c>
      <c r="I1012" s="161">
        <v>0.25</v>
      </c>
      <c r="J1012" s="157">
        <f t="shared" si="30"/>
        <v>6.2174999999999994</v>
      </c>
    </row>
    <row r="1013" spans="1:10" ht="15.75">
      <c r="A1013" s="37">
        <f t="shared" si="31"/>
        <v>1009</v>
      </c>
      <c r="B1013" s="90" t="s">
        <v>207</v>
      </c>
      <c r="C1013" s="92" t="s">
        <v>2150</v>
      </c>
      <c r="D1013" s="92" t="s">
        <v>2151</v>
      </c>
      <c r="E1013" s="92" t="s">
        <v>211</v>
      </c>
      <c r="F1013" s="92"/>
      <c r="G1013" s="92">
        <v>1</v>
      </c>
      <c r="H1013" s="133">
        <v>11.99</v>
      </c>
      <c r="I1013" s="161">
        <v>0.25</v>
      </c>
      <c r="J1013" s="157">
        <f t="shared" si="30"/>
        <v>8.9924999999999997</v>
      </c>
    </row>
    <row r="1014" spans="1:10" ht="15.75">
      <c r="A1014" s="37">
        <f t="shared" si="31"/>
        <v>1010</v>
      </c>
      <c r="B1014" s="90" t="s">
        <v>207</v>
      </c>
      <c r="C1014" s="92" t="s">
        <v>2152</v>
      </c>
      <c r="D1014" s="92" t="s">
        <v>2153</v>
      </c>
      <c r="E1014" s="92" t="s">
        <v>211</v>
      </c>
      <c r="F1014" s="92"/>
      <c r="G1014" s="92">
        <v>1</v>
      </c>
      <c r="H1014" s="133">
        <v>14.99</v>
      </c>
      <c r="I1014" s="161">
        <v>0.25</v>
      </c>
      <c r="J1014" s="157">
        <f t="shared" si="30"/>
        <v>11.2425</v>
      </c>
    </row>
    <row r="1015" spans="1:10" ht="30">
      <c r="A1015" s="37">
        <f t="shared" si="31"/>
        <v>1011</v>
      </c>
      <c r="B1015" s="90" t="s">
        <v>207</v>
      </c>
      <c r="C1015" s="92">
        <v>960</v>
      </c>
      <c r="D1015" s="92" t="s">
        <v>1959</v>
      </c>
      <c r="E1015" s="92" t="s">
        <v>211</v>
      </c>
      <c r="F1015" s="92"/>
      <c r="G1015" s="92">
        <v>1</v>
      </c>
      <c r="H1015" s="133">
        <v>41.99</v>
      </c>
      <c r="I1015" s="161">
        <v>0.25</v>
      </c>
      <c r="J1015" s="157">
        <f t="shared" si="30"/>
        <v>31.4925</v>
      </c>
    </row>
    <row r="1016" spans="1:10" ht="15.75">
      <c r="A1016" s="37">
        <f t="shared" si="31"/>
        <v>1012</v>
      </c>
      <c r="B1016" s="90" t="s">
        <v>207</v>
      </c>
      <c r="C1016" s="92" t="s">
        <v>1962</v>
      </c>
      <c r="D1016" s="92" t="s">
        <v>2154</v>
      </c>
      <c r="E1016" s="92" t="s">
        <v>211</v>
      </c>
      <c r="F1016" s="92"/>
      <c r="G1016" s="92">
        <v>1</v>
      </c>
      <c r="H1016" s="133">
        <v>3.9</v>
      </c>
      <c r="I1016" s="161">
        <v>0.25</v>
      </c>
      <c r="J1016" s="157">
        <f t="shared" si="30"/>
        <v>2.9249999999999998</v>
      </c>
    </row>
    <row r="1017" spans="1:10" ht="30">
      <c r="A1017" s="37">
        <f t="shared" si="31"/>
        <v>1013</v>
      </c>
      <c r="B1017" s="90" t="s">
        <v>207</v>
      </c>
      <c r="C1017" s="92" t="s">
        <v>2155</v>
      </c>
      <c r="D1017" s="92" t="s">
        <v>2156</v>
      </c>
      <c r="E1017" s="92" t="s">
        <v>211</v>
      </c>
      <c r="F1017" s="92"/>
      <c r="G1017" s="92">
        <v>1</v>
      </c>
      <c r="H1017" s="133">
        <v>4.1900000000000004</v>
      </c>
      <c r="I1017" s="161">
        <v>0.25</v>
      </c>
      <c r="J1017" s="157">
        <f t="shared" si="30"/>
        <v>3.1425000000000001</v>
      </c>
    </row>
    <row r="1018" spans="1:10" ht="15.75">
      <c r="A1018" s="37">
        <f t="shared" si="31"/>
        <v>1014</v>
      </c>
      <c r="B1018" s="90" t="s">
        <v>207</v>
      </c>
      <c r="C1018" s="92" t="s">
        <v>2157</v>
      </c>
      <c r="D1018" s="92" t="s">
        <v>2158</v>
      </c>
      <c r="E1018" s="92" t="s">
        <v>211</v>
      </c>
      <c r="F1018" s="92"/>
      <c r="G1018" s="92">
        <v>1</v>
      </c>
      <c r="H1018" s="133">
        <v>184.99</v>
      </c>
      <c r="I1018" s="161">
        <v>0.25</v>
      </c>
      <c r="J1018" s="157">
        <f t="shared" si="30"/>
        <v>138.74250000000001</v>
      </c>
    </row>
    <row r="1019" spans="1:10" ht="15.75">
      <c r="A1019" s="37">
        <f t="shared" si="31"/>
        <v>1015</v>
      </c>
      <c r="B1019" s="90" t="s">
        <v>207</v>
      </c>
      <c r="C1019" s="92" t="s">
        <v>2159</v>
      </c>
      <c r="D1019" s="92" t="s">
        <v>2160</v>
      </c>
      <c r="E1019" s="92" t="s">
        <v>211</v>
      </c>
      <c r="F1019" s="92"/>
      <c r="G1019" s="92">
        <v>1</v>
      </c>
      <c r="H1019" s="133">
        <v>150.99</v>
      </c>
      <c r="I1019" s="161">
        <v>0.25</v>
      </c>
      <c r="J1019" s="157">
        <f t="shared" si="30"/>
        <v>113.24250000000001</v>
      </c>
    </row>
    <row r="1020" spans="1:10" ht="15.75">
      <c r="A1020" s="37">
        <f t="shared" si="31"/>
        <v>1016</v>
      </c>
      <c r="B1020" s="90" t="s">
        <v>207</v>
      </c>
      <c r="C1020" s="92" t="s">
        <v>2161</v>
      </c>
      <c r="D1020" s="92" t="s">
        <v>2162</v>
      </c>
      <c r="E1020" s="92" t="s">
        <v>211</v>
      </c>
      <c r="F1020" s="92"/>
      <c r="G1020" s="92">
        <v>1</v>
      </c>
      <c r="H1020" s="133">
        <v>18.989999999999998</v>
      </c>
      <c r="I1020" s="161">
        <v>0.25</v>
      </c>
      <c r="J1020" s="157">
        <f t="shared" si="30"/>
        <v>14.2425</v>
      </c>
    </row>
    <row r="1021" spans="1:10" ht="15.75">
      <c r="A1021" s="37">
        <f t="shared" si="31"/>
        <v>1017</v>
      </c>
      <c r="B1021" s="90" t="s">
        <v>207</v>
      </c>
      <c r="C1021" s="92" t="s">
        <v>2163</v>
      </c>
      <c r="D1021" s="92" t="s">
        <v>2164</v>
      </c>
      <c r="E1021" s="92" t="s">
        <v>211</v>
      </c>
      <c r="F1021" s="92"/>
      <c r="G1021" s="92">
        <v>1</v>
      </c>
      <c r="H1021" s="133">
        <v>46.99</v>
      </c>
      <c r="I1021" s="161">
        <v>0.25</v>
      </c>
      <c r="J1021" s="157">
        <f t="shared" si="30"/>
        <v>35.2425</v>
      </c>
    </row>
    <row r="1022" spans="1:10" ht="15.75">
      <c r="A1022" s="37">
        <f t="shared" si="31"/>
        <v>1018</v>
      </c>
      <c r="B1022" s="90" t="s">
        <v>207</v>
      </c>
      <c r="C1022" s="92" t="s">
        <v>2165</v>
      </c>
      <c r="D1022" s="92" t="s">
        <v>2166</v>
      </c>
      <c r="E1022" s="92" t="s">
        <v>211</v>
      </c>
      <c r="F1022" s="92"/>
      <c r="G1022" s="92">
        <v>1</v>
      </c>
      <c r="H1022" s="133">
        <v>49.99</v>
      </c>
      <c r="I1022" s="161">
        <v>0.25</v>
      </c>
      <c r="J1022" s="157">
        <f t="shared" si="30"/>
        <v>37.4925</v>
      </c>
    </row>
    <row r="1023" spans="1:10" ht="15.75">
      <c r="A1023" s="37">
        <f t="shared" si="31"/>
        <v>1019</v>
      </c>
      <c r="B1023" s="90" t="s">
        <v>207</v>
      </c>
      <c r="C1023" s="92" t="s">
        <v>2167</v>
      </c>
      <c r="D1023" s="92" t="s">
        <v>2168</v>
      </c>
      <c r="E1023" s="92" t="s">
        <v>211</v>
      </c>
      <c r="F1023" s="92"/>
      <c r="G1023" s="92">
        <v>1</v>
      </c>
      <c r="H1023" s="133">
        <v>32.5</v>
      </c>
      <c r="I1023" s="161">
        <v>0.25</v>
      </c>
      <c r="J1023" s="157">
        <f t="shared" si="30"/>
        <v>24.375</v>
      </c>
    </row>
    <row r="1024" spans="1:10" ht="15.75">
      <c r="A1024" s="37">
        <f t="shared" si="31"/>
        <v>1020</v>
      </c>
      <c r="B1024" s="90" t="s">
        <v>207</v>
      </c>
      <c r="C1024" s="92" t="s">
        <v>2169</v>
      </c>
      <c r="D1024" s="92" t="s">
        <v>2170</v>
      </c>
      <c r="E1024" s="92" t="s">
        <v>211</v>
      </c>
      <c r="F1024" s="92"/>
      <c r="G1024" s="92">
        <v>1</v>
      </c>
      <c r="H1024" s="133">
        <v>41.99</v>
      </c>
      <c r="I1024" s="161">
        <v>0.25</v>
      </c>
      <c r="J1024" s="157">
        <f t="shared" si="30"/>
        <v>31.4925</v>
      </c>
    </row>
    <row r="1025" spans="1:10" ht="15.75">
      <c r="A1025" s="37">
        <f t="shared" si="31"/>
        <v>1021</v>
      </c>
      <c r="B1025" s="90" t="s">
        <v>207</v>
      </c>
      <c r="C1025" s="92" t="s">
        <v>2171</v>
      </c>
      <c r="D1025" s="92" t="s">
        <v>2172</v>
      </c>
      <c r="E1025" s="92" t="s">
        <v>211</v>
      </c>
      <c r="F1025" s="92"/>
      <c r="G1025" s="92">
        <v>1</v>
      </c>
      <c r="H1025" s="133">
        <v>65.989999999999995</v>
      </c>
      <c r="I1025" s="161">
        <v>0.25</v>
      </c>
      <c r="J1025" s="157">
        <f t="shared" ref="J1025:J1088" si="32">H1025*(1-I1025)</f>
        <v>49.492499999999993</v>
      </c>
    </row>
    <row r="1026" spans="1:10" ht="15.75">
      <c r="A1026" s="37">
        <f t="shared" si="31"/>
        <v>1022</v>
      </c>
      <c r="B1026" s="90" t="s">
        <v>207</v>
      </c>
      <c r="C1026" s="92" t="s">
        <v>2173</v>
      </c>
      <c r="D1026" s="92" t="s">
        <v>2174</v>
      </c>
      <c r="E1026" s="92" t="s">
        <v>211</v>
      </c>
      <c r="F1026" s="92"/>
      <c r="G1026" s="92">
        <v>1</v>
      </c>
      <c r="H1026" s="133">
        <v>95.99</v>
      </c>
      <c r="I1026" s="161">
        <v>0.25</v>
      </c>
      <c r="J1026" s="157">
        <f t="shared" si="32"/>
        <v>71.992499999999993</v>
      </c>
    </row>
    <row r="1027" spans="1:10" ht="15.75">
      <c r="A1027" s="37">
        <f t="shared" si="31"/>
        <v>1023</v>
      </c>
      <c r="B1027" s="90" t="s">
        <v>207</v>
      </c>
      <c r="C1027" s="92" t="s">
        <v>2175</v>
      </c>
      <c r="D1027" s="92" t="s">
        <v>2176</v>
      </c>
      <c r="E1027" s="92" t="s">
        <v>211</v>
      </c>
      <c r="F1027" s="92"/>
      <c r="G1027" s="92">
        <v>1</v>
      </c>
      <c r="H1027" s="133">
        <v>99.99</v>
      </c>
      <c r="I1027" s="161">
        <v>0.25</v>
      </c>
      <c r="J1027" s="157">
        <f t="shared" si="32"/>
        <v>74.992499999999993</v>
      </c>
    </row>
    <row r="1028" spans="1:10" ht="15.75">
      <c r="A1028" s="37">
        <f t="shared" si="31"/>
        <v>1024</v>
      </c>
      <c r="B1028" s="90" t="s">
        <v>207</v>
      </c>
      <c r="C1028" s="92" t="s">
        <v>2177</v>
      </c>
      <c r="D1028" s="92" t="s">
        <v>2178</v>
      </c>
      <c r="E1028" s="92" t="s">
        <v>211</v>
      </c>
      <c r="F1028" s="92"/>
      <c r="G1028" s="92">
        <v>1</v>
      </c>
      <c r="H1028" s="133">
        <v>19.989999999999998</v>
      </c>
      <c r="I1028" s="161">
        <v>0.25</v>
      </c>
      <c r="J1028" s="157">
        <f t="shared" si="32"/>
        <v>14.9925</v>
      </c>
    </row>
    <row r="1029" spans="1:10" ht="15.75">
      <c r="A1029" s="37">
        <f t="shared" si="31"/>
        <v>1025</v>
      </c>
      <c r="B1029" s="90" t="s">
        <v>207</v>
      </c>
      <c r="C1029" s="92" t="s">
        <v>2179</v>
      </c>
      <c r="D1029" s="92" t="s">
        <v>2180</v>
      </c>
      <c r="E1029" s="92" t="s">
        <v>211</v>
      </c>
      <c r="F1029" s="92"/>
      <c r="G1029" s="92">
        <v>1</v>
      </c>
      <c r="H1029" s="133">
        <v>3.02</v>
      </c>
      <c r="I1029" s="161">
        <v>0.25</v>
      </c>
      <c r="J1029" s="157">
        <f t="shared" si="32"/>
        <v>2.2650000000000001</v>
      </c>
    </row>
    <row r="1030" spans="1:10" ht="15.75">
      <c r="A1030" s="37">
        <f t="shared" si="31"/>
        <v>1026</v>
      </c>
      <c r="B1030" s="90" t="s">
        <v>207</v>
      </c>
      <c r="C1030" s="92" t="s">
        <v>2181</v>
      </c>
      <c r="D1030" s="92" t="s">
        <v>2182</v>
      </c>
      <c r="E1030" s="92" t="s">
        <v>211</v>
      </c>
      <c r="F1030" s="92"/>
      <c r="G1030" s="92">
        <v>1</v>
      </c>
      <c r="H1030" s="133">
        <v>67.989999999999995</v>
      </c>
      <c r="I1030" s="161">
        <v>0.25</v>
      </c>
      <c r="J1030" s="157">
        <f t="shared" si="32"/>
        <v>50.992499999999993</v>
      </c>
    </row>
    <row r="1031" spans="1:10" ht="15.75">
      <c r="A1031" s="37">
        <f t="shared" ref="A1031:A1094" si="33">A1030+1</f>
        <v>1027</v>
      </c>
      <c r="B1031" s="90" t="s">
        <v>207</v>
      </c>
      <c r="C1031" s="92" t="s">
        <v>2183</v>
      </c>
      <c r="D1031" s="92" t="s">
        <v>2184</v>
      </c>
      <c r="E1031" s="92" t="s">
        <v>211</v>
      </c>
      <c r="F1031" s="92"/>
      <c r="G1031" s="92">
        <v>1</v>
      </c>
      <c r="H1031" s="133">
        <v>72.989999999999995</v>
      </c>
      <c r="I1031" s="161">
        <v>0.25</v>
      </c>
      <c r="J1031" s="157">
        <f t="shared" si="32"/>
        <v>54.742499999999993</v>
      </c>
    </row>
    <row r="1032" spans="1:10" ht="15.75">
      <c r="A1032" s="37">
        <f t="shared" si="33"/>
        <v>1028</v>
      </c>
      <c r="B1032" s="90" t="s">
        <v>207</v>
      </c>
      <c r="C1032" s="92" t="s">
        <v>1740</v>
      </c>
      <c r="D1032" s="92" t="s">
        <v>2185</v>
      </c>
      <c r="E1032" s="92" t="s">
        <v>211</v>
      </c>
      <c r="F1032" s="92"/>
      <c r="G1032" s="92">
        <v>1</v>
      </c>
      <c r="H1032" s="133">
        <v>70.989999999999995</v>
      </c>
      <c r="I1032" s="161">
        <v>0.25</v>
      </c>
      <c r="J1032" s="157">
        <f t="shared" si="32"/>
        <v>53.242499999999993</v>
      </c>
    </row>
    <row r="1033" spans="1:10" ht="15.75">
      <c r="A1033" s="37">
        <f t="shared" si="33"/>
        <v>1029</v>
      </c>
      <c r="B1033" s="90" t="s">
        <v>207</v>
      </c>
      <c r="C1033" s="92" t="s">
        <v>1742</v>
      </c>
      <c r="D1033" s="92" t="s">
        <v>2186</v>
      </c>
      <c r="E1033" s="92" t="s">
        <v>211</v>
      </c>
      <c r="F1033" s="92"/>
      <c r="G1033" s="92">
        <v>1</v>
      </c>
      <c r="H1033" s="133">
        <v>70.989999999999995</v>
      </c>
      <c r="I1033" s="161">
        <v>0.25</v>
      </c>
      <c r="J1033" s="157">
        <f t="shared" si="32"/>
        <v>53.242499999999993</v>
      </c>
    </row>
    <row r="1034" spans="1:10" ht="15.75">
      <c r="A1034" s="37">
        <f t="shared" si="33"/>
        <v>1030</v>
      </c>
      <c r="B1034" s="90" t="s">
        <v>207</v>
      </c>
      <c r="C1034" s="92" t="s">
        <v>2187</v>
      </c>
      <c r="D1034" s="92" t="s">
        <v>2188</v>
      </c>
      <c r="E1034" s="92" t="s">
        <v>211</v>
      </c>
      <c r="F1034" s="92"/>
      <c r="G1034" s="92">
        <v>1</v>
      </c>
      <c r="H1034" s="133">
        <v>115.99</v>
      </c>
      <c r="I1034" s="161">
        <v>0.25</v>
      </c>
      <c r="J1034" s="157">
        <f t="shared" si="32"/>
        <v>86.992499999999993</v>
      </c>
    </row>
    <row r="1035" spans="1:10" ht="15.75">
      <c r="A1035" s="37">
        <f t="shared" si="33"/>
        <v>1031</v>
      </c>
      <c r="B1035" s="90" t="s">
        <v>207</v>
      </c>
      <c r="C1035" s="92" t="s">
        <v>2189</v>
      </c>
      <c r="D1035" s="92" t="s">
        <v>2190</v>
      </c>
      <c r="E1035" s="92" t="s">
        <v>211</v>
      </c>
      <c r="F1035" s="92"/>
      <c r="G1035" s="92">
        <v>1</v>
      </c>
      <c r="H1035" s="133">
        <v>65.989999999999995</v>
      </c>
      <c r="I1035" s="161">
        <v>0.25</v>
      </c>
      <c r="J1035" s="157">
        <f t="shared" si="32"/>
        <v>49.492499999999993</v>
      </c>
    </row>
    <row r="1036" spans="1:10" ht="15.75">
      <c r="A1036" s="37">
        <f t="shared" si="33"/>
        <v>1032</v>
      </c>
      <c r="B1036" s="90" t="s">
        <v>207</v>
      </c>
      <c r="C1036" s="92" t="s">
        <v>2191</v>
      </c>
      <c r="D1036" s="92" t="s">
        <v>2192</v>
      </c>
      <c r="E1036" s="92" t="s">
        <v>211</v>
      </c>
      <c r="F1036" s="92"/>
      <c r="G1036" s="92">
        <v>1</v>
      </c>
      <c r="H1036" s="133">
        <v>20.5</v>
      </c>
      <c r="I1036" s="161">
        <v>0.25</v>
      </c>
      <c r="J1036" s="157">
        <f t="shared" si="32"/>
        <v>15.375</v>
      </c>
    </row>
    <row r="1037" spans="1:10" ht="15.75">
      <c r="A1037" s="37">
        <f t="shared" si="33"/>
        <v>1033</v>
      </c>
      <c r="B1037" s="90" t="s">
        <v>207</v>
      </c>
      <c r="C1037" s="92" t="s">
        <v>2193</v>
      </c>
      <c r="D1037" s="92" t="s">
        <v>2194</v>
      </c>
      <c r="E1037" s="92" t="s">
        <v>211</v>
      </c>
      <c r="F1037" s="92"/>
      <c r="G1037" s="92">
        <v>1</v>
      </c>
      <c r="H1037" s="133">
        <v>100.99</v>
      </c>
      <c r="I1037" s="161">
        <v>0.25</v>
      </c>
      <c r="J1037" s="157">
        <f t="shared" si="32"/>
        <v>75.742499999999993</v>
      </c>
    </row>
    <row r="1038" spans="1:10" ht="15.75">
      <c r="A1038" s="37">
        <f t="shared" si="33"/>
        <v>1034</v>
      </c>
      <c r="B1038" s="90" t="s">
        <v>207</v>
      </c>
      <c r="C1038" s="92" t="s">
        <v>2195</v>
      </c>
      <c r="D1038" s="92" t="s">
        <v>2196</v>
      </c>
      <c r="E1038" s="92" t="s">
        <v>211</v>
      </c>
      <c r="F1038" s="92"/>
      <c r="G1038" s="92">
        <v>1</v>
      </c>
      <c r="H1038" s="133">
        <v>31.99</v>
      </c>
      <c r="I1038" s="161">
        <v>0.25</v>
      </c>
      <c r="J1038" s="157">
        <f t="shared" si="32"/>
        <v>23.9925</v>
      </c>
    </row>
    <row r="1039" spans="1:10" ht="15.75">
      <c r="A1039" s="37">
        <f t="shared" si="33"/>
        <v>1035</v>
      </c>
      <c r="B1039" s="90" t="s">
        <v>207</v>
      </c>
      <c r="C1039" s="92">
        <v>4204</v>
      </c>
      <c r="D1039" s="92" t="s">
        <v>2197</v>
      </c>
      <c r="E1039" s="92" t="s">
        <v>211</v>
      </c>
      <c r="F1039" s="92"/>
      <c r="G1039" s="92">
        <v>1</v>
      </c>
      <c r="H1039" s="133">
        <v>70.989999999999995</v>
      </c>
      <c r="I1039" s="161">
        <v>0.25</v>
      </c>
      <c r="J1039" s="157">
        <f t="shared" si="32"/>
        <v>53.242499999999993</v>
      </c>
    </row>
    <row r="1040" spans="1:10" ht="15.75">
      <c r="A1040" s="37">
        <f t="shared" si="33"/>
        <v>1036</v>
      </c>
      <c r="B1040" s="90" t="s">
        <v>207</v>
      </c>
      <c r="C1040" s="92">
        <v>4219</v>
      </c>
      <c r="D1040" s="92" t="s">
        <v>2198</v>
      </c>
      <c r="E1040" s="92" t="s">
        <v>211</v>
      </c>
      <c r="F1040" s="92"/>
      <c r="G1040" s="92">
        <v>1</v>
      </c>
      <c r="H1040" s="133">
        <v>75.989999999999995</v>
      </c>
      <c r="I1040" s="161">
        <v>0.25</v>
      </c>
      <c r="J1040" s="157">
        <f t="shared" si="32"/>
        <v>56.992499999999993</v>
      </c>
    </row>
    <row r="1041" spans="1:10" ht="15.75">
      <c r="A1041" s="37">
        <f t="shared" si="33"/>
        <v>1037</v>
      </c>
      <c r="B1041" s="90" t="s">
        <v>207</v>
      </c>
      <c r="C1041" s="92">
        <v>4229</v>
      </c>
      <c r="D1041" s="92" t="s">
        <v>2199</v>
      </c>
      <c r="E1041" s="92" t="s">
        <v>211</v>
      </c>
      <c r="F1041" s="92"/>
      <c r="G1041" s="92">
        <v>1</v>
      </c>
      <c r="H1041" s="133">
        <v>87.99</v>
      </c>
      <c r="I1041" s="161">
        <v>0.25</v>
      </c>
      <c r="J1041" s="157">
        <f t="shared" si="32"/>
        <v>65.992499999999993</v>
      </c>
    </row>
    <row r="1042" spans="1:10" ht="15.75">
      <c r="A1042" s="37">
        <f t="shared" si="33"/>
        <v>1038</v>
      </c>
      <c r="B1042" s="90" t="s">
        <v>207</v>
      </c>
      <c r="C1042" s="92" t="s">
        <v>2036</v>
      </c>
      <c r="D1042" s="92" t="s">
        <v>2200</v>
      </c>
      <c r="E1042" s="92" t="s">
        <v>211</v>
      </c>
      <c r="F1042" s="92"/>
      <c r="G1042" s="92">
        <v>1</v>
      </c>
      <c r="H1042" s="133">
        <v>31.99</v>
      </c>
      <c r="I1042" s="161">
        <v>0.25</v>
      </c>
      <c r="J1042" s="157">
        <f t="shared" si="32"/>
        <v>23.9925</v>
      </c>
    </row>
    <row r="1043" spans="1:10" ht="30">
      <c r="A1043" s="37">
        <f t="shared" si="33"/>
        <v>1039</v>
      </c>
      <c r="B1043" s="90" t="s">
        <v>207</v>
      </c>
      <c r="C1043" s="92" t="s">
        <v>2201</v>
      </c>
      <c r="D1043" s="92" t="s">
        <v>2202</v>
      </c>
      <c r="E1043" s="92" t="s">
        <v>211</v>
      </c>
      <c r="F1043" s="92"/>
      <c r="G1043" s="92">
        <v>1</v>
      </c>
      <c r="H1043" s="133">
        <v>52.99</v>
      </c>
      <c r="I1043" s="161">
        <v>0.25</v>
      </c>
      <c r="J1043" s="157">
        <f t="shared" si="32"/>
        <v>39.7425</v>
      </c>
    </row>
    <row r="1044" spans="1:10" ht="30">
      <c r="A1044" s="37">
        <f t="shared" si="33"/>
        <v>1040</v>
      </c>
      <c r="B1044" s="90" t="s">
        <v>207</v>
      </c>
      <c r="C1044" s="92" t="s">
        <v>2203</v>
      </c>
      <c r="D1044" s="92" t="s">
        <v>2204</v>
      </c>
      <c r="E1044" s="92" t="s">
        <v>211</v>
      </c>
      <c r="F1044" s="92"/>
      <c r="G1044" s="92">
        <v>1</v>
      </c>
      <c r="H1044" s="133">
        <v>24.5</v>
      </c>
      <c r="I1044" s="161">
        <v>0.25</v>
      </c>
      <c r="J1044" s="157">
        <f t="shared" si="32"/>
        <v>18.375</v>
      </c>
    </row>
    <row r="1045" spans="1:10" ht="15.75">
      <c r="A1045" s="37">
        <f t="shared" si="33"/>
        <v>1041</v>
      </c>
      <c r="B1045" s="90" t="s">
        <v>207</v>
      </c>
      <c r="C1045" s="92" t="s">
        <v>1940</v>
      </c>
      <c r="D1045" s="92" t="s">
        <v>1941</v>
      </c>
      <c r="E1045" s="92" t="s">
        <v>211</v>
      </c>
      <c r="F1045" s="92"/>
      <c r="G1045" s="92">
        <v>1</v>
      </c>
      <c r="H1045" s="133">
        <v>20.99</v>
      </c>
      <c r="I1045" s="161">
        <v>0.25</v>
      </c>
      <c r="J1045" s="157">
        <f t="shared" si="32"/>
        <v>15.7425</v>
      </c>
    </row>
    <row r="1046" spans="1:10" ht="45">
      <c r="A1046" s="37">
        <f t="shared" si="33"/>
        <v>1042</v>
      </c>
      <c r="B1046" s="90" t="s">
        <v>207</v>
      </c>
      <c r="C1046" s="92" t="s">
        <v>2205</v>
      </c>
      <c r="D1046" s="92" t="s">
        <v>2206</v>
      </c>
      <c r="E1046" s="92" t="s">
        <v>211</v>
      </c>
      <c r="F1046" s="92"/>
      <c r="G1046" s="92">
        <v>1</v>
      </c>
      <c r="H1046" s="133">
        <v>13.5</v>
      </c>
      <c r="I1046" s="161">
        <v>0.25</v>
      </c>
      <c r="J1046" s="157">
        <f t="shared" si="32"/>
        <v>10.125</v>
      </c>
    </row>
    <row r="1047" spans="1:10" ht="30">
      <c r="A1047" s="37">
        <f t="shared" si="33"/>
        <v>1043</v>
      </c>
      <c r="B1047" s="90" t="s">
        <v>207</v>
      </c>
      <c r="C1047" s="92" t="s">
        <v>2207</v>
      </c>
      <c r="D1047" s="92" t="s">
        <v>2208</v>
      </c>
      <c r="E1047" s="92" t="s">
        <v>211</v>
      </c>
      <c r="F1047" s="92"/>
      <c r="G1047" s="92">
        <v>1</v>
      </c>
      <c r="H1047" s="133">
        <v>81.99</v>
      </c>
      <c r="I1047" s="161">
        <v>0.25</v>
      </c>
      <c r="J1047" s="157">
        <f t="shared" si="32"/>
        <v>61.492499999999993</v>
      </c>
    </row>
    <row r="1048" spans="1:10" ht="30">
      <c r="A1048" s="37">
        <f t="shared" si="33"/>
        <v>1044</v>
      </c>
      <c r="B1048" s="90" t="s">
        <v>207</v>
      </c>
      <c r="C1048" s="92" t="s">
        <v>2209</v>
      </c>
      <c r="D1048" s="92" t="s">
        <v>2210</v>
      </c>
      <c r="E1048" s="92" t="s">
        <v>211</v>
      </c>
      <c r="F1048" s="92"/>
      <c r="G1048" s="92">
        <v>1</v>
      </c>
      <c r="H1048" s="133">
        <v>77.989999999999995</v>
      </c>
      <c r="I1048" s="161">
        <v>0.25</v>
      </c>
      <c r="J1048" s="157">
        <f t="shared" si="32"/>
        <v>58.492499999999993</v>
      </c>
    </row>
    <row r="1049" spans="1:10" ht="30">
      <c r="A1049" s="37">
        <f t="shared" si="33"/>
        <v>1045</v>
      </c>
      <c r="B1049" s="90" t="s">
        <v>207</v>
      </c>
      <c r="C1049" s="92" t="s">
        <v>2211</v>
      </c>
      <c r="D1049" s="92" t="s">
        <v>2212</v>
      </c>
      <c r="E1049" s="92" t="s">
        <v>211</v>
      </c>
      <c r="F1049" s="92"/>
      <c r="G1049" s="92">
        <v>1</v>
      </c>
      <c r="H1049" s="133">
        <v>91.99</v>
      </c>
      <c r="I1049" s="161">
        <v>0.25</v>
      </c>
      <c r="J1049" s="157">
        <f t="shared" si="32"/>
        <v>68.992499999999993</v>
      </c>
    </row>
    <row r="1050" spans="1:10" ht="30">
      <c r="A1050" s="37">
        <f t="shared" si="33"/>
        <v>1046</v>
      </c>
      <c r="B1050" s="90" t="s">
        <v>207</v>
      </c>
      <c r="C1050" s="92" t="s">
        <v>2213</v>
      </c>
      <c r="D1050" s="92" t="s">
        <v>2214</v>
      </c>
      <c r="E1050" s="92" t="s">
        <v>211</v>
      </c>
      <c r="F1050" s="92"/>
      <c r="G1050" s="92">
        <v>1</v>
      </c>
      <c r="H1050" s="133">
        <v>37.99</v>
      </c>
      <c r="I1050" s="161">
        <v>0.25</v>
      </c>
      <c r="J1050" s="157">
        <f t="shared" si="32"/>
        <v>28.4925</v>
      </c>
    </row>
    <row r="1051" spans="1:10" ht="15.75">
      <c r="A1051" s="37">
        <f t="shared" si="33"/>
        <v>1047</v>
      </c>
      <c r="B1051" s="90" t="s">
        <v>207</v>
      </c>
      <c r="C1051" s="92" t="s">
        <v>2215</v>
      </c>
      <c r="D1051" s="92" t="s">
        <v>2216</v>
      </c>
      <c r="E1051" s="92" t="s">
        <v>211</v>
      </c>
      <c r="F1051" s="92"/>
      <c r="G1051" s="92">
        <v>1</v>
      </c>
      <c r="H1051" s="133">
        <v>13.5</v>
      </c>
      <c r="I1051" s="161">
        <v>0.25</v>
      </c>
      <c r="J1051" s="157">
        <f t="shared" si="32"/>
        <v>10.125</v>
      </c>
    </row>
    <row r="1052" spans="1:10" ht="15.75">
      <c r="A1052" s="37">
        <f t="shared" si="33"/>
        <v>1048</v>
      </c>
      <c r="B1052" s="90" t="s">
        <v>207</v>
      </c>
      <c r="C1052" s="92">
        <v>4297</v>
      </c>
      <c r="D1052" s="92" t="s">
        <v>2217</v>
      </c>
      <c r="E1052" s="92" t="s">
        <v>211</v>
      </c>
      <c r="F1052" s="92"/>
      <c r="G1052" s="92">
        <v>1</v>
      </c>
      <c r="H1052" s="133">
        <v>61.99</v>
      </c>
      <c r="I1052" s="161">
        <v>0.25</v>
      </c>
      <c r="J1052" s="157">
        <f t="shared" si="32"/>
        <v>46.4925</v>
      </c>
    </row>
    <row r="1053" spans="1:10" ht="30">
      <c r="A1053" s="37">
        <f t="shared" si="33"/>
        <v>1049</v>
      </c>
      <c r="B1053" s="90" t="s">
        <v>207</v>
      </c>
      <c r="C1053" s="92" t="s">
        <v>1942</v>
      </c>
      <c r="D1053" s="92" t="s">
        <v>2218</v>
      </c>
      <c r="E1053" s="92" t="s">
        <v>211</v>
      </c>
      <c r="F1053" s="92"/>
      <c r="G1053" s="92">
        <v>1</v>
      </c>
      <c r="H1053" s="133">
        <v>21.5</v>
      </c>
      <c r="I1053" s="161">
        <v>0.25</v>
      </c>
      <c r="J1053" s="157">
        <f t="shared" si="32"/>
        <v>16.125</v>
      </c>
    </row>
    <row r="1054" spans="1:10" ht="30">
      <c r="A1054" s="37">
        <f t="shared" si="33"/>
        <v>1050</v>
      </c>
      <c r="B1054" s="90" t="s">
        <v>207</v>
      </c>
      <c r="C1054" s="92" t="s">
        <v>1946</v>
      </c>
      <c r="D1054" s="92" t="s">
        <v>1947</v>
      </c>
      <c r="E1054" s="92" t="s">
        <v>211</v>
      </c>
      <c r="F1054" s="92"/>
      <c r="G1054" s="92">
        <v>1</v>
      </c>
      <c r="H1054" s="133">
        <v>28.99</v>
      </c>
      <c r="I1054" s="161">
        <v>0.25</v>
      </c>
      <c r="J1054" s="157">
        <f t="shared" si="32"/>
        <v>21.7425</v>
      </c>
    </row>
    <row r="1055" spans="1:10" ht="15.75">
      <c r="A1055" s="37">
        <f t="shared" si="33"/>
        <v>1051</v>
      </c>
      <c r="B1055" s="90" t="s">
        <v>207</v>
      </c>
      <c r="C1055" s="92" t="s">
        <v>2181</v>
      </c>
      <c r="D1055" s="92" t="s">
        <v>2182</v>
      </c>
      <c r="E1055" s="92" t="s">
        <v>211</v>
      </c>
      <c r="F1055" s="92"/>
      <c r="G1055" s="92">
        <v>1</v>
      </c>
      <c r="H1055" s="133">
        <v>67.989999999999995</v>
      </c>
      <c r="I1055" s="161">
        <v>0.25</v>
      </c>
      <c r="J1055" s="157">
        <f t="shared" si="32"/>
        <v>50.992499999999993</v>
      </c>
    </row>
    <row r="1056" spans="1:10" ht="15.75">
      <c r="A1056" s="37">
        <f t="shared" si="33"/>
        <v>1052</v>
      </c>
      <c r="B1056" s="90" t="s">
        <v>207</v>
      </c>
      <c r="C1056" s="92" t="s">
        <v>2183</v>
      </c>
      <c r="D1056" s="92" t="s">
        <v>2184</v>
      </c>
      <c r="E1056" s="92" t="s">
        <v>211</v>
      </c>
      <c r="F1056" s="92"/>
      <c r="G1056" s="92">
        <v>1</v>
      </c>
      <c r="H1056" s="133">
        <v>72.989999999999995</v>
      </c>
      <c r="I1056" s="161">
        <v>0.25</v>
      </c>
      <c r="J1056" s="157">
        <f t="shared" si="32"/>
        <v>54.742499999999993</v>
      </c>
    </row>
    <row r="1057" spans="1:10" ht="30">
      <c r="A1057" s="37">
        <f t="shared" si="33"/>
        <v>1053</v>
      </c>
      <c r="B1057" s="90" t="s">
        <v>207</v>
      </c>
      <c r="C1057" s="92" t="s">
        <v>2023</v>
      </c>
      <c r="D1057" s="92" t="s">
        <v>2219</v>
      </c>
      <c r="E1057" s="92" t="s">
        <v>211</v>
      </c>
      <c r="F1057" s="92"/>
      <c r="G1057" s="92">
        <v>1</v>
      </c>
      <c r="H1057" s="133">
        <v>79.989999999999995</v>
      </c>
      <c r="I1057" s="161">
        <v>0.25</v>
      </c>
      <c r="J1057" s="157">
        <f t="shared" si="32"/>
        <v>59.992499999999993</v>
      </c>
    </row>
    <row r="1058" spans="1:10" ht="15.75">
      <c r="A1058" s="37">
        <f t="shared" si="33"/>
        <v>1054</v>
      </c>
      <c r="B1058" s="90" t="s">
        <v>207</v>
      </c>
      <c r="C1058" s="92" t="s">
        <v>2220</v>
      </c>
      <c r="D1058" s="92" t="s">
        <v>2221</v>
      </c>
      <c r="E1058" s="92" t="s">
        <v>211</v>
      </c>
      <c r="F1058" s="92"/>
      <c r="G1058" s="92">
        <v>1</v>
      </c>
      <c r="H1058" s="133">
        <v>39.99</v>
      </c>
      <c r="I1058" s="161">
        <v>0.25</v>
      </c>
      <c r="J1058" s="157">
        <f t="shared" si="32"/>
        <v>29.9925</v>
      </c>
    </row>
    <row r="1059" spans="1:10" ht="15.75">
      <c r="A1059" s="37">
        <f t="shared" si="33"/>
        <v>1055</v>
      </c>
      <c r="B1059" s="90" t="s">
        <v>207</v>
      </c>
      <c r="C1059" s="92" t="s">
        <v>2222</v>
      </c>
      <c r="D1059" s="92" t="s">
        <v>2223</v>
      </c>
      <c r="E1059" s="92" t="s">
        <v>211</v>
      </c>
      <c r="F1059" s="92"/>
      <c r="G1059" s="92">
        <v>1</v>
      </c>
      <c r="H1059" s="133">
        <v>130.99</v>
      </c>
      <c r="I1059" s="161">
        <v>0.25</v>
      </c>
      <c r="J1059" s="157">
        <f t="shared" si="32"/>
        <v>98.242500000000007</v>
      </c>
    </row>
    <row r="1060" spans="1:10" ht="15.75">
      <c r="A1060" s="37">
        <f t="shared" si="33"/>
        <v>1056</v>
      </c>
      <c r="B1060" s="90" t="s">
        <v>207</v>
      </c>
      <c r="C1060" s="92" t="s">
        <v>2224</v>
      </c>
      <c r="D1060" s="92" t="s">
        <v>2225</v>
      </c>
      <c r="E1060" s="92" t="s">
        <v>211</v>
      </c>
      <c r="F1060" s="92"/>
      <c r="G1060" s="92">
        <v>1</v>
      </c>
      <c r="H1060" s="133">
        <v>76.989999999999995</v>
      </c>
      <c r="I1060" s="161">
        <v>0.25</v>
      </c>
      <c r="J1060" s="157">
        <f t="shared" si="32"/>
        <v>57.742499999999993</v>
      </c>
    </row>
    <row r="1061" spans="1:10" ht="15.75">
      <c r="A1061" s="37">
        <f t="shared" si="33"/>
        <v>1057</v>
      </c>
      <c r="B1061" s="90" t="s">
        <v>207</v>
      </c>
      <c r="C1061" s="92">
        <v>502</v>
      </c>
      <c r="D1061" s="92" t="s">
        <v>2226</v>
      </c>
      <c r="E1061" s="92" t="s">
        <v>211</v>
      </c>
      <c r="F1061" s="92"/>
      <c r="G1061" s="92">
        <v>1</v>
      </c>
      <c r="H1061" s="133">
        <v>14.5</v>
      </c>
      <c r="I1061" s="161">
        <v>0.25</v>
      </c>
      <c r="J1061" s="157">
        <f t="shared" si="32"/>
        <v>10.875</v>
      </c>
    </row>
    <row r="1062" spans="1:10" ht="15.75">
      <c r="A1062" s="37">
        <f t="shared" si="33"/>
        <v>1058</v>
      </c>
      <c r="B1062" s="90" t="s">
        <v>207</v>
      </c>
      <c r="C1062" s="92">
        <v>503</v>
      </c>
      <c r="D1062" s="92" t="s">
        <v>2227</v>
      </c>
      <c r="E1062" s="92" t="s">
        <v>211</v>
      </c>
      <c r="F1062" s="92"/>
      <c r="G1062" s="92">
        <v>1</v>
      </c>
      <c r="H1062" s="133">
        <v>18.5</v>
      </c>
      <c r="I1062" s="161">
        <v>0.25</v>
      </c>
      <c r="J1062" s="157">
        <f t="shared" si="32"/>
        <v>13.875</v>
      </c>
    </row>
    <row r="1063" spans="1:10" ht="15.75">
      <c r="A1063" s="37">
        <f t="shared" si="33"/>
        <v>1059</v>
      </c>
      <c r="B1063" s="90" t="s">
        <v>207</v>
      </c>
      <c r="C1063" s="92">
        <v>504</v>
      </c>
      <c r="D1063" s="92" t="s">
        <v>2228</v>
      </c>
      <c r="E1063" s="92" t="s">
        <v>211</v>
      </c>
      <c r="F1063" s="92"/>
      <c r="G1063" s="92">
        <v>1</v>
      </c>
      <c r="H1063" s="133">
        <v>17.5</v>
      </c>
      <c r="I1063" s="161">
        <v>0.25</v>
      </c>
      <c r="J1063" s="157">
        <f t="shared" si="32"/>
        <v>13.125</v>
      </c>
    </row>
    <row r="1064" spans="1:10" ht="15.75">
      <c r="A1064" s="37">
        <f t="shared" si="33"/>
        <v>1060</v>
      </c>
      <c r="B1064" s="90" t="s">
        <v>207</v>
      </c>
      <c r="C1064" s="92" t="s">
        <v>2229</v>
      </c>
      <c r="D1064" s="92" t="s">
        <v>2230</v>
      </c>
      <c r="E1064" s="92" t="s">
        <v>211</v>
      </c>
      <c r="F1064" s="92"/>
      <c r="G1064" s="92">
        <v>1</v>
      </c>
      <c r="H1064" s="133">
        <v>57.99</v>
      </c>
      <c r="I1064" s="161">
        <v>0.25</v>
      </c>
      <c r="J1064" s="157">
        <f t="shared" si="32"/>
        <v>43.4925</v>
      </c>
    </row>
    <row r="1065" spans="1:10" ht="15.75">
      <c r="A1065" s="37">
        <f t="shared" si="33"/>
        <v>1061</v>
      </c>
      <c r="B1065" s="90" t="s">
        <v>207</v>
      </c>
      <c r="C1065" s="92" t="s">
        <v>2231</v>
      </c>
      <c r="D1065" s="92" t="s">
        <v>2232</v>
      </c>
      <c r="E1065" s="92" t="s">
        <v>211</v>
      </c>
      <c r="F1065" s="92"/>
      <c r="G1065" s="92">
        <v>1</v>
      </c>
      <c r="H1065" s="133">
        <v>24.99</v>
      </c>
      <c r="I1065" s="161">
        <v>0.25</v>
      </c>
      <c r="J1065" s="157">
        <f t="shared" si="32"/>
        <v>18.7425</v>
      </c>
    </row>
    <row r="1066" spans="1:10" ht="15.75">
      <c r="A1066" s="37">
        <f t="shared" si="33"/>
        <v>1062</v>
      </c>
      <c r="B1066" s="90" t="s">
        <v>207</v>
      </c>
      <c r="C1066" s="92" t="s">
        <v>2233</v>
      </c>
      <c r="D1066" s="92" t="s">
        <v>2234</v>
      </c>
      <c r="E1066" s="92" t="s">
        <v>211</v>
      </c>
      <c r="F1066" s="92"/>
      <c r="G1066" s="92">
        <v>1</v>
      </c>
      <c r="H1066" s="133">
        <v>25.99</v>
      </c>
      <c r="I1066" s="161">
        <v>0.25</v>
      </c>
      <c r="J1066" s="157">
        <f t="shared" si="32"/>
        <v>19.4925</v>
      </c>
    </row>
    <row r="1067" spans="1:10" ht="15.75">
      <c r="A1067" s="37">
        <f t="shared" si="33"/>
        <v>1063</v>
      </c>
      <c r="B1067" s="90" t="s">
        <v>207</v>
      </c>
      <c r="C1067" s="92" t="s">
        <v>2235</v>
      </c>
      <c r="D1067" s="92" t="s">
        <v>2236</v>
      </c>
      <c r="E1067" s="92" t="s">
        <v>211</v>
      </c>
      <c r="F1067" s="92"/>
      <c r="G1067" s="92">
        <v>1</v>
      </c>
      <c r="H1067" s="133">
        <v>11.99</v>
      </c>
      <c r="I1067" s="161">
        <v>0.25</v>
      </c>
      <c r="J1067" s="157">
        <f t="shared" si="32"/>
        <v>8.9924999999999997</v>
      </c>
    </row>
    <row r="1068" spans="1:10" ht="15.75">
      <c r="A1068" s="37">
        <f t="shared" si="33"/>
        <v>1064</v>
      </c>
      <c r="B1068" s="90" t="s">
        <v>207</v>
      </c>
      <c r="C1068" s="92" t="s">
        <v>2237</v>
      </c>
      <c r="D1068" s="92" t="s">
        <v>2238</v>
      </c>
      <c r="E1068" s="92" t="s">
        <v>211</v>
      </c>
      <c r="F1068" s="92"/>
      <c r="G1068" s="92">
        <v>1</v>
      </c>
      <c r="H1068" s="133">
        <v>29.5</v>
      </c>
      <c r="I1068" s="161">
        <v>0.25</v>
      </c>
      <c r="J1068" s="157">
        <f t="shared" si="32"/>
        <v>22.125</v>
      </c>
    </row>
    <row r="1069" spans="1:10" ht="15.75">
      <c r="A1069" s="37">
        <f t="shared" si="33"/>
        <v>1065</v>
      </c>
      <c r="B1069" s="90" t="s">
        <v>207</v>
      </c>
      <c r="C1069" s="92" t="s">
        <v>2239</v>
      </c>
      <c r="D1069" s="92" t="s">
        <v>2240</v>
      </c>
      <c r="E1069" s="92" t="s">
        <v>211</v>
      </c>
      <c r="F1069" s="92"/>
      <c r="G1069" s="92">
        <v>1</v>
      </c>
      <c r="H1069" s="133">
        <v>14.5</v>
      </c>
      <c r="I1069" s="161">
        <v>0.25</v>
      </c>
      <c r="J1069" s="157">
        <f t="shared" si="32"/>
        <v>10.875</v>
      </c>
    </row>
    <row r="1070" spans="1:10" ht="30">
      <c r="A1070" s="37">
        <f t="shared" si="33"/>
        <v>1066</v>
      </c>
      <c r="B1070" s="90" t="s">
        <v>207</v>
      </c>
      <c r="C1070" s="92" t="s">
        <v>2241</v>
      </c>
      <c r="D1070" s="92" t="s">
        <v>2242</v>
      </c>
      <c r="E1070" s="92" t="s">
        <v>211</v>
      </c>
      <c r="F1070" s="92"/>
      <c r="G1070" s="92">
        <v>1</v>
      </c>
      <c r="H1070" s="133">
        <v>177.99</v>
      </c>
      <c r="I1070" s="161">
        <v>0.25</v>
      </c>
      <c r="J1070" s="157">
        <f t="shared" si="32"/>
        <v>133.49250000000001</v>
      </c>
    </row>
    <row r="1071" spans="1:10" ht="15.75">
      <c r="A1071" s="37">
        <f t="shared" si="33"/>
        <v>1067</v>
      </c>
      <c r="B1071" s="90" t="s">
        <v>207</v>
      </c>
      <c r="C1071" s="92" t="s">
        <v>2243</v>
      </c>
      <c r="D1071" s="92" t="s">
        <v>2244</v>
      </c>
      <c r="E1071" s="92" t="s">
        <v>211</v>
      </c>
      <c r="F1071" s="92"/>
      <c r="G1071" s="92">
        <v>1</v>
      </c>
      <c r="H1071" s="133">
        <v>36.9</v>
      </c>
      <c r="I1071" s="161">
        <v>0.25</v>
      </c>
      <c r="J1071" s="157">
        <f t="shared" si="32"/>
        <v>27.674999999999997</v>
      </c>
    </row>
    <row r="1072" spans="1:10" ht="15.75">
      <c r="A1072" s="37">
        <f t="shared" si="33"/>
        <v>1068</v>
      </c>
      <c r="B1072" s="90" t="s">
        <v>207</v>
      </c>
      <c r="C1072" s="92" t="s">
        <v>2245</v>
      </c>
      <c r="D1072" s="92" t="s">
        <v>2246</v>
      </c>
      <c r="E1072" s="92" t="s">
        <v>211</v>
      </c>
      <c r="F1072" s="92"/>
      <c r="G1072" s="92">
        <v>1</v>
      </c>
      <c r="H1072" s="133">
        <v>125.99</v>
      </c>
      <c r="I1072" s="161">
        <v>0.25</v>
      </c>
      <c r="J1072" s="157">
        <f t="shared" si="32"/>
        <v>94.492499999999993</v>
      </c>
    </row>
    <row r="1073" spans="1:10" ht="15.75">
      <c r="A1073" s="37">
        <f t="shared" si="33"/>
        <v>1069</v>
      </c>
      <c r="B1073" s="90" t="s">
        <v>207</v>
      </c>
      <c r="C1073" s="92" t="s">
        <v>2247</v>
      </c>
      <c r="D1073" s="92" t="s">
        <v>2248</v>
      </c>
      <c r="E1073" s="92" t="s">
        <v>211</v>
      </c>
      <c r="F1073" s="92"/>
      <c r="G1073" s="92">
        <v>1</v>
      </c>
      <c r="H1073" s="133">
        <v>17.5</v>
      </c>
      <c r="I1073" s="161">
        <v>0.25</v>
      </c>
      <c r="J1073" s="157">
        <f t="shared" si="32"/>
        <v>13.125</v>
      </c>
    </row>
    <row r="1074" spans="1:10" ht="15.75">
      <c r="A1074" s="37">
        <f t="shared" si="33"/>
        <v>1070</v>
      </c>
      <c r="B1074" s="90" t="s">
        <v>207</v>
      </c>
      <c r="C1074" s="92" t="s">
        <v>2249</v>
      </c>
      <c r="D1074" s="92" t="s">
        <v>2250</v>
      </c>
      <c r="E1074" s="92" t="s">
        <v>211</v>
      </c>
      <c r="F1074" s="92"/>
      <c r="G1074" s="92">
        <v>1</v>
      </c>
      <c r="H1074" s="133">
        <v>208.99</v>
      </c>
      <c r="I1074" s="161">
        <v>0.25</v>
      </c>
      <c r="J1074" s="157">
        <f t="shared" si="32"/>
        <v>156.74250000000001</v>
      </c>
    </row>
    <row r="1075" spans="1:10" ht="15.75">
      <c r="A1075" s="37">
        <f t="shared" si="33"/>
        <v>1071</v>
      </c>
      <c r="B1075" s="90" t="s">
        <v>207</v>
      </c>
      <c r="C1075" s="92" t="s">
        <v>2251</v>
      </c>
      <c r="D1075" s="92" t="s">
        <v>2252</v>
      </c>
      <c r="E1075" s="92" t="s">
        <v>211</v>
      </c>
      <c r="F1075" s="92"/>
      <c r="G1075" s="92">
        <v>1</v>
      </c>
      <c r="H1075" s="133">
        <v>41.99</v>
      </c>
      <c r="I1075" s="161">
        <v>0.25</v>
      </c>
      <c r="J1075" s="157">
        <f t="shared" si="32"/>
        <v>31.4925</v>
      </c>
    </row>
    <row r="1076" spans="1:10" ht="15.75">
      <c r="A1076" s="37">
        <f t="shared" si="33"/>
        <v>1072</v>
      </c>
      <c r="B1076" s="90" t="s">
        <v>207</v>
      </c>
      <c r="C1076" s="92" t="s">
        <v>2253</v>
      </c>
      <c r="D1076" s="92" t="s">
        <v>2254</v>
      </c>
      <c r="E1076" s="92" t="s">
        <v>211</v>
      </c>
      <c r="F1076" s="92"/>
      <c r="G1076" s="92">
        <v>1</v>
      </c>
      <c r="H1076" s="133">
        <v>166.99</v>
      </c>
      <c r="I1076" s="161">
        <v>0.25</v>
      </c>
      <c r="J1076" s="157">
        <f t="shared" si="32"/>
        <v>125.24250000000001</v>
      </c>
    </row>
    <row r="1077" spans="1:10" ht="15.75">
      <c r="A1077" s="37">
        <f t="shared" si="33"/>
        <v>1073</v>
      </c>
      <c r="B1077" s="90" t="s">
        <v>207</v>
      </c>
      <c r="C1077" s="92" t="s">
        <v>2255</v>
      </c>
      <c r="D1077" s="92" t="s">
        <v>2256</v>
      </c>
      <c r="E1077" s="92" t="s">
        <v>211</v>
      </c>
      <c r="F1077" s="92"/>
      <c r="G1077" s="92">
        <v>1</v>
      </c>
      <c r="H1077" s="133">
        <v>53.99</v>
      </c>
      <c r="I1077" s="161">
        <v>0.25</v>
      </c>
      <c r="J1077" s="157">
        <f t="shared" si="32"/>
        <v>40.4925</v>
      </c>
    </row>
    <row r="1078" spans="1:10" ht="15.75">
      <c r="A1078" s="37">
        <f t="shared" si="33"/>
        <v>1074</v>
      </c>
      <c r="B1078" s="90" t="s">
        <v>207</v>
      </c>
      <c r="C1078" s="92" t="s">
        <v>2257</v>
      </c>
      <c r="D1078" s="92" t="s">
        <v>2258</v>
      </c>
      <c r="E1078" s="92" t="s">
        <v>211</v>
      </c>
      <c r="F1078" s="92"/>
      <c r="G1078" s="92">
        <v>1</v>
      </c>
      <c r="H1078" s="133">
        <v>46.5</v>
      </c>
      <c r="I1078" s="161">
        <v>0.25</v>
      </c>
      <c r="J1078" s="157">
        <f t="shared" si="32"/>
        <v>34.875</v>
      </c>
    </row>
    <row r="1079" spans="1:10" ht="15.75">
      <c r="A1079" s="37">
        <f t="shared" si="33"/>
        <v>1075</v>
      </c>
      <c r="B1079" s="90" t="s">
        <v>207</v>
      </c>
      <c r="C1079" s="92" t="s">
        <v>2259</v>
      </c>
      <c r="D1079" s="92" t="s">
        <v>2260</v>
      </c>
      <c r="E1079" s="92" t="s">
        <v>211</v>
      </c>
      <c r="F1079" s="92"/>
      <c r="G1079" s="92">
        <v>1</v>
      </c>
      <c r="H1079" s="133">
        <v>48.5</v>
      </c>
      <c r="I1079" s="161">
        <v>0.25</v>
      </c>
      <c r="J1079" s="157">
        <f t="shared" si="32"/>
        <v>36.375</v>
      </c>
    </row>
    <row r="1080" spans="1:10" ht="15.75">
      <c r="A1080" s="37">
        <f t="shared" si="33"/>
        <v>1076</v>
      </c>
      <c r="B1080" s="90" t="s">
        <v>207</v>
      </c>
      <c r="C1080" s="92" t="s">
        <v>2261</v>
      </c>
      <c r="D1080" s="92" t="s">
        <v>2262</v>
      </c>
      <c r="E1080" s="92" t="s">
        <v>211</v>
      </c>
      <c r="F1080" s="92"/>
      <c r="G1080" s="92">
        <v>1</v>
      </c>
      <c r="H1080" s="133">
        <v>19.5</v>
      </c>
      <c r="I1080" s="161">
        <v>0.25</v>
      </c>
      <c r="J1080" s="157">
        <f t="shared" si="32"/>
        <v>14.625</v>
      </c>
    </row>
    <row r="1081" spans="1:10" ht="15.75">
      <c r="A1081" s="37">
        <f t="shared" si="33"/>
        <v>1077</v>
      </c>
      <c r="B1081" s="90" t="s">
        <v>207</v>
      </c>
      <c r="C1081" s="92" t="s">
        <v>2263</v>
      </c>
      <c r="D1081" s="92" t="s">
        <v>2264</v>
      </c>
      <c r="E1081" s="92" t="s">
        <v>211</v>
      </c>
      <c r="F1081" s="92"/>
      <c r="G1081" s="92">
        <v>1</v>
      </c>
      <c r="H1081" s="133">
        <v>49.5</v>
      </c>
      <c r="I1081" s="161">
        <v>0.25</v>
      </c>
      <c r="J1081" s="157">
        <f t="shared" si="32"/>
        <v>37.125</v>
      </c>
    </row>
    <row r="1082" spans="1:10" ht="15.75">
      <c r="A1082" s="37">
        <f t="shared" si="33"/>
        <v>1078</v>
      </c>
      <c r="B1082" s="90" t="s">
        <v>207</v>
      </c>
      <c r="C1082" s="92" t="s">
        <v>2265</v>
      </c>
      <c r="D1082" s="92" t="s">
        <v>2266</v>
      </c>
      <c r="E1082" s="92" t="s">
        <v>211</v>
      </c>
      <c r="F1082" s="92"/>
      <c r="G1082" s="92">
        <v>1</v>
      </c>
      <c r="H1082" s="133">
        <v>14.99</v>
      </c>
      <c r="I1082" s="161">
        <v>0.25</v>
      </c>
      <c r="J1082" s="157">
        <f t="shared" si="32"/>
        <v>11.2425</v>
      </c>
    </row>
    <row r="1083" spans="1:10" ht="15.75">
      <c r="A1083" s="37">
        <f t="shared" si="33"/>
        <v>1079</v>
      </c>
      <c r="B1083" s="90" t="s">
        <v>207</v>
      </c>
      <c r="C1083" s="92" t="s">
        <v>2267</v>
      </c>
      <c r="D1083" s="92" t="s">
        <v>2268</v>
      </c>
      <c r="E1083" s="92" t="s">
        <v>211</v>
      </c>
      <c r="F1083" s="92"/>
      <c r="G1083" s="92">
        <v>1</v>
      </c>
      <c r="H1083" s="133">
        <v>13.5</v>
      </c>
      <c r="I1083" s="161">
        <v>0.25</v>
      </c>
      <c r="J1083" s="157">
        <f t="shared" si="32"/>
        <v>10.125</v>
      </c>
    </row>
    <row r="1084" spans="1:10" ht="15.75">
      <c r="A1084" s="37">
        <f t="shared" si="33"/>
        <v>1080</v>
      </c>
      <c r="B1084" s="90" t="s">
        <v>207</v>
      </c>
      <c r="C1084" s="92" t="s">
        <v>2269</v>
      </c>
      <c r="D1084" s="92" t="s">
        <v>2270</v>
      </c>
      <c r="E1084" s="92" t="s">
        <v>211</v>
      </c>
      <c r="F1084" s="92"/>
      <c r="G1084" s="92">
        <v>1</v>
      </c>
      <c r="H1084" s="133">
        <v>13.5</v>
      </c>
      <c r="I1084" s="161">
        <v>0.25</v>
      </c>
      <c r="J1084" s="157">
        <f t="shared" si="32"/>
        <v>10.125</v>
      </c>
    </row>
    <row r="1085" spans="1:10" ht="15.75">
      <c r="A1085" s="37">
        <f t="shared" si="33"/>
        <v>1081</v>
      </c>
      <c r="B1085" s="90" t="s">
        <v>207</v>
      </c>
      <c r="C1085" s="92" t="s">
        <v>2271</v>
      </c>
      <c r="D1085" s="92" t="s">
        <v>2272</v>
      </c>
      <c r="E1085" s="92" t="s">
        <v>211</v>
      </c>
      <c r="F1085" s="92"/>
      <c r="G1085" s="92">
        <v>1</v>
      </c>
      <c r="H1085" s="133">
        <v>116.99</v>
      </c>
      <c r="I1085" s="161">
        <v>0.25</v>
      </c>
      <c r="J1085" s="157">
        <f t="shared" si="32"/>
        <v>87.742499999999993</v>
      </c>
    </row>
    <row r="1086" spans="1:10" ht="15.75">
      <c r="A1086" s="37">
        <f t="shared" si="33"/>
        <v>1082</v>
      </c>
      <c r="B1086" s="90" t="s">
        <v>207</v>
      </c>
      <c r="C1086" s="92" t="s">
        <v>2273</v>
      </c>
      <c r="D1086" s="92" t="s">
        <v>2274</v>
      </c>
      <c r="E1086" s="92" t="s">
        <v>211</v>
      </c>
      <c r="F1086" s="92"/>
      <c r="G1086" s="92">
        <v>1</v>
      </c>
      <c r="H1086" s="133">
        <v>9.9499999999999993</v>
      </c>
      <c r="I1086" s="161">
        <v>0.25</v>
      </c>
      <c r="J1086" s="157">
        <f t="shared" si="32"/>
        <v>7.4624999999999995</v>
      </c>
    </row>
    <row r="1087" spans="1:10" ht="15.75">
      <c r="A1087" s="37">
        <f t="shared" si="33"/>
        <v>1083</v>
      </c>
      <c r="B1087" s="90" t="s">
        <v>207</v>
      </c>
      <c r="C1087" s="92" t="s">
        <v>1700</v>
      </c>
      <c r="D1087" s="92" t="s">
        <v>2275</v>
      </c>
      <c r="E1087" s="92" t="s">
        <v>211</v>
      </c>
      <c r="F1087" s="92"/>
      <c r="G1087" s="92">
        <v>1</v>
      </c>
      <c r="H1087" s="133">
        <v>8.9499999999999993</v>
      </c>
      <c r="I1087" s="161">
        <v>0.25</v>
      </c>
      <c r="J1087" s="157">
        <f t="shared" si="32"/>
        <v>6.7124999999999995</v>
      </c>
    </row>
    <row r="1088" spans="1:10" ht="15.75">
      <c r="A1088" s="37">
        <f t="shared" si="33"/>
        <v>1084</v>
      </c>
      <c r="B1088" s="90" t="s">
        <v>207</v>
      </c>
      <c r="C1088" s="92" t="s">
        <v>2276</v>
      </c>
      <c r="D1088" s="92" t="s">
        <v>2277</v>
      </c>
      <c r="E1088" s="92" t="s">
        <v>211</v>
      </c>
      <c r="F1088" s="92"/>
      <c r="G1088" s="92">
        <v>1</v>
      </c>
      <c r="H1088" s="133">
        <v>7.25</v>
      </c>
      <c r="I1088" s="161">
        <v>0.25</v>
      </c>
      <c r="J1088" s="157">
        <f t="shared" si="32"/>
        <v>5.4375</v>
      </c>
    </row>
    <row r="1089" spans="1:10" ht="15.75">
      <c r="A1089" s="37">
        <f t="shared" si="33"/>
        <v>1085</v>
      </c>
      <c r="B1089" s="90" t="s">
        <v>207</v>
      </c>
      <c r="C1089" s="92">
        <v>312</v>
      </c>
      <c r="D1089" s="92" t="s">
        <v>2278</v>
      </c>
      <c r="E1089" s="92" t="s">
        <v>211</v>
      </c>
      <c r="F1089" s="92"/>
      <c r="G1089" s="92">
        <v>1</v>
      </c>
      <c r="H1089" s="133">
        <v>4.6900000000000004</v>
      </c>
      <c r="I1089" s="161">
        <v>0.25</v>
      </c>
      <c r="J1089" s="157">
        <f t="shared" ref="J1089:J1153" si="34">H1089*(1-I1089)</f>
        <v>3.5175000000000001</v>
      </c>
    </row>
    <row r="1090" spans="1:10" ht="15.75">
      <c r="A1090" s="37">
        <f t="shared" si="33"/>
        <v>1086</v>
      </c>
      <c r="B1090" s="90" t="s">
        <v>207</v>
      </c>
      <c r="C1090" s="92" t="s">
        <v>2279</v>
      </c>
      <c r="D1090" s="92" t="s">
        <v>2280</v>
      </c>
      <c r="E1090" s="92" t="s">
        <v>211</v>
      </c>
      <c r="F1090" s="92"/>
      <c r="G1090" s="92">
        <v>1</v>
      </c>
      <c r="H1090" s="133">
        <v>17.989999999999998</v>
      </c>
      <c r="I1090" s="161">
        <v>0.25</v>
      </c>
      <c r="J1090" s="157">
        <f t="shared" si="34"/>
        <v>13.4925</v>
      </c>
    </row>
    <row r="1091" spans="1:10" ht="15.75">
      <c r="A1091" s="37">
        <f t="shared" si="33"/>
        <v>1087</v>
      </c>
      <c r="B1091" s="90" t="s">
        <v>207</v>
      </c>
      <c r="C1091" s="92">
        <v>465</v>
      </c>
      <c r="D1091" s="92" t="s">
        <v>2281</v>
      </c>
      <c r="E1091" s="92" t="s">
        <v>211</v>
      </c>
      <c r="F1091" s="92"/>
      <c r="G1091" s="92">
        <v>1</v>
      </c>
      <c r="H1091" s="133">
        <v>13.99</v>
      </c>
      <c r="I1091" s="161">
        <v>0.25</v>
      </c>
      <c r="J1091" s="157">
        <f t="shared" si="34"/>
        <v>10.4925</v>
      </c>
    </row>
    <row r="1092" spans="1:10" ht="15.75">
      <c r="A1092" s="37">
        <f t="shared" si="33"/>
        <v>1088</v>
      </c>
      <c r="B1092" s="90" t="s">
        <v>207</v>
      </c>
      <c r="C1092" s="92">
        <v>466</v>
      </c>
      <c r="D1092" s="92" t="s">
        <v>2282</v>
      </c>
      <c r="E1092" s="92" t="s">
        <v>211</v>
      </c>
      <c r="F1092" s="92"/>
      <c r="G1092" s="92">
        <v>1</v>
      </c>
      <c r="H1092" s="133">
        <v>6.69</v>
      </c>
      <c r="I1092" s="161">
        <v>0.25</v>
      </c>
      <c r="J1092" s="157">
        <f t="shared" si="34"/>
        <v>5.0175000000000001</v>
      </c>
    </row>
    <row r="1093" spans="1:10" ht="15.75">
      <c r="A1093" s="37">
        <f t="shared" si="33"/>
        <v>1089</v>
      </c>
      <c r="B1093" s="90" t="s">
        <v>207</v>
      </c>
      <c r="C1093" s="92" t="s">
        <v>2283</v>
      </c>
      <c r="D1093" s="92" t="s">
        <v>2284</v>
      </c>
      <c r="E1093" s="92" t="s">
        <v>211</v>
      </c>
      <c r="F1093" s="92"/>
      <c r="G1093" s="92">
        <v>1</v>
      </c>
      <c r="H1093" s="133">
        <v>23.99</v>
      </c>
      <c r="I1093" s="161">
        <v>0.25</v>
      </c>
      <c r="J1093" s="157">
        <f t="shared" si="34"/>
        <v>17.9925</v>
      </c>
    </row>
    <row r="1094" spans="1:10" ht="15.75">
      <c r="A1094" s="37">
        <f t="shared" si="33"/>
        <v>1090</v>
      </c>
      <c r="B1094" s="90" t="s">
        <v>207</v>
      </c>
      <c r="C1094" s="92">
        <v>467</v>
      </c>
      <c r="D1094" s="92" t="s">
        <v>2285</v>
      </c>
      <c r="E1094" s="92" t="s">
        <v>211</v>
      </c>
      <c r="F1094" s="92"/>
      <c r="G1094" s="92">
        <v>1</v>
      </c>
      <c r="H1094" s="133">
        <v>19.5</v>
      </c>
      <c r="I1094" s="161">
        <v>0.25</v>
      </c>
      <c r="J1094" s="157">
        <f t="shared" si="34"/>
        <v>14.625</v>
      </c>
    </row>
    <row r="1095" spans="1:10" ht="15.75">
      <c r="A1095" s="37">
        <f t="shared" ref="A1095:A1158" si="35">A1094+1</f>
        <v>1091</v>
      </c>
      <c r="B1095" s="90" t="s">
        <v>207</v>
      </c>
      <c r="C1095" s="92" t="s">
        <v>451</v>
      </c>
      <c r="D1095" s="92" t="s">
        <v>2286</v>
      </c>
      <c r="E1095" s="92" t="s">
        <v>211</v>
      </c>
      <c r="F1095" s="92"/>
      <c r="G1095" s="92">
        <v>1</v>
      </c>
      <c r="H1095" s="133">
        <v>26.5</v>
      </c>
      <c r="I1095" s="161">
        <v>0.25</v>
      </c>
      <c r="J1095" s="157">
        <f t="shared" si="34"/>
        <v>19.875</v>
      </c>
    </row>
    <row r="1096" spans="1:10" ht="15.75">
      <c r="A1096" s="37">
        <f t="shared" si="35"/>
        <v>1092</v>
      </c>
      <c r="B1096" s="90" t="s">
        <v>207</v>
      </c>
      <c r="C1096" s="92" t="s">
        <v>1903</v>
      </c>
      <c r="D1096" s="92" t="s">
        <v>1904</v>
      </c>
      <c r="E1096" s="92" t="s">
        <v>211</v>
      </c>
      <c r="F1096" s="92"/>
      <c r="G1096" s="92">
        <v>1</v>
      </c>
      <c r="H1096" s="133">
        <v>24.06</v>
      </c>
      <c r="I1096" s="161">
        <v>0.25</v>
      </c>
      <c r="J1096" s="157">
        <f t="shared" si="34"/>
        <v>18.044999999999998</v>
      </c>
    </row>
    <row r="1097" spans="1:10" ht="15.75">
      <c r="A1097" s="37">
        <f t="shared" si="35"/>
        <v>1093</v>
      </c>
      <c r="B1097" s="90" t="s">
        <v>207</v>
      </c>
      <c r="C1097" s="92" t="s">
        <v>2287</v>
      </c>
      <c r="D1097" s="92" t="s">
        <v>2288</v>
      </c>
      <c r="E1097" s="92" t="s">
        <v>211</v>
      </c>
      <c r="F1097" s="92"/>
      <c r="G1097" s="92">
        <v>1</v>
      </c>
      <c r="H1097" s="133">
        <v>16.989999999999998</v>
      </c>
      <c r="I1097" s="161">
        <v>0.25</v>
      </c>
      <c r="J1097" s="157">
        <f t="shared" si="34"/>
        <v>12.7425</v>
      </c>
    </row>
    <row r="1098" spans="1:10" ht="15.75">
      <c r="A1098" s="37">
        <f t="shared" si="35"/>
        <v>1094</v>
      </c>
      <c r="B1098" s="90" t="s">
        <v>207</v>
      </c>
      <c r="C1098" s="92" t="s">
        <v>2289</v>
      </c>
      <c r="D1098" s="92" t="s">
        <v>2290</v>
      </c>
      <c r="E1098" s="92" t="s">
        <v>211</v>
      </c>
      <c r="F1098" s="92"/>
      <c r="G1098" s="92">
        <v>1</v>
      </c>
      <c r="H1098" s="133">
        <v>58.99</v>
      </c>
      <c r="I1098" s="161">
        <v>0.25</v>
      </c>
      <c r="J1098" s="157">
        <f t="shared" si="34"/>
        <v>44.2425</v>
      </c>
    </row>
    <row r="1099" spans="1:10" ht="15.75">
      <c r="A1099" s="37">
        <f t="shared" si="35"/>
        <v>1095</v>
      </c>
      <c r="B1099" s="90" t="s">
        <v>207</v>
      </c>
      <c r="C1099" s="92" t="s">
        <v>2291</v>
      </c>
      <c r="D1099" s="92" t="s">
        <v>2292</v>
      </c>
      <c r="E1099" s="92" t="s">
        <v>211</v>
      </c>
      <c r="F1099" s="92"/>
      <c r="G1099" s="92">
        <v>1</v>
      </c>
      <c r="H1099" s="133">
        <v>6</v>
      </c>
      <c r="I1099" s="161">
        <v>0.25</v>
      </c>
      <c r="J1099" s="157">
        <f t="shared" si="34"/>
        <v>4.5</v>
      </c>
    </row>
    <row r="1100" spans="1:10" ht="15.75">
      <c r="A1100" s="37">
        <f t="shared" si="35"/>
        <v>1096</v>
      </c>
      <c r="B1100" s="90" t="s">
        <v>207</v>
      </c>
      <c r="C1100" s="92" t="s">
        <v>2293</v>
      </c>
      <c r="D1100" s="92" t="s">
        <v>2292</v>
      </c>
      <c r="E1100" s="92" t="s">
        <v>211</v>
      </c>
      <c r="F1100" s="92"/>
      <c r="G1100" s="92">
        <v>1</v>
      </c>
      <c r="H1100" s="133">
        <v>6.29</v>
      </c>
      <c r="I1100" s="161">
        <v>0.25</v>
      </c>
      <c r="J1100" s="157">
        <f t="shared" si="34"/>
        <v>4.7175000000000002</v>
      </c>
    </row>
    <row r="1101" spans="1:10" ht="15.75">
      <c r="A1101" s="37">
        <f t="shared" si="35"/>
        <v>1097</v>
      </c>
      <c r="B1101" s="90" t="s">
        <v>207</v>
      </c>
      <c r="C1101" s="92" t="s">
        <v>2294</v>
      </c>
      <c r="D1101" s="92" t="s">
        <v>2295</v>
      </c>
      <c r="E1101" s="92" t="s">
        <v>211</v>
      </c>
      <c r="F1101" s="92"/>
      <c r="G1101" s="92">
        <v>1</v>
      </c>
      <c r="H1101" s="133">
        <v>9.9499999999999993</v>
      </c>
      <c r="I1101" s="161">
        <v>0.25</v>
      </c>
      <c r="J1101" s="157">
        <f t="shared" si="34"/>
        <v>7.4624999999999995</v>
      </c>
    </row>
    <row r="1102" spans="1:10" ht="15.75">
      <c r="A1102" s="37">
        <f t="shared" si="35"/>
        <v>1098</v>
      </c>
      <c r="B1102" s="90" t="s">
        <v>207</v>
      </c>
      <c r="C1102" s="92" t="s">
        <v>2296</v>
      </c>
      <c r="D1102" s="92" t="s">
        <v>2297</v>
      </c>
      <c r="E1102" s="92" t="s">
        <v>211</v>
      </c>
      <c r="F1102" s="92"/>
      <c r="G1102" s="92">
        <v>1</v>
      </c>
      <c r="H1102" s="133">
        <v>26.5</v>
      </c>
      <c r="I1102" s="161">
        <v>0.25</v>
      </c>
      <c r="J1102" s="157">
        <f t="shared" si="34"/>
        <v>19.875</v>
      </c>
    </row>
    <row r="1103" spans="1:10" ht="15.75">
      <c r="A1103" s="37">
        <f t="shared" si="35"/>
        <v>1099</v>
      </c>
      <c r="B1103" s="90" t="s">
        <v>207</v>
      </c>
      <c r="C1103" s="92" t="s">
        <v>2298</v>
      </c>
      <c r="D1103" s="92" t="s">
        <v>2299</v>
      </c>
      <c r="E1103" s="92" t="s">
        <v>211</v>
      </c>
      <c r="F1103" s="92"/>
      <c r="G1103" s="92">
        <v>1</v>
      </c>
      <c r="H1103" s="133">
        <v>16.989999999999998</v>
      </c>
      <c r="I1103" s="161">
        <v>0.25</v>
      </c>
      <c r="J1103" s="157">
        <f t="shared" si="34"/>
        <v>12.7425</v>
      </c>
    </row>
    <row r="1104" spans="1:10" ht="15.75">
      <c r="A1104" s="37">
        <f t="shared" si="35"/>
        <v>1100</v>
      </c>
      <c r="B1104" s="90" t="s">
        <v>207</v>
      </c>
      <c r="C1104" s="92" t="s">
        <v>2300</v>
      </c>
      <c r="D1104" s="92" t="s">
        <v>2301</v>
      </c>
      <c r="E1104" s="92" t="s">
        <v>211</v>
      </c>
      <c r="F1104" s="92"/>
      <c r="G1104" s="92">
        <v>1</v>
      </c>
      <c r="H1104" s="133">
        <v>27.5</v>
      </c>
      <c r="I1104" s="161">
        <v>0.25</v>
      </c>
      <c r="J1104" s="157">
        <f t="shared" si="34"/>
        <v>20.625</v>
      </c>
    </row>
    <row r="1105" spans="1:10" ht="15.75">
      <c r="A1105" s="37">
        <f t="shared" si="35"/>
        <v>1101</v>
      </c>
      <c r="B1105" s="90" t="s">
        <v>207</v>
      </c>
      <c r="C1105" s="92" t="s">
        <v>2302</v>
      </c>
      <c r="D1105" s="92" t="s">
        <v>2303</v>
      </c>
      <c r="E1105" s="92" t="s">
        <v>211</v>
      </c>
      <c r="F1105" s="92"/>
      <c r="G1105" s="92">
        <v>1</v>
      </c>
      <c r="H1105" s="133">
        <v>34.99</v>
      </c>
      <c r="I1105" s="161">
        <v>0.25</v>
      </c>
      <c r="J1105" s="157">
        <f t="shared" si="34"/>
        <v>26.2425</v>
      </c>
    </row>
    <row r="1106" spans="1:10" ht="15.75">
      <c r="A1106" s="37">
        <f t="shared" si="35"/>
        <v>1102</v>
      </c>
      <c r="B1106" s="90" t="s">
        <v>207</v>
      </c>
      <c r="C1106" s="92" t="s">
        <v>2304</v>
      </c>
      <c r="D1106" s="92" t="s">
        <v>2305</v>
      </c>
      <c r="E1106" s="92" t="s">
        <v>211</v>
      </c>
      <c r="F1106" s="92"/>
      <c r="G1106" s="92">
        <v>1</v>
      </c>
      <c r="H1106" s="133">
        <v>394.99</v>
      </c>
      <c r="I1106" s="161">
        <v>0.25</v>
      </c>
      <c r="J1106" s="157">
        <f t="shared" si="34"/>
        <v>296.24250000000001</v>
      </c>
    </row>
    <row r="1107" spans="1:10" ht="15.75">
      <c r="A1107" s="37">
        <f t="shared" si="35"/>
        <v>1103</v>
      </c>
      <c r="B1107" s="90" t="s">
        <v>207</v>
      </c>
      <c r="C1107" s="92" t="s">
        <v>2306</v>
      </c>
      <c r="D1107" s="92" t="s">
        <v>2307</v>
      </c>
      <c r="E1107" s="92" t="s">
        <v>211</v>
      </c>
      <c r="F1107" s="92"/>
      <c r="G1107" s="92">
        <v>1</v>
      </c>
      <c r="H1107" s="133">
        <v>11.5</v>
      </c>
      <c r="I1107" s="161">
        <v>0.25</v>
      </c>
      <c r="J1107" s="157">
        <f t="shared" si="34"/>
        <v>8.625</v>
      </c>
    </row>
    <row r="1108" spans="1:10" ht="15.75">
      <c r="A1108" s="37">
        <f t="shared" si="35"/>
        <v>1104</v>
      </c>
      <c r="B1108" s="90" t="s">
        <v>207</v>
      </c>
      <c r="C1108" s="92" t="s">
        <v>2308</v>
      </c>
      <c r="D1108" s="92" t="s">
        <v>2309</v>
      </c>
      <c r="E1108" s="92" t="s">
        <v>211</v>
      </c>
      <c r="F1108" s="92"/>
      <c r="G1108" s="92">
        <v>1</v>
      </c>
      <c r="H1108" s="133">
        <v>10.99</v>
      </c>
      <c r="I1108" s="161">
        <v>0.25</v>
      </c>
      <c r="J1108" s="157">
        <f t="shared" si="34"/>
        <v>8.2424999999999997</v>
      </c>
    </row>
    <row r="1109" spans="1:10" ht="15.75">
      <c r="A1109" s="37">
        <f t="shared" si="35"/>
        <v>1105</v>
      </c>
      <c r="B1109" s="90" t="s">
        <v>207</v>
      </c>
      <c r="C1109" s="92">
        <v>620</v>
      </c>
      <c r="D1109" s="92" t="s">
        <v>2310</v>
      </c>
      <c r="E1109" s="92" t="s">
        <v>211</v>
      </c>
      <c r="F1109" s="92"/>
      <c r="G1109" s="92">
        <v>1</v>
      </c>
      <c r="H1109" s="133">
        <v>2.6</v>
      </c>
      <c r="I1109" s="161">
        <v>0.25</v>
      </c>
      <c r="J1109" s="157">
        <f t="shared" si="34"/>
        <v>1.9500000000000002</v>
      </c>
    </row>
    <row r="1110" spans="1:10" ht="15.75">
      <c r="A1110" s="37">
        <f t="shared" si="35"/>
        <v>1106</v>
      </c>
      <c r="B1110" s="90" t="s">
        <v>207</v>
      </c>
      <c r="C1110" s="92">
        <v>621</v>
      </c>
      <c r="D1110" s="92" t="s">
        <v>2311</v>
      </c>
      <c r="E1110" s="92" t="s">
        <v>211</v>
      </c>
      <c r="F1110" s="92"/>
      <c r="G1110" s="92">
        <v>1</v>
      </c>
      <c r="H1110" s="133">
        <v>2.6</v>
      </c>
      <c r="I1110" s="161">
        <v>0.25</v>
      </c>
      <c r="J1110" s="157">
        <f t="shared" si="34"/>
        <v>1.9500000000000002</v>
      </c>
    </row>
    <row r="1111" spans="1:10" ht="15.75">
      <c r="A1111" s="37">
        <f t="shared" si="35"/>
        <v>1107</v>
      </c>
      <c r="B1111" s="90" t="s">
        <v>207</v>
      </c>
      <c r="C1111" s="92" t="s">
        <v>2312</v>
      </c>
      <c r="D1111" s="92" t="s">
        <v>2313</v>
      </c>
      <c r="E1111" s="92" t="s">
        <v>211</v>
      </c>
      <c r="F1111" s="92"/>
      <c r="G1111" s="92">
        <v>1</v>
      </c>
      <c r="H1111" s="133">
        <v>1.8</v>
      </c>
      <c r="I1111" s="161">
        <v>0.25</v>
      </c>
      <c r="J1111" s="157">
        <f t="shared" si="34"/>
        <v>1.35</v>
      </c>
    </row>
    <row r="1112" spans="1:10" ht="15.75">
      <c r="A1112" s="37">
        <f t="shared" si="35"/>
        <v>1108</v>
      </c>
      <c r="B1112" s="90" t="s">
        <v>207</v>
      </c>
      <c r="C1112" s="92" t="s">
        <v>2314</v>
      </c>
      <c r="D1112" s="92" t="s">
        <v>2315</v>
      </c>
      <c r="E1112" s="92" t="s">
        <v>211</v>
      </c>
      <c r="F1112" s="92"/>
      <c r="G1112" s="92">
        <v>1</v>
      </c>
      <c r="H1112" s="133">
        <v>85.99</v>
      </c>
      <c r="I1112" s="161">
        <v>0.25</v>
      </c>
      <c r="J1112" s="157">
        <f t="shared" si="34"/>
        <v>64.492499999999993</v>
      </c>
    </row>
    <row r="1113" spans="1:10" ht="15.75">
      <c r="A1113" s="37">
        <f t="shared" si="35"/>
        <v>1109</v>
      </c>
      <c r="B1113" s="90" t="s">
        <v>207</v>
      </c>
      <c r="C1113" s="92" t="s">
        <v>2316</v>
      </c>
      <c r="D1113" s="92" t="s">
        <v>2317</v>
      </c>
      <c r="E1113" s="92" t="s">
        <v>211</v>
      </c>
      <c r="F1113" s="92"/>
      <c r="G1113" s="92">
        <v>1</v>
      </c>
      <c r="H1113" s="133">
        <v>14.5</v>
      </c>
      <c r="I1113" s="161">
        <v>0.25</v>
      </c>
      <c r="J1113" s="157">
        <f t="shared" si="34"/>
        <v>10.875</v>
      </c>
    </row>
    <row r="1114" spans="1:10" ht="15.75">
      <c r="A1114" s="37">
        <f t="shared" si="35"/>
        <v>1110</v>
      </c>
      <c r="B1114" s="90" t="s">
        <v>207</v>
      </c>
      <c r="C1114" s="92" t="s">
        <v>2318</v>
      </c>
      <c r="D1114" s="92" t="s">
        <v>2319</v>
      </c>
      <c r="E1114" s="92" t="s">
        <v>211</v>
      </c>
      <c r="F1114" s="92"/>
      <c r="G1114" s="92">
        <v>1</v>
      </c>
      <c r="H1114" s="133">
        <v>16.5</v>
      </c>
      <c r="I1114" s="161">
        <v>0.25</v>
      </c>
      <c r="J1114" s="157">
        <f t="shared" si="34"/>
        <v>12.375</v>
      </c>
    </row>
    <row r="1115" spans="1:10" ht="15.75">
      <c r="A1115" s="37">
        <f t="shared" si="35"/>
        <v>1111</v>
      </c>
      <c r="B1115" s="90" t="s">
        <v>207</v>
      </c>
      <c r="C1115" s="92" t="s">
        <v>2320</v>
      </c>
      <c r="D1115" s="92" t="s">
        <v>2321</v>
      </c>
      <c r="E1115" s="92" t="s">
        <v>211</v>
      </c>
      <c r="F1115" s="92"/>
      <c r="G1115" s="92">
        <v>1</v>
      </c>
      <c r="H1115" s="133">
        <v>17.5</v>
      </c>
      <c r="I1115" s="161">
        <v>0.25</v>
      </c>
      <c r="J1115" s="157">
        <f t="shared" si="34"/>
        <v>13.125</v>
      </c>
    </row>
    <row r="1116" spans="1:10" ht="15.75">
      <c r="A1116" s="37">
        <f t="shared" si="35"/>
        <v>1112</v>
      </c>
      <c r="B1116" s="90" t="s">
        <v>207</v>
      </c>
      <c r="C1116" s="92" t="s">
        <v>2322</v>
      </c>
      <c r="D1116" s="92" t="s">
        <v>2323</v>
      </c>
      <c r="E1116" s="92" t="s">
        <v>211</v>
      </c>
      <c r="F1116" s="92"/>
      <c r="G1116" s="92">
        <v>1</v>
      </c>
      <c r="H1116" s="133">
        <v>128.99</v>
      </c>
      <c r="I1116" s="161">
        <v>0.25</v>
      </c>
      <c r="J1116" s="157">
        <f t="shared" si="34"/>
        <v>96.742500000000007</v>
      </c>
    </row>
    <row r="1117" spans="1:10" ht="15.75">
      <c r="A1117" s="37">
        <f t="shared" si="35"/>
        <v>1113</v>
      </c>
      <c r="B1117" s="90" t="s">
        <v>207</v>
      </c>
      <c r="C1117" s="92" t="s">
        <v>1749</v>
      </c>
      <c r="D1117" s="92" t="s">
        <v>2324</v>
      </c>
      <c r="E1117" s="92" t="s">
        <v>211</v>
      </c>
      <c r="F1117" s="92"/>
      <c r="G1117" s="92">
        <v>1</v>
      </c>
      <c r="H1117" s="133">
        <v>13.5</v>
      </c>
      <c r="I1117" s="161">
        <v>0.25</v>
      </c>
      <c r="J1117" s="157">
        <f t="shared" si="34"/>
        <v>10.125</v>
      </c>
    </row>
    <row r="1118" spans="1:10" ht="15.75">
      <c r="A1118" s="37">
        <f t="shared" si="35"/>
        <v>1114</v>
      </c>
      <c r="B1118" s="90" t="s">
        <v>207</v>
      </c>
      <c r="C1118" s="92" t="s">
        <v>1751</v>
      </c>
      <c r="D1118" s="92" t="s">
        <v>2325</v>
      </c>
      <c r="E1118" s="92" t="s">
        <v>211</v>
      </c>
      <c r="F1118" s="92"/>
      <c r="G1118" s="92">
        <v>1</v>
      </c>
      <c r="H1118" s="133">
        <v>5.69</v>
      </c>
      <c r="I1118" s="161">
        <v>0.25</v>
      </c>
      <c r="J1118" s="157">
        <f t="shared" si="34"/>
        <v>4.2675000000000001</v>
      </c>
    </row>
    <row r="1119" spans="1:10" ht="15.75">
      <c r="A1119" s="37">
        <f t="shared" si="35"/>
        <v>1115</v>
      </c>
      <c r="B1119" s="90" t="s">
        <v>207</v>
      </c>
      <c r="C1119" s="92" t="s">
        <v>2326</v>
      </c>
      <c r="D1119" s="92" t="s">
        <v>2327</v>
      </c>
      <c r="E1119" s="92" t="s">
        <v>211</v>
      </c>
      <c r="F1119" s="92"/>
      <c r="G1119" s="92">
        <v>1</v>
      </c>
      <c r="H1119" s="133">
        <v>325</v>
      </c>
      <c r="I1119" s="161">
        <v>0.25</v>
      </c>
      <c r="J1119" s="157">
        <f t="shared" si="34"/>
        <v>243.75</v>
      </c>
    </row>
    <row r="1120" spans="1:10" ht="15.75">
      <c r="A1120" s="37">
        <f t="shared" si="35"/>
        <v>1116</v>
      </c>
      <c r="B1120" s="99" t="s">
        <v>203</v>
      </c>
      <c r="C1120" s="113">
        <v>6030</v>
      </c>
      <c r="D1120" s="113" t="s">
        <v>2328</v>
      </c>
      <c r="E1120" s="113" t="s">
        <v>211</v>
      </c>
      <c r="F1120" s="113"/>
      <c r="G1120" s="113">
        <v>1</v>
      </c>
      <c r="H1120" s="150">
        <v>21.71</v>
      </c>
      <c r="I1120" s="161">
        <v>0.25</v>
      </c>
      <c r="J1120" s="157">
        <f t="shared" si="34"/>
        <v>16.282499999999999</v>
      </c>
    </row>
    <row r="1121" spans="1:10" ht="15.75">
      <c r="A1121" s="37">
        <f t="shared" si="35"/>
        <v>1117</v>
      </c>
      <c r="B1121" s="99" t="s">
        <v>203</v>
      </c>
      <c r="C1121" s="113">
        <v>6062</v>
      </c>
      <c r="D1121" s="113" t="s">
        <v>2329</v>
      </c>
      <c r="E1121" s="113" t="s">
        <v>211</v>
      </c>
      <c r="F1121" s="113"/>
      <c r="G1121" s="113">
        <v>1</v>
      </c>
      <c r="H1121" s="150">
        <v>30.93</v>
      </c>
      <c r="I1121" s="161">
        <v>0.25</v>
      </c>
      <c r="J1121" s="157">
        <f t="shared" si="34"/>
        <v>23.197499999999998</v>
      </c>
    </row>
    <row r="1122" spans="1:10" ht="15.75">
      <c r="A1122" s="37">
        <f t="shared" si="35"/>
        <v>1118</v>
      </c>
      <c r="B1122" s="99" t="s">
        <v>203</v>
      </c>
      <c r="C1122" s="113" t="s">
        <v>2330</v>
      </c>
      <c r="D1122" s="113" t="s">
        <v>2331</v>
      </c>
      <c r="E1122" s="113" t="s">
        <v>211</v>
      </c>
      <c r="F1122" s="113"/>
      <c r="G1122" s="113">
        <v>1</v>
      </c>
      <c r="H1122" s="150">
        <v>68.680000000000007</v>
      </c>
      <c r="I1122" s="161">
        <v>0.25</v>
      </c>
      <c r="J1122" s="157">
        <f t="shared" si="34"/>
        <v>51.510000000000005</v>
      </c>
    </row>
    <row r="1123" spans="1:10" ht="15.75">
      <c r="A1123" s="37">
        <f t="shared" si="35"/>
        <v>1119</v>
      </c>
      <c r="B1123" s="99" t="s">
        <v>203</v>
      </c>
      <c r="C1123" s="113" t="s">
        <v>2332</v>
      </c>
      <c r="D1123" s="113" t="s">
        <v>2333</v>
      </c>
      <c r="E1123" s="113" t="s">
        <v>211</v>
      </c>
      <c r="F1123" s="113"/>
      <c r="G1123" s="113">
        <v>1</v>
      </c>
      <c r="H1123" s="150">
        <v>68.680000000000007</v>
      </c>
      <c r="I1123" s="161">
        <v>0.25</v>
      </c>
      <c r="J1123" s="157">
        <f t="shared" si="34"/>
        <v>51.510000000000005</v>
      </c>
    </row>
    <row r="1124" spans="1:10" ht="15.75">
      <c r="A1124" s="37">
        <f t="shared" si="35"/>
        <v>1120</v>
      </c>
      <c r="B1124" s="99" t="s">
        <v>203</v>
      </c>
      <c r="C1124" s="113" t="s">
        <v>2334</v>
      </c>
      <c r="D1124" s="113" t="s">
        <v>2335</v>
      </c>
      <c r="E1124" s="113" t="s">
        <v>211</v>
      </c>
      <c r="F1124" s="113"/>
      <c r="G1124" s="113">
        <v>1</v>
      </c>
      <c r="H1124" s="150">
        <v>118.63</v>
      </c>
      <c r="I1124" s="161">
        <v>0.25</v>
      </c>
      <c r="J1124" s="157">
        <f t="shared" si="34"/>
        <v>88.972499999999997</v>
      </c>
    </row>
    <row r="1125" spans="1:10" ht="15.75">
      <c r="A1125" s="37">
        <f t="shared" si="35"/>
        <v>1121</v>
      </c>
      <c r="B1125" s="99" t="s">
        <v>203</v>
      </c>
      <c r="C1125" s="113" t="s">
        <v>2336</v>
      </c>
      <c r="D1125" s="113" t="s">
        <v>2337</v>
      </c>
      <c r="E1125" s="113" t="s">
        <v>211</v>
      </c>
      <c r="F1125" s="113"/>
      <c r="G1125" s="113">
        <v>1</v>
      </c>
      <c r="H1125" s="150">
        <v>118.63</v>
      </c>
      <c r="I1125" s="161">
        <v>0.25</v>
      </c>
      <c r="J1125" s="157">
        <f t="shared" si="34"/>
        <v>88.972499999999997</v>
      </c>
    </row>
    <row r="1126" spans="1:10" ht="15.75">
      <c r="A1126" s="37">
        <f t="shared" si="35"/>
        <v>1122</v>
      </c>
      <c r="B1126" s="99" t="s">
        <v>203</v>
      </c>
      <c r="C1126" s="113" t="s">
        <v>2338</v>
      </c>
      <c r="D1126" s="113" t="s">
        <v>2339</v>
      </c>
      <c r="E1126" s="113" t="s">
        <v>211</v>
      </c>
      <c r="F1126" s="113"/>
      <c r="G1126" s="113">
        <v>1</v>
      </c>
      <c r="H1126" s="150">
        <v>90.87</v>
      </c>
      <c r="I1126" s="161">
        <v>0.25</v>
      </c>
      <c r="J1126" s="157">
        <f t="shared" si="34"/>
        <v>68.152500000000003</v>
      </c>
    </row>
    <row r="1127" spans="1:10" ht="15.75">
      <c r="A1127" s="37">
        <f t="shared" si="35"/>
        <v>1123</v>
      </c>
      <c r="B1127" s="99" t="s">
        <v>203</v>
      </c>
      <c r="C1127" s="113" t="s">
        <v>2340</v>
      </c>
      <c r="D1127" s="113" t="s">
        <v>2341</v>
      </c>
      <c r="E1127" s="113" t="s">
        <v>211</v>
      </c>
      <c r="F1127" s="113"/>
      <c r="G1127" s="113">
        <v>1</v>
      </c>
      <c r="H1127" s="150">
        <v>90.87</v>
      </c>
      <c r="I1127" s="161">
        <v>0.25</v>
      </c>
      <c r="J1127" s="157">
        <f t="shared" si="34"/>
        <v>68.152500000000003</v>
      </c>
    </row>
    <row r="1128" spans="1:10" ht="15.75">
      <c r="A1128" s="37">
        <f t="shared" si="35"/>
        <v>1124</v>
      </c>
      <c r="B1128" s="99" t="s">
        <v>203</v>
      </c>
      <c r="C1128" s="113" t="s">
        <v>2342</v>
      </c>
      <c r="D1128" s="113" t="s">
        <v>2343</v>
      </c>
      <c r="E1128" s="113" t="s">
        <v>211</v>
      </c>
      <c r="F1128" s="113"/>
      <c r="G1128" s="113">
        <v>1</v>
      </c>
      <c r="H1128" s="150">
        <v>193.48</v>
      </c>
      <c r="I1128" s="161">
        <v>0.25</v>
      </c>
      <c r="J1128" s="157">
        <f t="shared" si="34"/>
        <v>145.10999999999999</v>
      </c>
    </row>
    <row r="1129" spans="1:10" ht="15.75">
      <c r="A1129" s="37">
        <f t="shared" si="35"/>
        <v>1125</v>
      </c>
      <c r="B1129" s="99" t="s">
        <v>203</v>
      </c>
      <c r="C1129" s="113" t="s">
        <v>2344</v>
      </c>
      <c r="D1129" s="113" t="s">
        <v>2345</v>
      </c>
      <c r="E1129" s="113" t="s">
        <v>211</v>
      </c>
      <c r="F1129" s="113"/>
      <c r="G1129" s="113">
        <v>1</v>
      </c>
      <c r="H1129" s="150">
        <v>193.48</v>
      </c>
      <c r="I1129" s="161">
        <v>0.25</v>
      </c>
      <c r="J1129" s="157">
        <f t="shared" si="34"/>
        <v>145.10999999999999</v>
      </c>
    </row>
    <row r="1130" spans="1:10" ht="15.75">
      <c r="A1130" s="37">
        <f t="shared" si="35"/>
        <v>1126</v>
      </c>
      <c r="B1130" s="99" t="s">
        <v>203</v>
      </c>
      <c r="C1130" s="113" t="s">
        <v>2346</v>
      </c>
      <c r="D1130" s="113" t="s">
        <v>2347</v>
      </c>
      <c r="E1130" s="113" t="s">
        <v>211</v>
      </c>
      <c r="F1130" s="113"/>
      <c r="G1130" s="113">
        <v>1</v>
      </c>
      <c r="H1130" s="150">
        <v>110</v>
      </c>
      <c r="I1130" s="161">
        <v>0.25</v>
      </c>
      <c r="J1130" s="157">
        <f t="shared" si="34"/>
        <v>82.5</v>
      </c>
    </row>
    <row r="1131" spans="1:10" ht="15.75">
      <c r="A1131" s="37">
        <f t="shared" si="35"/>
        <v>1127</v>
      </c>
      <c r="B1131" s="99" t="s">
        <v>203</v>
      </c>
      <c r="C1131" s="113" t="s">
        <v>2348</v>
      </c>
      <c r="D1131" s="113" t="s">
        <v>2347</v>
      </c>
      <c r="E1131" s="113" t="s">
        <v>211</v>
      </c>
      <c r="F1131" s="113"/>
      <c r="G1131" s="113">
        <v>1</v>
      </c>
      <c r="H1131" s="150">
        <v>110</v>
      </c>
      <c r="I1131" s="161">
        <v>0.25</v>
      </c>
      <c r="J1131" s="157">
        <f t="shared" si="34"/>
        <v>82.5</v>
      </c>
    </row>
    <row r="1132" spans="1:10" ht="15.75">
      <c r="A1132" s="37">
        <f t="shared" si="35"/>
        <v>1128</v>
      </c>
      <c r="B1132" s="99" t="s">
        <v>203</v>
      </c>
      <c r="C1132" s="113" t="s">
        <v>2349</v>
      </c>
      <c r="D1132" s="113" t="s">
        <v>2350</v>
      </c>
      <c r="E1132" s="113" t="s">
        <v>211</v>
      </c>
      <c r="F1132" s="113"/>
      <c r="G1132" s="113">
        <v>1</v>
      </c>
      <c r="H1132" s="150">
        <v>185.54</v>
      </c>
      <c r="I1132" s="161">
        <v>0.25</v>
      </c>
      <c r="J1132" s="157">
        <f t="shared" si="34"/>
        <v>139.155</v>
      </c>
    </row>
    <row r="1133" spans="1:10" ht="15.75">
      <c r="A1133" s="37">
        <f t="shared" si="35"/>
        <v>1129</v>
      </c>
      <c r="B1133" s="99" t="s">
        <v>203</v>
      </c>
      <c r="C1133" s="113" t="s">
        <v>2351</v>
      </c>
      <c r="D1133" s="113" t="s">
        <v>2352</v>
      </c>
      <c r="E1133" s="113" t="s">
        <v>211</v>
      </c>
      <c r="F1133" s="113"/>
      <c r="G1133" s="113">
        <v>1</v>
      </c>
      <c r="H1133" s="150">
        <v>185.54</v>
      </c>
      <c r="I1133" s="161">
        <v>0.25</v>
      </c>
      <c r="J1133" s="157">
        <f t="shared" si="34"/>
        <v>139.155</v>
      </c>
    </row>
    <row r="1134" spans="1:10" ht="15.75">
      <c r="A1134" s="37">
        <f t="shared" si="35"/>
        <v>1130</v>
      </c>
      <c r="B1134" s="99" t="s">
        <v>203</v>
      </c>
      <c r="C1134" s="113" t="s">
        <v>2353</v>
      </c>
      <c r="D1134" s="113" t="s">
        <v>2354</v>
      </c>
      <c r="E1134" s="113" t="s">
        <v>211</v>
      </c>
      <c r="F1134" s="113"/>
      <c r="G1134" s="113">
        <v>1</v>
      </c>
      <c r="H1134" s="150">
        <v>501.67</v>
      </c>
      <c r="I1134" s="161">
        <v>0.25</v>
      </c>
      <c r="J1134" s="157">
        <f t="shared" si="34"/>
        <v>376.2525</v>
      </c>
    </row>
    <row r="1135" spans="1:10" ht="15.75">
      <c r="A1135" s="37">
        <f t="shared" si="35"/>
        <v>1131</v>
      </c>
      <c r="B1135" s="99" t="s">
        <v>203</v>
      </c>
      <c r="C1135" s="113" t="s">
        <v>2355</v>
      </c>
      <c r="D1135" s="113" t="s">
        <v>2356</v>
      </c>
      <c r="E1135" s="113" t="s">
        <v>211</v>
      </c>
      <c r="F1135" s="113"/>
      <c r="G1135" s="113">
        <v>1</v>
      </c>
      <c r="H1135" s="150">
        <v>536.66999999999996</v>
      </c>
      <c r="I1135" s="161">
        <v>0.25</v>
      </c>
      <c r="J1135" s="157">
        <f t="shared" si="34"/>
        <v>402.50249999999994</v>
      </c>
    </row>
    <row r="1136" spans="1:10" ht="15.75">
      <c r="A1136" s="37">
        <f t="shared" si="35"/>
        <v>1132</v>
      </c>
      <c r="B1136" s="99" t="s">
        <v>203</v>
      </c>
      <c r="C1136" s="113" t="s">
        <v>2357</v>
      </c>
      <c r="D1136" s="113" t="s">
        <v>2358</v>
      </c>
      <c r="E1136" s="113" t="s">
        <v>211</v>
      </c>
      <c r="F1136" s="113"/>
      <c r="G1136" s="113">
        <v>1</v>
      </c>
      <c r="H1136" s="150">
        <v>109.8</v>
      </c>
      <c r="I1136" s="161">
        <v>0.25</v>
      </c>
      <c r="J1136" s="157">
        <f t="shared" si="34"/>
        <v>82.35</v>
      </c>
    </row>
    <row r="1137" spans="1:10" ht="15.75">
      <c r="A1137" s="37">
        <f t="shared" si="35"/>
        <v>1133</v>
      </c>
      <c r="B1137" s="99" t="s">
        <v>203</v>
      </c>
      <c r="C1137" s="113" t="s">
        <v>2359</v>
      </c>
      <c r="D1137" s="113" t="s">
        <v>2360</v>
      </c>
      <c r="E1137" s="113" t="s">
        <v>211</v>
      </c>
      <c r="F1137" s="113"/>
      <c r="G1137" s="113">
        <v>1</v>
      </c>
      <c r="H1137" s="150">
        <v>450.34</v>
      </c>
      <c r="I1137" s="161">
        <v>0.25</v>
      </c>
      <c r="J1137" s="157">
        <f t="shared" si="34"/>
        <v>337.755</v>
      </c>
    </row>
    <row r="1138" spans="1:10" ht="15.75">
      <c r="A1138" s="37">
        <f t="shared" si="35"/>
        <v>1134</v>
      </c>
      <c r="B1138" s="99" t="s">
        <v>203</v>
      </c>
      <c r="C1138" s="113" t="s">
        <v>2361</v>
      </c>
      <c r="D1138" s="113" t="s">
        <v>2362</v>
      </c>
      <c r="E1138" s="113" t="s">
        <v>211</v>
      </c>
      <c r="F1138" s="113"/>
      <c r="G1138" s="113">
        <v>1</v>
      </c>
      <c r="H1138" s="150">
        <v>450.34</v>
      </c>
      <c r="I1138" s="161">
        <v>0.25</v>
      </c>
      <c r="J1138" s="157">
        <f t="shared" si="34"/>
        <v>337.755</v>
      </c>
    </row>
    <row r="1139" spans="1:10" ht="15.75">
      <c r="A1139" s="37">
        <f t="shared" si="35"/>
        <v>1135</v>
      </c>
      <c r="B1139" s="99" t="s">
        <v>203</v>
      </c>
      <c r="C1139" s="113" t="s">
        <v>2363</v>
      </c>
      <c r="D1139" s="113" t="s">
        <v>2364</v>
      </c>
      <c r="E1139" s="113" t="s">
        <v>211</v>
      </c>
      <c r="F1139" s="113"/>
      <c r="G1139" s="113">
        <v>1</v>
      </c>
      <c r="H1139" s="150">
        <v>485.4</v>
      </c>
      <c r="I1139" s="161">
        <v>0.25</v>
      </c>
      <c r="J1139" s="157">
        <f t="shared" si="34"/>
        <v>364.04999999999995</v>
      </c>
    </row>
    <row r="1140" spans="1:10" ht="15.75">
      <c r="A1140" s="37">
        <f t="shared" si="35"/>
        <v>1136</v>
      </c>
      <c r="B1140" s="99" t="s">
        <v>203</v>
      </c>
      <c r="C1140" s="113" t="s">
        <v>2365</v>
      </c>
      <c r="D1140" s="113" t="s">
        <v>2366</v>
      </c>
      <c r="E1140" s="113" t="s">
        <v>211</v>
      </c>
      <c r="F1140" s="113"/>
      <c r="G1140" s="113">
        <v>1</v>
      </c>
      <c r="H1140" s="150">
        <v>485.4</v>
      </c>
      <c r="I1140" s="161">
        <v>0.25</v>
      </c>
      <c r="J1140" s="157">
        <f t="shared" si="34"/>
        <v>364.04999999999995</v>
      </c>
    </row>
    <row r="1141" spans="1:10" ht="15.75">
      <c r="A1141" s="37">
        <f t="shared" si="35"/>
        <v>1137</v>
      </c>
      <c r="B1141" s="99" t="s">
        <v>203</v>
      </c>
      <c r="C1141" s="113" t="s">
        <v>2367</v>
      </c>
      <c r="D1141" s="113" t="s">
        <v>2368</v>
      </c>
      <c r="E1141" s="113" t="s">
        <v>211</v>
      </c>
      <c r="F1141" s="113"/>
      <c r="G1141" s="113">
        <v>1</v>
      </c>
      <c r="H1141" s="150">
        <v>417.59</v>
      </c>
      <c r="I1141" s="161">
        <v>0.25</v>
      </c>
      <c r="J1141" s="157">
        <f t="shared" si="34"/>
        <v>313.1925</v>
      </c>
    </row>
    <row r="1142" spans="1:10" ht="15.75">
      <c r="A1142" s="37">
        <f t="shared" si="35"/>
        <v>1138</v>
      </c>
      <c r="B1142" s="99" t="s">
        <v>203</v>
      </c>
      <c r="C1142" s="113" t="s">
        <v>2369</v>
      </c>
      <c r="D1142" s="113" t="s">
        <v>2370</v>
      </c>
      <c r="E1142" s="113" t="s">
        <v>211</v>
      </c>
      <c r="F1142" s="113"/>
      <c r="G1142" s="113">
        <v>1</v>
      </c>
      <c r="H1142" s="150">
        <v>360.5</v>
      </c>
      <c r="I1142" s="161">
        <v>0.25</v>
      </c>
      <c r="J1142" s="157">
        <f t="shared" si="34"/>
        <v>270.375</v>
      </c>
    </row>
    <row r="1143" spans="1:10" ht="15.75">
      <c r="A1143" s="37">
        <f t="shared" si="35"/>
        <v>1139</v>
      </c>
      <c r="B1143" s="99" t="s">
        <v>203</v>
      </c>
      <c r="C1143" s="113" t="s">
        <v>2371</v>
      </c>
      <c r="D1143" s="113" t="s">
        <v>2372</v>
      </c>
      <c r="E1143" s="113" t="s">
        <v>211</v>
      </c>
      <c r="F1143" s="113"/>
      <c r="G1143" s="113">
        <v>1</v>
      </c>
      <c r="H1143" s="150">
        <v>267.16000000000003</v>
      </c>
      <c r="I1143" s="161">
        <v>0.25</v>
      </c>
      <c r="J1143" s="157">
        <f t="shared" si="34"/>
        <v>200.37</v>
      </c>
    </row>
    <row r="1144" spans="1:10" ht="15.75">
      <c r="A1144" s="37">
        <f t="shared" si="35"/>
        <v>1140</v>
      </c>
      <c r="B1144" s="99" t="s">
        <v>203</v>
      </c>
      <c r="C1144" s="113" t="s">
        <v>2373</v>
      </c>
      <c r="D1144" s="113" t="s">
        <v>2374</v>
      </c>
      <c r="E1144" s="113" t="s">
        <v>211</v>
      </c>
      <c r="F1144" s="113"/>
      <c r="G1144" s="113">
        <v>1</v>
      </c>
      <c r="H1144" s="150">
        <v>415.95</v>
      </c>
      <c r="I1144" s="161">
        <v>0.25</v>
      </c>
      <c r="J1144" s="157">
        <f t="shared" si="34"/>
        <v>311.96249999999998</v>
      </c>
    </row>
    <row r="1145" spans="1:10" ht="15.75">
      <c r="A1145" s="37">
        <f t="shared" si="35"/>
        <v>1141</v>
      </c>
      <c r="B1145" s="99" t="s">
        <v>203</v>
      </c>
      <c r="C1145" s="113" t="s">
        <v>2375</v>
      </c>
      <c r="D1145" s="113" t="s">
        <v>2376</v>
      </c>
      <c r="E1145" s="113" t="s">
        <v>211</v>
      </c>
      <c r="F1145" s="113"/>
      <c r="G1145" s="113">
        <v>1</v>
      </c>
      <c r="H1145" s="150">
        <v>415.95</v>
      </c>
      <c r="I1145" s="161">
        <v>0.25</v>
      </c>
      <c r="J1145" s="157">
        <f t="shared" si="34"/>
        <v>311.96249999999998</v>
      </c>
    </row>
    <row r="1146" spans="1:10" ht="15.75">
      <c r="A1146" s="37">
        <f t="shared" si="35"/>
        <v>1142</v>
      </c>
      <c r="B1146" s="99" t="s">
        <v>203</v>
      </c>
      <c r="C1146" s="113" t="s">
        <v>2377</v>
      </c>
      <c r="D1146" s="113" t="s">
        <v>2378</v>
      </c>
      <c r="E1146" s="113" t="s">
        <v>211</v>
      </c>
      <c r="F1146" s="113"/>
      <c r="G1146" s="113">
        <v>1</v>
      </c>
      <c r="H1146" s="150">
        <v>382.33</v>
      </c>
      <c r="I1146" s="161">
        <v>0.25</v>
      </c>
      <c r="J1146" s="157">
        <f t="shared" si="34"/>
        <v>286.7475</v>
      </c>
    </row>
    <row r="1147" spans="1:10" ht="15.75">
      <c r="A1147" s="37">
        <f t="shared" si="35"/>
        <v>1143</v>
      </c>
      <c r="B1147" s="99" t="s">
        <v>203</v>
      </c>
      <c r="C1147" s="113" t="s">
        <v>2379</v>
      </c>
      <c r="D1147" s="113" t="s">
        <v>2380</v>
      </c>
      <c r="E1147" s="113" t="s">
        <v>211</v>
      </c>
      <c r="F1147" s="113"/>
      <c r="G1147" s="113">
        <v>1</v>
      </c>
      <c r="H1147" s="150">
        <v>382.33</v>
      </c>
      <c r="I1147" s="161">
        <v>0.25</v>
      </c>
      <c r="J1147" s="157">
        <f t="shared" si="34"/>
        <v>286.7475</v>
      </c>
    </row>
    <row r="1148" spans="1:10" ht="15.75">
      <c r="A1148" s="37">
        <f t="shared" si="35"/>
        <v>1144</v>
      </c>
      <c r="B1148" s="99" t="s">
        <v>203</v>
      </c>
      <c r="C1148" s="113" t="s">
        <v>2381</v>
      </c>
      <c r="D1148" s="113" t="s">
        <v>2382</v>
      </c>
      <c r="E1148" s="113" t="s">
        <v>211</v>
      </c>
      <c r="F1148" s="113"/>
      <c r="G1148" s="113">
        <v>1</v>
      </c>
      <c r="H1148" s="150">
        <v>386.77</v>
      </c>
      <c r="I1148" s="161">
        <v>0.25</v>
      </c>
      <c r="J1148" s="157">
        <f t="shared" si="34"/>
        <v>290.07749999999999</v>
      </c>
    </row>
    <row r="1149" spans="1:10" ht="15.75">
      <c r="A1149" s="37">
        <f t="shared" si="35"/>
        <v>1145</v>
      </c>
      <c r="B1149" s="99" t="s">
        <v>203</v>
      </c>
      <c r="C1149" s="113" t="s">
        <v>2383</v>
      </c>
      <c r="D1149" s="113" t="s">
        <v>2384</v>
      </c>
      <c r="E1149" s="113" t="s">
        <v>211</v>
      </c>
      <c r="F1149" s="113"/>
      <c r="G1149" s="113">
        <v>1</v>
      </c>
      <c r="H1149" s="150">
        <v>386.77</v>
      </c>
      <c r="I1149" s="161">
        <v>0.25</v>
      </c>
      <c r="J1149" s="157">
        <f t="shared" si="34"/>
        <v>290.07749999999999</v>
      </c>
    </row>
    <row r="1150" spans="1:10" ht="15.75">
      <c r="A1150" s="37">
        <f t="shared" si="35"/>
        <v>1146</v>
      </c>
      <c r="B1150" s="99" t="s">
        <v>203</v>
      </c>
      <c r="C1150" s="113" t="s">
        <v>2385</v>
      </c>
      <c r="D1150" s="113" t="s">
        <v>2386</v>
      </c>
      <c r="E1150" s="113" t="s">
        <v>211</v>
      </c>
      <c r="F1150" s="113"/>
      <c r="G1150" s="113">
        <v>1</v>
      </c>
      <c r="H1150" s="150">
        <v>496.7</v>
      </c>
      <c r="I1150" s="161">
        <v>0.25</v>
      </c>
      <c r="J1150" s="157">
        <f t="shared" si="34"/>
        <v>372.52499999999998</v>
      </c>
    </row>
    <row r="1151" spans="1:10" ht="15.75">
      <c r="A1151" s="37">
        <f t="shared" si="35"/>
        <v>1147</v>
      </c>
      <c r="B1151" s="99" t="s">
        <v>203</v>
      </c>
      <c r="C1151" s="113" t="s">
        <v>2387</v>
      </c>
      <c r="D1151" s="113" t="s">
        <v>2388</v>
      </c>
      <c r="E1151" s="113" t="s">
        <v>211</v>
      </c>
      <c r="F1151" s="113"/>
      <c r="G1151" s="113">
        <v>1</v>
      </c>
      <c r="H1151" s="150">
        <v>496.7</v>
      </c>
      <c r="I1151" s="161">
        <v>0.25</v>
      </c>
      <c r="J1151" s="157">
        <f t="shared" si="34"/>
        <v>372.52499999999998</v>
      </c>
    </row>
    <row r="1152" spans="1:10" ht="15.75">
      <c r="A1152" s="37">
        <f t="shared" si="35"/>
        <v>1148</v>
      </c>
      <c r="B1152" s="99" t="s">
        <v>203</v>
      </c>
      <c r="C1152" s="113" t="s">
        <v>2389</v>
      </c>
      <c r="D1152" s="113" t="s">
        <v>2390</v>
      </c>
      <c r="E1152" s="113" t="s">
        <v>211</v>
      </c>
      <c r="F1152" s="113"/>
      <c r="G1152" s="113">
        <v>1</v>
      </c>
      <c r="H1152" s="150">
        <v>531.78</v>
      </c>
      <c r="I1152" s="161">
        <v>0.25</v>
      </c>
      <c r="J1152" s="157">
        <f t="shared" si="34"/>
        <v>398.83499999999998</v>
      </c>
    </row>
    <row r="1153" spans="1:10" ht="15.75">
      <c r="A1153" s="37">
        <f t="shared" si="35"/>
        <v>1149</v>
      </c>
      <c r="B1153" s="99" t="s">
        <v>203</v>
      </c>
      <c r="C1153" s="113" t="s">
        <v>2391</v>
      </c>
      <c r="D1153" s="113" t="s">
        <v>2392</v>
      </c>
      <c r="E1153" s="113" t="s">
        <v>211</v>
      </c>
      <c r="F1153" s="113"/>
      <c r="G1153" s="113">
        <v>1</v>
      </c>
      <c r="H1153" s="150">
        <v>531.78</v>
      </c>
      <c r="I1153" s="161">
        <v>0.25</v>
      </c>
      <c r="J1153" s="157">
        <f t="shared" si="34"/>
        <v>398.83499999999998</v>
      </c>
    </row>
    <row r="1154" spans="1:10" ht="15.75">
      <c r="A1154" s="37">
        <f t="shared" si="35"/>
        <v>1150</v>
      </c>
      <c r="B1154" s="99" t="s">
        <v>203</v>
      </c>
      <c r="C1154" s="113" t="s">
        <v>2393</v>
      </c>
      <c r="D1154" s="113" t="s">
        <v>2394</v>
      </c>
      <c r="E1154" s="113" t="s">
        <v>211</v>
      </c>
      <c r="F1154" s="113"/>
      <c r="G1154" s="113">
        <v>1</v>
      </c>
      <c r="H1154" s="150">
        <v>463.96</v>
      </c>
      <c r="I1154" s="161">
        <v>0.25</v>
      </c>
      <c r="J1154" s="157">
        <f t="shared" ref="J1154:J1217" si="36">H1154*(1-I1154)</f>
        <v>347.96999999999997</v>
      </c>
    </row>
    <row r="1155" spans="1:10" ht="15.75">
      <c r="A1155" s="37">
        <f t="shared" si="35"/>
        <v>1151</v>
      </c>
      <c r="B1155" s="99" t="s">
        <v>203</v>
      </c>
      <c r="C1155" s="113" t="s">
        <v>2395</v>
      </c>
      <c r="D1155" s="113" t="s">
        <v>2396</v>
      </c>
      <c r="E1155" s="113" t="s">
        <v>211</v>
      </c>
      <c r="F1155" s="113"/>
      <c r="G1155" s="113">
        <v>1</v>
      </c>
      <c r="H1155" s="150">
        <v>464.15</v>
      </c>
      <c r="I1155" s="161">
        <v>0.25</v>
      </c>
      <c r="J1155" s="157">
        <f t="shared" si="36"/>
        <v>348.11249999999995</v>
      </c>
    </row>
    <row r="1156" spans="1:10" ht="15.75">
      <c r="A1156" s="37">
        <f t="shared" si="35"/>
        <v>1152</v>
      </c>
      <c r="B1156" s="99" t="s">
        <v>203</v>
      </c>
      <c r="C1156" s="113" t="s">
        <v>2397</v>
      </c>
      <c r="D1156" s="113" t="s">
        <v>2398</v>
      </c>
      <c r="E1156" s="113" t="s">
        <v>211</v>
      </c>
      <c r="F1156" s="113"/>
      <c r="G1156" s="113">
        <v>1</v>
      </c>
      <c r="H1156" s="150">
        <v>404.55</v>
      </c>
      <c r="I1156" s="161">
        <v>0.25</v>
      </c>
      <c r="J1156" s="157">
        <f t="shared" si="36"/>
        <v>303.41250000000002</v>
      </c>
    </row>
    <row r="1157" spans="1:10" ht="15.75">
      <c r="A1157" s="37">
        <f t="shared" si="35"/>
        <v>1153</v>
      </c>
      <c r="B1157" s="99" t="s">
        <v>203</v>
      </c>
      <c r="C1157" s="113" t="s">
        <v>2399</v>
      </c>
      <c r="D1157" s="113" t="s">
        <v>2400</v>
      </c>
      <c r="E1157" s="113" t="s">
        <v>211</v>
      </c>
      <c r="F1157" s="113"/>
      <c r="G1157" s="113">
        <v>1</v>
      </c>
      <c r="H1157" s="150">
        <v>313.83</v>
      </c>
      <c r="I1157" s="161">
        <v>0.25</v>
      </c>
      <c r="J1157" s="157">
        <f t="shared" si="36"/>
        <v>235.3725</v>
      </c>
    </row>
    <row r="1158" spans="1:10" ht="15.75">
      <c r="A1158" s="37">
        <f t="shared" si="35"/>
        <v>1154</v>
      </c>
      <c r="B1158" s="99" t="s">
        <v>203</v>
      </c>
      <c r="C1158" s="113" t="s">
        <v>2401</v>
      </c>
      <c r="D1158" s="113" t="s">
        <v>2402</v>
      </c>
      <c r="E1158" s="113" t="s">
        <v>211</v>
      </c>
      <c r="F1158" s="113"/>
      <c r="G1158" s="113">
        <v>1</v>
      </c>
      <c r="H1158" s="150">
        <v>462.32</v>
      </c>
      <c r="I1158" s="161">
        <v>0.25</v>
      </c>
      <c r="J1158" s="157">
        <f t="shared" si="36"/>
        <v>346.74</v>
      </c>
    </row>
    <row r="1159" spans="1:10" ht="15.75">
      <c r="A1159" s="37">
        <f t="shared" ref="A1159:A1222" si="37">A1158+1</f>
        <v>1155</v>
      </c>
      <c r="B1159" s="99" t="s">
        <v>203</v>
      </c>
      <c r="C1159" s="113" t="s">
        <v>2403</v>
      </c>
      <c r="D1159" s="113" t="s">
        <v>2404</v>
      </c>
      <c r="E1159" s="113" t="s">
        <v>211</v>
      </c>
      <c r="F1159" s="113"/>
      <c r="G1159" s="113">
        <v>1</v>
      </c>
      <c r="H1159" s="150">
        <v>462.32</v>
      </c>
      <c r="I1159" s="161">
        <v>0.25</v>
      </c>
      <c r="J1159" s="157">
        <f t="shared" si="36"/>
        <v>346.74</v>
      </c>
    </row>
    <row r="1160" spans="1:10" ht="15.75">
      <c r="A1160" s="37">
        <f t="shared" si="37"/>
        <v>1156</v>
      </c>
      <c r="B1160" s="99" t="s">
        <v>203</v>
      </c>
      <c r="C1160" s="113" t="s">
        <v>2405</v>
      </c>
      <c r="D1160" s="113" t="s">
        <v>2406</v>
      </c>
      <c r="E1160" s="113" t="s">
        <v>211</v>
      </c>
      <c r="F1160" s="113"/>
      <c r="G1160" s="113">
        <v>1</v>
      </c>
      <c r="H1160" s="150">
        <v>428.7</v>
      </c>
      <c r="I1160" s="161">
        <v>0.25</v>
      </c>
      <c r="J1160" s="157">
        <f t="shared" si="36"/>
        <v>321.52499999999998</v>
      </c>
    </row>
    <row r="1161" spans="1:10" ht="15.75">
      <c r="A1161" s="37">
        <f t="shared" si="37"/>
        <v>1157</v>
      </c>
      <c r="B1161" s="99" t="s">
        <v>203</v>
      </c>
      <c r="C1161" s="113" t="s">
        <v>2407</v>
      </c>
      <c r="D1161" s="113" t="s">
        <v>2408</v>
      </c>
      <c r="E1161" s="113" t="s">
        <v>211</v>
      </c>
      <c r="F1161" s="113"/>
      <c r="G1161" s="113">
        <v>1</v>
      </c>
      <c r="H1161" s="150">
        <v>428.7</v>
      </c>
      <c r="I1161" s="161">
        <v>0.25</v>
      </c>
      <c r="J1161" s="157">
        <f t="shared" si="36"/>
        <v>321.52499999999998</v>
      </c>
    </row>
    <row r="1162" spans="1:10" ht="15.75">
      <c r="A1162" s="37">
        <f t="shared" si="37"/>
        <v>1158</v>
      </c>
      <c r="B1162" s="99" t="s">
        <v>203</v>
      </c>
      <c r="C1162" s="113" t="s">
        <v>2409</v>
      </c>
      <c r="D1162" s="113" t="s">
        <v>2410</v>
      </c>
      <c r="E1162" s="113" t="s">
        <v>211</v>
      </c>
      <c r="F1162" s="113"/>
      <c r="G1162" s="113">
        <v>1</v>
      </c>
      <c r="H1162" s="150">
        <v>433.14</v>
      </c>
      <c r="I1162" s="161">
        <v>0.25</v>
      </c>
      <c r="J1162" s="157">
        <f t="shared" si="36"/>
        <v>324.85500000000002</v>
      </c>
    </row>
    <row r="1163" spans="1:10" ht="15.75">
      <c r="A1163" s="37">
        <f t="shared" si="37"/>
        <v>1159</v>
      </c>
      <c r="B1163" s="99" t="s">
        <v>203</v>
      </c>
      <c r="C1163" s="113" t="s">
        <v>2411</v>
      </c>
      <c r="D1163" s="113" t="s">
        <v>2412</v>
      </c>
      <c r="E1163" s="113" t="s">
        <v>211</v>
      </c>
      <c r="F1163" s="113"/>
      <c r="G1163" s="113">
        <v>1</v>
      </c>
      <c r="H1163" s="150">
        <v>433.14</v>
      </c>
      <c r="I1163" s="161">
        <v>0.25</v>
      </c>
      <c r="J1163" s="157">
        <f t="shared" si="36"/>
        <v>324.85500000000002</v>
      </c>
    </row>
    <row r="1164" spans="1:10" ht="15.75">
      <c r="A1164" s="37">
        <f t="shared" si="37"/>
        <v>1160</v>
      </c>
      <c r="B1164" s="99" t="s">
        <v>203</v>
      </c>
      <c r="C1164" s="113" t="s">
        <v>2413</v>
      </c>
      <c r="D1164" s="113" t="s">
        <v>2414</v>
      </c>
      <c r="E1164" s="113" t="s">
        <v>211</v>
      </c>
      <c r="F1164" s="113"/>
      <c r="G1164" s="113">
        <v>1</v>
      </c>
      <c r="H1164" s="150">
        <v>404.75</v>
      </c>
      <c r="I1164" s="161">
        <v>0.25</v>
      </c>
      <c r="J1164" s="157">
        <f t="shared" si="36"/>
        <v>303.5625</v>
      </c>
    </row>
    <row r="1165" spans="1:10" ht="15.75">
      <c r="A1165" s="37">
        <f t="shared" si="37"/>
        <v>1161</v>
      </c>
      <c r="B1165" s="99" t="s">
        <v>203</v>
      </c>
      <c r="C1165" s="113" t="s">
        <v>2415</v>
      </c>
      <c r="D1165" s="113" t="s">
        <v>2416</v>
      </c>
      <c r="E1165" s="113" t="s">
        <v>211</v>
      </c>
      <c r="F1165" s="113"/>
      <c r="G1165" s="113">
        <v>1</v>
      </c>
      <c r="H1165" s="150">
        <v>574.52</v>
      </c>
      <c r="I1165" s="161">
        <v>0.25</v>
      </c>
      <c r="J1165" s="157">
        <f t="shared" si="36"/>
        <v>430.89</v>
      </c>
    </row>
    <row r="1166" spans="1:10" ht="15.75">
      <c r="A1166" s="37">
        <f t="shared" si="37"/>
        <v>1162</v>
      </c>
      <c r="B1166" s="99" t="s">
        <v>203</v>
      </c>
      <c r="C1166" s="113" t="s">
        <v>2417</v>
      </c>
      <c r="D1166" s="113" t="s">
        <v>2418</v>
      </c>
      <c r="E1166" s="113" t="s">
        <v>211</v>
      </c>
      <c r="F1166" s="113"/>
      <c r="G1166" s="113">
        <v>1</v>
      </c>
      <c r="H1166" s="150">
        <v>153.94999999999999</v>
      </c>
      <c r="I1166" s="161">
        <v>0.25</v>
      </c>
      <c r="J1166" s="157">
        <f t="shared" si="36"/>
        <v>115.46249999999999</v>
      </c>
    </row>
    <row r="1167" spans="1:10" ht="15.75">
      <c r="A1167" s="37">
        <f t="shared" si="37"/>
        <v>1163</v>
      </c>
      <c r="B1167" s="99" t="s">
        <v>203</v>
      </c>
      <c r="C1167" s="113" t="s">
        <v>2419</v>
      </c>
      <c r="D1167" s="113" t="s">
        <v>2420</v>
      </c>
      <c r="E1167" s="113" t="s">
        <v>211</v>
      </c>
      <c r="F1167" s="113"/>
      <c r="G1167" s="113">
        <v>1</v>
      </c>
      <c r="H1167" s="150">
        <v>65.56</v>
      </c>
      <c r="I1167" s="161">
        <v>0.25</v>
      </c>
      <c r="J1167" s="157">
        <f t="shared" si="36"/>
        <v>49.17</v>
      </c>
    </row>
    <row r="1168" spans="1:10" ht="15.75">
      <c r="A1168" s="37">
        <f t="shared" si="37"/>
        <v>1164</v>
      </c>
      <c r="B1168" s="99" t="s">
        <v>203</v>
      </c>
      <c r="C1168" s="113" t="s">
        <v>2421</v>
      </c>
      <c r="D1168" s="113" t="s">
        <v>2422</v>
      </c>
      <c r="E1168" s="113" t="s">
        <v>211</v>
      </c>
      <c r="F1168" s="113"/>
      <c r="G1168" s="113">
        <v>1</v>
      </c>
      <c r="H1168" s="150">
        <v>129.81</v>
      </c>
      <c r="I1168" s="161">
        <v>0.25</v>
      </c>
      <c r="J1168" s="157">
        <f t="shared" si="36"/>
        <v>97.357500000000002</v>
      </c>
    </row>
    <row r="1169" spans="1:10" ht="15.75">
      <c r="A1169" s="37">
        <f t="shared" si="37"/>
        <v>1165</v>
      </c>
      <c r="B1169" s="99" t="s">
        <v>203</v>
      </c>
      <c r="C1169" s="113" t="s">
        <v>2423</v>
      </c>
      <c r="D1169" s="113" t="s">
        <v>2424</v>
      </c>
      <c r="E1169" s="113" t="s">
        <v>211</v>
      </c>
      <c r="F1169" s="113"/>
      <c r="G1169" s="113">
        <v>1</v>
      </c>
      <c r="H1169" s="150">
        <v>141.5</v>
      </c>
      <c r="I1169" s="161">
        <v>0.25</v>
      </c>
      <c r="J1169" s="157">
        <f t="shared" si="36"/>
        <v>106.125</v>
      </c>
    </row>
    <row r="1170" spans="1:10" ht="15.75">
      <c r="A1170" s="37">
        <f t="shared" si="37"/>
        <v>1166</v>
      </c>
      <c r="B1170" s="99" t="s">
        <v>203</v>
      </c>
      <c r="C1170" s="113" t="s">
        <v>2425</v>
      </c>
      <c r="D1170" s="113" t="s">
        <v>2426</v>
      </c>
      <c r="E1170" s="113" t="s">
        <v>211</v>
      </c>
      <c r="F1170" s="113"/>
      <c r="G1170" s="113">
        <v>1</v>
      </c>
      <c r="H1170" s="150">
        <v>205.06</v>
      </c>
      <c r="I1170" s="161">
        <v>0.25</v>
      </c>
      <c r="J1170" s="157">
        <f t="shared" si="36"/>
        <v>153.79500000000002</v>
      </c>
    </row>
    <row r="1171" spans="1:10" ht="15.75">
      <c r="A1171" s="37">
        <f t="shared" si="37"/>
        <v>1167</v>
      </c>
      <c r="B1171" s="99" t="s">
        <v>203</v>
      </c>
      <c r="C1171" s="113" t="s">
        <v>2427</v>
      </c>
      <c r="D1171" s="113" t="s">
        <v>2428</v>
      </c>
      <c r="E1171" s="113" t="s">
        <v>211</v>
      </c>
      <c r="F1171" s="113"/>
      <c r="G1171" s="113">
        <v>1</v>
      </c>
      <c r="H1171" s="150">
        <v>228.67</v>
      </c>
      <c r="I1171" s="161">
        <v>0.25</v>
      </c>
      <c r="J1171" s="157">
        <f t="shared" si="36"/>
        <v>171.5025</v>
      </c>
    </row>
    <row r="1172" spans="1:10" ht="15.75">
      <c r="A1172" s="37">
        <f t="shared" si="37"/>
        <v>1168</v>
      </c>
      <c r="B1172" s="99" t="s">
        <v>203</v>
      </c>
      <c r="C1172" s="113" t="s">
        <v>2429</v>
      </c>
      <c r="D1172" s="113" t="s">
        <v>2430</v>
      </c>
      <c r="E1172" s="113" t="s">
        <v>211</v>
      </c>
      <c r="F1172" s="113"/>
      <c r="G1172" s="113">
        <v>1</v>
      </c>
      <c r="H1172" s="150">
        <v>280</v>
      </c>
      <c r="I1172" s="161">
        <v>0.25</v>
      </c>
      <c r="J1172" s="157">
        <f t="shared" si="36"/>
        <v>210</v>
      </c>
    </row>
    <row r="1173" spans="1:10" ht="15.75">
      <c r="A1173" s="37">
        <f t="shared" si="37"/>
        <v>1169</v>
      </c>
      <c r="B1173" s="99" t="s">
        <v>203</v>
      </c>
      <c r="C1173" s="113" t="s">
        <v>2431</v>
      </c>
      <c r="D1173" s="113" t="s">
        <v>2430</v>
      </c>
      <c r="E1173" s="113" t="s">
        <v>211</v>
      </c>
      <c r="F1173" s="113"/>
      <c r="G1173" s="113">
        <v>1</v>
      </c>
      <c r="H1173" s="150">
        <v>268.33999999999997</v>
      </c>
      <c r="I1173" s="161">
        <v>0.25</v>
      </c>
      <c r="J1173" s="157">
        <f t="shared" si="36"/>
        <v>201.255</v>
      </c>
    </row>
    <row r="1174" spans="1:10" ht="15.75">
      <c r="A1174" s="37">
        <f t="shared" si="37"/>
        <v>1170</v>
      </c>
      <c r="B1174" s="99" t="s">
        <v>203</v>
      </c>
      <c r="C1174" s="113" t="s">
        <v>2432</v>
      </c>
      <c r="D1174" s="113" t="s">
        <v>2433</v>
      </c>
      <c r="E1174" s="113" t="s">
        <v>211</v>
      </c>
      <c r="F1174" s="113"/>
      <c r="G1174" s="113">
        <v>1</v>
      </c>
      <c r="H1174" s="150">
        <v>303.33</v>
      </c>
      <c r="I1174" s="161">
        <v>0.25</v>
      </c>
      <c r="J1174" s="157">
        <f t="shared" si="36"/>
        <v>227.4975</v>
      </c>
    </row>
    <row r="1175" spans="1:10" ht="15.75">
      <c r="A1175" s="37">
        <f t="shared" si="37"/>
        <v>1171</v>
      </c>
      <c r="B1175" s="99" t="s">
        <v>203</v>
      </c>
      <c r="C1175" s="113" t="s">
        <v>2434</v>
      </c>
      <c r="D1175" s="113" t="s">
        <v>2435</v>
      </c>
      <c r="E1175" s="113" t="s">
        <v>211</v>
      </c>
      <c r="F1175" s="113"/>
      <c r="G1175" s="113">
        <v>1</v>
      </c>
      <c r="H1175" s="150">
        <v>210</v>
      </c>
      <c r="I1175" s="161">
        <v>0.25</v>
      </c>
      <c r="J1175" s="157">
        <f t="shared" si="36"/>
        <v>157.5</v>
      </c>
    </row>
    <row r="1176" spans="1:10" ht="15.75">
      <c r="A1176" s="37">
        <f t="shared" si="37"/>
        <v>1172</v>
      </c>
      <c r="B1176" s="99" t="s">
        <v>203</v>
      </c>
      <c r="C1176" s="113" t="s">
        <v>2436</v>
      </c>
      <c r="D1176" s="113" t="s">
        <v>2437</v>
      </c>
      <c r="E1176" s="113" t="s">
        <v>211</v>
      </c>
      <c r="F1176" s="113"/>
      <c r="G1176" s="113">
        <v>1</v>
      </c>
      <c r="H1176" s="150">
        <v>173.8</v>
      </c>
      <c r="I1176" s="161">
        <v>0.25</v>
      </c>
      <c r="J1176" s="157">
        <f t="shared" si="36"/>
        <v>130.35000000000002</v>
      </c>
    </row>
    <row r="1177" spans="1:10" ht="15.75">
      <c r="A1177" s="37">
        <f t="shared" si="37"/>
        <v>1173</v>
      </c>
      <c r="B1177" s="99" t="s">
        <v>203</v>
      </c>
      <c r="C1177" s="113" t="s">
        <v>2438</v>
      </c>
      <c r="D1177" s="113" t="s">
        <v>2439</v>
      </c>
      <c r="E1177" s="113" t="s">
        <v>211</v>
      </c>
      <c r="F1177" s="113"/>
      <c r="G1177" s="113">
        <v>1</v>
      </c>
      <c r="H1177" s="150">
        <v>98</v>
      </c>
      <c r="I1177" s="161">
        <v>0.25</v>
      </c>
      <c r="J1177" s="157">
        <f t="shared" si="36"/>
        <v>73.5</v>
      </c>
    </row>
    <row r="1178" spans="1:10" ht="15.75">
      <c r="A1178" s="37">
        <f t="shared" si="37"/>
        <v>1174</v>
      </c>
      <c r="B1178" s="99" t="s">
        <v>203</v>
      </c>
      <c r="C1178" s="113" t="s">
        <v>2440</v>
      </c>
      <c r="D1178" s="113" t="s">
        <v>2441</v>
      </c>
      <c r="E1178" s="113" t="s">
        <v>211</v>
      </c>
      <c r="F1178" s="113"/>
      <c r="G1178" s="113">
        <v>1</v>
      </c>
      <c r="H1178" s="150">
        <v>199.49</v>
      </c>
      <c r="I1178" s="161">
        <v>0.25</v>
      </c>
      <c r="J1178" s="157">
        <f t="shared" si="36"/>
        <v>149.61750000000001</v>
      </c>
    </row>
    <row r="1179" spans="1:10" ht="15.75">
      <c r="A1179" s="37">
        <f t="shared" si="37"/>
        <v>1175</v>
      </c>
      <c r="B1179" s="99" t="s">
        <v>203</v>
      </c>
      <c r="C1179" s="113" t="s">
        <v>2442</v>
      </c>
      <c r="D1179" s="113" t="s">
        <v>2443</v>
      </c>
      <c r="E1179" s="113" t="s">
        <v>211</v>
      </c>
      <c r="F1179" s="113"/>
      <c r="G1179" s="113">
        <v>1</v>
      </c>
      <c r="H1179" s="150">
        <v>284.41000000000003</v>
      </c>
      <c r="I1179" s="161">
        <v>0.25</v>
      </c>
      <c r="J1179" s="157">
        <f t="shared" si="36"/>
        <v>213.3075</v>
      </c>
    </row>
    <row r="1180" spans="1:10" ht="15.75">
      <c r="A1180" s="37">
        <f t="shared" si="37"/>
        <v>1176</v>
      </c>
      <c r="B1180" s="99" t="s">
        <v>203</v>
      </c>
      <c r="C1180" s="113" t="s">
        <v>2444</v>
      </c>
      <c r="D1180" s="113" t="s">
        <v>2445</v>
      </c>
      <c r="E1180" s="113" t="s">
        <v>211</v>
      </c>
      <c r="F1180" s="113"/>
      <c r="G1180" s="113">
        <v>1</v>
      </c>
      <c r="H1180" s="150">
        <v>173.8</v>
      </c>
      <c r="I1180" s="161">
        <v>0.25</v>
      </c>
      <c r="J1180" s="157">
        <f t="shared" si="36"/>
        <v>130.35000000000002</v>
      </c>
    </row>
    <row r="1181" spans="1:10" ht="15.75">
      <c r="A1181" s="37">
        <f t="shared" si="37"/>
        <v>1177</v>
      </c>
      <c r="B1181" s="99" t="s">
        <v>203</v>
      </c>
      <c r="C1181" s="113" t="s">
        <v>2446</v>
      </c>
      <c r="D1181" s="113" t="s">
        <v>2447</v>
      </c>
      <c r="E1181" s="113" t="s">
        <v>211</v>
      </c>
      <c r="F1181" s="113"/>
      <c r="G1181" s="113">
        <v>1</v>
      </c>
      <c r="H1181" s="150">
        <v>98</v>
      </c>
      <c r="I1181" s="161">
        <v>0.25</v>
      </c>
      <c r="J1181" s="157">
        <f t="shared" si="36"/>
        <v>73.5</v>
      </c>
    </row>
    <row r="1182" spans="1:10" ht="15.75">
      <c r="A1182" s="37">
        <f t="shared" si="37"/>
        <v>1178</v>
      </c>
      <c r="B1182" s="99" t="s">
        <v>203</v>
      </c>
      <c r="C1182" s="113" t="s">
        <v>2448</v>
      </c>
      <c r="D1182" s="113" t="s">
        <v>2449</v>
      </c>
      <c r="E1182" s="113" t="s">
        <v>211</v>
      </c>
      <c r="F1182" s="113"/>
      <c r="G1182" s="113">
        <v>1</v>
      </c>
      <c r="H1182" s="150">
        <v>199.49</v>
      </c>
      <c r="I1182" s="161">
        <v>0.25</v>
      </c>
      <c r="J1182" s="157">
        <f t="shared" si="36"/>
        <v>149.61750000000001</v>
      </c>
    </row>
    <row r="1183" spans="1:10" ht="15.75">
      <c r="A1183" s="37">
        <f t="shared" si="37"/>
        <v>1179</v>
      </c>
      <c r="B1183" s="99" t="s">
        <v>203</v>
      </c>
      <c r="C1183" s="113" t="s">
        <v>2450</v>
      </c>
      <c r="D1183" s="113" t="s">
        <v>2451</v>
      </c>
      <c r="E1183" s="113" t="s">
        <v>211</v>
      </c>
      <c r="F1183" s="113"/>
      <c r="G1183" s="113">
        <v>1</v>
      </c>
      <c r="H1183" s="150">
        <v>140.13</v>
      </c>
      <c r="I1183" s="161">
        <v>0.25</v>
      </c>
      <c r="J1183" s="157">
        <f t="shared" si="36"/>
        <v>105.0975</v>
      </c>
    </row>
    <row r="1184" spans="1:10" ht="15.75">
      <c r="A1184" s="37">
        <f t="shared" si="37"/>
        <v>1180</v>
      </c>
      <c r="B1184" s="99" t="s">
        <v>203</v>
      </c>
      <c r="C1184" s="113" t="s">
        <v>2452</v>
      </c>
      <c r="D1184" s="113" t="s">
        <v>2453</v>
      </c>
      <c r="E1184" s="113" t="s">
        <v>211</v>
      </c>
      <c r="F1184" s="113"/>
      <c r="G1184" s="113">
        <v>1</v>
      </c>
      <c r="H1184" s="150">
        <v>98</v>
      </c>
      <c r="I1184" s="161">
        <v>0.25</v>
      </c>
      <c r="J1184" s="157">
        <f t="shared" si="36"/>
        <v>73.5</v>
      </c>
    </row>
    <row r="1185" spans="1:10" ht="15.75">
      <c r="A1185" s="37">
        <f t="shared" si="37"/>
        <v>1181</v>
      </c>
      <c r="B1185" s="99" t="s">
        <v>203</v>
      </c>
      <c r="C1185" s="113" t="s">
        <v>2454</v>
      </c>
      <c r="D1185" s="113" t="s">
        <v>2455</v>
      </c>
      <c r="E1185" s="113" t="s">
        <v>211</v>
      </c>
      <c r="F1185" s="113"/>
      <c r="G1185" s="113">
        <v>1</v>
      </c>
      <c r="H1185" s="150">
        <v>315.13</v>
      </c>
      <c r="I1185" s="161">
        <v>0.25</v>
      </c>
      <c r="J1185" s="157">
        <f t="shared" si="36"/>
        <v>236.3475</v>
      </c>
    </row>
    <row r="1186" spans="1:10" ht="15.75">
      <c r="A1186" s="37">
        <f t="shared" si="37"/>
        <v>1182</v>
      </c>
      <c r="B1186" s="99" t="s">
        <v>203</v>
      </c>
      <c r="C1186" s="113" t="s">
        <v>2456</v>
      </c>
      <c r="D1186" s="113" t="s">
        <v>2457</v>
      </c>
      <c r="E1186" s="113" t="s">
        <v>211</v>
      </c>
      <c r="F1186" s="113"/>
      <c r="G1186" s="113">
        <v>1</v>
      </c>
      <c r="H1186" s="150">
        <v>315.13</v>
      </c>
      <c r="I1186" s="161">
        <v>0.25</v>
      </c>
      <c r="J1186" s="157">
        <f t="shared" si="36"/>
        <v>236.3475</v>
      </c>
    </row>
    <row r="1187" spans="1:10" ht="15.75">
      <c r="A1187" s="37">
        <f t="shared" si="37"/>
        <v>1183</v>
      </c>
      <c r="B1187" s="99" t="s">
        <v>203</v>
      </c>
      <c r="C1187" s="113" t="s">
        <v>2458</v>
      </c>
      <c r="D1187" s="113" t="s">
        <v>2459</v>
      </c>
      <c r="E1187" s="113" t="s">
        <v>211</v>
      </c>
      <c r="F1187" s="113"/>
      <c r="G1187" s="113">
        <v>1</v>
      </c>
      <c r="H1187" s="150">
        <v>279.86</v>
      </c>
      <c r="I1187" s="161">
        <v>0.25</v>
      </c>
      <c r="J1187" s="157">
        <f t="shared" si="36"/>
        <v>209.89500000000001</v>
      </c>
    </row>
    <row r="1188" spans="1:10" ht="15.75">
      <c r="A1188" s="37">
        <f t="shared" si="37"/>
        <v>1184</v>
      </c>
      <c r="B1188" s="99" t="s">
        <v>203</v>
      </c>
      <c r="C1188" s="113" t="s">
        <v>2460</v>
      </c>
      <c r="D1188" s="113" t="s">
        <v>2461</v>
      </c>
      <c r="E1188" s="113" t="s">
        <v>211</v>
      </c>
      <c r="F1188" s="113"/>
      <c r="G1188" s="113">
        <v>1</v>
      </c>
      <c r="H1188" s="150">
        <v>279.86</v>
      </c>
      <c r="I1188" s="161">
        <v>0.25</v>
      </c>
      <c r="J1188" s="157">
        <f t="shared" si="36"/>
        <v>209.89500000000001</v>
      </c>
    </row>
    <row r="1189" spans="1:10" ht="15.75">
      <c r="A1189" s="37">
        <f t="shared" si="37"/>
        <v>1185</v>
      </c>
      <c r="B1189" s="99" t="s">
        <v>203</v>
      </c>
      <c r="C1189" s="113" t="s">
        <v>2462</v>
      </c>
      <c r="D1189" s="113" t="s">
        <v>2463</v>
      </c>
      <c r="E1189" s="113" t="s">
        <v>211</v>
      </c>
      <c r="F1189" s="113"/>
      <c r="G1189" s="113">
        <v>1</v>
      </c>
      <c r="H1189" s="150">
        <v>284.31</v>
      </c>
      <c r="I1189" s="161">
        <v>0.25</v>
      </c>
      <c r="J1189" s="157">
        <f t="shared" si="36"/>
        <v>213.23250000000002</v>
      </c>
    </row>
    <row r="1190" spans="1:10" ht="15.75">
      <c r="A1190" s="37">
        <f t="shared" si="37"/>
        <v>1186</v>
      </c>
      <c r="B1190" s="99" t="s">
        <v>203</v>
      </c>
      <c r="C1190" s="113" t="s">
        <v>2464</v>
      </c>
      <c r="D1190" s="113" t="s">
        <v>2465</v>
      </c>
      <c r="E1190" s="113" t="s">
        <v>211</v>
      </c>
      <c r="F1190" s="113"/>
      <c r="G1190" s="113">
        <v>1</v>
      </c>
      <c r="H1190" s="150">
        <v>284.31</v>
      </c>
      <c r="I1190" s="161">
        <v>0.25</v>
      </c>
      <c r="J1190" s="157">
        <f t="shared" si="36"/>
        <v>213.23250000000002</v>
      </c>
    </row>
    <row r="1191" spans="1:10" ht="15.75">
      <c r="A1191" s="37">
        <f t="shared" si="37"/>
        <v>1187</v>
      </c>
      <c r="B1191" s="99" t="s">
        <v>203</v>
      </c>
      <c r="C1191" s="113" t="s">
        <v>2466</v>
      </c>
      <c r="D1191" s="113" t="s">
        <v>2457</v>
      </c>
      <c r="E1191" s="113" t="s">
        <v>211</v>
      </c>
      <c r="F1191" s="113"/>
      <c r="G1191" s="113">
        <v>1</v>
      </c>
      <c r="H1191" s="150">
        <v>255.72</v>
      </c>
      <c r="I1191" s="161">
        <v>0.25</v>
      </c>
      <c r="J1191" s="157">
        <f t="shared" si="36"/>
        <v>191.79</v>
      </c>
    </row>
    <row r="1192" spans="1:10" ht="15.75">
      <c r="A1192" s="37">
        <f t="shared" si="37"/>
        <v>1188</v>
      </c>
      <c r="B1192" s="99" t="s">
        <v>203</v>
      </c>
      <c r="C1192" s="113" t="s">
        <v>2467</v>
      </c>
      <c r="D1192" s="113" t="s">
        <v>2468</v>
      </c>
      <c r="E1192" s="113" t="s">
        <v>211</v>
      </c>
      <c r="F1192" s="113"/>
      <c r="G1192" s="113">
        <v>1</v>
      </c>
      <c r="H1192" s="150">
        <v>185.5</v>
      </c>
      <c r="I1192" s="161">
        <v>0.25</v>
      </c>
      <c r="J1192" s="157">
        <f t="shared" si="36"/>
        <v>139.125</v>
      </c>
    </row>
    <row r="1193" spans="1:10" ht="15.75">
      <c r="A1193" s="37">
        <f t="shared" si="37"/>
        <v>1189</v>
      </c>
      <c r="B1193" s="99" t="s">
        <v>203</v>
      </c>
      <c r="C1193" s="113" t="s">
        <v>2469</v>
      </c>
      <c r="D1193" s="113" t="s">
        <v>2470</v>
      </c>
      <c r="E1193" s="113" t="s">
        <v>211</v>
      </c>
      <c r="F1193" s="113"/>
      <c r="G1193" s="113">
        <v>1</v>
      </c>
      <c r="H1193" s="150">
        <v>279.25</v>
      </c>
      <c r="I1193" s="161">
        <v>0.25</v>
      </c>
      <c r="J1193" s="157">
        <f t="shared" si="36"/>
        <v>209.4375</v>
      </c>
    </row>
    <row r="1194" spans="1:10" ht="15.75">
      <c r="A1194" s="37">
        <f t="shared" si="37"/>
        <v>1190</v>
      </c>
      <c r="B1194" s="99" t="s">
        <v>203</v>
      </c>
      <c r="C1194" s="113" t="s">
        <v>2471</v>
      </c>
      <c r="D1194" s="113" t="s">
        <v>2472</v>
      </c>
      <c r="E1194" s="113" t="s">
        <v>211</v>
      </c>
      <c r="F1194" s="113"/>
      <c r="G1194" s="113">
        <v>1</v>
      </c>
      <c r="H1194" s="150">
        <v>314.83999999999997</v>
      </c>
      <c r="I1194" s="161">
        <v>0.25</v>
      </c>
      <c r="J1194" s="157">
        <f t="shared" si="36"/>
        <v>236.13</v>
      </c>
    </row>
    <row r="1195" spans="1:10" ht="15.75">
      <c r="A1195" s="37">
        <f t="shared" si="37"/>
        <v>1191</v>
      </c>
      <c r="B1195" s="99" t="s">
        <v>203</v>
      </c>
      <c r="C1195" s="113" t="s">
        <v>2473</v>
      </c>
      <c r="D1195" s="113" t="s">
        <v>2474</v>
      </c>
      <c r="E1195" s="113" t="s">
        <v>211</v>
      </c>
      <c r="F1195" s="113"/>
      <c r="G1195" s="113">
        <v>1</v>
      </c>
      <c r="H1195" s="150">
        <v>314.83999999999997</v>
      </c>
      <c r="I1195" s="161">
        <v>0.25</v>
      </c>
      <c r="J1195" s="157">
        <f t="shared" si="36"/>
        <v>236.13</v>
      </c>
    </row>
    <row r="1196" spans="1:10" ht="15.75">
      <c r="A1196" s="37">
        <f t="shared" si="37"/>
        <v>1192</v>
      </c>
      <c r="B1196" s="99" t="s">
        <v>203</v>
      </c>
      <c r="C1196" s="113" t="s">
        <v>2475</v>
      </c>
      <c r="D1196" s="113" t="s">
        <v>2476</v>
      </c>
      <c r="E1196" s="113" t="s">
        <v>211</v>
      </c>
      <c r="F1196" s="113"/>
      <c r="G1196" s="113">
        <v>1</v>
      </c>
      <c r="H1196" s="150">
        <v>255.72</v>
      </c>
      <c r="I1196" s="161">
        <v>0.25</v>
      </c>
      <c r="J1196" s="157">
        <f t="shared" si="36"/>
        <v>191.79</v>
      </c>
    </row>
    <row r="1197" spans="1:10" ht="15.75">
      <c r="A1197" s="37">
        <f t="shared" si="37"/>
        <v>1193</v>
      </c>
      <c r="B1197" s="99" t="s">
        <v>203</v>
      </c>
      <c r="C1197" s="113" t="s">
        <v>2477</v>
      </c>
      <c r="D1197" s="113" t="s">
        <v>2478</v>
      </c>
      <c r="E1197" s="113" t="s">
        <v>211</v>
      </c>
      <c r="F1197" s="113"/>
      <c r="G1197" s="113">
        <v>1</v>
      </c>
      <c r="H1197" s="150">
        <v>255.62</v>
      </c>
      <c r="I1197" s="161">
        <v>0.25</v>
      </c>
      <c r="J1197" s="157">
        <f t="shared" si="36"/>
        <v>191.715</v>
      </c>
    </row>
    <row r="1198" spans="1:10" ht="15.75">
      <c r="A1198" s="37">
        <f t="shared" si="37"/>
        <v>1194</v>
      </c>
      <c r="B1198" s="99" t="s">
        <v>203</v>
      </c>
      <c r="C1198" s="113" t="s">
        <v>2479</v>
      </c>
      <c r="D1198" s="113" t="s">
        <v>2480</v>
      </c>
      <c r="E1198" s="113" t="s">
        <v>211</v>
      </c>
      <c r="F1198" s="113"/>
      <c r="G1198" s="113">
        <v>1</v>
      </c>
      <c r="H1198" s="150">
        <v>409.57</v>
      </c>
      <c r="I1198" s="161">
        <v>0.25</v>
      </c>
      <c r="J1198" s="157">
        <f t="shared" si="36"/>
        <v>307.17750000000001</v>
      </c>
    </row>
    <row r="1199" spans="1:10" ht="15.75">
      <c r="A1199" s="37">
        <f t="shared" si="37"/>
        <v>1195</v>
      </c>
      <c r="B1199" s="99" t="s">
        <v>203</v>
      </c>
      <c r="C1199" s="113" t="s">
        <v>2481</v>
      </c>
      <c r="D1199" s="113" t="s">
        <v>2480</v>
      </c>
      <c r="E1199" s="113" t="s">
        <v>211</v>
      </c>
      <c r="F1199" s="113"/>
      <c r="G1199" s="113">
        <v>1</v>
      </c>
      <c r="H1199" s="150">
        <v>433.14</v>
      </c>
      <c r="I1199" s="161">
        <v>0.25</v>
      </c>
      <c r="J1199" s="157">
        <f t="shared" si="36"/>
        <v>324.85500000000002</v>
      </c>
    </row>
    <row r="1200" spans="1:10" ht="15.75">
      <c r="A1200" s="37">
        <f t="shared" si="37"/>
        <v>1196</v>
      </c>
      <c r="B1200" s="99" t="s">
        <v>203</v>
      </c>
      <c r="C1200" s="113" t="s">
        <v>2482</v>
      </c>
      <c r="D1200" s="113" t="s">
        <v>2483</v>
      </c>
      <c r="E1200" s="113" t="s">
        <v>211</v>
      </c>
      <c r="F1200" s="113"/>
      <c r="G1200" s="113">
        <v>1</v>
      </c>
      <c r="H1200" s="150">
        <v>362.56</v>
      </c>
      <c r="I1200" s="161">
        <v>0.25</v>
      </c>
      <c r="J1200" s="157">
        <f t="shared" si="36"/>
        <v>271.92</v>
      </c>
    </row>
    <row r="1201" spans="1:10" ht="15.75">
      <c r="A1201" s="37">
        <f t="shared" si="37"/>
        <v>1197</v>
      </c>
      <c r="B1201" s="99" t="s">
        <v>203</v>
      </c>
      <c r="C1201" s="113" t="s">
        <v>2484</v>
      </c>
      <c r="D1201" s="113" t="s">
        <v>2485</v>
      </c>
      <c r="E1201" s="113" t="s">
        <v>211</v>
      </c>
      <c r="F1201" s="113"/>
      <c r="G1201" s="113">
        <v>1</v>
      </c>
      <c r="H1201" s="150">
        <v>362.56</v>
      </c>
      <c r="I1201" s="161">
        <v>0.25</v>
      </c>
      <c r="J1201" s="157">
        <f t="shared" si="36"/>
        <v>271.92</v>
      </c>
    </row>
    <row r="1202" spans="1:10" ht="15.75">
      <c r="A1202" s="37">
        <f t="shared" si="37"/>
        <v>1198</v>
      </c>
      <c r="B1202" s="99" t="s">
        <v>203</v>
      </c>
      <c r="C1202" s="113" t="s">
        <v>2486</v>
      </c>
      <c r="D1202" s="113" t="s">
        <v>2487</v>
      </c>
      <c r="E1202" s="113" t="s">
        <v>211</v>
      </c>
      <c r="F1202" s="113"/>
      <c r="G1202" s="113">
        <v>1</v>
      </c>
      <c r="H1202" s="150">
        <v>397.62</v>
      </c>
      <c r="I1202" s="161">
        <v>0.25</v>
      </c>
      <c r="J1202" s="157">
        <f t="shared" si="36"/>
        <v>298.21500000000003</v>
      </c>
    </row>
    <row r="1203" spans="1:10" ht="15.75">
      <c r="A1203" s="37">
        <f t="shared" si="37"/>
        <v>1199</v>
      </c>
      <c r="B1203" s="99" t="s">
        <v>203</v>
      </c>
      <c r="C1203" s="113" t="s">
        <v>2488</v>
      </c>
      <c r="D1203" s="113" t="s">
        <v>2489</v>
      </c>
      <c r="E1203" s="113" t="s">
        <v>211</v>
      </c>
      <c r="F1203" s="113"/>
      <c r="G1203" s="113">
        <v>1</v>
      </c>
      <c r="H1203" s="150">
        <v>397.62</v>
      </c>
      <c r="I1203" s="161">
        <v>0.25</v>
      </c>
      <c r="J1203" s="157">
        <f t="shared" si="36"/>
        <v>298.21500000000003</v>
      </c>
    </row>
    <row r="1204" spans="1:10" ht="15.75">
      <c r="A1204" s="37">
        <f t="shared" si="37"/>
        <v>1200</v>
      </c>
      <c r="B1204" s="99" t="s">
        <v>203</v>
      </c>
      <c r="C1204" s="113" t="s">
        <v>2490</v>
      </c>
      <c r="D1204" s="113" t="s">
        <v>2491</v>
      </c>
      <c r="E1204" s="113" t="s">
        <v>211</v>
      </c>
      <c r="F1204" s="113"/>
      <c r="G1204" s="113">
        <v>1</v>
      </c>
      <c r="H1204" s="150">
        <v>166.6</v>
      </c>
      <c r="I1204" s="161">
        <v>0.25</v>
      </c>
      <c r="J1204" s="157">
        <f t="shared" si="36"/>
        <v>124.94999999999999</v>
      </c>
    </row>
    <row r="1205" spans="1:10" ht="15.75">
      <c r="A1205" s="37">
        <f t="shared" si="37"/>
        <v>1201</v>
      </c>
      <c r="B1205" s="99" t="s">
        <v>203</v>
      </c>
      <c r="C1205" s="113" t="s">
        <v>2492</v>
      </c>
      <c r="D1205" s="113" t="s">
        <v>2493</v>
      </c>
      <c r="E1205" s="113" t="s">
        <v>211</v>
      </c>
      <c r="F1205" s="113"/>
      <c r="G1205" s="113">
        <v>1</v>
      </c>
      <c r="H1205" s="150">
        <v>328.46</v>
      </c>
      <c r="I1205" s="161">
        <v>0.25</v>
      </c>
      <c r="J1205" s="157">
        <f t="shared" si="36"/>
        <v>246.34499999999997</v>
      </c>
    </row>
    <row r="1206" spans="1:10" ht="15.75">
      <c r="A1206" s="37">
        <f t="shared" si="37"/>
        <v>1202</v>
      </c>
      <c r="B1206" s="99" t="s">
        <v>203</v>
      </c>
      <c r="C1206" s="113" t="s">
        <v>2494</v>
      </c>
      <c r="D1206" s="113" t="s">
        <v>2495</v>
      </c>
      <c r="E1206" s="113" t="s">
        <v>211</v>
      </c>
      <c r="F1206" s="113"/>
      <c r="G1206" s="113">
        <v>1</v>
      </c>
      <c r="H1206" s="150">
        <v>328.46</v>
      </c>
      <c r="I1206" s="161">
        <v>0.25</v>
      </c>
      <c r="J1206" s="157">
        <f t="shared" si="36"/>
        <v>246.34499999999997</v>
      </c>
    </row>
    <row r="1207" spans="1:10" ht="15.75">
      <c r="A1207" s="37">
        <f t="shared" si="37"/>
        <v>1203</v>
      </c>
      <c r="B1207" s="99" t="s">
        <v>203</v>
      </c>
      <c r="C1207" s="113" t="s">
        <v>2496</v>
      </c>
      <c r="D1207" s="113" t="s">
        <v>2497</v>
      </c>
      <c r="E1207" s="113" t="s">
        <v>211</v>
      </c>
      <c r="F1207" s="113"/>
      <c r="G1207" s="113">
        <v>1</v>
      </c>
      <c r="H1207" s="150">
        <v>293.2</v>
      </c>
      <c r="I1207" s="161">
        <v>0.25</v>
      </c>
      <c r="J1207" s="157">
        <f t="shared" si="36"/>
        <v>219.89999999999998</v>
      </c>
    </row>
    <row r="1208" spans="1:10" ht="15.75">
      <c r="A1208" s="37">
        <f t="shared" si="37"/>
        <v>1204</v>
      </c>
      <c r="B1208" s="99" t="s">
        <v>203</v>
      </c>
      <c r="C1208" s="113" t="s">
        <v>2498</v>
      </c>
      <c r="D1208" s="113" t="s">
        <v>2499</v>
      </c>
      <c r="E1208" s="113" t="s">
        <v>211</v>
      </c>
      <c r="F1208" s="113"/>
      <c r="G1208" s="113">
        <v>1</v>
      </c>
      <c r="H1208" s="150">
        <v>293.2</v>
      </c>
      <c r="I1208" s="161">
        <v>0.25</v>
      </c>
      <c r="J1208" s="157">
        <f t="shared" si="36"/>
        <v>219.89999999999998</v>
      </c>
    </row>
    <row r="1209" spans="1:10" ht="15.75">
      <c r="A1209" s="37">
        <f t="shared" si="37"/>
        <v>1205</v>
      </c>
      <c r="B1209" s="99" t="s">
        <v>203</v>
      </c>
      <c r="C1209" s="113" t="s">
        <v>2500</v>
      </c>
      <c r="D1209" s="113" t="s">
        <v>2501</v>
      </c>
      <c r="E1209" s="113" t="s">
        <v>211</v>
      </c>
      <c r="F1209" s="113"/>
      <c r="G1209" s="113">
        <v>1</v>
      </c>
      <c r="H1209" s="150">
        <v>297.64</v>
      </c>
      <c r="I1209" s="161">
        <v>0.25</v>
      </c>
      <c r="J1209" s="157">
        <f t="shared" si="36"/>
        <v>223.23</v>
      </c>
    </row>
    <row r="1210" spans="1:10" ht="15.75">
      <c r="A1210" s="37">
        <f t="shared" si="37"/>
        <v>1206</v>
      </c>
      <c r="B1210" s="99" t="s">
        <v>203</v>
      </c>
      <c r="C1210" s="113" t="s">
        <v>2502</v>
      </c>
      <c r="D1210" s="113" t="s">
        <v>2503</v>
      </c>
      <c r="E1210" s="113" t="s">
        <v>211</v>
      </c>
      <c r="F1210" s="113"/>
      <c r="G1210" s="113">
        <v>1</v>
      </c>
      <c r="H1210" s="150">
        <v>297.64</v>
      </c>
      <c r="I1210" s="161">
        <v>0.25</v>
      </c>
      <c r="J1210" s="157">
        <f t="shared" si="36"/>
        <v>223.23</v>
      </c>
    </row>
    <row r="1211" spans="1:10" ht="15.75">
      <c r="A1211" s="37">
        <f t="shared" si="37"/>
        <v>1207</v>
      </c>
      <c r="B1211" s="99" t="s">
        <v>203</v>
      </c>
      <c r="C1211" s="113" t="s">
        <v>2504</v>
      </c>
      <c r="D1211" s="113" t="s">
        <v>2505</v>
      </c>
      <c r="E1211" s="113" t="s">
        <v>211</v>
      </c>
      <c r="F1211" s="113"/>
      <c r="G1211" s="113">
        <v>1</v>
      </c>
      <c r="H1211" s="150">
        <v>269.06</v>
      </c>
      <c r="I1211" s="161">
        <v>0.25</v>
      </c>
      <c r="J1211" s="157">
        <f t="shared" si="36"/>
        <v>201.79500000000002</v>
      </c>
    </row>
    <row r="1212" spans="1:10" ht="15.75">
      <c r="A1212" s="37">
        <f t="shared" si="37"/>
        <v>1208</v>
      </c>
      <c r="B1212" s="99" t="s">
        <v>203</v>
      </c>
      <c r="C1212" s="113" t="s">
        <v>2506</v>
      </c>
      <c r="D1212" s="113" t="s">
        <v>2507</v>
      </c>
      <c r="E1212" s="113" t="s">
        <v>211</v>
      </c>
      <c r="F1212" s="113"/>
      <c r="G1212" s="113">
        <v>1</v>
      </c>
      <c r="H1212" s="150">
        <v>219.91</v>
      </c>
      <c r="I1212" s="161">
        <v>0.25</v>
      </c>
      <c r="J1212" s="157">
        <f t="shared" si="36"/>
        <v>164.9325</v>
      </c>
    </row>
    <row r="1213" spans="1:10" ht="15.75">
      <c r="A1213" s="37">
        <f t="shared" si="37"/>
        <v>1209</v>
      </c>
      <c r="B1213" s="99" t="s">
        <v>203</v>
      </c>
      <c r="C1213" s="113" t="s">
        <v>2508</v>
      </c>
      <c r="D1213" s="113" t="s">
        <v>2509</v>
      </c>
      <c r="E1213" s="113" t="s">
        <v>211</v>
      </c>
      <c r="F1213" s="113"/>
      <c r="G1213" s="113">
        <v>1</v>
      </c>
      <c r="H1213" s="150">
        <v>328.17</v>
      </c>
      <c r="I1213" s="161">
        <v>0.25</v>
      </c>
      <c r="J1213" s="157">
        <f t="shared" si="36"/>
        <v>246.1275</v>
      </c>
    </row>
    <row r="1214" spans="1:10" ht="15.75">
      <c r="A1214" s="37">
        <f t="shared" si="37"/>
        <v>1210</v>
      </c>
      <c r="B1214" s="99" t="s">
        <v>203</v>
      </c>
      <c r="C1214" s="113" t="s">
        <v>2510</v>
      </c>
      <c r="D1214" s="113" t="s">
        <v>2511</v>
      </c>
      <c r="E1214" s="113" t="s">
        <v>211</v>
      </c>
      <c r="F1214" s="113"/>
      <c r="G1214" s="113">
        <v>1</v>
      </c>
      <c r="H1214" s="150">
        <v>328.17</v>
      </c>
      <c r="I1214" s="161">
        <v>0.25</v>
      </c>
      <c r="J1214" s="157">
        <f t="shared" si="36"/>
        <v>246.1275</v>
      </c>
    </row>
    <row r="1215" spans="1:10" ht="15.75">
      <c r="A1215" s="37">
        <f t="shared" si="37"/>
        <v>1211</v>
      </c>
      <c r="B1215" s="99" t="s">
        <v>203</v>
      </c>
      <c r="C1215" s="113" t="s">
        <v>2512</v>
      </c>
      <c r="D1215" s="113" t="s">
        <v>2513</v>
      </c>
      <c r="E1215" s="113" t="s">
        <v>211</v>
      </c>
      <c r="F1215" s="113"/>
      <c r="G1215" s="113">
        <v>1</v>
      </c>
      <c r="H1215" s="150">
        <v>328.36</v>
      </c>
      <c r="I1215" s="161">
        <v>0.25</v>
      </c>
      <c r="J1215" s="157">
        <f t="shared" si="36"/>
        <v>246.27</v>
      </c>
    </row>
    <row r="1216" spans="1:10" ht="15.75">
      <c r="A1216" s="37">
        <f t="shared" si="37"/>
        <v>1212</v>
      </c>
      <c r="B1216" s="99" t="s">
        <v>203</v>
      </c>
      <c r="C1216" s="113" t="s">
        <v>2514</v>
      </c>
      <c r="D1216" s="113" t="s">
        <v>2515</v>
      </c>
      <c r="E1216" s="113" t="s">
        <v>211</v>
      </c>
      <c r="F1216" s="113"/>
      <c r="G1216" s="113">
        <v>1</v>
      </c>
      <c r="H1216" s="150">
        <v>269.06</v>
      </c>
      <c r="I1216" s="161">
        <v>0.25</v>
      </c>
      <c r="J1216" s="157">
        <f t="shared" si="36"/>
        <v>201.79500000000002</v>
      </c>
    </row>
    <row r="1217" spans="1:10" ht="15.75">
      <c r="A1217" s="37">
        <f t="shared" si="37"/>
        <v>1213</v>
      </c>
      <c r="B1217" s="99" t="s">
        <v>203</v>
      </c>
      <c r="C1217" s="113" t="s">
        <v>2516</v>
      </c>
      <c r="D1217" s="113" t="s">
        <v>2517</v>
      </c>
      <c r="E1217" s="113" t="s">
        <v>211</v>
      </c>
      <c r="F1217" s="113"/>
      <c r="G1217" s="113">
        <v>1</v>
      </c>
      <c r="H1217" s="150">
        <v>539.57000000000005</v>
      </c>
      <c r="I1217" s="161">
        <v>0.25</v>
      </c>
      <c r="J1217" s="157">
        <f t="shared" si="36"/>
        <v>404.67750000000001</v>
      </c>
    </row>
    <row r="1218" spans="1:10" ht="15.75">
      <c r="A1218" s="37">
        <f t="shared" si="37"/>
        <v>1214</v>
      </c>
      <c r="B1218" s="99" t="s">
        <v>203</v>
      </c>
      <c r="C1218" s="113" t="s">
        <v>2518</v>
      </c>
      <c r="D1218" s="113" t="s">
        <v>2517</v>
      </c>
      <c r="E1218" s="113" t="s">
        <v>211</v>
      </c>
      <c r="F1218" s="113"/>
      <c r="G1218" s="113">
        <v>1</v>
      </c>
      <c r="H1218" s="150">
        <v>563.14</v>
      </c>
      <c r="I1218" s="161">
        <v>0.25</v>
      </c>
      <c r="J1218" s="157">
        <f t="shared" ref="J1218:J1281" si="38">H1218*(1-I1218)</f>
        <v>422.35500000000002</v>
      </c>
    </row>
    <row r="1219" spans="1:10" ht="15.75">
      <c r="A1219" s="37">
        <f t="shared" si="37"/>
        <v>1215</v>
      </c>
      <c r="B1219" s="99" t="s">
        <v>203</v>
      </c>
      <c r="C1219" s="113" t="s">
        <v>2519</v>
      </c>
      <c r="D1219" s="113" t="s">
        <v>2520</v>
      </c>
      <c r="E1219" s="113" t="s">
        <v>211</v>
      </c>
      <c r="F1219" s="113"/>
      <c r="G1219" s="113">
        <v>1</v>
      </c>
      <c r="H1219" s="150">
        <v>450.34</v>
      </c>
      <c r="I1219" s="161">
        <v>0.25</v>
      </c>
      <c r="J1219" s="157">
        <f t="shared" si="38"/>
        <v>337.755</v>
      </c>
    </row>
    <row r="1220" spans="1:10" ht="15.75">
      <c r="A1220" s="37">
        <f t="shared" si="37"/>
        <v>1216</v>
      </c>
      <c r="B1220" s="99" t="s">
        <v>203</v>
      </c>
      <c r="C1220" s="113" t="s">
        <v>2521</v>
      </c>
      <c r="D1220" s="113" t="s">
        <v>2522</v>
      </c>
      <c r="E1220" s="113" t="s">
        <v>211</v>
      </c>
      <c r="F1220" s="113"/>
      <c r="G1220" s="113">
        <v>1</v>
      </c>
      <c r="H1220" s="150">
        <v>450.34</v>
      </c>
      <c r="I1220" s="161">
        <v>0.25</v>
      </c>
      <c r="J1220" s="157">
        <f t="shared" si="38"/>
        <v>337.755</v>
      </c>
    </row>
    <row r="1221" spans="1:10" ht="15.75">
      <c r="A1221" s="37">
        <f t="shared" si="37"/>
        <v>1217</v>
      </c>
      <c r="B1221" s="99" t="s">
        <v>203</v>
      </c>
      <c r="C1221" s="113" t="s">
        <v>2523</v>
      </c>
      <c r="D1221" s="113" t="s">
        <v>2524</v>
      </c>
      <c r="E1221" s="113" t="s">
        <v>211</v>
      </c>
      <c r="F1221" s="113"/>
      <c r="G1221" s="113">
        <v>1</v>
      </c>
      <c r="H1221" s="150">
        <v>485.4</v>
      </c>
      <c r="I1221" s="161">
        <v>0.25</v>
      </c>
      <c r="J1221" s="157">
        <f t="shared" si="38"/>
        <v>364.04999999999995</v>
      </c>
    </row>
    <row r="1222" spans="1:10" ht="15.75">
      <c r="A1222" s="37">
        <f t="shared" si="37"/>
        <v>1218</v>
      </c>
      <c r="B1222" s="99" t="s">
        <v>203</v>
      </c>
      <c r="C1222" s="113" t="s">
        <v>2525</v>
      </c>
      <c r="D1222" s="113" t="s">
        <v>2526</v>
      </c>
      <c r="E1222" s="113" t="s">
        <v>211</v>
      </c>
      <c r="F1222" s="113"/>
      <c r="G1222" s="113">
        <v>1</v>
      </c>
      <c r="H1222" s="150">
        <v>485.4</v>
      </c>
      <c r="I1222" s="161">
        <v>0.25</v>
      </c>
      <c r="J1222" s="157">
        <f t="shared" si="38"/>
        <v>364.04999999999995</v>
      </c>
    </row>
    <row r="1223" spans="1:10" ht="15.75">
      <c r="A1223" s="37">
        <f t="shared" ref="A1223:A1286" si="39">A1222+1</f>
        <v>1219</v>
      </c>
      <c r="B1223" s="99" t="s">
        <v>203</v>
      </c>
      <c r="C1223" s="113" t="s">
        <v>2527</v>
      </c>
      <c r="D1223" s="113" t="s">
        <v>2528</v>
      </c>
      <c r="E1223" s="113" t="s">
        <v>211</v>
      </c>
      <c r="F1223" s="113"/>
      <c r="G1223" s="113">
        <v>1</v>
      </c>
      <c r="H1223" s="150">
        <v>198.33</v>
      </c>
      <c r="I1223" s="161">
        <v>0.25</v>
      </c>
      <c r="J1223" s="157">
        <f t="shared" si="38"/>
        <v>148.7475</v>
      </c>
    </row>
    <row r="1224" spans="1:10" ht="15.75">
      <c r="A1224" s="37">
        <f t="shared" si="39"/>
        <v>1220</v>
      </c>
      <c r="B1224" s="99" t="s">
        <v>203</v>
      </c>
      <c r="C1224" s="113" t="s">
        <v>2529</v>
      </c>
      <c r="D1224" s="113" t="s">
        <v>2530</v>
      </c>
      <c r="E1224" s="113" t="s">
        <v>211</v>
      </c>
      <c r="F1224" s="113"/>
      <c r="G1224" s="113">
        <v>1</v>
      </c>
      <c r="H1224" s="150">
        <v>416.24</v>
      </c>
      <c r="I1224" s="161">
        <v>0.25</v>
      </c>
      <c r="J1224" s="157">
        <f t="shared" si="38"/>
        <v>312.18</v>
      </c>
    </row>
    <row r="1225" spans="1:10" ht="15.75">
      <c r="A1225" s="37">
        <f t="shared" si="39"/>
        <v>1221</v>
      </c>
      <c r="B1225" s="99" t="s">
        <v>203</v>
      </c>
      <c r="C1225" s="113" t="s">
        <v>2531</v>
      </c>
      <c r="D1225" s="113" t="s">
        <v>2532</v>
      </c>
      <c r="E1225" s="113" t="s">
        <v>211</v>
      </c>
      <c r="F1225" s="113"/>
      <c r="G1225" s="113">
        <v>1</v>
      </c>
      <c r="H1225" s="150">
        <v>416.24</v>
      </c>
      <c r="I1225" s="161">
        <v>0.25</v>
      </c>
      <c r="J1225" s="157">
        <f t="shared" si="38"/>
        <v>312.18</v>
      </c>
    </row>
    <row r="1226" spans="1:10" ht="15.75">
      <c r="A1226" s="37">
        <f t="shared" si="39"/>
        <v>1222</v>
      </c>
      <c r="B1226" s="99" t="s">
        <v>203</v>
      </c>
      <c r="C1226" s="113" t="s">
        <v>2533</v>
      </c>
      <c r="D1226" s="113" t="s">
        <v>2534</v>
      </c>
      <c r="E1226" s="113" t="s">
        <v>211</v>
      </c>
      <c r="F1226" s="113"/>
      <c r="G1226" s="113">
        <v>1</v>
      </c>
      <c r="H1226" s="150">
        <v>380.98</v>
      </c>
      <c r="I1226" s="161">
        <v>0.25</v>
      </c>
      <c r="J1226" s="157">
        <f t="shared" si="38"/>
        <v>285.73500000000001</v>
      </c>
    </row>
    <row r="1227" spans="1:10" ht="15.75">
      <c r="A1227" s="37">
        <f t="shared" si="39"/>
        <v>1223</v>
      </c>
      <c r="B1227" s="99" t="s">
        <v>203</v>
      </c>
      <c r="C1227" s="113" t="s">
        <v>2535</v>
      </c>
      <c r="D1227" s="113" t="s">
        <v>2536</v>
      </c>
      <c r="E1227" s="113" t="s">
        <v>211</v>
      </c>
      <c r="F1227" s="113"/>
      <c r="G1227" s="113">
        <v>1</v>
      </c>
      <c r="H1227" s="150">
        <v>380.98</v>
      </c>
      <c r="I1227" s="161">
        <v>0.25</v>
      </c>
      <c r="J1227" s="157">
        <f t="shared" si="38"/>
        <v>285.73500000000001</v>
      </c>
    </row>
    <row r="1228" spans="1:10" ht="15.75">
      <c r="A1228" s="37">
        <f t="shared" si="39"/>
        <v>1224</v>
      </c>
      <c r="B1228" s="99" t="s">
        <v>203</v>
      </c>
      <c r="C1228" s="113" t="s">
        <v>2537</v>
      </c>
      <c r="D1228" s="113" t="s">
        <v>2538</v>
      </c>
      <c r="E1228" s="113" t="s">
        <v>211</v>
      </c>
      <c r="F1228" s="113"/>
      <c r="G1228" s="113">
        <v>1</v>
      </c>
      <c r="H1228" s="150">
        <v>388.5</v>
      </c>
      <c r="I1228" s="161">
        <v>0.25</v>
      </c>
      <c r="J1228" s="157">
        <f t="shared" si="38"/>
        <v>291.375</v>
      </c>
    </row>
    <row r="1229" spans="1:10" ht="15.75">
      <c r="A1229" s="37">
        <f t="shared" si="39"/>
        <v>1225</v>
      </c>
      <c r="B1229" s="99" t="s">
        <v>203</v>
      </c>
      <c r="C1229" s="113" t="s">
        <v>2539</v>
      </c>
      <c r="D1229" s="113" t="s">
        <v>2540</v>
      </c>
      <c r="E1229" s="113" t="s">
        <v>211</v>
      </c>
      <c r="F1229" s="113"/>
      <c r="G1229" s="113">
        <v>1</v>
      </c>
      <c r="H1229" s="150">
        <v>388.5</v>
      </c>
      <c r="I1229" s="161">
        <v>0.25</v>
      </c>
      <c r="J1229" s="157">
        <f t="shared" si="38"/>
        <v>291.375</v>
      </c>
    </row>
    <row r="1230" spans="1:10" ht="15.75">
      <c r="A1230" s="37">
        <f t="shared" si="39"/>
        <v>1226</v>
      </c>
      <c r="B1230" s="99" t="s">
        <v>203</v>
      </c>
      <c r="C1230" s="113" t="s">
        <v>2541</v>
      </c>
      <c r="D1230" s="113" t="s">
        <v>2542</v>
      </c>
      <c r="E1230" s="113" t="s">
        <v>211</v>
      </c>
      <c r="F1230" s="113"/>
      <c r="G1230" s="113">
        <v>1</v>
      </c>
      <c r="H1230" s="150">
        <v>356.83</v>
      </c>
      <c r="I1230" s="161">
        <v>0.25</v>
      </c>
      <c r="J1230" s="157">
        <f t="shared" si="38"/>
        <v>267.6225</v>
      </c>
    </row>
    <row r="1231" spans="1:10" ht="15.75">
      <c r="A1231" s="37">
        <f t="shared" si="39"/>
        <v>1227</v>
      </c>
      <c r="B1231" s="99" t="s">
        <v>203</v>
      </c>
      <c r="C1231" s="113" t="s">
        <v>2543</v>
      </c>
      <c r="D1231" s="113" t="s">
        <v>2544</v>
      </c>
      <c r="E1231" s="113" t="s">
        <v>211</v>
      </c>
      <c r="F1231" s="113"/>
      <c r="G1231" s="113">
        <v>1</v>
      </c>
      <c r="H1231" s="150">
        <v>267.16000000000003</v>
      </c>
      <c r="I1231" s="161">
        <v>0.25</v>
      </c>
      <c r="J1231" s="157">
        <f t="shared" si="38"/>
        <v>200.37</v>
      </c>
    </row>
    <row r="1232" spans="1:10" ht="15.75">
      <c r="A1232" s="37">
        <f t="shared" si="39"/>
        <v>1228</v>
      </c>
      <c r="B1232" s="99" t="s">
        <v>203</v>
      </c>
      <c r="C1232" s="113" t="s">
        <v>2545</v>
      </c>
      <c r="D1232" s="113" t="s">
        <v>2546</v>
      </c>
      <c r="E1232" s="113" t="s">
        <v>211</v>
      </c>
      <c r="F1232" s="113"/>
      <c r="G1232" s="113">
        <v>1</v>
      </c>
      <c r="H1232" s="150">
        <v>373.34</v>
      </c>
      <c r="I1232" s="161">
        <v>0.25</v>
      </c>
      <c r="J1232" s="157">
        <f t="shared" si="38"/>
        <v>280.005</v>
      </c>
    </row>
    <row r="1233" spans="1:10" ht="15.75">
      <c r="A1233" s="37">
        <f t="shared" si="39"/>
        <v>1229</v>
      </c>
      <c r="B1233" s="99" t="s">
        <v>203</v>
      </c>
      <c r="C1233" s="113" t="s">
        <v>2547</v>
      </c>
      <c r="D1233" s="113" t="s">
        <v>2548</v>
      </c>
      <c r="E1233" s="113" t="s">
        <v>211</v>
      </c>
      <c r="F1233" s="113"/>
      <c r="G1233" s="113">
        <v>1</v>
      </c>
      <c r="H1233" s="150">
        <v>415.95</v>
      </c>
      <c r="I1233" s="161">
        <v>0.25</v>
      </c>
      <c r="J1233" s="157">
        <f t="shared" si="38"/>
        <v>311.96249999999998</v>
      </c>
    </row>
    <row r="1234" spans="1:10" ht="15.75">
      <c r="A1234" s="37">
        <f t="shared" si="39"/>
        <v>1230</v>
      </c>
      <c r="B1234" s="99" t="s">
        <v>203</v>
      </c>
      <c r="C1234" s="113" t="s">
        <v>2549</v>
      </c>
      <c r="D1234" s="113" t="s">
        <v>2550</v>
      </c>
      <c r="E1234" s="113" t="s">
        <v>211</v>
      </c>
      <c r="F1234" s="113"/>
      <c r="G1234" s="113">
        <v>1</v>
      </c>
      <c r="H1234" s="150">
        <v>415.95</v>
      </c>
      <c r="I1234" s="161">
        <v>0.25</v>
      </c>
      <c r="J1234" s="157">
        <f t="shared" si="38"/>
        <v>311.96249999999998</v>
      </c>
    </row>
    <row r="1235" spans="1:10" ht="15.75">
      <c r="A1235" s="37">
        <f t="shared" si="39"/>
        <v>1231</v>
      </c>
      <c r="B1235" s="99" t="s">
        <v>203</v>
      </c>
      <c r="C1235" s="113" t="s">
        <v>2551</v>
      </c>
      <c r="D1235" s="113" t="s">
        <v>2552</v>
      </c>
      <c r="E1235" s="113" t="s">
        <v>211</v>
      </c>
      <c r="F1235" s="113"/>
      <c r="G1235" s="113">
        <v>1</v>
      </c>
      <c r="H1235" s="150">
        <v>360.5</v>
      </c>
      <c r="I1235" s="161">
        <v>0.25</v>
      </c>
      <c r="J1235" s="157">
        <f t="shared" si="38"/>
        <v>270.375</v>
      </c>
    </row>
    <row r="1236" spans="1:10" ht="15.75">
      <c r="A1236" s="37">
        <f t="shared" si="39"/>
        <v>1232</v>
      </c>
      <c r="B1236" s="99" t="s">
        <v>203</v>
      </c>
      <c r="C1236" s="113" t="s">
        <v>2553</v>
      </c>
      <c r="D1236" s="113" t="s">
        <v>2554</v>
      </c>
      <c r="E1236" s="113" t="s">
        <v>211</v>
      </c>
      <c r="F1236" s="113"/>
      <c r="G1236" s="113">
        <v>1</v>
      </c>
      <c r="H1236" s="150">
        <v>410.68</v>
      </c>
      <c r="I1236" s="161">
        <v>0.25</v>
      </c>
      <c r="J1236" s="157">
        <f t="shared" si="38"/>
        <v>308.01</v>
      </c>
    </row>
    <row r="1237" spans="1:10" ht="15.75">
      <c r="A1237" s="37">
        <f t="shared" si="39"/>
        <v>1233</v>
      </c>
      <c r="B1237" s="99" t="s">
        <v>203</v>
      </c>
      <c r="C1237" s="113" t="s">
        <v>2555</v>
      </c>
      <c r="D1237" s="113" t="s">
        <v>2556</v>
      </c>
      <c r="E1237" s="113" t="s">
        <v>211</v>
      </c>
      <c r="F1237" s="113"/>
      <c r="G1237" s="113">
        <v>1</v>
      </c>
      <c r="H1237" s="150">
        <v>445.55</v>
      </c>
      <c r="I1237" s="161">
        <v>0.25</v>
      </c>
      <c r="J1237" s="157">
        <f t="shared" si="38"/>
        <v>334.16250000000002</v>
      </c>
    </row>
    <row r="1238" spans="1:10" ht="15.75">
      <c r="A1238" s="37">
        <f t="shared" si="39"/>
        <v>1234</v>
      </c>
      <c r="B1238" s="99" t="s">
        <v>203</v>
      </c>
      <c r="C1238" s="113" t="s">
        <v>2557</v>
      </c>
      <c r="D1238" s="113" t="s">
        <v>2558</v>
      </c>
      <c r="E1238" s="113" t="s">
        <v>211</v>
      </c>
      <c r="F1238" s="113"/>
      <c r="G1238" s="113">
        <v>1</v>
      </c>
      <c r="H1238" s="150">
        <v>20.09</v>
      </c>
      <c r="I1238" s="161">
        <v>0.25</v>
      </c>
      <c r="J1238" s="157">
        <f t="shared" si="38"/>
        <v>15.067499999999999</v>
      </c>
    </row>
    <row r="1239" spans="1:10" ht="15.75">
      <c r="A1239" s="37">
        <f t="shared" si="39"/>
        <v>1235</v>
      </c>
      <c r="B1239" s="99" t="s">
        <v>203</v>
      </c>
      <c r="C1239" s="113" t="s">
        <v>2559</v>
      </c>
      <c r="D1239" s="113" t="s">
        <v>2560</v>
      </c>
      <c r="E1239" s="113" t="s">
        <v>211</v>
      </c>
      <c r="F1239" s="113"/>
      <c r="G1239" s="113">
        <v>1</v>
      </c>
      <c r="H1239" s="150">
        <v>81.63</v>
      </c>
      <c r="I1239" s="161">
        <v>0.25</v>
      </c>
      <c r="J1239" s="157">
        <f t="shared" si="38"/>
        <v>61.222499999999997</v>
      </c>
    </row>
    <row r="1240" spans="1:10" ht="15.75">
      <c r="A1240" s="37">
        <f t="shared" si="39"/>
        <v>1236</v>
      </c>
      <c r="B1240" s="99" t="s">
        <v>203</v>
      </c>
      <c r="C1240" s="113" t="s">
        <v>2561</v>
      </c>
      <c r="D1240" s="113" t="s">
        <v>2562</v>
      </c>
      <c r="E1240" s="113" t="s">
        <v>211</v>
      </c>
      <c r="F1240" s="113"/>
      <c r="G1240" s="113">
        <v>1</v>
      </c>
      <c r="H1240" s="150">
        <v>89.14</v>
      </c>
      <c r="I1240" s="161">
        <v>0.25</v>
      </c>
      <c r="J1240" s="157">
        <f t="shared" si="38"/>
        <v>66.855000000000004</v>
      </c>
    </row>
    <row r="1241" spans="1:10" ht="15.75">
      <c r="A1241" s="37">
        <f t="shared" si="39"/>
        <v>1237</v>
      </c>
      <c r="B1241" s="99" t="s">
        <v>203</v>
      </c>
      <c r="C1241" s="113" t="s">
        <v>2563</v>
      </c>
      <c r="D1241" s="113" t="s">
        <v>2564</v>
      </c>
      <c r="E1241" s="113" t="s">
        <v>211</v>
      </c>
      <c r="F1241" s="113"/>
      <c r="G1241" s="113">
        <v>1</v>
      </c>
      <c r="H1241" s="150">
        <v>127.89</v>
      </c>
      <c r="I1241" s="161">
        <v>0.25</v>
      </c>
      <c r="J1241" s="157">
        <f t="shared" si="38"/>
        <v>95.917500000000004</v>
      </c>
    </row>
    <row r="1242" spans="1:10" ht="15.75">
      <c r="A1242" s="37">
        <f t="shared" si="39"/>
        <v>1238</v>
      </c>
      <c r="B1242" s="99" t="s">
        <v>203</v>
      </c>
      <c r="C1242" s="113" t="s">
        <v>2565</v>
      </c>
      <c r="D1242" s="113" t="s">
        <v>2566</v>
      </c>
      <c r="E1242" s="113" t="s">
        <v>211</v>
      </c>
      <c r="F1242" s="113"/>
      <c r="G1242" s="113">
        <v>1</v>
      </c>
      <c r="H1242" s="150">
        <v>87.99</v>
      </c>
      <c r="I1242" s="161">
        <v>0.25</v>
      </c>
      <c r="J1242" s="157">
        <f t="shared" si="38"/>
        <v>65.992499999999993</v>
      </c>
    </row>
    <row r="1243" spans="1:10" ht="15.75">
      <c r="A1243" s="37">
        <f t="shared" si="39"/>
        <v>1239</v>
      </c>
      <c r="B1243" s="99" t="s">
        <v>203</v>
      </c>
      <c r="C1243" s="113" t="s">
        <v>2567</v>
      </c>
      <c r="D1243" s="113" t="s">
        <v>2568</v>
      </c>
      <c r="E1243" s="113" t="s">
        <v>211</v>
      </c>
      <c r="F1243" s="113"/>
      <c r="G1243" s="113">
        <v>1</v>
      </c>
      <c r="H1243" s="150">
        <v>98.22</v>
      </c>
      <c r="I1243" s="161">
        <v>0.25</v>
      </c>
      <c r="J1243" s="157">
        <f t="shared" si="38"/>
        <v>73.664999999999992</v>
      </c>
    </row>
    <row r="1244" spans="1:10" ht="15.75">
      <c r="A1244" s="37">
        <f t="shared" si="39"/>
        <v>1240</v>
      </c>
      <c r="B1244" s="99" t="s">
        <v>203</v>
      </c>
      <c r="C1244" s="113" t="s">
        <v>2569</v>
      </c>
      <c r="D1244" s="113" t="s">
        <v>2570</v>
      </c>
      <c r="E1244" s="113" t="s">
        <v>211</v>
      </c>
      <c r="F1244" s="113"/>
      <c r="G1244" s="113">
        <v>1</v>
      </c>
      <c r="H1244" s="150">
        <v>478.89</v>
      </c>
      <c r="I1244" s="161">
        <v>0.25</v>
      </c>
      <c r="J1244" s="157">
        <f t="shared" si="38"/>
        <v>359.16750000000002</v>
      </c>
    </row>
    <row r="1245" spans="1:10" ht="15.75">
      <c r="A1245" s="37">
        <f t="shared" si="39"/>
        <v>1241</v>
      </c>
      <c r="B1245" s="99" t="s">
        <v>203</v>
      </c>
      <c r="C1245" s="113" t="s">
        <v>2571</v>
      </c>
      <c r="D1245" s="113" t="s">
        <v>2572</v>
      </c>
      <c r="E1245" s="113" t="s">
        <v>211</v>
      </c>
      <c r="F1245" s="113"/>
      <c r="G1245" s="113">
        <v>1</v>
      </c>
      <c r="H1245" s="150">
        <v>484.01</v>
      </c>
      <c r="I1245" s="161">
        <v>0.25</v>
      </c>
      <c r="J1245" s="157">
        <f t="shared" si="38"/>
        <v>363.00749999999999</v>
      </c>
    </row>
    <row r="1246" spans="1:10" ht="15.75">
      <c r="A1246" s="37">
        <f t="shared" si="39"/>
        <v>1242</v>
      </c>
      <c r="B1246" s="99" t="s">
        <v>203</v>
      </c>
      <c r="C1246" s="113" t="s">
        <v>2573</v>
      </c>
      <c r="D1246" s="113" t="s">
        <v>2574</v>
      </c>
      <c r="E1246" s="113" t="s">
        <v>211</v>
      </c>
      <c r="F1246" s="113"/>
      <c r="G1246" s="113">
        <v>1</v>
      </c>
      <c r="H1246" s="150">
        <v>518.89</v>
      </c>
      <c r="I1246" s="161">
        <v>0.25</v>
      </c>
      <c r="J1246" s="157">
        <f t="shared" si="38"/>
        <v>389.16750000000002</v>
      </c>
    </row>
    <row r="1247" spans="1:10" ht="15.75">
      <c r="A1247" s="37">
        <f t="shared" si="39"/>
        <v>1243</v>
      </c>
      <c r="B1247" s="99" t="s">
        <v>203</v>
      </c>
      <c r="C1247" s="113" t="s">
        <v>2575</v>
      </c>
      <c r="D1247" s="113" t="s">
        <v>2576</v>
      </c>
      <c r="E1247" s="113" t="s">
        <v>211</v>
      </c>
      <c r="F1247" s="113"/>
      <c r="G1247" s="113">
        <v>1</v>
      </c>
      <c r="H1247" s="150">
        <v>557.04</v>
      </c>
      <c r="I1247" s="161">
        <v>0.25</v>
      </c>
      <c r="J1247" s="157">
        <f t="shared" si="38"/>
        <v>417.78</v>
      </c>
    </row>
    <row r="1248" spans="1:10" ht="15.75">
      <c r="A1248" s="37">
        <f t="shared" si="39"/>
        <v>1244</v>
      </c>
      <c r="B1248" s="99" t="s">
        <v>203</v>
      </c>
      <c r="C1248" s="113" t="s">
        <v>2577</v>
      </c>
      <c r="D1248" s="113" t="s">
        <v>2262</v>
      </c>
      <c r="E1248" s="113" t="s">
        <v>211</v>
      </c>
      <c r="F1248" s="113"/>
      <c r="G1248" s="113">
        <v>1</v>
      </c>
      <c r="H1248" s="150">
        <v>22.6</v>
      </c>
      <c r="I1248" s="161">
        <v>0.25</v>
      </c>
      <c r="J1248" s="157">
        <f t="shared" si="38"/>
        <v>16.950000000000003</v>
      </c>
    </row>
    <row r="1249" spans="1:10" ht="15.75">
      <c r="A1249" s="37">
        <f t="shared" si="39"/>
        <v>1245</v>
      </c>
      <c r="B1249" s="99" t="s">
        <v>203</v>
      </c>
      <c r="C1249" s="113" t="s">
        <v>2578</v>
      </c>
      <c r="D1249" s="113" t="s">
        <v>2579</v>
      </c>
      <c r="E1249" s="113" t="s">
        <v>211</v>
      </c>
      <c r="F1249" s="113"/>
      <c r="G1249" s="113">
        <v>1</v>
      </c>
      <c r="H1249" s="150">
        <v>16.82</v>
      </c>
      <c r="I1249" s="161">
        <v>0.25</v>
      </c>
      <c r="J1249" s="157">
        <f t="shared" si="38"/>
        <v>12.615</v>
      </c>
    </row>
    <row r="1250" spans="1:10" ht="15.75">
      <c r="A1250" s="37">
        <f t="shared" si="39"/>
        <v>1246</v>
      </c>
      <c r="B1250" s="99" t="s">
        <v>203</v>
      </c>
      <c r="C1250" s="113" t="s">
        <v>2580</v>
      </c>
      <c r="D1250" s="113" t="s">
        <v>2581</v>
      </c>
      <c r="E1250" s="113" t="s">
        <v>211</v>
      </c>
      <c r="F1250" s="113"/>
      <c r="G1250" s="113">
        <v>1</v>
      </c>
      <c r="H1250" s="150">
        <v>277.35000000000002</v>
      </c>
      <c r="I1250" s="161">
        <v>0.25</v>
      </c>
      <c r="J1250" s="157">
        <f t="shared" si="38"/>
        <v>208.01250000000002</v>
      </c>
    </row>
    <row r="1251" spans="1:10" ht="15.75">
      <c r="A1251" s="37">
        <f t="shared" si="39"/>
        <v>1247</v>
      </c>
      <c r="B1251" s="99" t="s">
        <v>203</v>
      </c>
      <c r="C1251" s="113" t="s">
        <v>2582</v>
      </c>
      <c r="D1251" s="113" t="s">
        <v>2583</v>
      </c>
      <c r="E1251" s="113" t="s">
        <v>211</v>
      </c>
      <c r="F1251" s="113"/>
      <c r="G1251" s="113">
        <v>1</v>
      </c>
      <c r="H1251" s="150">
        <v>239.49</v>
      </c>
      <c r="I1251" s="161">
        <v>0.25</v>
      </c>
      <c r="J1251" s="157">
        <f t="shared" si="38"/>
        <v>179.61750000000001</v>
      </c>
    </row>
    <row r="1252" spans="1:10" ht="15.75">
      <c r="A1252" s="37">
        <f t="shared" si="39"/>
        <v>1248</v>
      </c>
      <c r="B1252" s="99" t="s">
        <v>203</v>
      </c>
      <c r="C1252" s="113" t="s">
        <v>2584</v>
      </c>
      <c r="D1252" s="113" t="s">
        <v>2585</v>
      </c>
      <c r="E1252" s="113" t="s">
        <v>211</v>
      </c>
      <c r="F1252" s="113"/>
      <c r="G1252" s="113">
        <v>1</v>
      </c>
      <c r="H1252" s="150">
        <v>226.53</v>
      </c>
      <c r="I1252" s="161">
        <v>0.25</v>
      </c>
      <c r="J1252" s="157">
        <f t="shared" si="38"/>
        <v>169.89750000000001</v>
      </c>
    </row>
    <row r="1253" spans="1:10" ht="15.75">
      <c r="A1253" s="37">
        <f t="shared" si="39"/>
        <v>1249</v>
      </c>
      <c r="B1253" s="99" t="s">
        <v>203</v>
      </c>
      <c r="C1253" s="113" t="s">
        <v>2586</v>
      </c>
      <c r="D1253" s="113" t="s">
        <v>2587</v>
      </c>
      <c r="E1253" s="113" t="s">
        <v>211</v>
      </c>
      <c r="F1253" s="113"/>
      <c r="G1253" s="113">
        <v>1</v>
      </c>
      <c r="H1253" s="150">
        <v>246.53</v>
      </c>
      <c r="I1253" s="161">
        <v>0.25</v>
      </c>
      <c r="J1253" s="157">
        <f t="shared" si="38"/>
        <v>184.89750000000001</v>
      </c>
    </row>
    <row r="1254" spans="1:10" ht="15.75">
      <c r="A1254" s="37">
        <f t="shared" si="39"/>
        <v>1250</v>
      </c>
      <c r="B1254" s="99" t="s">
        <v>203</v>
      </c>
      <c r="C1254" s="113" t="s">
        <v>2588</v>
      </c>
      <c r="D1254" s="113" t="s">
        <v>2587</v>
      </c>
      <c r="E1254" s="113" t="s">
        <v>211</v>
      </c>
      <c r="F1254" s="113"/>
      <c r="G1254" s="113">
        <v>1</v>
      </c>
      <c r="H1254" s="150">
        <v>246.53</v>
      </c>
      <c r="I1254" s="161">
        <v>0.25</v>
      </c>
      <c r="J1254" s="157">
        <f t="shared" si="38"/>
        <v>184.89750000000001</v>
      </c>
    </row>
    <row r="1255" spans="1:10" ht="15.75">
      <c r="A1255" s="37">
        <f t="shared" si="39"/>
        <v>1251</v>
      </c>
      <c r="B1255" s="99" t="s">
        <v>203</v>
      </c>
      <c r="C1255" s="113" t="s">
        <v>2589</v>
      </c>
      <c r="D1255" s="113" t="s">
        <v>2590</v>
      </c>
      <c r="E1255" s="113" t="s">
        <v>211</v>
      </c>
      <c r="F1255" s="113"/>
      <c r="G1255" s="113">
        <v>1</v>
      </c>
      <c r="H1255" s="150">
        <v>259.86</v>
      </c>
      <c r="I1255" s="161">
        <v>0.25</v>
      </c>
      <c r="J1255" s="157">
        <f t="shared" si="38"/>
        <v>194.89500000000001</v>
      </c>
    </row>
    <row r="1256" spans="1:10" ht="15.75">
      <c r="A1256" s="37">
        <f t="shared" si="39"/>
        <v>1252</v>
      </c>
      <c r="B1256" s="99" t="s">
        <v>203</v>
      </c>
      <c r="C1256" s="113" t="s">
        <v>2591</v>
      </c>
      <c r="D1256" s="113" t="s">
        <v>2592</v>
      </c>
      <c r="E1256" s="113" t="s">
        <v>211</v>
      </c>
      <c r="F1256" s="113"/>
      <c r="G1256" s="113">
        <v>1</v>
      </c>
      <c r="H1256" s="150">
        <v>192.03</v>
      </c>
      <c r="I1256" s="161">
        <v>0.25</v>
      </c>
      <c r="J1256" s="157">
        <f t="shared" si="38"/>
        <v>144.02250000000001</v>
      </c>
    </row>
    <row r="1257" spans="1:10" ht="15.75">
      <c r="A1257" s="37">
        <f t="shared" si="39"/>
        <v>1253</v>
      </c>
      <c r="B1257" s="99" t="s">
        <v>203</v>
      </c>
      <c r="C1257" s="113" t="s">
        <v>2593</v>
      </c>
      <c r="D1257" s="113" t="s">
        <v>2594</v>
      </c>
      <c r="E1257" s="113" t="s">
        <v>211</v>
      </c>
      <c r="F1257" s="113"/>
      <c r="G1257" s="113">
        <v>1</v>
      </c>
      <c r="H1257" s="150">
        <v>242.05</v>
      </c>
      <c r="I1257" s="161">
        <v>0.25</v>
      </c>
      <c r="J1257" s="157">
        <f t="shared" si="38"/>
        <v>181.53750000000002</v>
      </c>
    </row>
    <row r="1258" spans="1:10" ht="15.75">
      <c r="A1258" s="37">
        <f t="shared" si="39"/>
        <v>1254</v>
      </c>
      <c r="B1258" s="99" t="s">
        <v>203</v>
      </c>
      <c r="C1258" s="113" t="s">
        <v>2595</v>
      </c>
      <c r="D1258" s="113" t="s">
        <v>2596</v>
      </c>
      <c r="E1258" s="113" t="s">
        <v>211</v>
      </c>
      <c r="F1258" s="113"/>
      <c r="G1258" s="113">
        <v>1</v>
      </c>
      <c r="H1258" s="150">
        <v>298.19</v>
      </c>
      <c r="I1258" s="161">
        <v>0.25</v>
      </c>
      <c r="J1258" s="157">
        <f t="shared" si="38"/>
        <v>223.64249999999998</v>
      </c>
    </row>
    <row r="1259" spans="1:10" ht="15.75">
      <c r="A1259" s="37">
        <f t="shared" si="39"/>
        <v>1255</v>
      </c>
      <c r="B1259" s="99" t="s">
        <v>203</v>
      </c>
      <c r="C1259" s="113" t="s">
        <v>2597</v>
      </c>
      <c r="D1259" s="113" t="s">
        <v>2598</v>
      </c>
      <c r="E1259" s="113" t="s">
        <v>211</v>
      </c>
      <c r="F1259" s="113"/>
      <c r="G1259" s="113">
        <v>1</v>
      </c>
      <c r="H1259" s="150">
        <v>298.19</v>
      </c>
      <c r="I1259" s="161">
        <v>0.25</v>
      </c>
      <c r="J1259" s="157">
        <f t="shared" si="38"/>
        <v>223.64249999999998</v>
      </c>
    </row>
    <row r="1260" spans="1:10" ht="15.75">
      <c r="A1260" s="37">
        <f t="shared" si="39"/>
        <v>1256</v>
      </c>
      <c r="B1260" s="99" t="s">
        <v>203</v>
      </c>
      <c r="C1260" s="113" t="s">
        <v>2599</v>
      </c>
      <c r="D1260" s="113" t="s">
        <v>2596</v>
      </c>
      <c r="E1260" s="113" t="s">
        <v>211</v>
      </c>
      <c r="F1260" s="113"/>
      <c r="G1260" s="113">
        <v>1</v>
      </c>
      <c r="H1260" s="150">
        <v>242.05</v>
      </c>
      <c r="I1260" s="161">
        <v>0.25</v>
      </c>
      <c r="J1260" s="157">
        <f t="shared" si="38"/>
        <v>181.53750000000002</v>
      </c>
    </row>
    <row r="1261" spans="1:10" ht="15.75">
      <c r="A1261" s="37">
        <f t="shared" si="39"/>
        <v>1257</v>
      </c>
      <c r="B1261" s="99" t="s">
        <v>203</v>
      </c>
      <c r="C1261" s="113" t="s">
        <v>2600</v>
      </c>
      <c r="D1261" s="113" t="s">
        <v>2601</v>
      </c>
      <c r="E1261" s="113" t="s">
        <v>211</v>
      </c>
      <c r="F1261" s="113"/>
      <c r="G1261" s="113">
        <v>1</v>
      </c>
      <c r="H1261" s="150">
        <v>293.97000000000003</v>
      </c>
      <c r="I1261" s="161">
        <v>0.25</v>
      </c>
      <c r="J1261" s="157">
        <f t="shared" si="38"/>
        <v>220.47750000000002</v>
      </c>
    </row>
    <row r="1262" spans="1:10" ht="15.75">
      <c r="A1262" s="37">
        <f t="shared" si="39"/>
        <v>1258</v>
      </c>
      <c r="B1262" s="99" t="s">
        <v>203</v>
      </c>
      <c r="C1262" s="113" t="s">
        <v>2602</v>
      </c>
      <c r="D1262" s="113" t="s">
        <v>2603</v>
      </c>
      <c r="E1262" s="113" t="s">
        <v>211</v>
      </c>
      <c r="F1262" s="113"/>
      <c r="G1262" s="113">
        <v>1</v>
      </c>
      <c r="H1262" s="150">
        <v>293.97000000000003</v>
      </c>
      <c r="I1262" s="161">
        <v>0.25</v>
      </c>
      <c r="J1262" s="157">
        <f t="shared" si="38"/>
        <v>220.47750000000002</v>
      </c>
    </row>
    <row r="1263" spans="1:10" ht="15.75">
      <c r="A1263" s="37">
        <f t="shared" si="39"/>
        <v>1259</v>
      </c>
      <c r="B1263" s="99" t="s">
        <v>203</v>
      </c>
      <c r="C1263" s="113" t="s">
        <v>2604</v>
      </c>
      <c r="D1263" s="113" t="s">
        <v>2605</v>
      </c>
      <c r="E1263" s="113" t="s">
        <v>211</v>
      </c>
      <c r="F1263" s="113"/>
      <c r="G1263" s="113">
        <v>1</v>
      </c>
      <c r="H1263" s="150">
        <v>388.75</v>
      </c>
      <c r="I1263" s="161">
        <v>0.25</v>
      </c>
      <c r="J1263" s="157">
        <f t="shared" si="38"/>
        <v>291.5625</v>
      </c>
    </row>
    <row r="1264" spans="1:10" ht="15.75">
      <c r="A1264" s="37">
        <f t="shared" si="39"/>
        <v>1260</v>
      </c>
      <c r="B1264" s="99" t="s">
        <v>203</v>
      </c>
      <c r="C1264" s="113" t="s">
        <v>2606</v>
      </c>
      <c r="D1264" s="113" t="s">
        <v>2607</v>
      </c>
      <c r="E1264" s="113" t="s">
        <v>211</v>
      </c>
      <c r="F1264" s="113"/>
      <c r="G1264" s="113">
        <v>1</v>
      </c>
      <c r="H1264" s="150">
        <v>388.75</v>
      </c>
      <c r="I1264" s="161">
        <v>0.25</v>
      </c>
      <c r="J1264" s="157">
        <f t="shared" si="38"/>
        <v>291.5625</v>
      </c>
    </row>
    <row r="1265" spans="1:10" ht="15.75">
      <c r="A1265" s="37">
        <f t="shared" si="39"/>
        <v>1261</v>
      </c>
      <c r="B1265" s="99" t="s">
        <v>203</v>
      </c>
      <c r="C1265" s="113" t="s">
        <v>2608</v>
      </c>
      <c r="D1265" s="113" t="s">
        <v>2609</v>
      </c>
      <c r="E1265" s="113" t="s">
        <v>211</v>
      </c>
      <c r="F1265" s="113"/>
      <c r="G1265" s="113">
        <v>1</v>
      </c>
      <c r="H1265" s="150">
        <v>392.52</v>
      </c>
      <c r="I1265" s="161">
        <v>0.25</v>
      </c>
      <c r="J1265" s="157">
        <f t="shared" si="38"/>
        <v>294.39</v>
      </c>
    </row>
    <row r="1266" spans="1:10" ht="15.75">
      <c r="A1266" s="37">
        <f t="shared" si="39"/>
        <v>1262</v>
      </c>
      <c r="B1266" s="99" t="s">
        <v>203</v>
      </c>
      <c r="C1266" s="113" t="s">
        <v>2610</v>
      </c>
      <c r="D1266" s="113" t="s">
        <v>2611</v>
      </c>
      <c r="E1266" s="113" t="s">
        <v>211</v>
      </c>
      <c r="F1266" s="113"/>
      <c r="G1266" s="113">
        <v>1</v>
      </c>
      <c r="H1266" s="150">
        <v>392.52</v>
      </c>
      <c r="I1266" s="161">
        <v>0.25</v>
      </c>
      <c r="J1266" s="157">
        <f t="shared" si="38"/>
        <v>294.39</v>
      </c>
    </row>
    <row r="1267" spans="1:10" ht="15.75">
      <c r="A1267" s="37">
        <f t="shared" si="39"/>
        <v>1263</v>
      </c>
      <c r="B1267" s="99" t="s">
        <v>203</v>
      </c>
      <c r="C1267" s="113" t="s">
        <v>2612</v>
      </c>
      <c r="D1267" s="113" t="s">
        <v>2613</v>
      </c>
      <c r="E1267" s="113" t="s">
        <v>211</v>
      </c>
      <c r="F1267" s="113"/>
      <c r="G1267" s="113">
        <v>1</v>
      </c>
      <c r="H1267" s="150">
        <v>192.03</v>
      </c>
      <c r="I1267" s="161">
        <v>0.25</v>
      </c>
      <c r="J1267" s="157">
        <f t="shared" si="38"/>
        <v>144.02250000000001</v>
      </c>
    </row>
    <row r="1268" spans="1:10" ht="15.75">
      <c r="A1268" s="37">
        <f t="shared" si="39"/>
        <v>1264</v>
      </c>
      <c r="B1268" s="99" t="s">
        <v>203</v>
      </c>
      <c r="C1268" s="113" t="s">
        <v>2614</v>
      </c>
      <c r="D1268" s="113" t="s">
        <v>2615</v>
      </c>
      <c r="E1268" s="113" t="s">
        <v>211</v>
      </c>
      <c r="F1268" s="113"/>
      <c r="G1268" s="113">
        <v>1</v>
      </c>
      <c r="H1268" s="150">
        <v>360.63</v>
      </c>
      <c r="I1268" s="161">
        <v>0.25</v>
      </c>
      <c r="J1268" s="157">
        <f t="shared" si="38"/>
        <v>270.47249999999997</v>
      </c>
    </row>
    <row r="1269" spans="1:10" ht="15.75">
      <c r="A1269" s="37">
        <f t="shared" si="39"/>
        <v>1265</v>
      </c>
      <c r="B1269" s="99" t="s">
        <v>203</v>
      </c>
      <c r="C1269" s="113" t="s">
        <v>2616</v>
      </c>
      <c r="D1269" s="113" t="s">
        <v>2617</v>
      </c>
      <c r="E1269" s="113" t="s">
        <v>211</v>
      </c>
      <c r="F1269" s="113"/>
      <c r="G1269" s="113">
        <v>1</v>
      </c>
      <c r="H1269" s="150">
        <v>245.76</v>
      </c>
      <c r="I1269" s="161">
        <v>0.25</v>
      </c>
      <c r="J1269" s="157">
        <f t="shared" si="38"/>
        <v>184.32</v>
      </c>
    </row>
    <row r="1270" spans="1:10" ht="15.75">
      <c r="A1270" s="37">
        <f t="shared" si="39"/>
        <v>1266</v>
      </c>
      <c r="B1270" s="99" t="s">
        <v>203</v>
      </c>
      <c r="C1270" s="113" t="s">
        <v>2618</v>
      </c>
      <c r="D1270" s="113" t="s">
        <v>2619</v>
      </c>
      <c r="E1270" s="113" t="s">
        <v>211</v>
      </c>
      <c r="F1270" s="113"/>
      <c r="G1270" s="113">
        <v>1</v>
      </c>
      <c r="H1270" s="150">
        <v>406.71</v>
      </c>
      <c r="I1270" s="161">
        <v>0.25</v>
      </c>
      <c r="J1270" s="157">
        <f t="shared" si="38"/>
        <v>305.03249999999997</v>
      </c>
    </row>
    <row r="1271" spans="1:10" ht="15.75">
      <c r="A1271" s="37">
        <f t="shared" si="39"/>
        <v>1267</v>
      </c>
      <c r="B1271" s="99" t="s">
        <v>203</v>
      </c>
      <c r="C1271" s="113" t="s">
        <v>2620</v>
      </c>
      <c r="D1271" s="113" t="s">
        <v>2621</v>
      </c>
      <c r="E1271" s="113" t="s">
        <v>211</v>
      </c>
      <c r="F1271" s="113"/>
      <c r="G1271" s="113">
        <v>1</v>
      </c>
      <c r="H1271" s="150">
        <v>245.76</v>
      </c>
      <c r="I1271" s="161">
        <v>0.25</v>
      </c>
      <c r="J1271" s="157">
        <f t="shared" si="38"/>
        <v>184.32</v>
      </c>
    </row>
    <row r="1272" spans="1:10" ht="15.75">
      <c r="A1272" s="37">
        <f t="shared" si="39"/>
        <v>1268</v>
      </c>
      <c r="B1272" s="99" t="s">
        <v>203</v>
      </c>
      <c r="C1272" s="113" t="s">
        <v>2622</v>
      </c>
      <c r="D1272" s="113" t="s">
        <v>2623</v>
      </c>
      <c r="E1272" s="113" t="s">
        <v>211</v>
      </c>
      <c r="F1272" s="113"/>
      <c r="G1272" s="113">
        <v>1</v>
      </c>
      <c r="H1272" s="150">
        <v>318.12</v>
      </c>
      <c r="I1272" s="161">
        <v>0.25</v>
      </c>
      <c r="J1272" s="157">
        <f t="shared" si="38"/>
        <v>238.59</v>
      </c>
    </row>
    <row r="1273" spans="1:10" ht="15.75">
      <c r="A1273" s="37">
        <f t="shared" si="39"/>
        <v>1269</v>
      </c>
      <c r="B1273" s="99" t="s">
        <v>203</v>
      </c>
      <c r="C1273" s="113" t="s">
        <v>2624</v>
      </c>
      <c r="D1273" s="113" t="s">
        <v>2625</v>
      </c>
      <c r="E1273" s="113" t="s">
        <v>211</v>
      </c>
      <c r="F1273" s="113"/>
      <c r="G1273" s="113">
        <v>1</v>
      </c>
      <c r="H1273" s="150">
        <v>318.12</v>
      </c>
      <c r="I1273" s="161">
        <v>0.25</v>
      </c>
      <c r="J1273" s="157">
        <f t="shared" si="38"/>
        <v>238.59</v>
      </c>
    </row>
    <row r="1274" spans="1:10" ht="15.75">
      <c r="A1274" s="37">
        <f t="shared" si="39"/>
        <v>1270</v>
      </c>
      <c r="B1274" s="99" t="s">
        <v>203</v>
      </c>
      <c r="C1274" s="113" t="s">
        <v>2626</v>
      </c>
      <c r="D1274" s="113" t="s">
        <v>2627</v>
      </c>
      <c r="E1274" s="113" t="s">
        <v>211</v>
      </c>
      <c r="F1274" s="113"/>
      <c r="G1274" s="113">
        <v>1</v>
      </c>
      <c r="H1274" s="150">
        <v>333.9</v>
      </c>
      <c r="I1274" s="161">
        <v>0.25</v>
      </c>
      <c r="J1274" s="157">
        <f t="shared" si="38"/>
        <v>250.42499999999998</v>
      </c>
    </row>
    <row r="1275" spans="1:10" ht="15.75">
      <c r="A1275" s="37">
        <f t="shared" si="39"/>
        <v>1271</v>
      </c>
      <c r="B1275" s="99" t="s">
        <v>203</v>
      </c>
      <c r="C1275" s="113" t="s">
        <v>2628</v>
      </c>
      <c r="D1275" s="113" t="s">
        <v>2629</v>
      </c>
      <c r="E1275" s="113" t="s">
        <v>211</v>
      </c>
      <c r="F1275" s="113"/>
      <c r="G1275" s="113">
        <v>1</v>
      </c>
      <c r="H1275" s="150">
        <v>333.9</v>
      </c>
      <c r="I1275" s="161">
        <v>0.25</v>
      </c>
      <c r="J1275" s="157">
        <f t="shared" si="38"/>
        <v>250.42499999999998</v>
      </c>
    </row>
    <row r="1276" spans="1:10" ht="15.75">
      <c r="A1276" s="37">
        <f t="shared" si="39"/>
        <v>1272</v>
      </c>
      <c r="B1276" s="99" t="s">
        <v>203</v>
      </c>
      <c r="C1276" s="113" t="s">
        <v>2630</v>
      </c>
      <c r="D1276" s="113" t="s">
        <v>2631</v>
      </c>
      <c r="E1276" s="113" t="s">
        <v>211</v>
      </c>
      <c r="F1276" s="113"/>
      <c r="G1276" s="113">
        <v>1</v>
      </c>
      <c r="H1276" s="150">
        <v>430.34</v>
      </c>
      <c r="I1276" s="161">
        <v>0.25</v>
      </c>
      <c r="J1276" s="157">
        <f t="shared" si="38"/>
        <v>322.755</v>
      </c>
    </row>
    <row r="1277" spans="1:10" ht="15.75">
      <c r="A1277" s="37">
        <f t="shared" si="39"/>
        <v>1273</v>
      </c>
      <c r="B1277" s="99" t="s">
        <v>203</v>
      </c>
      <c r="C1277" s="113" t="s">
        <v>2632</v>
      </c>
      <c r="D1277" s="113" t="s">
        <v>2633</v>
      </c>
      <c r="E1277" s="113" t="s">
        <v>211</v>
      </c>
      <c r="F1277" s="113"/>
      <c r="G1277" s="113">
        <v>1</v>
      </c>
      <c r="H1277" s="150">
        <v>430.34</v>
      </c>
      <c r="I1277" s="161">
        <v>0.25</v>
      </c>
      <c r="J1277" s="157">
        <f t="shared" si="38"/>
        <v>322.755</v>
      </c>
    </row>
    <row r="1278" spans="1:10" ht="15.75">
      <c r="A1278" s="37">
        <f t="shared" si="39"/>
        <v>1274</v>
      </c>
      <c r="B1278" s="99" t="s">
        <v>203</v>
      </c>
      <c r="C1278" s="113" t="s">
        <v>2634</v>
      </c>
      <c r="D1278" s="113" t="s">
        <v>2635</v>
      </c>
      <c r="E1278" s="113" t="s">
        <v>211</v>
      </c>
      <c r="F1278" s="113"/>
      <c r="G1278" s="113">
        <v>1</v>
      </c>
      <c r="H1278" s="150">
        <v>430.34</v>
      </c>
      <c r="I1278" s="161">
        <v>0.25</v>
      </c>
      <c r="J1278" s="157">
        <f t="shared" si="38"/>
        <v>322.755</v>
      </c>
    </row>
    <row r="1279" spans="1:10" ht="15.75">
      <c r="A1279" s="37">
        <f t="shared" si="39"/>
        <v>1275</v>
      </c>
      <c r="B1279" s="99" t="s">
        <v>203</v>
      </c>
      <c r="C1279" s="113" t="s">
        <v>2636</v>
      </c>
      <c r="D1279" s="113" t="s">
        <v>2637</v>
      </c>
      <c r="E1279" s="113" t="s">
        <v>211</v>
      </c>
      <c r="F1279" s="113"/>
      <c r="G1279" s="113">
        <v>1</v>
      </c>
      <c r="H1279" s="150">
        <v>430.34</v>
      </c>
      <c r="I1279" s="161">
        <v>0.25</v>
      </c>
      <c r="J1279" s="157">
        <f t="shared" si="38"/>
        <v>322.755</v>
      </c>
    </row>
    <row r="1280" spans="1:10" ht="15.75">
      <c r="A1280" s="37">
        <f t="shared" si="39"/>
        <v>1276</v>
      </c>
      <c r="B1280" s="99" t="s">
        <v>203</v>
      </c>
      <c r="C1280" s="113" t="s">
        <v>2638</v>
      </c>
      <c r="D1280" s="113" t="s">
        <v>2639</v>
      </c>
      <c r="E1280" s="113" t="s">
        <v>211</v>
      </c>
      <c r="F1280" s="113"/>
      <c r="G1280" s="113">
        <v>1</v>
      </c>
      <c r="H1280" s="150">
        <v>119.1</v>
      </c>
      <c r="I1280" s="161">
        <v>0.25</v>
      </c>
      <c r="J1280" s="157">
        <f t="shared" si="38"/>
        <v>89.324999999999989</v>
      </c>
    </row>
    <row r="1281" spans="1:10" ht="15.75">
      <c r="A1281" s="37">
        <f t="shared" si="39"/>
        <v>1277</v>
      </c>
      <c r="B1281" s="99" t="s">
        <v>203</v>
      </c>
      <c r="C1281" s="113" t="s">
        <v>2640</v>
      </c>
      <c r="D1281" s="113" t="s">
        <v>2641</v>
      </c>
      <c r="E1281" s="113" t="s">
        <v>211</v>
      </c>
      <c r="F1281" s="113"/>
      <c r="G1281" s="113">
        <v>1</v>
      </c>
      <c r="H1281" s="150">
        <v>197.07</v>
      </c>
      <c r="I1281" s="161">
        <v>0.25</v>
      </c>
      <c r="J1281" s="157">
        <f t="shared" si="38"/>
        <v>147.80250000000001</v>
      </c>
    </row>
    <row r="1282" spans="1:10" ht="15.75">
      <c r="A1282" s="37">
        <f t="shared" si="39"/>
        <v>1278</v>
      </c>
      <c r="B1282" s="99" t="s">
        <v>203</v>
      </c>
      <c r="C1282" s="113" t="s">
        <v>2642</v>
      </c>
      <c r="D1282" s="113" t="s">
        <v>2643</v>
      </c>
      <c r="E1282" s="113" t="s">
        <v>211</v>
      </c>
      <c r="F1282" s="113"/>
      <c r="G1282" s="113">
        <v>1</v>
      </c>
      <c r="H1282" s="150">
        <v>197.07</v>
      </c>
      <c r="I1282" s="161">
        <v>0.25</v>
      </c>
      <c r="J1282" s="157">
        <f t="shared" ref="J1282:J1345" si="40">H1282*(1-I1282)</f>
        <v>147.80250000000001</v>
      </c>
    </row>
    <row r="1283" spans="1:10" ht="15.75">
      <c r="A1283" s="37">
        <f t="shared" si="39"/>
        <v>1279</v>
      </c>
      <c r="B1283" s="99" t="s">
        <v>203</v>
      </c>
      <c r="C1283" s="113" t="s">
        <v>2644</v>
      </c>
      <c r="D1283" s="113" t="s">
        <v>2645</v>
      </c>
      <c r="E1283" s="113" t="s">
        <v>211</v>
      </c>
      <c r="F1283" s="113"/>
      <c r="G1283" s="113">
        <v>1</v>
      </c>
      <c r="H1283" s="150">
        <v>198.01</v>
      </c>
      <c r="I1283" s="161">
        <v>0.25</v>
      </c>
      <c r="J1283" s="157">
        <f t="shared" si="40"/>
        <v>148.50749999999999</v>
      </c>
    </row>
    <row r="1284" spans="1:10" ht="15.75">
      <c r="A1284" s="37">
        <f t="shared" si="39"/>
        <v>1280</v>
      </c>
      <c r="B1284" s="99" t="s">
        <v>203</v>
      </c>
      <c r="C1284" s="113" t="s">
        <v>2646</v>
      </c>
      <c r="D1284" s="113" t="s">
        <v>2647</v>
      </c>
      <c r="E1284" s="113" t="s">
        <v>211</v>
      </c>
      <c r="F1284" s="113"/>
      <c r="G1284" s="113">
        <v>1</v>
      </c>
      <c r="H1284" s="150">
        <v>198.01</v>
      </c>
      <c r="I1284" s="161">
        <v>0.25</v>
      </c>
      <c r="J1284" s="157">
        <f t="shared" si="40"/>
        <v>148.50749999999999</v>
      </c>
    </row>
    <row r="1285" spans="1:10" ht="15.75">
      <c r="A1285" s="37">
        <f t="shared" si="39"/>
        <v>1281</v>
      </c>
      <c r="B1285" s="99" t="s">
        <v>203</v>
      </c>
      <c r="C1285" s="113" t="s">
        <v>2648</v>
      </c>
      <c r="D1285" s="113" t="s">
        <v>2649</v>
      </c>
      <c r="E1285" s="113" t="s">
        <v>211</v>
      </c>
      <c r="F1285" s="113"/>
      <c r="G1285" s="113">
        <v>1</v>
      </c>
      <c r="H1285" s="150">
        <v>221.05</v>
      </c>
      <c r="I1285" s="161">
        <v>0.25</v>
      </c>
      <c r="J1285" s="157">
        <f t="shared" si="40"/>
        <v>165.78750000000002</v>
      </c>
    </row>
    <row r="1286" spans="1:10" ht="15.75">
      <c r="A1286" s="37">
        <f t="shared" si="39"/>
        <v>1282</v>
      </c>
      <c r="B1286" s="99" t="s">
        <v>203</v>
      </c>
      <c r="C1286" s="113" t="s">
        <v>2650</v>
      </c>
      <c r="D1286" s="113" t="s">
        <v>2651</v>
      </c>
      <c r="E1286" s="113" t="s">
        <v>211</v>
      </c>
      <c r="F1286" s="113"/>
      <c r="G1286" s="113">
        <v>1</v>
      </c>
      <c r="H1286" s="150">
        <v>221.05</v>
      </c>
      <c r="I1286" s="161">
        <v>0.25</v>
      </c>
      <c r="J1286" s="157">
        <f t="shared" si="40"/>
        <v>165.78750000000002</v>
      </c>
    </row>
    <row r="1287" spans="1:10" ht="15.75">
      <c r="A1287" s="37">
        <f t="shared" ref="A1287:A1350" si="41">A1286+1</f>
        <v>1283</v>
      </c>
      <c r="B1287" s="99" t="s">
        <v>203</v>
      </c>
      <c r="C1287" s="113" t="s">
        <v>2652</v>
      </c>
      <c r="D1287" s="113" t="s">
        <v>2653</v>
      </c>
      <c r="E1287" s="113" t="s">
        <v>211</v>
      </c>
      <c r="F1287" s="113"/>
      <c r="G1287" s="113">
        <v>1</v>
      </c>
      <c r="H1287" s="150">
        <v>119.1</v>
      </c>
      <c r="I1287" s="161">
        <v>0.25</v>
      </c>
      <c r="J1287" s="157">
        <f t="shared" si="40"/>
        <v>89.324999999999989</v>
      </c>
    </row>
    <row r="1288" spans="1:10" ht="15.75">
      <c r="A1288" s="37">
        <f t="shared" si="41"/>
        <v>1284</v>
      </c>
      <c r="B1288" s="99" t="s">
        <v>203</v>
      </c>
      <c r="C1288" s="113" t="s">
        <v>2654</v>
      </c>
      <c r="D1288" s="113" t="s">
        <v>2655</v>
      </c>
      <c r="E1288" s="113" t="s">
        <v>211</v>
      </c>
      <c r="F1288" s="113"/>
      <c r="G1288" s="113">
        <v>1</v>
      </c>
      <c r="H1288" s="150">
        <v>135.03</v>
      </c>
      <c r="I1288" s="161">
        <v>0.25</v>
      </c>
      <c r="J1288" s="157">
        <f t="shared" si="40"/>
        <v>101.27250000000001</v>
      </c>
    </row>
    <row r="1289" spans="1:10" ht="15.75">
      <c r="A1289" s="37">
        <f t="shared" si="41"/>
        <v>1285</v>
      </c>
      <c r="B1289" s="99" t="s">
        <v>203</v>
      </c>
      <c r="C1289" s="113" t="s">
        <v>2656</v>
      </c>
      <c r="D1289" s="113" t="s">
        <v>2657</v>
      </c>
      <c r="E1289" s="113" t="s">
        <v>211</v>
      </c>
      <c r="F1289" s="113"/>
      <c r="G1289" s="113">
        <v>1</v>
      </c>
      <c r="H1289" s="150">
        <v>135.03</v>
      </c>
      <c r="I1289" s="161">
        <v>0.25</v>
      </c>
      <c r="J1289" s="157">
        <f t="shared" si="40"/>
        <v>101.27250000000001</v>
      </c>
    </row>
    <row r="1290" spans="1:10" ht="15.75">
      <c r="A1290" s="37">
        <f t="shared" si="41"/>
        <v>1286</v>
      </c>
      <c r="B1290" s="99" t="s">
        <v>203</v>
      </c>
      <c r="C1290" s="113" t="s">
        <v>2658</v>
      </c>
      <c r="D1290" s="113" t="s">
        <v>2659</v>
      </c>
      <c r="E1290" s="113" t="s">
        <v>211</v>
      </c>
      <c r="F1290" s="113"/>
      <c r="G1290" s="113">
        <v>1</v>
      </c>
      <c r="H1290" s="150">
        <v>123.89</v>
      </c>
      <c r="I1290" s="161">
        <v>0.25</v>
      </c>
      <c r="J1290" s="157">
        <f t="shared" si="40"/>
        <v>92.917500000000004</v>
      </c>
    </row>
    <row r="1291" spans="1:10" ht="15.75">
      <c r="A1291" s="37">
        <f t="shared" si="41"/>
        <v>1287</v>
      </c>
      <c r="B1291" s="99" t="s">
        <v>203</v>
      </c>
      <c r="C1291" s="113" t="s">
        <v>2660</v>
      </c>
      <c r="D1291" s="113" t="s">
        <v>2661</v>
      </c>
      <c r="E1291" s="113" t="s">
        <v>211</v>
      </c>
      <c r="F1291" s="113"/>
      <c r="G1291" s="113">
        <v>1</v>
      </c>
      <c r="H1291" s="150">
        <v>198.69</v>
      </c>
      <c r="I1291" s="161">
        <v>0.25</v>
      </c>
      <c r="J1291" s="157">
        <f t="shared" si="40"/>
        <v>149.01749999999998</v>
      </c>
    </row>
    <row r="1292" spans="1:10" ht="15.75">
      <c r="A1292" s="37">
        <f t="shared" si="41"/>
        <v>1288</v>
      </c>
      <c r="B1292" s="99" t="s">
        <v>203</v>
      </c>
      <c r="C1292" s="113" t="s">
        <v>2662</v>
      </c>
      <c r="D1292" s="113" t="s">
        <v>2663</v>
      </c>
      <c r="E1292" s="113" t="s">
        <v>211</v>
      </c>
      <c r="F1292" s="113"/>
      <c r="G1292" s="113">
        <v>1</v>
      </c>
      <c r="H1292" s="150">
        <v>198.69</v>
      </c>
      <c r="I1292" s="161">
        <v>0.25</v>
      </c>
      <c r="J1292" s="157">
        <f t="shared" si="40"/>
        <v>149.01749999999998</v>
      </c>
    </row>
    <row r="1293" spans="1:10" ht="15.75">
      <c r="A1293" s="37">
        <f t="shared" si="41"/>
        <v>1289</v>
      </c>
      <c r="B1293" s="99" t="s">
        <v>203</v>
      </c>
      <c r="C1293" s="113" t="s">
        <v>2664</v>
      </c>
      <c r="D1293" s="113" t="s">
        <v>2665</v>
      </c>
      <c r="E1293" s="113" t="s">
        <v>211</v>
      </c>
      <c r="F1293" s="113"/>
      <c r="G1293" s="113">
        <v>1</v>
      </c>
      <c r="H1293" s="150">
        <v>242.84</v>
      </c>
      <c r="I1293" s="161">
        <v>0.25</v>
      </c>
      <c r="J1293" s="157">
        <f t="shared" si="40"/>
        <v>182.13</v>
      </c>
    </row>
    <row r="1294" spans="1:10" ht="15.75">
      <c r="A1294" s="37">
        <f t="shared" si="41"/>
        <v>1290</v>
      </c>
      <c r="B1294" s="99" t="s">
        <v>203</v>
      </c>
      <c r="C1294" s="113" t="s">
        <v>2666</v>
      </c>
      <c r="D1294" s="113" t="s">
        <v>2667</v>
      </c>
      <c r="E1294" s="113" t="s">
        <v>211</v>
      </c>
      <c r="F1294" s="113"/>
      <c r="G1294" s="113">
        <v>1</v>
      </c>
      <c r="H1294" s="150">
        <v>242.84</v>
      </c>
      <c r="I1294" s="161">
        <v>0.25</v>
      </c>
      <c r="J1294" s="157">
        <f t="shared" si="40"/>
        <v>182.13</v>
      </c>
    </row>
    <row r="1295" spans="1:10" ht="15.75">
      <c r="A1295" s="37">
        <f t="shared" si="41"/>
        <v>1291</v>
      </c>
      <c r="B1295" s="99" t="s">
        <v>203</v>
      </c>
      <c r="C1295" s="113" t="s">
        <v>2668</v>
      </c>
      <c r="D1295" s="113" t="s">
        <v>2669</v>
      </c>
      <c r="E1295" s="113" t="s">
        <v>211</v>
      </c>
      <c r="F1295" s="113"/>
      <c r="G1295" s="113">
        <v>1</v>
      </c>
      <c r="H1295" s="150">
        <v>242.84</v>
      </c>
      <c r="I1295" s="161">
        <v>0.25</v>
      </c>
      <c r="J1295" s="157">
        <f t="shared" si="40"/>
        <v>182.13</v>
      </c>
    </row>
    <row r="1296" spans="1:10" ht="15.75">
      <c r="A1296" s="37">
        <f t="shared" si="41"/>
        <v>1292</v>
      </c>
      <c r="B1296" s="99" t="s">
        <v>203</v>
      </c>
      <c r="C1296" s="113" t="s">
        <v>2670</v>
      </c>
      <c r="D1296" s="113" t="s">
        <v>2671</v>
      </c>
      <c r="E1296" s="113" t="s">
        <v>211</v>
      </c>
      <c r="F1296" s="113"/>
      <c r="G1296" s="113">
        <v>1</v>
      </c>
      <c r="H1296" s="150">
        <v>242.84</v>
      </c>
      <c r="I1296" s="161">
        <v>0.25</v>
      </c>
      <c r="J1296" s="157">
        <f t="shared" si="40"/>
        <v>182.13</v>
      </c>
    </row>
    <row r="1297" spans="1:10" ht="15.75">
      <c r="A1297" s="37">
        <f t="shared" si="41"/>
        <v>1293</v>
      </c>
      <c r="B1297" s="99" t="s">
        <v>203</v>
      </c>
      <c r="C1297" s="113" t="s">
        <v>2672</v>
      </c>
      <c r="D1297" s="113" t="s">
        <v>2673</v>
      </c>
      <c r="E1297" s="113" t="s">
        <v>211</v>
      </c>
      <c r="F1297" s="113"/>
      <c r="G1297" s="113">
        <v>1</v>
      </c>
      <c r="H1297" s="150">
        <v>233.2</v>
      </c>
      <c r="I1297" s="161">
        <v>0.25</v>
      </c>
      <c r="J1297" s="157">
        <f t="shared" si="40"/>
        <v>174.89999999999998</v>
      </c>
    </row>
    <row r="1298" spans="1:10" ht="15.75">
      <c r="A1298" s="37">
        <f t="shared" si="41"/>
        <v>1294</v>
      </c>
      <c r="B1298" s="99" t="s">
        <v>203</v>
      </c>
      <c r="C1298" s="113" t="s">
        <v>2674</v>
      </c>
      <c r="D1298" s="113" t="s">
        <v>2675</v>
      </c>
      <c r="E1298" s="113" t="s">
        <v>211</v>
      </c>
      <c r="F1298" s="113"/>
      <c r="G1298" s="113">
        <v>1</v>
      </c>
      <c r="H1298" s="150">
        <v>404.32</v>
      </c>
      <c r="I1298" s="161">
        <v>0.25</v>
      </c>
      <c r="J1298" s="157">
        <f t="shared" si="40"/>
        <v>303.24</v>
      </c>
    </row>
    <row r="1299" spans="1:10" ht="15.75">
      <c r="A1299" s="37">
        <f t="shared" si="41"/>
        <v>1295</v>
      </c>
      <c r="B1299" s="99" t="s">
        <v>203</v>
      </c>
      <c r="C1299" s="113" t="s">
        <v>2676</v>
      </c>
      <c r="D1299" s="113" t="s">
        <v>2677</v>
      </c>
      <c r="E1299" s="113" t="s">
        <v>211</v>
      </c>
      <c r="F1299" s="113"/>
      <c r="G1299" s="113">
        <v>1</v>
      </c>
      <c r="H1299" s="150">
        <v>404.32</v>
      </c>
      <c r="I1299" s="161">
        <v>0.25</v>
      </c>
      <c r="J1299" s="157">
        <f t="shared" si="40"/>
        <v>303.24</v>
      </c>
    </row>
    <row r="1300" spans="1:10" ht="15.75">
      <c r="A1300" s="37">
        <f t="shared" si="41"/>
        <v>1296</v>
      </c>
      <c r="B1300" s="99" t="s">
        <v>203</v>
      </c>
      <c r="C1300" s="113" t="s">
        <v>2678</v>
      </c>
      <c r="D1300" s="113" t="s">
        <v>2679</v>
      </c>
      <c r="E1300" s="113" t="s">
        <v>211</v>
      </c>
      <c r="F1300" s="113"/>
      <c r="G1300" s="113">
        <v>1</v>
      </c>
      <c r="H1300" s="150">
        <v>406.94</v>
      </c>
      <c r="I1300" s="161">
        <v>0.25</v>
      </c>
      <c r="J1300" s="157">
        <f t="shared" si="40"/>
        <v>305.20499999999998</v>
      </c>
    </row>
    <row r="1301" spans="1:10" ht="15.75">
      <c r="A1301" s="37">
        <f t="shared" si="41"/>
        <v>1297</v>
      </c>
      <c r="B1301" s="99" t="s">
        <v>203</v>
      </c>
      <c r="C1301" s="113" t="s">
        <v>2680</v>
      </c>
      <c r="D1301" s="113" t="s">
        <v>2681</v>
      </c>
      <c r="E1301" s="113" t="s">
        <v>211</v>
      </c>
      <c r="F1301" s="113"/>
      <c r="G1301" s="113">
        <v>1</v>
      </c>
      <c r="H1301" s="150">
        <v>406.94</v>
      </c>
      <c r="I1301" s="161">
        <v>0.25</v>
      </c>
      <c r="J1301" s="157">
        <f t="shared" si="40"/>
        <v>305.20499999999998</v>
      </c>
    </row>
    <row r="1302" spans="1:10" ht="15.75">
      <c r="A1302" s="37">
        <f t="shared" si="41"/>
        <v>1298</v>
      </c>
      <c r="B1302" s="99" t="s">
        <v>203</v>
      </c>
      <c r="C1302" s="113" t="s">
        <v>2682</v>
      </c>
      <c r="D1302" s="113" t="s">
        <v>2683</v>
      </c>
      <c r="E1302" s="113" t="s">
        <v>211</v>
      </c>
      <c r="F1302" s="113"/>
      <c r="G1302" s="113">
        <v>1</v>
      </c>
      <c r="H1302" s="150">
        <v>123.89</v>
      </c>
      <c r="I1302" s="161">
        <v>0.25</v>
      </c>
      <c r="J1302" s="157">
        <f t="shared" si="40"/>
        <v>92.917500000000004</v>
      </c>
    </row>
    <row r="1303" spans="1:10" ht="15.75">
      <c r="A1303" s="37">
        <f t="shared" si="41"/>
        <v>1299</v>
      </c>
      <c r="B1303" s="99" t="s">
        <v>203</v>
      </c>
      <c r="C1303" s="113" t="s">
        <v>2684</v>
      </c>
      <c r="D1303" s="113" t="s">
        <v>2685</v>
      </c>
      <c r="E1303" s="113" t="s">
        <v>211</v>
      </c>
      <c r="F1303" s="113"/>
      <c r="G1303" s="113">
        <v>1</v>
      </c>
      <c r="H1303" s="150">
        <v>139.61000000000001</v>
      </c>
      <c r="I1303" s="161">
        <v>0.25</v>
      </c>
      <c r="J1303" s="157">
        <f t="shared" si="40"/>
        <v>104.70750000000001</v>
      </c>
    </row>
    <row r="1304" spans="1:10" ht="15.75">
      <c r="A1304" s="37">
        <f t="shared" si="41"/>
        <v>1300</v>
      </c>
      <c r="B1304" s="99" t="s">
        <v>203</v>
      </c>
      <c r="C1304" s="113" t="s">
        <v>2686</v>
      </c>
      <c r="D1304" s="113" t="s">
        <v>2687</v>
      </c>
      <c r="E1304" s="113" t="s">
        <v>211</v>
      </c>
      <c r="F1304" s="113"/>
      <c r="G1304" s="113">
        <v>1</v>
      </c>
      <c r="H1304" s="150">
        <v>139.61000000000001</v>
      </c>
      <c r="I1304" s="161">
        <v>0.25</v>
      </c>
      <c r="J1304" s="157">
        <f t="shared" si="40"/>
        <v>104.70750000000001</v>
      </c>
    </row>
    <row r="1305" spans="1:10" ht="15.75">
      <c r="A1305" s="37">
        <f t="shared" si="41"/>
        <v>1301</v>
      </c>
      <c r="B1305" s="99" t="s">
        <v>203</v>
      </c>
      <c r="C1305" s="113" t="s">
        <v>2688</v>
      </c>
      <c r="D1305" s="113" t="s">
        <v>2689</v>
      </c>
      <c r="E1305" s="113" t="s">
        <v>211</v>
      </c>
      <c r="F1305" s="113"/>
      <c r="G1305" s="113">
        <v>1</v>
      </c>
      <c r="H1305" s="150">
        <v>236.65</v>
      </c>
      <c r="I1305" s="161">
        <v>0.25</v>
      </c>
      <c r="J1305" s="157">
        <f t="shared" si="40"/>
        <v>177.48750000000001</v>
      </c>
    </row>
    <row r="1306" spans="1:10" ht="15.75">
      <c r="A1306" s="37">
        <f t="shared" si="41"/>
        <v>1302</v>
      </c>
      <c r="B1306" s="99" t="s">
        <v>203</v>
      </c>
      <c r="C1306" s="113" t="s">
        <v>2690</v>
      </c>
      <c r="D1306" s="113" t="s">
        <v>2691</v>
      </c>
      <c r="E1306" s="113" t="s">
        <v>211</v>
      </c>
      <c r="F1306" s="113"/>
      <c r="G1306" s="113">
        <v>1</v>
      </c>
      <c r="H1306" s="150">
        <v>250.94</v>
      </c>
      <c r="I1306" s="161">
        <v>0.25</v>
      </c>
      <c r="J1306" s="157">
        <f t="shared" si="40"/>
        <v>188.20499999999998</v>
      </c>
    </row>
    <row r="1307" spans="1:10" ht="15.75">
      <c r="A1307" s="37">
        <f t="shared" si="41"/>
        <v>1303</v>
      </c>
      <c r="B1307" s="99" t="s">
        <v>203</v>
      </c>
      <c r="C1307" s="113" t="s">
        <v>2692</v>
      </c>
      <c r="D1307" s="113" t="s">
        <v>2693</v>
      </c>
      <c r="E1307" s="113" t="s">
        <v>211</v>
      </c>
      <c r="F1307" s="113"/>
      <c r="G1307" s="113">
        <v>1</v>
      </c>
      <c r="H1307" s="150">
        <v>236.65</v>
      </c>
      <c r="I1307" s="161">
        <v>0.25</v>
      </c>
      <c r="J1307" s="157">
        <f t="shared" si="40"/>
        <v>177.48750000000001</v>
      </c>
    </row>
    <row r="1308" spans="1:10" ht="15.75">
      <c r="A1308" s="37">
        <f t="shared" si="41"/>
        <v>1304</v>
      </c>
      <c r="B1308" s="99" t="s">
        <v>203</v>
      </c>
      <c r="C1308" s="113" t="s">
        <v>2694</v>
      </c>
      <c r="D1308" s="113" t="s">
        <v>2695</v>
      </c>
      <c r="E1308" s="113" t="s">
        <v>211</v>
      </c>
      <c r="F1308" s="113"/>
      <c r="G1308" s="113">
        <v>1</v>
      </c>
      <c r="H1308" s="150">
        <v>293.01</v>
      </c>
      <c r="I1308" s="161">
        <v>0.25</v>
      </c>
      <c r="J1308" s="157">
        <f t="shared" si="40"/>
        <v>219.75749999999999</v>
      </c>
    </row>
    <row r="1309" spans="1:10" ht="15.75">
      <c r="A1309" s="37">
        <f t="shared" si="41"/>
        <v>1305</v>
      </c>
      <c r="B1309" s="99" t="s">
        <v>203</v>
      </c>
      <c r="C1309" s="113" t="s">
        <v>2696</v>
      </c>
      <c r="D1309" s="113" t="s">
        <v>2697</v>
      </c>
      <c r="E1309" s="113" t="s">
        <v>211</v>
      </c>
      <c r="F1309" s="113"/>
      <c r="G1309" s="113">
        <v>1</v>
      </c>
      <c r="H1309" s="150">
        <v>293.01</v>
      </c>
      <c r="I1309" s="161">
        <v>0.25</v>
      </c>
      <c r="J1309" s="157">
        <f t="shared" si="40"/>
        <v>219.75749999999999</v>
      </c>
    </row>
    <row r="1310" spans="1:10" ht="15.75">
      <c r="A1310" s="37">
        <f t="shared" si="41"/>
        <v>1306</v>
      </c>
      <c r="B1310" s="99" t="s">
        <v>203</v>
      </c>
      <c r="C1310" s="113" t="s">
        <v>2698</v>
      </c>
      <c r="D1310" s="113" t="s">
        <v>2699</v>
      </c>
      <c r="E1310" s="113" t="s">
        <v>211</v>
      </c>
      <c r="F1310" s="113"/>
      <c r="G1310" s="113">
        <v>1</v>
      </c>
      <c r="H1310" s="150">
        <v>237.45</v>
      </c>
      <c r="I1310" s="161">
        <v>0.25</v>
      </c>
      <c r="J1310" s="157">
        <f t="shared" si="40"/>
        <v>178.08749999999998</v>
      </c>
    </row>
    <row r="1311" spans="1:10" ht="15.75">
      <c r="A1311" s="37">
        <f t="shared" si="41"/>
        <v>1307</v>
      </c>
      <c r="B1311" s="99" t="s">
        <v>203</v>
      </c>
      <c r="C1311" s="113" t="s">
        <v>2700</v>
      </c>
      <c r="D1311" s="113" t="s">
        <v>2701</v>
      </c>
      <c r="E1311" s="113" t="s">
        <v>211</v>
      </c>
      <c r="F1311" s="113"/>
      <c r="G1311" s="113">
        <v>1</v>
      </c>
      <c r="H1311" s="150">
        <v>237.45</v>
      </c>
      <c r="I1311" s="161">
        <v>0.25</v>
      </c>
      <c r="J1311" s="157">
        <f t="shared" si="40"/>
        <v>178.08749999999998</v>
      </c>
    </row>
    <row r="1312" spans="1:10" ht="15.75">
      <c r="A1312" s="37">
        <f t="shared" si="41"/>
        <v>1308</v>
      </c>
      <c r="B1312" s="99" t="s">
        <v>203</v>
      </c>
      <c r="C1312" s="113" t="s">
        <v>2702</v>
      </c>
      <c r="D1312" s="113" t="s">
        <v>2703</v>
      </c>
      <c r="E1312" s="113" t="s">
        <v>211</v>
      </c>
      <c r="F1312" s="113"/>
      <c r="G1312" s="113">
        <v>1</v>
      </c>
      <c r="H1312" s="150">
        <v>114.91</v>
      </c>
      <c r="I1312" s="161">
        <v>0.25</v>
      </c>
      <c r="J1312" s="157">
        <f t="shared" si="40"/>
        <v>86.182500000000005</v>
      </c>
    </row>
    <row r="1313" spans="1:10" ht="15.75">
      <c r="A1313" s="37">
        <f t="shared" si="41"/>
        <v>1309</v>
      </c>
      <c r="B1313" s="99" t="s">
        <v>203</v>
      </c>
      <c r="C1313" s="113" t="s">
        <v>2704</v>
      </c>
      <c r="D1313" s="113" t="s">
        <v>2705</v>
      </c>
      <c r="E1313" s="113" t="s">
        <v>211</v>
      </c>
      <c r="F1313" s="113"/>
      <c r="G1313" s="113">
        <v>1</v>
      </c>
      <c r="H1313" s="150">
        <v>282.79000000000002</v>
      </c>
      <c r="I1313" s="161">
        <v>0.25</v>
      </c>
      <c r="J1313" s="157">
        <f t="shared" si="40"/>
        <v>212.09250000000003</v>
      </c>
    </row>
    <row r="1314" spans="1:10" ht="15.75">
      <c r="A1314" s="37">
        <f t="shared" si="41"/>
        <v>1310</v>
      </c>
      <c r="B1314" s="99" t="s">
        <v>203</v>
      </c>
      <c r="C1314" s="113" t="s">
        <v>2706</v>
      </c>
      <c r="D1314" s="113" t="s">
        <v>2707</v>
      </c>
      <c r="E1314" s="113" t="s">
        <v>211</v>
      </c>
      <c r="F1314" s="113"/>
      <c r="G1314" s="113">
        <v>1</v>
      </c>
      <c r="H1314" s="150">
        <v>282.79000000000002</v>
      </c>
      <c r="I1314" s="161">
        <v>0.25</v>
      </c>
      <c r="J1314" s="157">
        <f t="shared" si="40"/>
        <v>212.09250000000003</v>
      </c>
    </row>
    <row r="1315" spans="1:10" ht="15.75">
      <c r="A1315" s="37">
        <f t="shared" si="41"/>
        <v>1311</v>
      </c>
      <c r="B1315" s="99" t="s">
        <v>203</v>
      </c>
      <c r="C1315" s="113" t="s">
        <v>2708</v>
      </c>
      <c r="D1315" s="113" t="s">
        <v>2709</v>
      </c>
      <c r="E1315" s="113" t="s">
        <v>211</v>
      </c>
      <c r="F1315" s="113"/>
      <c r="G1315" s="113">
        <v>1</v>
      </c>
      <c r="H1315" s="150">
        <v>214.27</v>
      </c>
      <c r="I1315" s="161">
        <v>0.25</v>
      </c>
      <c r="J1315" s="157">
        <f t="shared" si="40"/>
        <v>160.70250000000001</v>
      </c>
    </row>
    <row r="1316" spans="1:10" ht="15.75">
      <c r="A1316" s="37">
        <f t="shared" si="41"/>
        <v>1312</v>
      </c>
      <c r="B1316" s="99" t="s">
        <v>203</v>
      </c>
      <c r="C1316" s="113" t="s">
        <v>2710</v>
      </c>
      <c r="D1316" s="113" t="s">
        <v>2711</v>
      </c>
      <c r="E1316" s="113" t="s">
        <v>211</v>
      </c>
      <c r="F1316" s="113"/>
      <c r="G1316" s="113">
        <v>1</v>
      </c>
      <c r="H1316" s="150">
        <v>214.27</v>
      </c>
      <c r="I1316" s="161">
        <v>0.25</v>
      </c>
      <c r="J1316" s="157">
        <f t="shared" si="40"/>
        <v>160.70250000000001</v>
      </c>
    </row>
    <row r="1317" spans="1:10" ht="15.75">
      <c r="A1317" s="37">
        <f t="shared" si="41"/>
        <v>1313</v>
      </c>
      <c r="B1317" s="99" t="s">
        <v>203</v>
      </c>
      <c r="C1317" s="113" t="s">
        <v>2712</v>
      </c>
      <c r="D1317" s="113" t="s">
        <v>2713</v>
      </c>
      <c r="E1317" s="113" t="s">
        <v>211</v>
      </c>
      <c r="F1317" s="113"/>
      <c r="G1317" s="113">
        <v>1</v>
      </c>
      <c r="H1317" s="150">
        <v>291.67</v>
      </c>
      <c r="I1317" s="161">
        <v>0.25</v>
      </c>
      <c r="J1317" s="157">
        <f t="shared" si="40"/>
        <v>218.7525</v>
      </c>
    </row>
    <row r="1318" spans="1:10" ht="15.75">
      <c r="A1318" s="37">
        <f t="shared" si="41"/>
        <v>1314</v>
      </c>
      <c r="B1318" s="99" t="s">
        <v>203</v>
      </c>
      <c r="C1318" s="113" t="s">
        <v>2714</v>
      </c>
      <c r="D1318" s="113" t="s">
        <v>2715</v>
      </c>
      <c r="E1318" s="113" t="s">
        <v>211</v>
      </c>
      <c r="F1318" s="113"/>
      <c r="G1318" s="113">
        <v>1</v>
      </c>
      <c r="H1318" s="150">
        <v>281.12</v>
      </c>
      <c r="I1318" s="161">
        <v>0.25</v>
      </c>
      <c r="J1318" s="157">
        <f t="shared" si="40"/>
        <v>210.84</v>
      </c>
    </row>
    <row r="1319" spans="1:10" ht="15.75">
      <c r="A1319" s="37">
        <f t="shared" si="41"/>
        <v>1315</v>
      </c>
      <c r="B1319" s="99" t="s">
        <v>203</v>
      </c>
      <c r="C1319" s="113" t="s">
        <v>2716</v>
      </c>
      <c r="D1319" s="113" t="s">
        <v>2717</v>
      </c>
      <c r="E1319" s="113" t="s">
        <v>211</v>
      </c>
      <c r="F1319" s="113"/>
      <c r="G1319" s="113">
        <v>1</v>
      </c>
      <c r="H1319" s="150">
        <v>57.13</v>
      </c>
      <c r="I1319" s="161">
        <v>0.25</v>
      </c>
      <c r="J1319" s="157">
        <f t="shared" si="40"/>
        <v>42.847500000000004</v>
      </c>
    </row>
    <row r="1320" spans="1:10" ht="15.75">
      <c r="A1320" s="37">
        <f t="shared" si="41"/>
        <v>1316</v>
      </c>
      <c r="B1320" s="99" t="s">
        <v>203</v>
      </c>
      <c r="C1320" s="113" t="s">
        <v>2718</v>
      </c>
      <c r="D1320" s="113" t="s">
        <v>2719</v>
      </c>
      <c r="E1320" s="113" t="s">
        <v>211</v>
      </c>
      <c r="F1320" s="113"/>
      <c r="G1320" s="113">
        <v>1</v>
      </c>
      <c r="H1320" s="150">
        <v>124.43</v>
      </c>
      <c r="I1320" s="161">
        <v>0.25</v>
      </c>
      <c r="J1320" s="157">
        <f t="shared" si="40"/>
        <v>93.322500000000005</v>
      </c>
    </row>
    <row r="1321" spans="1:10" ht="15.75">
      <c r="A1321" s="37">
        <f t="shared" si="41"/>
        <v>1317</v>
      </c>
      <c r="B1321" s="99" t="s">
        <v>203</v>
      </c>
      <c r="C1321" s="113" t="s">
        <v>2720</v>
      </c>
      <c r="D1321" s="113" t="s">
        <v>2721</v>
      </c>
      <c r="E1321" s="113" t="s">
        <v>211</v>
      </c>
      <c r="F1321" s="113"/>
      <c r="G1321" s="113">
        <v>1</v>
      </c>
      <c r="H1321" s="150">
        <v>92.33</v>
      </c>
      <c r="I1321" s="161">
        <v>0.25</v>
      </c>
      <c r="J1321" s="157">
        <f t="shared" si="40"/>
        <v>69.247500000000002</v>
      </c>
    </row>
    <row r="1322" spans="1:10" ht="15.75">
      <c r="A1322" s="37">
        <f t="shared" si="41"/>
        <v>1318</v>
      </c>
      <c r="B1322" s="99" t="s">
        <v>203</v>
      </c>
      <c r="C1322" s="113" t="s">
        <v>2722</v>
      </c>
      <c r="D1322" s="113" t="s">
        <v>2723</v>
      </c>
      <c r="E1322" s="113" t="s">
        <v>211</v>
      </c>
      <c r="F1322" s="113"/>
      <c r="G1322" s="113">
        <v>1</v>
      </c>
      <c r="H1322" s="150">
        <v>89.93</v>
      </c>
      <c r="I1322" s="161">
        <v>0.25</v>
      </c>
      <c r="J1322" s="157">
        <f t="shared" si="40"/>
        <v>67.447500000000005</v>
      </c>
    </row>
    <row r="1323" spans="1:10" ht="15.75">
      <c r="A1323" s="37">
        <f t="shared" si="41"/>
        <v>1319</v>
      </c>
      <c r="B1323" s="99" t="s">
        <v>203</v>
      </c>
      <c r="C1323" s="113" t="s">
        <v>2724</v>
      </c>
      <c r="D1323" s="113" t="s">
        <v>2725</v>
      </c>
      <c r="E1323" s="113" t="s">
        <v>211</v>
      </c>
      <c r="F1323" s="113"/>
      <c r="G1323" s="113">
        <v>1</v>
      </c>
      <c r="H1323" s="150">
        <v>89.93</v>
      </c>
      <c r="I1323" s="161">
        <v>0.25</v>
      </c>
      <c r="J1323" s="157">
        <f t="shared" si="40"/>
        <v>67.447500000000005</v>
      </c>
    </row>
    <row r="1324" spans="1:10" ht="15.75">
      <c r="A1324" s="37">
        <f t="shared" si="41"/>
        <v>1320</v>
      </c>
      <c r="B1324" s="99" t="s">
        <v>203</v>
      </c>
      <c r="C1324" s="113" t="s">
        <v>2726</v>
      </c>
      <c r="D1324" s="113" t="s">
        <v>2727</v>
      </c>
      <c r="E1324" s="113" t="s">
        <v>211</v>
      </c>
      <c r="F1324" s="113"/>
      <c r="G1324" s="113">
        <v>1</v>
      </c>
      <c r="H1324" s="150">
        <v>114.62</v>
      </c>
      <c r="I1324" s="161">
        <v>0.25</v>
      </c>
      <c r="J1324" s="157">
        <f t="shared" si="40"/>
        <v>85.965000000000003</v>
      </c>
    </row>
    <row r="1325" spans="1:10" ht="15.75">
      <c r="A1325" s="37">
        <f t="shared" si="41"/>
        <v>1321</v>
      </c>
      <c r="B1325" s="99" t="s">
        <v>203</v>
      </c>
      <c r="C1325" s="113" t="s">
        <v>2728</v>
      </c>
      <c r="D1325" s="113" t="s">
        <v>2729</v>
      </c>
      <c r="E1325" s="113" t="s">
        <v>211</v>
      </c>
      <c r="F1325" s="113"/>
      <c r="G1325" s="113">
        <v>1</v>
      </c>
      <c r="H1325" s="150">
        <v>114.81</v>
      </c>
      <c r="I1325" s="161">
        <v>0.25</v>
      </c>
      <c r="J1325" s="157">
        <f t="shared" si="40"/>
        <v>86.107500000000002</v>
      </c>
    </row>
    <row r="1326" spans="1:10" ht="15.75">
      <c r="A1326" s="37">
        <f t="shared" si="41"/>
        <v>1322</v>
      </c>
      <c r="B1326" s="99" t="s">
        <v>203</v>
      </c>
      <c r="C1326" s="113" t="s">
        <v>2730</v>
      </c>
      <c r="D1326" s="113" t="s">
        <v>2731</v>
      </c>
      <c r="E1326" s="113" t="s">
        <v>211</v>
      </c>
      <c r="F1326" s="113"/>
      <c r="G1326" s="113">
        <v>1</v>
      </c>
      <c r="H1326" s="150">
        <v>143.79</v>
      </c>
      <c r="I1326" s="161">
        <v>0.25</v>
      </c>
      <c r="J1326" s="157">
        <f t="shared" si="40"/>
        <v>107.8425</v>
      </c>
    </row>
    <row r="1327" spans="1:10" ht="15.75">
      <c r="A1327" s="37">
        <f t="shared" si="41"/>
        <v>1323</v>
      </c>
      <c r="B1327" s="99" t="s">
        <v>203</v>
      </c>
      <c r="C1327" s="113" t="s">
        <v>2732</v>
      </c>
      <c r="D1327" s="113" t="s">
        <v>2733</v>
      </c>
      <c r="E1327" s="113" t="s">
        <v>211</v>
      </c>
      <c r="F1327" s="113"/>
      <c r="G1327" s="113">
        <v>1</v>
      </c>
      <c r="H1327" s="150">
        <v>143.79</v>
      </c>
      <c r="I1327" s="161">
        <v>0.25</v>
      </c>
      <c r="J1327" s="157">
        <f t="shared" si="40"/>
        <v>107.8425</v>
      </c>
    </row>
    <row r="1328" spans="1:10" ht="15.75">
      <c r="A1328" s="37">
        <f t="shared" si="41"/>
        <v>1324</v>
      </c>
      <c r="B1328" s="99" t="s">
        <v>203</v>
      </c>
      <c r="C1328" s="113" t="s">
        <v>2734</v>
      </c>
      <c r="D1328" s="113" t="s">
        <v>2735</v>
      </c>
      <c r="E1328" s="113" t="s">
        <v>211</v>
      </c>
      <c r="F1328" s="113"/>
      <c r="G1328" s="113">
        <v>1</v>
      </c>
      <c r="H1328" s="150">
        <v>163.36000000000001</v>
      </c>
      <c r="I1328" s="161">
        <v>0.25</v>
      </c>
      <c r="J1328" s="157">
        <f t="shared" si="40"/>
        <v>122.52000000000001</v>
      </c>
    </row>
    <row r="1329" spans="1:10" ht="15.75">
      <c r="A1329" s="37">
        <f t="shared" si="41"/>
        <v>1325</v>
      </c>
      <c r="B1329" s="99" t="s">
        <v>203</v>
      </c>
      <c r="C1329" s="113" t="s">
        <v>2736</v>
      </c>
      <c r="D1329" s="113" t="s">
        <v>2737</v>
      </c>
      <c r="E1329" s="113" t="s">
        <v>211</v>
      </c>
      <c r="F1329" s="113"/>
      <c r="G1329" s="113">
        <v>1</v>
      </c>
      <c r="H1329" s="150">
        <v>163.36000000000001</v>
      </c>
      <c r="I1329" s="161">
        <v>0.25</v>
      </c>
      <c r="J1329" s="157">
        <f t="shared" si="40"/>
        <v>122.52000000000001</v>
      </c>
    </row>
    <row r="1330" spans="1:10" ht="15.75">
      <c r="A1330" s="37">
        <f t="shared" si="41"/>
        <v>1326</v>
      </c>
      <c r="B1330" s="99" t="s">
        <v>203</v>
      </c>
      <c r="C1330" s="113" t="s">
        <v>2738</v>
      </c>
      <c r="D1330" s="113" t="s">
        <v>2739</v>
      </c>
      <c r="E1330" s="113" t="s">
        <v>211</v>
      </c>
      <c r="F1330" s="113"/>
      <c r="G1330" s="113">
        <v>1</v>
      </c>
      <c r="H1330" s="150">
        <v>448.38</v>
      </c>
      <c r="I1330" s="161">
        <v>0.25</v>
      </c>
      <c r="J1330" s="157">
        <f t="shared" si="40"/>
        <v>336.28499999999997</v>
      </c>
    </row>
    <row r="1331" spans="1:10" ht="15.75">
      <c r="A1331" s="37">
        <f t="shared" si="41"/>
        <v>1327</v>
      </c>
      <c r="B1331" s="99" t="s">
        <v>203</v>
      </c>
      <c r="C1331" s="113" t="s">
        <v>2740</v>
      </c>
      <c r="D1331" s="113" t="s">
        <v>2741</v>
      </c>
      <c r="E1331" s="113" t="s">
        <v>211</v>
      </c>
      <c r="F1331" s="113"/>
      <c r="G1331" s="113">
        <v>1</v>
      </c>
      <c r="H1331" s="150">
        <v>369.05</v>
      </c>
      <c r="I1331" s="161">
        <v>0.25</v>
      </c>
      <c r="J1331" s="157">
        <f t="shared" si="40"/>
        <v>276.78750000000002</v>
      </c>
    </row>
    <row r="1332" spans="1:10" ht="15.75">
      <c r="A1332" s="37">
        <f t="shared" si="41"/>
        <v>1328</v>
      </c>
      <c r="B1332" s="99" t="s">
        <v>203</v>
      </c>
      <c r="C1332" s="113" t="s">
        <v>2742</v>
      </c>
      <c r="D1332" s="113" t="s">
        <v>2743</v>
      </c>
      <c r="E1332" s="113" t="s">
        <v>211</v>
      </c>
      <c r="F1332" s="113"/>
      <c r="G1332" s="113">
        <v>1</v>
      </c>
      <c r="H1332" s="150">
        <v>35.840000000000003</v>
      </c>
      <c r="I1332" s="161">
        <v>0.25</v>
      </c>
      <c r="J1332" s="157">
        <f t="shared" si="40"/>
        <v>26.880000000000003</v>
      </c>
    </row>
    <row r="1333" spans="1:10" ht="15.75">
      <c r="A1333" s="37">
        <f t="shared" si="41"/>
        <v>1329</v>
      </c>
      <c r="B1333" s="99" t="s">
        <v>203</v>
      </c>
      <c r="C1333" s="113" t="s">
        <v>2744</v>
      </c>
      <c r="D1333" s="113" t="s">
        <v>2745</v>
      </c>
      <c r="E1333" s="113" t="s">
        <v>211</v>
      </c>
      <c r="F1333" s="113"/>
      <c r="G1333" s="113">
        <v>1</v>
      </c>
      <c r="H1333" s="150">
        <v>35.840000000000003</v>
      </c>
      <c r="I1333" s="161">
        <v>0.25</v>
      </c>
      <c r="J1333" s="157">
        <f t="shared" si="40"/>
        <v>26.880000000000003</v>
      </c>
    </row>
    <row r="1334" spans="1:10" ht="15.75">
      <c r="A1334" s="37">
        <f t="shared" si="41"/>
        <v>1330</v>
      </c>
      <c r="B1334" s="99" t="s">
        <v>203</v>
      </c>
      <c r="C1334" s="113" t="s">
        <v>2746</v>
      </c>
      <c r="D1334" s="113" t="s">
        <v>2747</v>
      </c>
      <c r="E1334" s="113" t="s">
        <v>211</v>
      </c>
      <c r="F1334" s="113"/>
      <c r="G1334" s="113">
        <v>1</v>
      </c>
      <c r="H1334" s="150">
        <v>20.41</v>
      </c>
      <c r="I1334" s="161">
        <v>0.25</v>
      </c>
      <c r="J1334" s="157">
        <f t="shared" si="40"/>
        <v>15.307500000000001</v>
      </c>
    </row>
    <row r="1335" spans="1:10" ht="15.75">
      <c r="A1335" s="37">
        <f t="shared" si="41"/>
        <v>1331</v>
      </c>
      <c r="B1335" s="99" t="s">
        <v>203</v>
      </c>
      <c r="C1335" s="113" t="s">
        <v>2748</v>
      </c>
      <c r="D1335" s="113" t="s">
        <v>2749</v>
      </c>
      <c r="E1335" s="113" t="s">
        <v>211</v>
      </c>
      <c r="F1335" s="113"/>
      <c r="G1335" s="113">
        <v>1</v>
      </c>
      <c r="H1335" s="150">
        <v>17.5</v>
      </c>
      <c r="I1335" s="161">
        <v>0.25</v>
      </c>
      <c r="J1335" s="157">
        <f t="shared" si="40"/>
        <v>13.125</v>
      </c>
    </row>
    <row r="1336" spans="1:10" ht="15.75">
      <c r="A1336" s="37">
        <f t="shared" si="41"/>
        <v>1332</v>
      </c>
      <c r="B1336" s="99" t="s">
        <v>203</v>
      </c>
      <c r="C1336" s="113" t="s">
        <v>2750</v>
      </c>
      <c r="D1336" s="113" t="s">
        <v>2751</v>
      </c>
      <c r="E1336" s="113" t="s">
        <v>211</v>
      </c>
      <c r="F1336" s="113"/>
      <c r="G1336" s="113">
        <v>1</v>
      </c>
      <c r="H1336" s="150">
        <v>17.5</v>
      </c>
      <c r="I1336" s="161">
        <v>0.25</v>
      </c>
      <c r="J1336" s="157">
        <f t="shared" si="40"/>
        <v>13.125</v>
      </c>
    </row>
    <row r="1337" spans="1:10" ht="15.75">
      <c r="A1337" s="37">
        <f t="shared" si="41"/>
        <v>1333</v>
      </c>
      <c r="B1337" s="99" t="s">
        <v>203</v>
      </c>
      <c r="C1337" s="113" t="s">
        <v>2752</v>
      </c>
      <c r="D1337" s="113" t="s">
        <v>2753</v>
      </c>
      <c r="E1337" s="113" t="s">
        <v>211</v>
      </c>
      <c r="F1337" s="113"/>
      <c r="G1337" s="113">
        <v>1</v>
      </c>
      <c r="H1337" s="150">
        <v>17.5</v>
      </c>
      <c r="I1337" s="161">
        <v>0.25</v>
      </c>
      <c r="J1337" s="157">
        <f t="shared" si="40"/>
        <v>13.125</v>
      </c>
    </row>
    <row r="1338" spans="1:10" ht="15.75">
      <c r="A1338" s="37">
        <f t="shared" si="41"/>
        <v>1334</v>
      </c>
      <c r="B1338" s="99" t="s">
        <v>203</v>
      </c>
      <c r="C1338" s="113" t="s">
        <v>2754</v>
      </c>
      <c r="D1338" s="113" t="s">
        <v>2755</v>
      </c>
      <c r="E1338" s="113" t="s">
        <v>211</v>
      </c>
      <c r="F1338" s="113"/>
      <c r="G1338" s="113">
        <v>1</v>
      </c>
      <c r="H1338" s="150">
        <v>3.69</v>
      </c>
      <c r="I1338" s="161">
        <v>0.25</v>
      </c>
      <c r="J1338" s="157">
        <f t="shared" si="40"/>
        <v>2.7675000000000001</v>
      </c>
    </row>
    <row r="1339" spans="1:10" ht="15.75">
      <c r="A1339" s="37">
        <f t="shared" si="41"/>
        <v>1335</v>
      </c>
      <c r="B1339" s="99" t="s">
        <v>203</v>
      </c>
      <c r="C1339" s="113" t="s">
        <v>2756</v>
      </c>
      <c r="D1339" s="113" t="s">
        <v>2757</v>
      </c>
      <c r="E1339" s="113" t="s">
        <v>211</v>
      </c>
      <c r="F1339" s="113"/>
      <c r="G1339" s="113">
        <v>1</v>
      </c>
      <c r="H1339" s="150">
        <v>4</v>
      </c>
      <c r="I1339" s="161">
        <v>0.25</v>
      </c>
      <c r="J1339" s="157">
        <f t="shared" si="40"/>
        <v>3</v>
      </c>
    </row>
    <row r="1340" spans="1:10" ht="15.75">
      <c r="A1340" s="37">
        <f t="shared" si="41"/>
        <v>1336</v>
      </c>
      <c r="B1340" s="99" t="s">
        <v>203</v>
      </c>
      <c r="C1340" s="113" t="s">
        <v>2758</v>
      </c>
      <c r="D1340" s="113" t="s">
        <v>2759</v>
      </c>
      <c r="E1340" s="113" t="s">
        <v>211</v>
      </c>
      <c r="F1340" s="113"/>
      <c r="G1340" s="113">
        <v>1</v>
      </c>
      <c r="H1340" s="150">
        <v>7.72</v>
      </c>
      <c r="I1340" s="161">
        <v>0.25</v>
      </c>
      <c r="J1340" s="157">
        <f t="shared" si="40"/>
        <v>5.79</v>
      </c>
    </row>
    <row r="1341" spans="1:10" ht="15.75">
      <c r="A1341" s="37">
        <f t="shared" si="41"/>
        <v>1337</v>
      </c>
      <c r="B1341" s="99" t="s">
        <v>203</v>
      </c>
      <c r="C1341" s="113" t="s">
        <v>2760</v>
      </c>
      <c r="D1341" s="113" t="s">
        <v>2761</v>
      </c>
      <c r="E1341" s="113" t="s">
        <v>211</v>
      </c>
      <c r="F1341" s="113"/>
      <c r="G1341" s="113">
        <v>1</v>
      </c>
      <c r="H1341" s="150">
        <v>3.3</v>
      </c>
      <c r="I1341" s="161">
        <v>0.25</v>
      </c>
      <c r="J1341" s="157">
        <f t="shared" si="40"/>
        <v>2.4749999999999996</v>
      </c>
    </row>
    <row r="1342" spans="1:10" ht="15.75">
      <c r="A1342" s="37">
        <f t="shared" si="41"/>
        <v>1338</v>
      </c>
      <c r="B1342" s="99" t="s">
        <v>203</v>
      </c>
      <c r="C1342" s="113" t="s">
        <v>2762</v>
      </c>
      <c r="D1342" s="113" t="s">
        <v>2763</v>
      </c>
      <c r="E1342" s="113" t="s">
        <v>211</v>
      </c>
      <c r="F1342" s="113"/>
      <c r="G1342" s="113">
        <v>1</v>
      </c>
      <c r="H1342" s="150">
        <v>9.01</v>
      </c>
      <c r="I1342" s="161">
        <v>0.25</v>
      </c>
      <c r="J1342" s="157">
        <f t="shared" si="40"/>
        <v>6.7575000000000003</v>
      </c>
    </row>
    <row r="1343" spans="1:10" ht="15.75">
      <c r="A1343" s="37">
        <f t="shared" si="41"/>
        <v>1339</v>
      </c>
      <c r="B1343" s="99" t="s">
        <v>203</v>
      </c>
      <c r="C1343" s="113" t="s">
        <v>2764</v>
      </c>
      <c r="D1343" s="113" t="s">
        <v>2765</v>
      </c>
      <c r="E1343" s="113" t="s">
        <v>211</v>
      </c>
      <c r="F1343" s="113"/>
      <c r="G1343" s="113">
        <v>1</v>
      </c>
      <c r="H1343" s="150">
        <v>6.53</v>
      </c>
      <c r="I1343" s="161">
        <v>0.25</v>
      </c>
      <c r="J1343" s="157">
        <f t="shared" si="40"/>
        <v>4.8975</v>
      </c>
    </row>
    <row r="1344" spans="1:10" ht="15.75">
      <c r="A1344" s="37">
        <f t="shared" si="41"/>
        <v>1340</v>
      </c>
      <c r="B1344" s="99" t="s">
        <v>203</v>
      </c>
      <c r="C1344" s="113" t="s">
        <v>2766</v>
      </c>
      <c r="D1344" s="113" t="s">
        <v>2767</v>
      </c>
      <c r="E1344" s="113" t="s">
        <v>211</v>
      </c>
      <c r="F1344" s="113"/>
      <c r="G1344" s="113">
        <v>1</v>
      </c>
      <c r="H1344" s="150">
        <v>84</v>
      </c>
      <c r="I1344" s="161">
        <v>0.25</v>
      </c>
      <c r="J1344" s="157">
        <f t="shared" si="40"/>
        <v>63</v>
      </c>
    </row>
    <row r="1345" spans="1:10" ht="15.75">
      <c r="A1345" s="37">
        <f t="shared" si="41"/>
        <v>1341</v>
      </c>
      <c r="B1345" s="99" t="s">
        <v>203</v>
      </c>
      <c r="C1345" s="113" t="s">
        <v>2768</v>
      </c>
      <c r="D1345" s="113" t="s">
        <v>2769</v>
      </c>
      <c r="E1345" s="113" t="s">
        <v>211</v>
      </c>
      <c r="F1345" s="113"/>
      <c r="G1345" s="113">
        <v>1</v>
      </c>
      <c r="H1345" s="150">
        <v>29.75</v>
      </c>
      <c r="I1345" s="161">
        <v>0.25</v>
      </c>
      <c r="J1345" s="157">
        <f t="shared" si="40"/>
        <v>22.3125</v>
      </c>
    </row>
    <row r="1346" spans="1:10" ht="15.75">
      <c r="A1346" s="37">
        <f t="shared" si="41"/>
        <v>1342</v>
      </c>
      <c r="B1346" s="99" t="s">
        <v>203</v>
      </c>
      <c r="C1346" s="113" t="s">
        <v>2770</v>
      </c>
      <c r="D1346" s="113" t="s">
        <v>2771</v>
      </c>
      <c r="E1346" s="113" t="s">
        <v>211</v>
      </c>
      <c r="F1346" s="113"/>
      <c r="G1346" s="113">
        <v>1</v>
      </c>
      <c r="H1346" s="150">
        <v>227.97</v>
      </c>
      <c r="I1346" s="161">
        <v>0.25</v>
      </c>
      <c r="J1346" s="157">
        <f t="shared" ref="J1346:J1409" si="42">H1346*(1-I1346)</f>
        <v>170.97749999999999</v>
      </c>
    </row>
    <row r="1347" spans="1:10" ht="15.75">
      <c r="A1347" s="37">
        <f t="shared" si="41"/>
        <v>1343</v>
      </c>
      <c r="B1347" s="99" t="s">
        <v>203</v>
      </c>
      <c r="C1347" s="113" t="s">
        <v>2772</v>
      </c>
      <c r="D1347" s="113" t="s">
        <v>2773</v>
      </c>
      <c r="E1347" s="113" t="s">
        <v>211</v>
      </c>
      <c r="F1347" s="113"/>
      <c r="G1347" s="113">
        <v>1</v>
      </c>
      <c r="H1347" s="150">
        <v>37.340000000000003</v>
      </c>
      <c r="I1347" s="161">
        <v>0.25</v>
      </c>
      <c r="J1347" s="157">
        <f t="shared" si="42"/>
        <v>28.005000000000003</v>
      </c>
    </row>
    <row r="1348" spans="1:10" ht="15.75">
      <c r="A1348" s="37">
        <f t="shared" si="41"/>
        <v>1344</v>
      </c>
      <c r="B1348" s="99" t="s">
        <v>203</v>
      </c>
      <c r="C1348" s="113" t="s">
        <v>2774</v>
      </c>
      <c r="D1348" s="113" t="s">
        <v>2775</v>
      </c>
      <c r="E1348" s="113" t="s">
        <v>211</v>
      </c>
      <c r="F1348" s="113"/>
      <c r="G1348" s="113">
        <v>1</v>
      </c>
      <c r="H1348" s="150">
        <v>60.46</v>
      </c>
      <c r="I1348" s="161">
        <v>0.25</v>
      </c>
      <c r="J1348" s="157">
        <f t="shared" si="42"/>
        <v>45.344999999999999</v>
      </c>
    </row>
    <row r="1349" spans="1:10" ht="15.75">
      <c r="A1349" s="37">
        <f t="shared" si="41"/>
        <v>1345</v>
      </c>
      <c r="B1349" s="99" t="s">
        <v>203</v>
      </c>
      <c r="C1349" s="113" t="s">
        <v>2776</v>
      </c>
      <c r="D1349" s="113" t="s">
        <v>2777</v>
      </c>
      <c r="E1349" s="113" t="s">
        <v>211</v>
      </c>
      <c r="F1349" s="113"/>
      <c r="G1349" s="113">
        <v>1</v>
      </c>
      <c r="H1349" s="150">
        <v>7</v>
      </c>
      <c r="I1349" s="161">
        <v>0.25</v>
      </c>
      <c r="J1349" s="157">
        <f t="shared" si="42"/>
        <v>5.25</v>
      </c>
    </row>
    <row r="1350" spans="1:10" ht="15.75">
      <c r="A1350" s="37">
        <f t="shared" si="41"/>
        <v>1346</v>
      </c>
      <c r="B1350" s="99" t="s">
        <v>203</v>
      </c>
      <c r="C1350" s="113" t="s">
        <v>2778</v>
      </c>
      <c r="D1350" s="113" t="s">
        <v>2779</v>
      </c>
      <c r="E1350" s="113" t="s">
        <v>211</v>
      </c>
      <c r="F1350" s="113"/>
      <c r="G1350" s="113">
        <v>1</v>
      </c>
      <c r="H1350" s="150">
        <v>8.17</v>
      </c>
      <c r="I1350" s="161">
        <v>0.25</v>
      </c>
      <c r="J1350" s="157">
        <f t="shared" si="42"/>
        <v>6.1274999999999995</v>
      </c>
    </row>
    <row r="1351" spans="1:10" ht="15.75">
      <c r="A1351" s="37">
        <f t="shared" ref="A1351:A1414" si="43">A1350+1</f>
        <v>1347</v>
      </c>
      <c r="B1351" s="99" t="s">
        <v>203</v>
      </c>
      <c r="C1351" s="113" t="s">
        <v>2780</v>
      </c>
      <c r="D1351" s="113" t="s">
        <v>2781</v>
      </c>
      <c r="E1351" s="113" t="s">
        <v>211</v>
      </c>
      <c r="F1351" s="113"/>
      <c r="G1351" s="113">
        <v>1</v>
      </c>
      <c r="H1351" s="150">
        <v>35.18</v>
      </c>
      <c r="I1351" s="161">
        <v>0.25</v>
      </c>
      <c r="J1351" s="157">
        <f t="shared" si="42"/>
        <v>26.384999999999998</v>
      </c>
    </row>
    <row r="1352" spans="1:10" ht="15.75">
      <c r="A1352" s="37">
        <f t="shared" si="43"/>
        <v>1348</v>
      </c>
      <c r="B1352" s="99" t="s">
        <v>203</v>
      </c>
      <c r="C1352" s="113" t="s">
        <v>2782</v>
      </c>
      <c r="D1352" s="113" t="s">
        <v>2783</v>
      </c>
      <c r="E1352" s="113" t="s">
        <v>211</v>
      </c>
      <c r="F1352" s="113"/>
      <c r="G1352" s="113">
        <v>1</v>
      </c>
      <c r="H1352" s="150">
        <v>35.18</v>
      </c>
      <c r="I1352" s="161">
        <v>0.25</v>
      </c>
      <c r="J1352" s="157">
        <f t="shared" si="42"/>
        <v>26.384999999999998</v>
      </c>
    </row>
    <row r="1353" spans="1:10" ht="15.75">
      <c r="A1353" s="37">
        <f t="shared" si="43"/>
        <v>1349</v>
      </c>
      <c r="B1353" s="99" t="s">
        <v>203</v>
      </c>
      <c r="C1353" s="113" t="s">
        <v>2784</v>
      </c>
      <c r="D1353" s="113" t="s">
        <v>2785</v>
      </c>
      <c r="E1353" s="113" t="s">
        <v>211</v>
      </c>
      <c r="F1353" s="113"/>
      <c r="G1353" s="113">
        <v>1</v>
      </c>
      <c r="H1353" s="150">
        <v>7</v>
      </c>
      <c r="I1353" s="161">
        <v>0.25</v>
      </c>
      <c r="J1353" s="157">
        <f t="shared" si="42"/>
        <v>5.25</v>
      </c>
    </row>
    <row r="1354" spans="1:10" ht="15.75">
      <c r="A1354" s="37">
        <f t="shared" si="43"/>
        <v>1350</v>
      </c>
      <c r="B1354" s="99" t="s">
        <v>203</v>
      </c>
      <c r="C1354" s="113" t="s">
        <v>2786</v>
      </c>
      <c r="D1354" s="113" t="s">
        <v>2787</v>
      </c>
      <c r="E1354" s="113" t="s">
        <v>211</v>
      </c>
      <c r="F1354" s="113"/>
      <c r="G1354" s="113">
        <v>1</v>
      </c>
      <c r="H1354" s="150">
        <v>12.83</v>
      </c>
      <c r="I1354" s="161">
        <v>0.25</v>
      </c>
      <c r="J1354" s="157">
        <f t="shared" si="42"/>
        <v>9.6225000000000005</v>
      </c>
    </row>
    <row r="1355" spans="1:10" ht="15.75">
      <c r="A1355" s="37">
        <f t="shared" si="43"/>
        <v>1351</v>
      </c>
      <c r="B1355" s="99" t="s">
        <v>203</v>
      </c>
      <c r="C1355" s="113" t="s">
        <v>2788</v>
      </c>
      <c r="D1355" s="113" t="s">
        <v>2789</v>
      </c>
      <c r="E1355" s="113" t="s">
        <v>211</v>
      </c>
      <c r="F1355" s="113"/>
      <c r="G1355" s="113">
        <v>1</v>
      </c>
      <c r="H1355" s="150">
        <v>23.45</v>
      </c>
      <c r="I1355" s="161">
        <v>0.25</v>
      </c>
      <c r="J1355" s="157">
        <f t="shared" si="42"/>
        <v>17.587499999999999</v>
      </c>
    </row>
    <row r="1356" spans="1:10" ht="15.75">
      <c r="A1356" s="37">
        <f t="shared" si="43"/>
        <v>1352</v>
      </c>
      <c r="B1356" s="99" t="s">
        <v>203</v>
      </c>
      <c r="C1356" s="113" t="s">
        <v>2790</v>
      </c>
      <c r="D1356" s="113" t="s">
        <v>2791</v>
      </c>
      <c r="E1356" s="113" t="s">
        <v>211</v>
      </c>
      <c r="F1356" s="113"/>
      <c r="G1356" s="113">
        <v>1</v>
      </c>
      <c r="H1356" s="150">
        <v>70</v>
      </c>
      <c r="I1356" s="161">
        <v>0.25</v>
      </c>
      <c r="J1356" s="157">
        <f t="shared" si="42"/>
        <v>52.5</v>
      </c>
    </row>
    <row r="1357" spans="1:10" ht="15.75">
      <c r="A1357" s="37">
        <f t="shared" si="43"/>
        <v>1353</v>
      </c>
      <c r="B1357" s="99" t="s">
        <v>203</v>
      </c>
      <c r="C1357" s="113" t="s">
        <v>2792</v>
      </c>
      <c r="D1357" s="113" t="s">
        <v>2793</v>
      </c>
      <c r="E1357" s="113" t="s">
        <v>211</v>
      </c>
      <c r="F1357" s="113"/>
      <c r="G1357" s="113">
        <v>1</v>
      </c>
      <c r="H1357" s="150">
        <v>53.9</v>
      </c>
      <c r="I1357" s="161">
        <v>0.25</v>
      </c>
      <c r="J1357" s="157">
        <f t="shared" si="42"/>
        <v>40.424999999999997</v>
      </c>
    </row>
    <row r="1358" spans="1:10" ht="15.75">
      <c r="A1358" s="37">
        <f t="shared" si="43"/>
        <v>1354</v>
      </c>
      <c r="B1358" s="99" t="s">
        <v>203</v>
      </c>
      <c r="C1358" s="113" t="s">
        <v>2794</v>
      </c>
      <c r="D1358" s="113" t="s">
        <v>2795</v>
      </c>
      <c r="E1358" s="113" t="s">
        <v>211</v>
      </c>
      <c r="F1358" s="113"/>
      <c r="G1358" s="113">
        <v>1</v>
      </c>
      <c r="H1358" s="150">
        <v>55.9</v>
      </c>
      <c r="I1358" s="161">
        <v>0.25</v>
      </c>
      <c r="J1358" s="157">
        <f t="shared" si="42"/>
        <v>41.924999999999997</v>
      </c>
    </row>
    <row r="1359" spans="1:10" ht="15.75">
      <c r="A1359" s="37">
        <f t="shared" si="43"/>
        <v>1355</v>
      </c>
      <c r="B1359" s="99" t="s">
        <v>203</v>
      </c>
      <c r="C1359" s="113" t="s">
        <v>2796</v>
      </c>
      <c r="D1359" s="113" t="s">
        <v>2797</v>
      </c>
      <c r="E1359" s="113" t="s">
        <v>211</v>
      </c>
      <c r="F1359" s="113"/>
      <c r="G1359" s="113">
        <v>1</v>
      </c>
      <c r="H1359" s="150">
        <v>35.5</v>
      </c>
      <c r="I1359" s="161">
        <v>0.25</v>
      </c>
      <c r="J1359" s="157">
        <f t="shared" si="42"/>
        <v>26.625</v>
      </c>
    </row>
    <row r="1360" spans="1:10" ht="15.75">
      <c r="A1360" s="37">
        <f t="shared" si="43"/>
        <v>1356</v>
      </c>
      <c r="B1360" s="99" t="s">
        <v>203</v>
      </c>
      <c r="C1360" s="113" t="s">
        <v>2798</v>
      </c>
      <c r="D1360" s="113" t="s">
        <v>2799</v>
      </c>
      <c r="E1360" s="113" t="s">
        <v>211</v>
      </c>
      <c r="F1360" s="113"/>
      <c r="G1360" s="113">
        <v>1</v>
      </c>
      <c r="H1360" s="150">
        <v>65.69</v>
      </c>
      <c r="I1360" s="161">
        <v>0.25</v>
      </c>
      <c r="J1360" s="157">
        <f t="shared" si="42"/>
        <v>49.267499999999998</v>
      </c>
    </row>
    <row r="1361" spans="1:10" ht="15.75">
      <c r="A1361" s="37">
        <f t="shared" si="43"/>
        <v>1357</v>
      </c>
      <c r="B1361" s="99" t="s">
        <v>203</v>
      </c>
      <c r="C1361" s="113" t="s">
        <v>2800</v>
      </c>
      <c r="D1361" s="113" t="s">
        <v>2801</v>
      </c>
      <c r="E1361" s="113" t="s">
        <v>211</v>
      </c>
      <c r="F1361" s="113"/>
      <c r="G1361" s="113">
        <v>1</v>
      </c>
      <c r="H1361" s="150">
        <v>89.71</v>
      </c>
      <c r="I1361" s="161">
        <v>0.25</v>
      </c>
      <c r="J1361" s="157">
        <f t="shared" si="42"/>
        <v>67.282499999999999</v>
      </c>
    </row>
    <row r="1362" spans="1:10" ht="15.75">
      <c r="A1362" s="37">
        <f t="shared" si="43"/>
        <v>1358</v>
      </c>
      <c r="B1362" s="99" t="s">
        <v>203</v>
      </c>
      <c r="C1362" s="113" t="s">
        <v>2802</v>
      </c>
      <c r="D1362" s="113" t="s">
        <v>2803</v>
      </c>
      <c r="E1362" s="113" t="s">
        <v>211</v>
      </c>
      <c r="F1362" s="113"/>
      <c r="G1362" s="113">
        <v>1</v>
      </c>
      <c r="H1362" s="150">
        <v>145.83000000000001</v>
      </c>
      <c r="I1362" s="161">
        <v>0.25</v>
      </c>
      <c r="J1362" s="157">
        <f t="shared" si="42"/>
        <v>109.3725</v>
      </c>
    </row>
    <row r="1363" spans="1:10" ht="15.75">
      <c r="A1363" s="37">
        <f t="shared" si="43"/>
        <v>1359</v>
      </c>
      <c r="B1363" s="99" t="s">
        <v>203</v>
      </c>
      <c r="C1363" s="113" t="s">
        <v>2804</v>
      </c>
      <c r="D1363" s="113" t="s">
        <v>2805</v>
      </c>
      <c r="E1363" s="113" t="s">
        <v>211</v>
      </c>
      <c r="F1363" s="113"/>
      <c r="G1363" s="113">
        <v>1</v>
      </c>
      <c r="H1363" s="150">
        <v>54.13</v>
      </c>
      <c r="I1363" s="161">
        <v>0.25</v>
      </c>
      <c r="J1363" s="157">
        <f t="shared" si="42"/>
        <v>40.597500000000004</v>
      </c>
    </row>
    <row r="1364" spans="1:10" ht="15.75">
      <c r="A1364" s="37">
        <f t="shared" si="43"/>
        <v>1360</v>
      </c>
      <c r="B1364" s="99" t="s">
        <v>203</v>
      </c>
      <c r="C1364" s="113" t="s">
        <v>2806</v>
      </c>
      <c r="D1364" s="113" t="s">
        <v>2807</v>
      </c>
      <c r="E1364" s="113" t="s">
        <v>211</v>
      </c>
      <c r="F1364" s="113"/>
      <c r="G1364" s="113">
        <v>1</v>
      </c>
      <c r="H1364" s="150">
        <v>226.6</v>
      </c>
      <c r="I1364" s="161">
        <v>0.25</v>
      </c>
      <c r="J1364" s="157">
        <f t="shared" si="42"/>
        <v>169.95</v>
      </c>
    </row>
    <row r="1365" spans="1:10" ht="15.75">
      <c r="A1365" s="37">
        <f t="shared" si="43"/>
        <v>1361</v>
      </c>
      <c r="B1365" s="99" t="s">
        <v>203</v>
      </c>
      <c r="C1365" s="113" t="s">
        <v>2808</v>
      </c>
      <c r="D1365" s="113" t="s">
        <v>2809</v>
      </c>
      <c r="E1365" s="113" t="s">
        <v>211</v>
      </c>
      <c r="F1365" s="113"/>
      <c r="G1365" s="113">
        <v>1</v>
      </c>
      <c r="H1365" s="150">
        <v>453.2</v>
      </c>
      <c r="I1365" s="161">
        <v>0.25</v>
      </c>
      <c r="J1365" s="157">
        <f t="shared" si="42"/>
        <v>339.9</v>
      </c>
    </row>
    <row r="1366" spans="1:10" ht="15.75">
      <c r="A1366" s="37">
        <f t="shared" si="43"/>
        <v>1362</v>
      </c>
      <c r="B1366" s="99" t="s">
        <v>203</v>
      </c>
      <c r="C1366" s="113" t="s">
        <v>2810</v>
      </c>
      <c r="D1366" s="113" t="s">
        <v>2811</v>
      </c>
      <c r="E1366" s="113" t="s">
        <v>211</v>
      </c>
      <c r="F1366" s="113"/>
      <c r="G1366" s="113">
        <v>1</v>
      </c>
      <c r="H1366" s="150">
        <v>226.6</v>
      </c>
      <c r="I1366" s="161">
        <v>0.25</v>
      </c>
      <c r="J1366" s="157">
        <f t="shared" si="42"/>
        <v>169.95</v>
      </c>
    </row>
    <row r="1367" spans="1:10" ht="15.75">
      <c r="A1367" s="37">
        <f t="shared" si="43"/>
        <v>1363</v>
      </c>
      <c r="B1367" s="99" t="s">
        <v>203</v>
      </c>
      <c r="C1367" s="113" t="s">
        <v>2812</v>
      </c>
      <c r="D1367" s="113" t="s">
        <v>2813</v>
      </c>
      <c r="E1367" s="113" t="s">
        <v>211</v>
      </c>
      <c r="F1367" s="113"/>
      <c r="G1367" s="113">
        <v>1</v>
      </c>
      <c r="H1367" s="150">
        <v>226.6</v>
      </c>
      <c r="I1367" s="161">
        <v>0.25</v>
      </c>
      <c r="J1367" s="157">
        <f t="shared" si="42"/>
        <v>169.95</v>
      </c>
    </row>
    <row r="1368" spans="1:10" ht="15.75">
      <c r="A1368" s="37">
        <f t="shared" si="43"/>
        <v>1364</v>
      </c>
      <c r="B1368" s="99" t="s">
        <v>203</v>
      </c>
      <c r="C1368" s="113" t="s">
        <v>2814</v>
      </c>
      <c r="D1368" s="113" t="s">
        <v>2815</v>
      </c>
      <c r="E1368" s="113" t="s">
        <v>211</v>
      </c>
      <c r="F1368" s="113"/>
      <c r="G1368" s="113">
        <v>1</v>
      </c>
      <c r="H1368" s="150">
        <v>453.2</v>
      </c>
      <c r="I1368" s="161">
        <v>0.25</v>
      </c>
      <c r="J1368" s="157">
        <f t="shared" si="42"/>
        <v>339.9</v>
      </c>
    </row>
    <row r="1369" spans="1:10" ht="15.75">
      <c r="A1369" s="37">
        <f t="shared" si="43"/>
        <v>1365</v>
      </c>
      <c r="B1369" s="99" t="s">
        <v>203</v>
      </c>
      <c r="C1369" s="113" t="s">
        <v>2816</v>
      </c>
      <c r="D1369" s="113" t="s">
        <v>2817</v>
      </c>
      <c r="E1369" s="113" t="s">
        <v>211</v>
      </c>
      <c r="F1369" s="113"/>
      <c r="G1369" s="113">
        <v>1</v>
      </c>
      <c r="H1369" s="150">
        <v>226.6</v>
      </c>
      <c r="I1369" s="161">
        <v>0.25</v>
      </c>
      <c r="J1369" s="157">
        <f t="shared" si="42"/>
        <v>169.95</v>
      </c>
    </row>
    <row r="1370" spans="1:10" ht="15.75">
      <c r="A1370" s="37">
        <f t="shared" si="43"/>
        <v>1366</v>
      </c>
      <c r="B1370" s="99" t="s">
        <v>203</v>
      </c>
      <c r="C1370" s="113" t="s">
        <v>2818</v>
      </c>
      <c r="D1370" s="113" t="s">
        <v>2819</v>
      </c>
      <c r="E1370" s="113" t="s">
        <v>211</v>
      </c>
      <c r="F1370" s="113"/>
      <c r="G1370" s="113">
        <v>1</v>
      </c>
      <c r="H1370" s="150">
        <v>3900.17</v>
      </c>
      <c r="I1370" s="161">
        <v>0.25</v>
      </c>
      <c r="J1370" s="157">
        <f t="shared" si="42"/>
        <v>2925.1275000000001</v>
      </c>
    </row>
    <row r="1371" spans="1:10" ht="15.75">
      <c r="A1371" s="37">
        <f t="shared" si="43"/>
        <v>1367</v>
      </c>
      <c r="B1371" s="99" t="s">
        <v>203</v>
      </c>
      <c r="C1371" s="113" t="s">
        <v>2820</v>
      </c>
      <c r="D1371" s="113" t="s">
        <v>2821</v>
      </c>
      <c r="E1371" s="113" t="s">
        <v>211</v>
      </c>
      <c r="F1371" s="113"/>
      <c r="G1371" s="113">
        <v>1</v>
      </c>
      <c r="H1371" s="150">
        <v>3542.55</v>
      </c>
      <c r="I1371" s="161">
        <v>0.25</v>
      </c>
      <c r="J1371" s="157">
        <f t="shared" si="42"/>
        <v>2656.9125000000004</v>
      </c>
    </row>
    <row r="1372" spans="1:10" ht="15.75">
      <c r="A1372" s="37">
        <f t="shared" si="43"/>
        <v>1368</v>
      </c>
      <c r="B1372" s="99" t="s">
        <v>203</v>
      </c>
      <c r="C1372" s="113" t="s">
        <v>2822</v>
      </c>
      <c r="D1372" s="113" t="s">
        <v>2823</v>
      </c>
      <c r="E1372" s="113" t="s">
        <v>211</v>
      </c>
      <c r="F1372" s="113"/>
      <c r="G1372" s="113">
        <v>1</v>
      </c>
      <c r="H1372" s="150">
        <v>3542.55</v>
      </c>
      <c r="I1372" s="161">
        <v>0.25</v>
      </c>
      <c r="J1372" s="157">
        <f t="shared" si="42"/>
        <v>2656.9125000000004</v>
      </c>
    </row>
    <row r="1373" spans="1:10" ht="15.75">
      <c r="A1373" s="37">
        <f t="shared" si="43"/>
        <v>1369</v>
      </c>
      <c r="B1373" s="99" t="s">
        <v>203</v>
      </c>
      <c r="C1373" s="113" t="s">
        <v>2824</v>
      </c>
      <c r="D1373" s="113" t="s">
        <v>2825</v>
      </c>
      <c r="E1373" s="113" t="s">
        <v>211</v>
      </c>
      <c r="F1373" s="113"/>
      <c r="G1373" s="113">
        <v>1</v>
      </c>
      <c r="H1373" s="150">
        <v>3542.55</v>
      </c>
      <c r="I1373" s="161">
        <v>0.25</v>
      </c>
      <c r="J1373" s="157">
        <f t="shared" si="42"/>
        <v>2656.9125000000004</v>
      </c>
    </row>
    <row r="1374" spans="1:10" ht="15.75">
      <c r="A1374" s="37">
        <f t="shared" si="43"/>
        <v>1370</v>
      </c>
      <c r="B1374" s="99" t="s">
        <v>203</v>
      </c>
      <c r="C1374" s="113" t="s">
        <v>2826</v>
      </c>
      <c r="D1374" s="113" t="s">
        <v>2827</v>
      </c>
      <c r="E1374" s="113" t="s">
        <v>211</v>
      </c>
      <c r="F1374" s="113"/>
      <c r="G1374" s="113">
        <v>1</v>
      </c>
      <c r="H1374" s="150">
        <v>169.74</v>
      </c>
      <c r="I1374" s="161">
        <v>0.25</v>
      </c>
      <c r="J1374" s="157">
        <f t="shared" si="42"/>
        <v>127.30500000000001</v>
      </c>
    </row>
    <row r="1375" spans="1:10" ht="15.75">
      <c r="A1375" s="37">
        <f t="shared" si="43"/>
        <v>1371</v>
      </c>
      <c r="B1375" s="99" t="s">
        <v>203</v>
      </c>
      <c r="C1375" s="113" t="s">
        <v>2828</v>
      </c>
      <c r="D1375" s="113" t="s">
        <v>2829</v>
      </c>
      <c r="E1375" s="113" t="s">
        <v>211</v>
      </c>
      <c r="F1375" s="113"/>
      <c r="G1375" s="113">
        <v>1</v>
      </c>
      <c r="H1375" s="150">
        <v>322.49</v>
      </c>
      <c r="I1375" s="161">
        <v>0.25</v>
      </c>
      <c r="J1375" s="157">
        <f t="shared" si="42"/>
        <v>241.86750000000001</v>
      </c>
    </row>
    <row r="1376" spans="1:10" ht="15.75">
      <c r="A1376" s="37">
        <f t="shared" si="43"/>
        <v>1372</v>
      </c>
      <c r="B1376" s="99" t="s">
        <v>203</v>
      </c>
      <c r="C1376" s="113" t="s">
        <v>2830</v>
      </c>
      <c r="D1376" s="113" t="s">
        <v>2831</v>
      </c>
      <c r="E1376" s="113" t="s">
        <v>211</v>
      </c>
      <c r="F1376" s="113"/>
      <c r="G1376" s="113">
        <v>1</v>
      </c>
      <c r="H1376" s="150">
        <v>169.74</v>
      </c>
      <c r="I1376" s="161">
        <v>0.25</v>
      </c>
      <c r="J1376" s="157">
        <f t="shared" si="42"/>
        <v>127.30500000000001</v>
      </c>
    </row>
    <row r="1377" spans="1:10" ht="15.75">
      <c r="A1377" s="37">
        <f t="shared" si="43"/>
        <v>1373</v>
      </c>
      <c r="B1377" s="99" t="s">
        <v>203</v>
      </c>
      <c r="C1377" s="113" t="s">
        <v>2832</v>
      </c>
      <c r="D1377" s="113" t="s">
        <v>2833</v>
      </c>
      <c r="E1377" s="113" t="s">
        <v>211</v>
      </c>
      <c r="F1377" s="113"/>
      <c r="G1377" s="113">
        <v>1</v>
      </c>
      <c r="H1377" s="150">
        <v>217.43</v>
      </c>
      <c r="I1377" s="161">
        <v>0.25</v>
      </c>
      <c r="J1377" s="157">
        <f t="shared" si="42"/>
        <v>163.07249999999999</v>
      </c>
    </row>
    <row r="1378" spans="1:10" ht="15.75">
      <c r="A1378" s="37">
        <f t="shared" si="43"/>
        <v>1374</v>
      </c>
      <c r="B1378" s="99" t="s">
        <v>203</v>
      </c>
      <c r="C1378" s="113" t="s">
        <v>2834</v>
      </c>
      <c r="D1378" s="113" t="s">
        <v>2835</v>
      </c>
      <c r="E1378" s="113" t="s">
        <v>211</v>
      </c>
      <c r="F1378" s="113"/>
      <c r="G1378" s="113">
        <v>1</v>
      </c>
      <c r="H1378" s="150">
        <v>217.43</v>
      </c>
      <c r="I1378" s="161">
        <v>0.25</v>
      </c>
      <c r="J1378" s="157">
        <f t="shared" si="42"/>
        <v>163.07249999999999</v>
      </c>
    </row>
    <row r="1379" spans="1:10" ht="15.75">
      <c r="A1379" s="37">
        <f t="shared" si="43"/>
        <v>1375</v>
      </c>
      <c r="B1379" s="99" t="s">
        <v>203</v>
      </c>
      <c r="C1379" s="113" t="s">
        <v>2836</v>
      </c>
      <c r="D1379" s="113" t="s">
        <v>2837</v>
      </c>
      <c r="E1379" s="113" t="s">
        <v>211</v>
      </c>
      <c r="F1379" s="113"/>
      <c r="G1379" s="113">
        <v>1</v>
      </c>
      <c r="H1379" s="150">
        <v>402.83</v>
      </c>
      <c r="I1379" s="161">
        <v>0.25</v>
      </c>
      <c r="J1379" s="157">
        <f t="shared" si="42"/>
        <v>302.1225</v>
      </c>
    </row>
    <row r="1380" spans="1:10" ht="15.75">
      <c r="A1380" s="37">
        <f t="shared" si="43"/>
        <v>1376</v>
      </c>
      <c r="B1380" s="99" t="s">
        <v>203</v>
      </c>
      <c r="C1380" s="113" t="s">
        <v>2838</v>
      </c>
      <c r="D1380" s="113" t="s">
        <v>2839</v>
      </c>
      <c r="E1380" s="113" t="s">
        <v>211</v>
      </c>
      <c r="F1380" s="113"/>
      <c r="G1380" s="113">
        <v>1</v>
      </c>
      <c r="H1380" s="150">
        <v>402.83</v>
      </c>
      <c r="I1380" s="161">
        <v>0.25</v>
      </c>
      <c r="J1380" s="157">
        <f t="shared" si="42"/>
        <v>302.1225</v>
      </c>
    </row>
    <row r="1381" spans="1:10" ht="15.75">
      <c r="A1381" s="37">
        <f t="shared" si="43"/>
        <v>1377</v>
      </c>
      <c r="B1381" s="99" t="s">
        <v>203</v>
      </c>
      <c r="C1381" s="113" t="s">
        <v>2840</v>
      </c>
      <c r="D1381" s="113" t="s">
        <v>2841</v>
      </c>
      <c r="E1381" s="113" t="s">
        <v>211</v>
      </c>
      <c r="F1381" s="113"/>
      <c r="G1381" s="113">
        <v>1</v>
      </c>
      <c r="H1381" s="150">
        <v>402.83</v>
      </c>
      <c r="I1381" s="161">
        <v>0.25</v>
      </c>
      <c r="J1381" s="157">
        <f t="shared" si="42"/>
        <v>302.1225</v>
      </c>
    </row>
    <row r="1382" spans="1:10" ht="15.75">
      <c r="A1382" s="37">
        <f t="shared" si="43"/>
        <v>1378</v>
      </c>
      <c r="B1382" s="99" t="s">
        <v>203</v>
      </c>
      <c r="C1382" s="113" t="s">
        <v>2842</v>
      </c>
      <c r="D1382" s="113" t="s">
        <v>2843</v>
      </c>
      <c r="E1382" s="113" t="s">
        <v>211</v>
      </c>
      <c r="F1382" s="113"/>
      <c r="G1382" s="113">
        <v>1</v>
      </c>
      <c r="H1382" s="150">
        <v>217.43</v>
      </c>
      <c r="I1382" s="161">
        <v>0.25</v>
      </c>
      <c r="J1382" s="157">
        <f t="shared" si="42"/>
        <v>163.07249999999999</v>
      </c>
    </row>
    <row r="1383" spans="1:10" ht="15.75">
      <c r="A1383" s="37">
        <f t="shared" si="43"/>
        <v>1379</v>
      </c>
      <c r="B1383" s="99" t="s">
        <v>203</v>
      </c>
      <c r="C1383" s="113" t="s">
        <v>2844</v>
      </c>
      <c r="D1383" s="113" t="s">
        <v>2845</v>
      </c>
      <c r="E1383" s="113" t="s">
        <v>211</v>
      </c>
      <c r="F1383" s="113"/>
      <c r="G1383" s="113">
        <v>1</v>
      </c>
      <c r="H1383" s="150">
        <v>203.73</v>
      </c>
      <c r="I1383" s="161">
        <v>0.25</v>
      </c>
      <c r="J1383" s="157">
        <f t="shared" si="42"/>
        <v>152.79749999999999</v>
      </c>
    </row>
    <row r="1384" spans="1:10" ht="15.75">
      <c r="A1384" s="37">
        <f t="shared" si="43"/>
        <v>1380</v>
      </c>
      <c r="B1384" s="99" t="s">
        <v>203</v>
      </c>
      <c r="C1384" s="113" t="s">
        <v>2846</v>
      </c>
      <c r="D1384" s="113" t="s">
        <v>2847</v>
      </c>
      <c r="E1384" s="113" t="s">
        <v>211</v>
      </c>
      <c r="F1384" s="113"/>
      <c r="G1384" s="113">
        <v>1</v>
      </c>
      <c r="H1384" s="150">
        <v>203.73</v>
      </c>
      <c r="I1384" s="161">
        <v>0.25</v>
      </c>
      <c r="J1384" s="157">
        <f t="shared" si="42"/>
        <v>152.79749999999999</v>
      </c>
    </row>
    <row r="1385" spans="1:10" ht="15.75">
      <c r="A1385" s="37">
        <f t="shared" si="43"/>
        <v>1381</v>
      </c>
      <c r="B1385" s="99" t="s">
        <v>203</v>
      </c>
      <c r="C1385" s="113" t="s">
        <v>2848</v>
      </c>
      <c r="D1385" s="113" t="s">
        <v>2849</v>
      </c>
      <c r="E1385" s="113" t="s">
        <v>211</v>
      </c>
      <c r="F1385" s="113"/>
      <c r="G1385" s="113">
        <v>1</v>
      </c>
      <c r="H1385" s="150">
        <v>203.73</v>
      </c>
      <c r="I1385" s="161">
        <v>0.25</v>
      </c>
      <c r="J1385" s="157">
        <f t="shared" si="42"/>
        <v>152.79749999999999</v>
      </c>
    </row>
    <row r="1386" spans="1:10" ht="15.75">
      <c r="A1386" s="37">
        <f t="shared" si="43"/>
        <v>1382</v>
      </c>
      <c r="B1386" s="99" t="s">
        <v>203</v>
      </c>
      <c r="C1386" s="113" t="s">
        <v>2850</v>
      </c>
      <c r="D1386" s="113" t="s">
        <v>2851</v>
      </c>
      <c r="E1386" s="113" t="s">
        <v>211</v>
      </c>
      <c r="F1386" s="113"/>
      <c r="G1386" s="113">
        <v>1</v>
      </c>
      <c r="H1386" s="150">
        <v>421.18</v>
      </c>
      <c r="I1386" s="161">
        <v>0.25</v>
      </c>
      <c r="J1386" s="157">
        <f t="shared" si="42"/>
        <v>315.88499999999999</v>
      </c>
    </row>
    <row r="1387" spans="1:10" ht="15.75">
      <c r="A1387" s="37">
        <f t="shared" si="43"/>
        <v>1383</v>
      </c>
      <c r="B1387" s="99" t="s">
        <v>203</v>
      </c>
      <c r="C1387" s="113" t="s">
        <v>2852</v>
      </c>
      <c r="D1387" s="113" t="s">
        <v>2853</v>
      </c>
      <c r="E1387" s="113" t="s">
        <v>211</v>
      </c>
      <c r="F1387" s="113"/>
      <c r="G1387" s="113">
        <v>1</v>
      </c>
      <c r="H1387" s="150">
        <v>448.19</v>
      </c>
      <c r="I1387" s="161">
        <v>0.25</v>
      </c>
      <c r="J1387" s="157">
        <f t="shared" si="42"/>
        <v>336.14249999999998</v>
      </c>
    </row>
    <row r="1388" spans="1:10" ht="15.75">
      <c r="A1388" s="37">
        <f t="shared" si="43"/>
        <v>1384</v>
      </c>
      <c r="B1388" s="99" t="s">
        <v>203</v>
      </c>
      <c r="C1388" s="113" t="s">
        <v>2854</v>
      </c>
      <c r="D1388" s="113" t="s">
        <v>2855</v>
      </c>
      <c r="E1388" s="113" t="s">
        <v>211</v>
      </c>
      <c r="F1388" s="113"/>
      <c r="G1388" s="113">
        <v>1</v>
      </c>
      <c r="H1388" s="150">
        <v>455.16</v>
      </c>
      <c r="I1388" s="161">
        <v>0.25</v>
      </c>
      <c r="J1388" s="157">
        <f t="shared" si="42"/>
        <v>341.37</v>
      </c>
    </row>
    <row r="1389" spans="1:10" ht="15.75">
      <c r="A1389" s="37">
        <f t="shared" si="43"/>
        <v>1385</v>
      </c>
      <c r="B1389" s="99" t="s">
        <v>203</v>
      </c>
      <c r="C1389" s="113" t="s">
        <v>2856</v>
      </c>
      <c r="D1389" s="113" t="s">
        <v>2857</v>
      </c>
      <c r="E1389" s="113" t="s">
        <v>211</v>
      </c>
      <c r="F1389" s="113"/>
      <c r="G1389" s="113">
        <v>1</v>
      </c>
      <c r="H1389" s="150">
        <v>920.19</v>
      </c>
      <c r="I1389" s="161">
        <v>0.25</v>
      </c>
      <c r="J1389" s="157">
        <f t="shared" si="42"/>
        <v>690.14250000000004</v>
      </c>
    </row>
    <row r="1390" spans="1:10" ht="15.75">
      <c r="A1390" s="37">
        <f t="shared" si="43"/>
        <v>1386</v>
      </c>
      <c r="B1390" s="99" t="s">
        <v>203</v>
      </c>
      <c r="C1390" s="113" t="s">
        <v>2858</v>
      </c>
      <c r="D1390" s="113" t="s">
        <v>2859</v>
      </c>
      <c r="E1390" s="113" t="s">
        <v>211</v>
      </c>
      <c r="F1390" s="113"/>
      <c r="G1390" s="113">
        <v>1</v>
      </c>
      <c r="H1390" s="150">
        <v>831.44</v>
      </c>
      <c r="I1390" s="161">
        <v>0.25</v>
      </c>
      <c r="J1390" s="157">
        <f t="shared" si="42"/>
        <v>623.58000000000004</v>
      </c>
    </row>
    <row r="1391" spans="1:10" ht="15.75">
      <c r="A1391" s="37">
        <f t="shared" si="43"/>
        <v>1387</v>
      </c>
      <c r="B1391" s="99" t="s">
        <v>203</v>
      </c>
      <c r="C1391" s="113" t="s">
        <v>2860</v>
      </c>
      <c r="D1391" s="113" t="s">
        <v>2861</v>
      </c>
      <c r="E1391" s="113" t="s">
        <v>211</v>
      </c>
      <c r="F1391" s="113"/>
      <c r="G1391" s="113">
        <v>1</v>
      </c>
      <c r="H1391" s="150">
        <v>818.85</v>
      </c>
      <c r="I1391" s="161">
        <v>0.25</v>
      </c>
      <c r="J1391" s="157">
        <f t="shared" si="42"/>
        <v>614.13750000000005</v>
      </c>
    </row>
    <row r="1392" spans="1:10" ht="15.75">
      <c r="A1392" s="37">
        <f t="shared" si="43"/>
        <v>1388</v>
      </c>
      <c r="B1392" s="99" t="s">
        <v>203</v>
      </c>
      <c r="C1392" s="113" t="s">
        <v>2862</v>
      </c>
      <c r="D1392" s="113" t="s">
        <v>2863</v>
      </c>
      <c r="E1392" s="113" t="s">
        <v>211</v>
      </c>
      <c r="F1392" s="113"/>
      <c r="G1392" s="113">
        <v>1</v>
      </c>
      <c r="H1392" s="150">
        <v>830.78</v>
      </c>
      <c r="I1392" s="161">
        <v>0.25</v>
      </c>
      <c r="J1392" s="157">
        <f t="shared" si="42"/>
        <v>623.08500000000004</v>
      </c>
    </row>
    <row r="1393" spans="1:10" ht="15.75">
      <c r="A1393" s="37">
        <f t="shared" si="43"/>
        <v>1389</v>
      </c>
      <c r="B1393" s="99" t="s">
        <v>203</v>
      </c>
      <c r="C1393" s="113" t="s">
        <v>2864</v>
      </c>
      <c r="D1393" s="113" t="s">
        <v>2865</v>
      </c>
      <c r="E1393" s="113" t="s">
        <v>211</v>
      </c>
      <c r="F1393" s="113"/>
      <c r="G1393" s="113">
        <v>1</v>
      </c>
      <c r="H1393" s="150">
        <v>830.78</v>
      </c>
      <c r="I1393" s="161">
        <v>0.25</v>
      </c>
      <c r="J1393" s="157">
        <f t="shared" si="42"/>
        <v>623.08500000000004</v>
      </c>
    </row>
    <row r="1394" spans="1:10" ht="15.75">
      <c r="A1394" s="37">
        <f t="shared" si="43"/>
        <v>1390</v>
      </c>
      <c r="B1394" s="99" t="s">
        <v>203</v>
      </c>
      <c r="C1394" s="113" t="s">
        <v>2866</v>
      </c>
      <c r="D1394" s="113" t="s">
        <v>2867</v>
      </c>
      <c r="E1394" s="113" t="s">
        <v>211</v>
      </c>
      <c r="F1394" s="113"/>
      <c r="G1394" s="113">
        <v>1</v>
      </c>
      <c r="H1394" s="150">
        <v>740.79</v>
      </c>
      <c r="I1394" s="161">
        <v>0.25</v>
      </c>
      <c r="J1394" s="157">
        <f t="shared" si="42"/>
        <v>555.59249999999997</v>
      </c>
    </row>
    <row r="1395" spans="1:10" ht="15.75">
      <c r="A1395" s="37">
        <f t="shared" si="43"/>
        <v>1391</v>
      </c>
      <c r="B1395" s="99" t="s">
        <v>203</v>
      </c>
      <c r="C1395" s="113" t="s">
        <v>2868</v>
      </c>
      <c r="D1395" s="113" t="s">
        <v>2869</v>
      </c>
      <c r="E1395" s="113" t="s">
        <v>211</v>
      </c>
      <c r="F1395" s="113"/>
      <c r="G1395" s="113">
        <v>1</v>
      </c>
      <c r="H1395" s="150">
        <v>557.32000000000005</v>
      </c>
      <c r="I1395" s="161">
        <v>0.25</v>
      </c>
      <c r="J1395" s="157">
        <f t="shared" si="42"/>
        <v>417.99</v>
      </c>
    </row>
    <row r="1396" spans="1:10" ht="15.75">
      <c r="A1396" s="37">
        <f t="shared" si="43"/>
        <v>1392</v>
      </c>
      <c r="B1396" s="99" t="s">
        <v>203</v>
      </c>
      <c r="C1396" s="113" t="s">
        <v>2870</v>
      </c>
      <c r="D1396" s="113" t="s">
        <v>2871</v>
      </c>
      <c r="E1396" s="113" t="s">
        <v>211</v>
      </c>
      <c r="F1396" s="113"/>
      <c r="G1396" s="113">
        <v>1</v>
      </c>
      <c r="H1396" s="150">
        <v>2263.58</v>
      </c>
      <c r="I1396" s="161">
        <v>0.25</v>
      </c>
      <c r="J1396" s="157">
        <f t="shared" si="42"/>
        <v>1697.6849999999999</v>
      </c>
    </row>
    <row r="1397" spans="1:10" ht="15.75">
      <c r="A1397" s="37">
        <f t="shared" si="43"/>
        <v>1393</v>
      </c>
      <c r="B1397" s="99" t="s">
        <v>203</v>
      </c>
      <c r="C1397" s="113" t="s">
        <v>2872</v>
      </c>
      <c r="D1397" s="113" t="s">
        <v>2873</v>
      </c>
      <c r="E1397" s="113" t="s">
        <v>211</v>
      </c>
      <c r="F1397" s="113"/>
      <c r="G1397" s="113">
        <v>1</v>
      </c>
      <c r="H1397" s="150">
        <v>1950.08</v>
      </c>
      <c r="I1397" s="161">
        <v>0.25</v>
      </c>
      <c r="J1397" s="157">
        <f t="shared" si="42"/>
        <v>1462.56</v>
      </c>
    </row>
    <row r="1398" spans="1:10" ht="15.75">
      <c r="A1398" s="37">
        <f t="shared" si="43"/>
        <v>1394</v>
      </c>
      <c r="B1398" s="99" t="s">
        <v>203</v>
      </c>
      <c r="C1398" s="113" t="s">
        <v>2874</v>
      </c>
      <c r="D1398" s="113" t="s">
        <v>2875</v>
      </c>
      <c r="E1398" s="113" t="s">
        <v>211</v>
      </c>
      <c r="F1398" s="113"/>
      <c r="G1398" s="113">
        <v>1</v>
      </c>
      <c r="H1398" s="150">
        <v>2084.7800000000002</v>
      </c>
      <c r="I1398" s="161">
        <v>0.25</v>
      </c>
      <c r="J1398" s="157">
        <f t="shared" si="42"/>
        <v>1563.585</v>
      </c>
    </row>
    <row r="1399" spans="1:10" ht="15.75">
      <c r="A1399" s="37">
        <f t="shared" si="43"/>
        <v>1395</v>
      </c>
      <c r="B1399" s="99" t="s">
        <v>203</v>
      </c>
      <c r="C1399" s="113" t="s">
        <v>2876</v>
      </c>
      <c r="D1399" s="113" t="s">
        <v>2877</v>
      </c>
      <c r="E1399" s="113" t="s">
        <v>211</v>
      </c>
      <c r="F1399" s="113"/>
      <c r="G1399" s="113">
        <v>1</v>
      </c>
      <c r="H1399" s="150">
        <v>1771.28</v>
      </c>
      <c r="I1399" s="161">
        <v>0.25</v>
      </c>
      <c r="J1399" s="157">
        <f t="shared" si="42"/>
        <v>1328.46</v>
      </c>
    </row>
    <row r="1400" spans="1:10" ht="15.75">
      <c r="A1400" s="37">
        <f t="shared" si="43"/>
        <v>1396</v>
      </c>
      <c r="B1400" s="99" t="s">
        <v>203</v>
      </c>
      <c r="C1400" s="113" t="s">
        <v>2878</v>
      </c>
      <c r="D1400" s="113" t="s">
        <v>2879</v>
      </c>
      <c r="E1400" s="113" t="s">
        <v>211</v>
      </c>
      <c r="F1400" s="113"/>
      <c r="G1400" s="113">
        <v>1</v>
      </c>
      <c r="H1400" s="150">
        <v>1771.28</v>
      </c>
      <c r="I1400" s="161">
        <v>0.25</v>
      </c>
      <c r="J1400" s="157">
        <f t="shared" si="42"/>
        <v>1328.46</v>
      </c>
    </row>
    <row r="1401" spans="1:10" ht="15.75">
      <c r="A1401" s="37">
        <f t="shared" si="43"/>
        <v>1397</v>
      </c>
      <c r="B1401" s="99" t="s">
        <v>203</v>
      </c>
      <c r="C1401" s="113" t="s">
        <v>2880</v>
      </c>
      <c r="D1401" s="113" t="s">
        <v>2881</v>
      </c>
      <c r="E1401" s="113" t="s">
        <v>211</v>
      </c>
      <c r="F1401" s="113"/>
      <c r="G1401" s="113">
        <v>1</v>
      </c>
      <c r="H1401" s="150">
        <v>391.9</v>
      </c>
      <c r="I1401" s="161">
        <v>0.25</v>
      </c>
      <c r="J1401" s="157">
        <f t="shared" si="42"/>
        <v>293.92499999999995</v>
      </c>
    </row>
    <row r="1402" spans="1:10" ht="15.75">
      <c r="A1402" s="37">
        <f t="shared" si="43"/>
        <v>1398</v>
      </c>
      <c r="B1402" s="99" t="s">
        <v>203</v>
      </c>
      <c r="C1402" s="113" t="s">
        <v>2882</v>
      </c>
      <c r="D1402" s="113" t="s">
        <v>2883</v>
      </c>
      <c r="E1402" s="113" t="s">
        <v>211</v>
      </c>
      <c r="F1402" s="113"/>
      <c r="G1402" s="113">
        <v>1</v>
      </c>
      <c r="H1402" s="150">
        <v>448.12</v>
      </c>
      <c r="I1402" s="161">
        <v>0.25</v>
      </c>
      <c r="J1402" s="157">
        <f t="shared" si="42"/>
        <v>336.09000000000003</v>
      </c>
    </row>
    <row r="1403" spans="1:10" ht="15.75">
      <c r="A1403" s="37">
        <f t="shared" si="43"/>
        <v>1399</v>
      </c>
      <c r="B1403" s="99" t="s">
        <v>203</v>
      </c>
      <c r="C1403" s="113" t="s">
        <v>2884</v>
      </c>
      <c r="D1403" s="113" t="s">
        <v>2885</v>
      </c>
      <c r="E1403" s="113" t="s">
        <v>211</v>
      </c>
      <c r="F1403" s="113"/>
      <c r="G1403" s="113">
        <v>1</v>
      </c>
      <c r="H1403" s="150">
        <v>448.12</v>
      </c>
      <c r="I1403" s="161">
        <v>0.25</v>
      </c>
      <c r="J1403" s="157">
        <f t="shared" si="42"/>
        <v>336.09000000000003</v>
      </c>
    </row>
    <row r="1404" spans="1:10" ht="15.75">
      <c r="A1404" s="37">
        <f t="shared" si="43"/>
        <v>1400</v>
      </c>
      <c r="B1404" s="99" t="s">
        <v>203</v>
      </c>
      <c r="C1404" s="113" t="s">
        <v>2886</v>
      </c>
      <c r="D1404" s="113" t="s">
        <v>2887</v>
      </c>
      <c r="E1404" s="113" t="s">
        <v>211</v>
      </c>
      <c r="F1404" s="113"/>
      <c r="G1404" s="113">
        <v>1</v>
      </c>
      <c r="H1404" s="150">
        <v>420.49</v>
      </c>
      <c r="I1404" s="161">
        <v>0.25</v>
      </c>
      <c r="J1404" s="157">
        <f t="shared" si="42"/>
        <v>315.36750000000001</v>
      </c>
    </row>
    <row r="1405" spans="1:10" ht="15.75">
      <c r="A1405" s="37">
        <f t="shared" si="43"/>
        <v>1401</v>
      </c>
      <c r="B1405" s="99" t="s">
        <v>203</v>
      </c>
      <c r="C1405" s="113" t="s">
        <v>2888</v>
      </c>
      <c r="D1405" s="113" t="s">
        <v>2889</v>
      </c>
      <c r="E1405" s="113" t="s">
        <v>211</v>
      </c>
      <c r="F1405" s="113"/>
      <c r="G1405" s="113">
        <v>1</v>
      </c>
      <c r="H1405" s="150">
        <v>420.49</v>
      </c>
      <c r="I1405" s="161">
        <v>0.25</v>
      </c>
      <c r="J1405" s="157">
        <f t="shared" si="42"/>
        <v>315.36750000000001</v>
      </c>
    </row>
    <row r="1406" spans="1:10" ht="15.75">
      <c r="A1406" s="37">
        <f t="shared" si="43"/>
        <v>1402</v>
      </c>
      <c r="B1406" s="99" t="s">
        <v>203</v>
      </c>
      <c r="C1406" s="113" t="s">
        <v>2890</v>
      </c>
      <c r="D1406" s="113" t="s">
        <v>2891</v>
      </c>
      <c r="E1406" s="113" t="s">
        <v>211</v>
      </c>
      <c r="F1406" s="113"/>
      <c r="G1406" s="113">
        <v>1</v>
      </c>
      <c r="H1406" s="150">
        <v>487.14</v>
      </c>
      <c r="I1406" s="161">
        <v>0.25</v>
      </c>
      <c r="J1406" s="157">
        <f t="shared" si="42"/>
        <v>365.35500000000002</v>
      </c>
    </row>
    <row r="1407" spans="1:10" ht="15.75">
      <c r="A1407" s="37">
        <f t="shared" si="43"/>
        <v>1403</v>
      </c>
      <c r="B1407" s="99" t="s">
        <v>203</v>
      </c>
      <c r="C1407" s="113" t="s">
        <v>2892</v>
      </c>
      <c r="D1407" s="113" t="s">
        <v>2893</v>
      </c>
      <c r="E1407" s="113" t="s">
        <v>211</v>
      </c>
      <c r="F1407" s="113"/>
      <c r="G1407" s="113">
        <v>1</v>
      </c>
      <c r="H1407" s="150">
        <v>487.14</v>
      </c>
      <c r="I1407" s="161">
        <v>0.25</v>
      </c>
      <c r="J1407" s="157">
        <f t="shared" si="42"/>
        <v>365.35500000000002</v>
      </c>
    </row>
    <row r="1408" spans="1:10" ht="15.75">
      <c r="A1408" s="37">
        <f t="shared" si="43"/>
        <v>1404</v>
      </c>
      <c r="B1408" s="99" t="s">
        <v>203</v>
      </c>
      <c r="C1408" s="113" t="s">
        <v>2894</v>
      </c>
      <c r="D1408" s="113" t="s">
        <v>2895</v>
      </c>
      <c r="E1408" s="113" t="s">
        <v>211</v>
      </c>
      <c r="F1408" s="113"/>
      <c r="G1408" s="113">
        <v>1</v>
      </c>
      <c r="H1408" s="150">
        <v>300.73</v>
      </c>
      <c r="I1408" s="161">
        <v>0.25</v>
      </c>
      <c r="J1408" s="157">
        <f t="shared" si="42"/>
        <v>225.54750000000001</v>
      </c>
    </row>
    <row r="1409" spans="1:10" ht="15.75">
      <c r="A1409" s="37">
        <f t="shared" si="43"/>
        <v>1405</v>
      </c>
      <c r="B1409" s="99" t="s">
        <v>203</v>
      </c>
      <c r="C1409" s="113" t="s">
        <v>2896</v>
      </c>
      <c r="D1409" s="113" t="s">
        <v>2897</v>
      </c>
      <c r="E1409" s="113" t="s">
        <v>211</v>
      </c>
      <c r="F1409" s="113"/>
      <c r="G1409" s="113">
        <v>1</v>
      </c>
      <c r="H1409" s="150">
        <v>401.65</v>
      </c>
      <c r="I1409" s="161">
        <v>0.25</v>
      </c>
      <c r="J1409" s="157">
        <f t="shared" si="42"/>
        <v>301.23749999999995</v>
      </c>
    </row>
    <row r="1410" spans="1:10" ht="15.75">
      <c r="A1410" s="37">
        <f t="shared" si="43"/>
        <v>1406</v>
      </c>
      <c r="B1410" s="99" t="s">
        <v>203</v>
      </c>
      <c r="C1410" s="113" t="s">
        <v>2898</v>
      </c>
      <c r="D1410" s="113" t="s">
        <v>2899</v>
      </c>
      <c r="E1410" s="113" t="s">
        <v>211</v>
      </c>
      <c r="F1410" s="113"/>
      <c r="G1410" s="113">
        <v>1</v>
      </c>
      <c r="H1410" s="150">
        <v>459.61</v>
      </c>
      <c r="I1410" s="161">
        <v>0.25</v>
      </c>
      <c r="J1410" s="157">
        <f t="shared" ref="J1410:J1473" si="44">H1410*(1-I1410)</f>
        <v>344.70749999999998</v>
      </c>
    </row>
    <row r="1411" spans="1:10" ht="15.75">
      <c r="A1411" s="37">
        <f t="shared" si="43"/>
        <v>1407</v>
      </c>
      <c r="B1411" s="99" t="s">
        <v>203</v>
      </c>
      <c r="C1411" s="113" t="s">
        <v>2900</v>
      </c>
      <c r="D1411" s="113" t="s">
        <v>2899</v>
      </c>
      <c r="E1411" s="113" t="s">
        <v>211</v>
      </c>
      <c r="F1411" s="113"/>
      <c r="G1411" s="113">
        <v>1</v>
      </c>
      <c r="H1411" s="150">
        <v>459.61</v>
      </c>
      <c r="I1411" s="161">
        <v>0.25</v>
      </c>
      <c r="J1411" s="157">
        <f t="shared" si="44"/>
        <v>344.70749999999998</v>
      </c>
    </row>
    <row r="1412" spans="1:10" ht="15.75">
      <c r="A1412" s="37">
        <f t="shared" si="43"/>
        <v>1408</v>
      </c>
      <c r="B1412" s="99" t="s">
        <v>203</v>
      </c>
      <c r="C1412" s="113" t="s">
        <v>2901</v>
      </c>
      <c r="D1412" s="113" t="s">
        <v>2902</v>
      </c>
      <c r="E1412" s="113" t="s">
        <v>211</v>
      </c>
      <c r="F1412" s="113"/>
      <c r="G1412" s="113">
        <v>1</v>
      </c>
      <c r="H1412" s="150">
        <v>430.24</v>
      </c>
      <c r="I1412" s="161">
        <v>0.25</v>
      </c>
      <c r="J1412" s="157">
        <f t="shared" si="44"/>
        <v>322.68</v>
      </c>
    </row>
    <row r="1413" spans="1:10" ht="15.75">
      <c r="A1413" s="37">
        <f t="shared" si="43"/>
        <v>1409</v>
      </c>
      <c r="B1413" s="99" t="s">
        <v>203</v>
      </c>
      <c r="C1413" s="113" t="s">
        <v>2903</v>
      </c>
      <c r="D1413" s="113" t="s">
        <v>2904</v>
      </c>
      <c r="E1413" s="113" t="s">
        <v>211</v>
      </c>
      <c r="F1413" s="113"/>
      <c r="G1413" s="113">
        <v>1</v>
      </c>
      <c r="H1413" s="150">
        <v>430.24</v>
      </c>
      <c r="I1413" s="161">
        <v>0.25</v>
      </c>
      <c r="J1413" s="157">
        <f t="shared" si="44"/>
        <v>322.68</v>
      </c>
    </row>
    <row r="1414" spans="1:10" ht="15.75">
      <c r="A1414" s="37">
        <f t="shared" si="43"/>
        <v>1410</v>
      </c>
      <c r="B1414" s="99" t="s">
        <v>203</v>
      </c>
      <c r="C1414" s="113" t="s">
        <v>2905</v>
      </c>
      <c r="D1414" s="113" t="s">
        <v>2906</v>
      </c>
      <c r="E1414" s="113" t="s">
        <v>211</v>
      </c>
      <c r="F1414" s="113"/>
      <c r="G1414" s="113">
        <v>1</v>
      </c>
      <c r="H1414" s="150">
        <v>436.34</v>
      </c>
      <c r="I1414" s="161">
        <v>0.25</v>
      </c>
      <c r="J1414" s="157">
        <f t="shared" si="44"/>
        <v>327.255</v>
      </c>
    </row>
    <row r="1415" spans="1:10" ht="15.75">
      <c r="A1415" s="37">
        <f t="shared" ref="A1415:A1478" si="45">A1414+1</f>
        <v>1411</v>
      </c>
      <c r="B1415" s="99" t="s">
        <v>203</v>
      </c>
      <c r="C1415" s="113" t="s">
        <v>2907</v>
      </c>
      <c r="D1415" s="113" t="s">
        <v>2908</v>
      </c>
      <c r="E1415" s="113" t="s">
        <v>211</v>
      </c>
      <c r="F1415" s="113"/>
      <c r="G1415" s="113">
        <v>1</v>
      </c>
      <c r="H1415" s="150">
        <v>492.76</v>
      </c>
      <c r="I1415" s="161">
        <v>0.25</v>
      </c>
      <c r="J1415" s="157">
        <f t="shared" si="44"/>
        <v>369.57</v>
      </c>
    </row>
    <row r="1416" spans="1:10" ht="15.75">
      <c r="A1416" s="37">
        <f t="shared" si="45"/>
        <v>1412</v>
      </c>
      <c r="B1416" s="99" t="s">
        <v>203</v>
      </c>
      <c r="C1416" s="113" t="s">
        <v>2909</v>
      </c>
      <c r="D1416" s="113" t="s">
        <v>2910</v>
      </c>
      <c r="E1416" s="113" t="s">
        <v>211</v>
      </c>
      <c r="F1416" s="113"/>
      <c r="G1416" s="113">
        <v>1</v>
      </c>
      <c r="H1416" s="150">
        <v>492.76</v>
      </c>
      <c r="I1416" s="161">
        <v>0.25</v>
      </c>
      <c r="J1416" s="157">
        <f t="shared" si="44"/>
        <v>369.57</v>
      </c>
    </row>
    <row r="1417" spans="1:10" ht="15.75">
      <c r="A1417" s="37">
        <f t="shared" si="45"/>
        <v>1413</v>
      </c>
      <c r="B1417" s="99" t="s">
        <v>203</v>
      </c>
      <c r="C1417" s="113" t="s">
        <v>2911</v>
      </c>
      <c r="D1417" s="113" t="s">
        <v>2912</v>
      </c>
      <c r="E1417" s="113" t="s">
        <v>211</v>
      </c>
      <c r="F1417" s="113"/>
      <c r="G1417" s="113">
        <v>1</v>
      </c>
      <c r="H1417" s="150">
        <v>464.94</v>
      </c>
      <c r="I1417" s="161">
        <v>0.25</v>
      </c>
      <c r="J1417" s="157">
        <f t="shared" si="44"/>
        <v>348.70499999999998</v>
      </c>
    </row>
    <row r="1418" spans="1:10" ht="15.75">
      <c r="A1418" s="37">
        <f t="shared" si="45"/>
        <v>1414</v>
      </c>
      <c r="B1418" s="99" t="s">
        <v>203</v>
      </c>
      <c r="C1418" s="113" t="s">
        <v>2913</v>
      </c>
      <c r="D1418" s="113" t="s">
        <v>2914</v>
      </c>
      <c r="E1418" s="113" t="s">
        <v>211</v>
      </c>
      <c r="F1418" s="113"/>
      <c r="G1418" s="113">
        <v>1</v>
      </c>
      <c r="H1418" s="150">
        <v>464.94</v>
      </c>
      <c r="I1418" s="161">
        <v>0.25</v>
      </c>
      <c r="J1418" s="157">
        <f t="shared" si="44"/>
        <v>348.70499999999998</v>
      </c>
    </row>
    <row r="1419" spans="1:10" ht="15.75">
      <c r="A1419" s="37">
        <f t="shared" si="45"/>
        <v>1415</v>
      </c>
      <c r="B1419" s="99" t="s">
        <v>203</v>
      </c>
      <c r="C1419" s="113" t="s">
        <v>2915</v>
      </c>
      <c r="D1419" s="113" t="s">
        <v>2916</v>
      </c>
      <c r="E1419" s="113" t="s">
        <v>211</v>
      </c>
      <c r="F1419" s="113"/>
      <c r="G1419" s="113">
        <v>1</v>
      </c>
      <c r="H1419" s="150">
        <v>531.59</v>
      </c>
      <c r="I1419" s="161">
        <v>0.25</v>
      </c>
      <c r="J1419" s="157">
        <f t="shared" si="44"/>
        <v>398.6925</v>
      </c>
    </row>
    <row r="1420" spans="1:10" ht="15.75">
      <c r="A1420" s="37">
        <f t="shared" si="45"/>
        <v>1416</v>
      </c>
      <c r="B1420" s="99" t="s">
        <v>203</v>
      </c>
      <c r="C1420" s="113" t="s">
        <v>2917</v>
      </c>
      <c r="D1420" s="113" t="s">
        <v>2918</v>
      </c>
      <c r="E1420" s="113" t="s">
        <v>211</v>
      </c>
      <c r="F1420" s="113"/>
      <c r="G1420" s="113">
        <v>1</v>
      </c>
      <c r="H1420" s="150">
        <v>531.59</v>
      </c>
      <c r="I1420" s="161">
        <v>0.25</v>
      </c>
      <c r="J1420" s="157">
        <f t="shared" si="44"/>
        <v>398.6925</v>
      </c>
    </row>
    <row r="1421" spans="1:10" ht="15.75">
      <c r="A1421" s="37">
        <f t="shared" si="45"/>
        <v>1417</v>
      </c>
      <c r="B1421" s="99" t="s">
        <v>203</v>
      </c>
      <c r="C1421" s="113" t="s">
        <v>2919</v>
      </c>
      <c r="D1421" s="113" t="s">
        <v>2920</v>
      </c>
      <c r="E1421" s="113" t="s">
        <v>211</v>
      </c>
      <c r="F1421" s="113"/>
      <c r="G1421" s="113">
        <v>1</v>
      </c>
      <c r="H1421" s="150">
        <v>347.17</v>
      </c>
      <c r="I1421" s="161">
        <v>0.25</v>
      </c>
      <c r="J1421" s="157">
        <f t="shared" si="44"/>
        <v>260.3775</v>
      </c>
    </row>
    <row r="1422" spans="1:10" ht="15.75">
      <c r="A1422" s="37">
        <f t="shared" si="45"/>
        <v>1418</v>
      </c>
      <c r="B1422" s="99" t="s">
        <v>203</v>
      </c>
      <c r="C1422" s="113" t="s">
        <v>2921</v>
      </c>
      <c r="D1422" s="113" t="s">
        <v>2922</v>
      </c>
      <c r="E1422" s="113" t="s">
        <v>211</v>
      </c>
      <c r="F1422" s="113"/>
      <c r="G1422" s="113">
        <v>1</v>
      </c>
      <c r="H1422" s="150">
        <v>446.1</v>
      </c>
      <c r="I1422" s="161">
        <v>0.25</v>
      </c>
      <c r="J1422" s="157">
        <f t="shared" si="44"/>
        <v>334.57500000000005</v>
      </c>
    </row>
    <row r="1423" spans="1:10" ht="15.75">
      <c r="A1423" s="37">
        <f t="shared" si="45"/>
        <v>1419</v>
      </c>
      <c r="B1423" s="99" t="s">
        <v>203</v>
      </c>
      <c r="C1423" s="113" t="s">
        <v>2923</v>
      </c>
      <c r="D1423" s="113" t="s">
        <v>2924</v>
      </c>
      <c r="E1423" s="113" t="s">
        <v>211</v>
      </c>
      <c r="F1423" s="113"/>
      <c r="G1423" s="113">
        <v>1</v>
      </c>
      <c r="H1423" s="150">
        <v>504.05</v>
      </c>
      <c r="I1423" s="161">
        <v>0.25</v>
      </c>
      <c r="J1423" s="157">
        <f t="shared" si="44"/>
        <v>378.03750000000002</v>
      </c>
    </row>
    <row r="1424" spans="1:10" ht="15.75">
      <c r="A1424" s="37">
        <f t="shared" si="45"/>
        <v>1420</v>
      </c>
      <c r="B1424" s="99" t="s">
        <v>203</v>
      </c>
      <c r="C1424" s="113" t="s">
        <v>2925</v>
      </c>
      <c r="D1424" s="113" t="s">
        <v>2924</v>
      </c>
      <c r="E1424" s="113" t="s">
        <v>211</v>
      </c>
      <c r="F1424" s="113"/>
      <c r="G1424" s="113">
        <v>1</v>
      </c>
      <c r="H1424" s="150">
        <v>504.05</v>
      </c>
      <c r="I1424" s="161">
        <v>0.25</v>
      </c>
      <c r="J1424" s="157">
        <f t="shared" si="44"/>
        <v>378.03750000000002</v>
      </c>
    </row>
    <row r="1425" spans="1:10" ht="15.75">
      <c r="A1425" s="37">
        <f t="shared" si="45"/>
        <v>1421</v>
      </c>
      <c r="B1425" s="99" t="s">
        <v>203</v>
      </c>
      <c r="C1425" s="113" t="s">
        <v>2926</v>
      </c>
      <c r="D1425" s="113" t="s">
        <v>2927</v>
      </c>
      <c r="E1425" s="113" t="s">
        <v>211</v>
      </c>
      <c r="F1425" s="113"/>
      <c r="G1425" s="113">
        <v>1</v>
      </c>
      <c r="H1425" s="150">
        <v>474.68</v>
      </c>
      <c r="I1425" s="161">
        <v>0.25</v>
      </c>
      <c r="J1425" s="157">
        <f t="shared" si="44"/>
        <v>356.01</v>
      </c>
    </row>
    <row r="1426" spans="1:10" ht="15.75">
      <c r="A1426" s="37">
        <f t="shared" si="45"/>
        <v>1422</v>
      </c>
      <c r="B1426" s="99" t="s">
        <v>203</v>
      </c>
      <c r="C1426" s="113" t="s">
        <v>2928</v>
      </c>
      <c r="D1426" s="113" t="s">
        <v>2929</v>
      </c>
      <c r="E1426" s="113" t="s">
        <v>211</v>
      </c>
      <c r="F1426" s="113"/>
      <c r="G1426" s="113">
        <v>1</v>
      </c>
      <c r="H1426" s="150">
        <v>474.68</v>
      </c>
      <c r="I1426" s="161">
        <v>0.25</v>
      </c>
      <c r="J1426" s="157">
        <f t="shared" si="44"/>
        <v>356.01</v>
      </c>
    </row>
    <row r="1427" spans="1:10" ht="15.75">
      <c r="A1427" s="37">
        <f t="shared" si="45"/>
        <v>1423</v>
      </c>
      <c r="B1427" s="99" t="s">
        <v>203</v>
      </c>
      <c r="C1427" s="113" t="s">
        <v>2930</v>
      </c>
      <c r="D1427" s="113" t="s">
        <v>2931</v>
      </c>
      <c r="E1427" s="113" t="s">
        <v>211</v>
      </c>
      <c r="F1427" s="113"/>
      <c r="G1427" s="113">
        <v>1</v>
      </c>
      <c r="H1427" s="150">
        <v>290.79000000000002</v>
      </c>
      <c r="I1427" s="161">
        <v>0.25</v>
      </c>
      <c r="J1427" s="157">
        <f t="shared" si="44"/>
        <v>218.09250000000003</v>
      </c>
    </row>
    <row r="1428" spans="1:10" ht="15.75">
      <c r="A1428" s="37">
        <f t="shared" si="45"/>
        <v>1424</v>
      </c>
      <c r="B1428" s="99" t="s">
        <v>203</v>
      </c>
      <c r="C1428" s="113" t="s">
        <v>2932</v>
      </c>
      <c r="D1428" s="113" t="s">
        <v>2933</v>
      </c>
      <c r="E1428" s="113" t="s">
        <v>211</v>
      </c>
      <c r="F1428" s="113"/>
      <c r="G1428" s="113">
        <v>1</v>
      </c>
      <c r="H1428" s="150">
        <v>314.94</v>
      </c>
      <c r="I1428" s="161">
        <v>0.25</v>
      </c>
      <c r="J1428" s="157">
        <f t="shared" si="44"/>
        <v>236.20499999999998</v>
      </c>
    </row>
    <row r="1429" spans="1:10" ht="15.75">
      <c r="A1429" s="37">
        <f t="shared" si="45"/>
        <v>1425</v>
      </c>
      <c r="B1429" s="99" t="s">
        <v>203</v>
      </c>
      <c r="C1429" s="113" t="s">
        <v>2934</v>
      </c>
      <c r="D1429" s="113" t="s">
        <v>2935</v>
      </c>
      <c r="E1429" s="113" t="s">
        <v>211</v>
      </c>
      <c r="F1429" s="113"/>
      <c r="G1429" s="113">
        <v>1</v>
      </c>
      <c r="H1429" s="150">
        <v>314.94</v>
      </c>
      <c r="I1429" s="161">
        <v>0.25</v>
      </c>
      <c r="J1429" s="157">
        <f t="shared" si="44"/>
        <v>236.20499999999998</v>
      </c>
    </row>
    <row r="1430" spans="1:10" ht="15.75">
      <c r="A1430" s="37">
        <f t="shared" si="45"/>
        <v>1426</v>
      </c>
      <c r="B1430" s="99" t="s">
        <v>203</v>
      </c>
      <c r="C1430" s="113" t="s">
        <v>2936</v>
      </c>
      <c r="D1430" s="113" t="s">
        <v>2937</v>
      </c>
      <c r="E1430" s="113" t="s">
        <v>211</v>
      </c>
      <c r="F1430" s="113"/>
      <c r="G1430" s="113">
        <v>1</v>
      </c>
      <c r="H1430" s="150">
        <v>219.45</v>
      </c>
      <c r="I1430" s="161">
        <v>0.25</v>
      </c>
      <c r="J1430" s="157">
        <f t="shared" si="44"/>
        <v>164.58749999999998</v>
      </c>
    </row>
    <row r="1431" spans="1:10" ht="15.75">
      <c r="A1431" s="37">
        <f t="shared" si="45"/>
        <v>1427</v>
      </c>
      <c r="B1431" s="99" t="s">
        <v>203</v>
      </c>
      <c r="C1431" s="113" t="s">
        <v>2938</v>
      </c>
      <c r="D1431" s="113" t="s">
        <v>2939</v>
      </c>
      <c r="E1431" s="113" t="s">
        <v>211</v>
      </c>
      <c r="F1431" s="113"/>
      <c r="G1431" s="113">
        <v>1</v>
      </c>
      <c r="H1431" s="150">
        <v>300.54000000000002</v>
      </c>
      <c r="I1431" s="161">
        <v>0.25</v>
      </c>
      <c r="J1431" s="157">
        <f t="shared" si="44"/>
        <v>225.40500000000003</v>
      </c>
    </row>
    <row r="1432" spans="1:10" ht="15.75">
      <c r="A1432" s="37">
        <f t="shared" si="45"/>
        <v>1428</v>
      </c>
      <c r="B1432" s="99" t="s">
        <v>203</v>
      </c>
      <c r="C1432" s="113" t="s">
        <v>2940</v>
      </c>
      <c r="D1432" s="113" t="s">
        <v>2941</v>
      </c>
      <c r="E1432" s="113" t="s">
        <v>211</v>
      </c>
      <c r="F1432" s="113"/>
      <c r="G1432" s="113">
        <v>1</v>
      </c>
      <c r="H1432" s="150">
        <v>324.68</v>
      </c>
      <c r="I1432" s="161">
        <v>0.25</v>
      </c>
      <c r="J1432" s="157">
        <f t="shared" si="44"/>
        <v>243.51</v>
      </c>
    </row>
    <row r="1433" spans="1:10" ht="15.75">
      <c r="A1433" s="37">
        <f t="shared" si="45"/>
        <v>1429</v>
      </c>
      <c r="B1433" s="99" t="s">
        <v>203</v>
      </c>
      <c r="C1433" s="113" t="s">
        <v>2942</v>
      </c>
      <c r="D1433" s="113" t="s">
        <v>2941</v>
      </c>
      <c r="E1433" s="113" t="s">
        <v>211</v>
      </c>
      <c r="F1433" s="113"/>
      <c r="G1433" s="113">
        <v>1</v>
      </c>
      <c r="H1433" s="150">
        <v>324.68</v>
      </c>
      <c r="I1433" s="161">
        <v>0.25</v>
      </c>
      <c r="J1433" s="157">
        <f t="shared" si="44"/>
        <v>243.51</v>
      </c>
    </row>
    <row r="1434" spans="1:10" ht="15.75">
      <c r="A1434" s="37">
        <f t="shared" si="45"/>
        <v>1430</v>
      </c>
      <c r="B1434" s="99" t="s">
        <v>203</v>
      </c>
      <c r="C1434" s="113" t="s">
        <v>2943</v>
      </c>
      <c r="D1434" s="113" t="s">
        <v>2944</v>
      </c>
      <c r="E1434" s="113" t="s">
        <v>211</v>
      </c>
      <c r="F1434" s="113"/>
      <c r="G1434" s="113">
        <v>1</v>
      </c>
      <c r="H1434" s="150">
        <v>304.12</v>
      </c>
      <c r="I1434" s="161">
        <v>0.25</v>
      </c>
      <c r="J1434" s="157">
        <f t="shared" si="44"/>
        <v>228.09</v>
      </c>
    </row>
    <row r="1435" spans="1:10" ht="15.75">
      <c r="A1435" s="37">
        <f t="shared" si="45"/>
        <v>1431</v>
      </c>
      <c r="B1435" s="99" t="s">
        <v>203</v>
      </c>
      <c r="C1435" s="113" t="s">
        <v>2945</v>
      </c>
      <c r="D1435" s="113" t="s">
        <v>2946</v>
      </c>
      <c r="E1435" s="113" t="s">
        <v>211</v>
      </c>
      <c r="F1435" s="113"/>
      <c r="G1435" s="113">
        <v>1</v>
      </c>
      <c r="H1435" s="150">
        <v>332.72</v>
      </c>
      <c r="I1435" s="161">
        <v>0.25</v>
      </c>
      <c r="J1435" s="157">
        <f t="shared" si="44"/>
        <v>249.54000000000002</v>
      </c>
    </row>
    <row r="1436" spans="1:10" ht="15.75">
      <c r="A1436" s="37">
        <f t="shared" si="45"/>
        <v>1432</v>
      </c>
      <c r="B1436" s="99" t="s">
        <v>203</v>
      </c>
      <c r="C1436" s="113" t="s">
        <v>2947</v>
      </c>
      <c r="D1436" s="113" t="s">
        <v>2948</v>
      </c>
      <c r="E1436" s="113" t="s">
        <v>211</v>
      </c>
      <c r="F1436" s="113"/>
      <c r="G1436" s="113">
        <v>1</v>
      </c>
      <c r="H1436" s="150">
        <v>332.72</v>
      </c>
      <c r="I1436" s="161">
        <v>0.25</v>
      </c>
      <c r="J1436" s="157">
        <f t="shared" si="44"/>
        <v>249.54000000000002</v>
      </c>
    </row>
    <row r="1437" spans="1:10" ht="15.75">
      <c r="A1437" s="37">
        <f t="shared" si="45"/>
        <v>1433</v>
      </c>
      <c r="B1437" s="99" t="s">
        <v>203</v>
      </c>
      <c r="C1437" s="113" t="s">
        <v>2949</v>
      </c>
      <c r="D1437" s="113" t="s">
        <v>2950</v>
      </c>
      <c r="E1437" s="113" t="s">
        <v>211</v>
      </c>
      <c r="F1437" s="113"/>
      <c r="G1437" s="113">
        <v>1</v>
      </c>
      <c r="H1437" s="150">
        <v>399.36</v>
      </c>
      <c r="I1437" s="161">
        <v>0.25</v>
      </c>
      <c r="J1437" s="157">
        <f t="shared" si="44"/>
        <v>299.52</v>
      </c>
    </row>
    <row r="1438" spans="1:10" ht="15.75">
      <c r="A1438" s="37">
        <f t="shared" si="45"/>
        <v>1434</v>
      </c>
      <c r="B1438" s="99" t="s">
        <v>203</v>
      </c>
      <c r="C1438" s="113" t="s">
        <v>2951</v>
      </c>
      <c r="D1438" s="113" t="s">
        <v>2952</v>
      </c>
      <c r="E1438" s="113" t="s">
        <v>211</v>
      </c>
      <c r="F1438" s="113"/>
      <c r="G1438" s="113">
        <v>1</v>
      </c>
      <c r="H1438" s="150">
        <v>399.36</v>
      </c>
      <c r="I1438" s="161">
        <v>0.25</v>
      </c>
      <c r="J1438" s="157">
        <f t="shared" si="44"/>
        <v>299.52</v>
      </c>
    </row>
    <row r="1439" spans="1:10" ht="15.75">
      <c r="A1439" s="37">
        <f t="shared" si="45"/>
        <v>1435</v>
      </c>
      <c r="B1439" s="99" t="s">
        <v>203</v>
      </c>
      <c r="C1439" s="113" t="s">
        <v>2953</v>
      </c>
      <c r="D1439" s="113" t="s">
        <v>2954</v>
      </c>
      <c r="E1439" s="113" t="s">
        <v>211</v>
      </c>
      <c r="F1439" s="113"/>
      <c r="G1439" s="113">
        <v>1</v>
      </c>
      <c r="H1439" s="150">
        <v>253.71</v>
      </c>
      <c r="I1439" s="161">
        <v>0.25</v>
      </c>
      <c r="J1439" s="157">
        <f t="shared" si="44"/>
        <v>190.2825</v>
      </c>
    </row>
    <row r="1440" spans="1:10" ht="15.75">
      <c r="A1440" s="37">
        <f t="shared" si="45"/>
        <v>1436</v>
      </c>
      <c r="B1440" s="99" t="s">
        <v>203</v>
      </c>
      <c r="C1440" s="113" t="s">
        <v>2955</v>
      </c>
      <c r="D1440" s="113" t="s">
        <v>2956</v>
      </c>
      <c r="E1440" s="113" t="s">
        <v>211</v>
      </c>
      <c r="F1440" s="113"/>
      <c r="G1440" s="113">
        <v>1</v>
      </c>
      <c r="H1440" s="150">
        <v>313.88</v>
      </c>
      <c r="I1440" s="161">
        <v>0.25</v>
      </c>
      <c r="J1440" s="157">
        <f t="shared" si="44"/>
        <v>235.41</v>
      </c>
    </row>
    <row r="1441" spans="1:10" ht="15.75">
      <c r="A1441" s="37">
        <f t="shared" si="45"/>
        <v>1437</v>
      </c>
      <c r="B1441" s="99" t="s">
        <v>203</v>
      </c>
      <c r="C1441" s="113" t="s">
        <v>2957</v>
      </c>
      <c r="D1441" s="113" t="s">
        <v>2958</v>
      </c>
      <c r="E1441" s="113" t="s">
        <v>211</v>
      </c>
      <c r="F1441" s="113"/>
      <c r="G1441" s="113">
        <v>1</v>
      </c>
      <c r="H1441" s="150">
        <v>342.46</v>
      </c>
      <c r="I1441" s="161">
        <v>0.25</v>
      </c>
      <c r="J1441" s="157">
        <f t="shared" si="44"/>
        <v>256.84499999999997</v>
      </c>
    </row>
    <row r="1442" spans="1:10" ht="15.75">
      <c r="A1442" s="37">
        <f t="shared" si="45"/>
        <v>1438</v>
      </c>
      <c r="B1442" s="99" t="s">
        <v>203</v>
      </c>
      <c r="C1442" s="113" t="s">
        <v>2959</v>
      </c>
      <c r="D1442" s="113" t="s">
        <v>2960</v>
      </c>
      <c r="E1442" s="113" t="s">
        <v>211</v>
      </c>
      <c r="F1442" s="113"/>
      <c r="G1442" s="113">
        <v>1</v>
      </c>
      <c r="H1442" s="150">
        <v>342.46</v>
      </c>
      <c r="I1442" s="161">
        <v>0.25</v>
      </c>
      <c r="J1442" s="157">
        <f t="shared" si="44"/>
        <v>256.84499999999997</v>
      </c>
    </row>
    <row r="1443" spans="1:10" ht="15.75">
      <c r="A1443" s="37">
        <f t="shared" si="45"/>
        <v>1439</v>
      </c>
      <c r="B1443" s="99" t="s">
        <v>203</v>
      </c>
      <c r="C1443" s="113" t="s">
        <v>2961</v>
      </c>
      <c r="D1443" s="113" t="s">
        <v>2962</v>
      </c>
      <c r="E1443" s="113" t="s">
        <v>211</v>
      </c>
      <c r="F1443" s="113"/>
      <c r="G1443" s="113">
        <v>1</v>
      </c>
      <c r="H1443" s="150">
        <v>391.9</v>
      </c>
      <c r="I1443" s="161">
        <v>0.25</v>
      </c>
      <c r="J1443" s="157">
        <f t="shared" si="44"/>
        <v>293.92499999999995</v>
      </c>
    </row>
    <row r="1444" spans="1:10" ht="15.75">
      <c r="A1444" s="37">
        <f t="shared" si="45"/>
        <v>1440</v>
      </c>
      <c r="B1444" s="99" t="s">
        <v>203</v>
      </c>
      <c r="C1444" s="113" t="s">
        <v>2963</v>
      </c>
      <c r="D1444" s="113" t="s">
        <v>2964</v>
      </c>
      <c r="E1444" s="113" t="s">
        <v>211</v>
      </c>
      <c r="F1444" s="113"/>
      <c r="G1444" s="113">
        <v>1</v>
      </c>
      <c r="H1444" s="150">
        <v>448.12</v>
      </c>
      <c r="I1444" s="161">
        <v>0.25</v>
      </c>
      <c r="J1444" s="157">
        <f t="shared" si="44"/>
        <v>336.09000000000003</v>
      </c>
    </row>
    <row r="1445" spans="1:10" ht="15.75">
      <c r="A1445" s="37">
        <f t="shared" si="45"/>
        <v>1441</v>
      </c>
      <c r="B1445" s="99" t="s">
        <v>203</v>
      </c>
      <c r="C1445" s="113" t="s">
        <v>2965</v>
      </c>
      <c r="D1445" s="113" t="s">
        <v>2966</v>
      </c>
      <c r="E1445" s="113" t="s">
        <v>211</v>
      </c>
      <c r="F1445" s="113"/>
      <c r="G1445" s="113">
        <v>1</v>
      </c>
      <c r="H1445" s="150">
        <v>448.12</v>
      </c>
      <c r="I1445" s="161">
        <v>0.25</v>
      </c>
      <c r="J1445" s="157">
        <f t="shared" si="44"/>
        <v>336.09000000000003</v>
      </c>
    </row>
    <row r="1446" spans="1:10" ht="15.75">
      <c r="A1446" s="37">
        <f t="shared" si="45"/>
        <v>1442</v>
      </c>
      <c r="B1446" s="99" t="s">
        <v>203</v>
      </c>
      <c r="C1446" s="113" t="s">
        <v>2967</v>
      </c>
      <c r="D1446" s="113" t="s">
        <v>2968</v>
      </c>
      <c r="E1446" s="113" t="s">
        <v>211</v>
      </c>
      <c r="F1446" s="113"/>
      <c r="G1446" s="113">
        <v>1</v>
      </c>
      <c r="H1446" s="150">
        <v>420.49</v>
      </c>
      <c r="I1446" s="161">
        <v>0.25</v>
      </c>
      <c r="J1446" s="157">
        <f t="shared" si="44"/>
        <v>315.36750000000001</v>
      </c>
    </row>
    <row r="1447" spans="1:10" ht="15.75">
      <c r="A1447" s="37">
        <f t="shared" si="45"/>
        <v>1443</v>
      </c>
      <c r="B1447" s="99" t="s">
        <v>203</v>
      </c>
      <c r="C1447" s="113" t="s">
        <v>2969</v>
      </c>
      <c r="D1447" s="113" t="s">
        <v>2970</v>
      </c>
      <c r="E1447" s="113" t="s">
        <v>211</v>
      </c>
      <c r="F1447" s="113"/>
      <c r="G1447" s="113">
        <v>1</v>
      </c>
      <c r="H1447" s="150">
        <v>420.49</v>
      </c>
      <c r="I1447" s="161">
        <v>0.25</v>
      </c>
      <c r="J1447" s="157">
        <f t="shared" si="44"/>
        <v>315.36750000000001</v>
      </c>
    </row>
    <row r="1448" spans="1:10" ht="15.75">
      <c r="A1448" s="37">
        <f t="shared" si="45"/>
        <v>1444</v>
      </c>
      <c r="B1448" s="99" t="s">
        <v>203</v>
      </c>
      <c r="C1448" s="113" t="s">
        <v>2971</v>
      </c>
      <c r="D1448" s="113" t="s">
        <v>2972</v>
      </c>
      <c r="E1448" s="113" t="s">
        <v>211</v>
      </c>
      <c r="F1448" s="113"/>
      <c r="G1448" s="113">
        <v>1</v>
      </c>
      <c r="H1448" s="150">
        <v>487.14</v>
      </c>
      <c r="I1448" s="161">
        <v>0.25</v>
      </c>
      <c r="J1448" s="157">
        <f t="shared" si="44"/>
        <v>365.35500000000002</v>
      </c>
    </row>
    <row r="1449" spans="1:10" ht="15.75">
      <c r="A1449" s="37">
        <f t="shared" si="45"/>
        <v>1445</v>
      </c>
      <c r="B1449" s="99" t="s">
        <v>203</v>
      </c>
      <c r="C1449" s="113" t="s">
        <v>2973</v>
      </c>
      <c r="D1449" s="113" t="s">
        <v>2974</v>
      </c>
      <c r="E1449" s="113" t="s">
        <v>211</v>
      </c>
      <c r="F1449" s="113"/>
      <c r="G1449" s="113">
        <v>1</v>
      </c>
      <c r="H1449" s="150">
        <v>487.14</v>
      </c>
      <c r="I1449" s="161">
        <v>0.25</v>
      </c>
      <c r="J1449" s="157">
        <f t="shared" si="44"/>
        <v>365.35500000000002</v>
      </c>
    </row>
    <row r="1450" spans="1:10" ht="15.75">
      <c r="A1450" s="37">
        <f t="shared" si="45"/>
        <v>1446</v>
      </c>
      <c r="B1450" s="99" t="s">
        <v>203</v>
      </c>
      <c r="C1450" s="113" t="s">
        <v>2975</v>
      </c>
      <c r="D1450" s="113" t="s">
        <v>2976</v>
      </c>
      <c r="E1450" s="113" t="s">
        <v>211</v>
      </c>
      <c r="F1450" s="113"/>
      <c r="G1450" s="113">
        <v>1</v>
      </c>
      <c r="H1450" s="150">
        <v>484.82</v>
      </c>
      <c r="I1450" s="161">
        <v>0.25</v>
      </c>
      <c r="J1450" s="157">
        <f t="shared" si="44"/>
        <v>363.61500000000001</v>
      </c>
    </row>
    <row r="1451" spans="1:10" ht="15.75">
      <c r="A1451" s="37">
        <f t="shared" si="45"/>
        <v>1447</v>
      </c>
      <c r="B1451" s="99" t="s">
        <v>203</v>
      </c>
      <c r="C1451" s="113" t="s">
        <v>2977</v>
      </c>
      <c r="D1451" s="113" t="s">
        <v>2978</v>
      </c>
      <c r="E1451" s="113" t="s">
        <v>211</v>
      </c>
      <c r="F1451" s="113"/>
      <c r="G1451" s="113">
        <v>1</v>
      </c>
      <c r="H1451" s="150">
        <v>300.73</v>
      </c>
      <c r="I1451" s="161">
        <v>0.25</v>
      </c>
      <c r="J1451" s="157">
        <f t="shared" si="44"/>
        <v>225.54750000000001</v>
      </c>
    </row>
    <row r="1452" spans="1:10" ht="15.75">
      <c r="A1452" s="37">
        <f t="shared" si="45"/>
        <v>1448</v>
      </c>
      <c r="B1452" s="99" t="s">
        <v>203</v>
      </c>
      <c r="C1452" s="113" t="s">
        <v>2979</v>
      </c>
      <c r="D1452" s="113" t="s">
        <v>2980</v>
      </c>
      <c r="E1452" s="113" t="s">
        <v>211</v>
      </c>
      <c r="F1452" s="113"/>
      <c r="G1452" s="113">
        <v>1</v>
      </c>
      <c r="H1452" s="150">
        <v>401.65</v>
      </c>
      <c r="I1452" s="161">
        <v>0.25</v>
      </c>
      <c r="J1452" s="157">
        <f t="shared" si="44"/>
        <v>301.23749999999995</v>
      </c>
    </row>
    <row r="1453" spans="1:10" ht="15.75">
      <c r="A1453" s="37">
        <f t="shared" si="45"/>
        <v>1449</v>
      </c>
      <c r="B1453" s="99" t="s">
        <v>203</v>
      </c>
      <c r="C1453" s="113" t="s">
        <v>2981</v>
      </c>
      <c r="D1453" s="113" t="s">
        <v>2982</v>
      </c>
      <c r="E1453" s="113" t="s">
        <v>211</v>
      </c>
      <c r="F1453" s="113"/>
      <c r="G1453" s="113">
        <v>1</v>
      </c>
      <c r="H1453" s="150">
        <v>459.61</v>
      </c>
      <c r="I1453" s="161">
        <v>0.25</v>
      </c>
      <c r="J1453" s="157">
        <f t="shared" si="44"/>
        <v>344.70749999999998</v>
      </c>
    </row>
    <row r="1454" spans="1:10" ht="15.75">
      <c r="A1454" s="37">
        <f t="shared" si="45"/>
        <v>1450</v>
      </c>
      <c r="B1454" s="99" t="s">
        <v>203</v>
      </c>
      <c r="C1454" s="113" t="s">
        <v>2983</v>
      </c>
      <c r="D1454" s="113" t="s">
        <v>2984</v>
      </c>
      <c r="E1454" s="113" t="s">
        <v>211</v>
      </c>
      <c r="F1454" s="113"/>
      <c r="G1454" s="113">
        <v>1</v>
      </c>
      <c r="H1454" s="150">
        <v>459.61</v>
      </c>
      <c r="I1454" s="161">
        <v>0.25</v>
      </c>
      <c r="J1454" s="157">
        <f t="shared" si="44"/>
        <v>344.70749999999998</v>
      </c>
    </row>
    <row r="1455" spans="1:10" ht="15.75">
      <c r="A1455" s="37">
        <f t="shared" si="45"/>
        <v>1451</v>
      </c>
      <c r="B1455" s="99" t="s">
        <v>203</v>
      </c>
      <c r="C1455" s="113" t="s">
        <v>2985</v>
      </c>
      <c r="D1455" s="113" t="s">
        <v>2986</v>
      </c>
      <c r="E1455" s="113" t="s">
        <v>211</v>
      </c>
      <c r="F1455" s="113"/>
      <c r="G1455" s="113">
        <v>1</v>
      </c>
      <c r="H1455" s="150">
        <v>430.24</v>
      </c>
      <c r="I1455" s="161">
        <v>0.25</v>
      </c>
      <c r="J1455" s="157">
        <f t="shared" si="44"/>
        <v>322.68</v>
      </c>
    </row>
    <row r="1456" spans="1:10" ht="15.75">
      <c r="A1456" s="37">
        <f t="shared" si="45"/>
        <v>1452</v>
      </c>
      <c r="B1456" s="99" t="s">
        <v>203</v>
      </c>
      <c r="C1456" s="113" t="s">
        <v>2987</v>
      </c>
      <c r="D1456" s="113" t="s">
        <v>2986</v>
      </c>
      <c r="E1456" s="113" t="s">
        <v>211</v>
      </c>
      <c r="F1456" s="113"/>
      <c r="G1456" s="113">
        <v>1</v>
      </c>
      <c r="H1456" s="150">
        <v>430.24</v>
      </c>
      <c r="I1456" s="161">
        <v>0.25</v>
      </c>
      <c r="J1456" s="157">
        <f t="shared" si="44"/>
        <v>322.68</v>
      </c>
    </row>
    <row r="1457" spans="1:10" ht="15.75">
      <c r="A1457" s="37">
        <f t="shared" si="45"/>
        <v>1453</v>
      </c>
      <c r="B1457" s="99" t="s">
        <v>203</v>
      </c>
      <c r="C1457" s="113" t="s">
        <v>2988</v>
      </c>
      <c r="D1457" s="113" t="s">
        <v>2989</v>
      </c>
      <c r="E1457" s="113" t="s">
        <v>211</v>
      </c>
      <c r="F1457" s="113"/>
      <c r="G1457" s="113">
        <v>1</v>
      </c>
      <c r="H1457" s="150">
        <v>340.39</v>
      </c>
      <c r="I1457" s="161">
        <v>0.25</v>
      </c>
      <c r="J1457" s="157">
        <f t="shared" si="44"/>
        <v>255.29249999999999</v>
      </c>
    </row>
    <row r="1458" spans="1:10" ht="15.75">
      <c r="A1458" s="37">
        <f t="shared" si="45"/>
        <v>1454</v>
      </c>
      <c r="B1458" s="99" t="s">
        <v>203</v>
      </c>
      <c r="C1458" s="113" t="s">
        <v>2990</v>
      </c>
      <c r="D1458" s="113" t="s">
        <v>2991</v>
      </c>
      <c r="E1458" s="113" t="s">
        <v>211</v>
      </c>
      <c r="F1458" s="113"/>
      <c r="G1458" s="113">
        <v>1</v>
      </c>
      <c r="H1458" s="150">
        <v>685.82</v>
      </c>
      <c r="I1458" s="161">
        <v>0.25</v>
      </c>
      <c r="J1458" s="157">
        <f t="shared" si="44"/>
        <v>514.36500000000001</v>
      </c>
    </row>
    <row r="1459" spans="1:10" ht="15.75">
      <c r="A1459" s="37">
        <f t="shared" si="45"/>
        <v>1455</v>
      </c>
      <c r="B1459" s="99" t="s">
        <v>203</v>
      </c>
      <c r="C1459" s="113" t="s">
        <v>2992</v>
      </c>
      <c r="D1459" s="113" t="s">
        <v>2993</v>
      </c>
      <c r="E1459" s="113" t="s">
        <v>211</v>
      </c>
      <c r="F1459" s="113"/>
      <c r="G1459" s="113">
        <v>1</v>
      </c>
      <c r="H1459" s="150">
        <v>58.34</v>
      </c>
      <c r="I1459" s="161">
        <v>0.25</v>
      </c>
      <c r="J1459" s="157">
        <f t="shared" si="44"/>
        <v>43.755000000000003</v>
      </c>
    </row>
    <row r="1460" spans="1:10" ht="15.75">
      <c r="A1460" s="37">
        <f t="shared" si="45"/>
        <v>1456</v>
      </c>
      <c r="B1460" s="99" t="s">
        <v>203</v>
      </c>
      <c r="C1460" s="113" t="s">
        <v>2994</v>
      </c>
      <c r="D1460" s="113" t="s">
        <v>2995</v>
      </c>
      <c r="E1460" s="113" t="s">
        <v>211</v>
      </c>
      <c r="F1460" s="113"/>
      <c r="G1460" s="113">
        <v>1</v>
      </c>
      <c r="H1460" s="150">
        <v>69.45</v>
      </c>
      <c r="I1460" s="161">
        <v>0.25</v>
      </c>
      <c r="J1460" s="157">
        <f t="shared" si="44"/>
        <v>52.087500000000006</v>
      </c>
    </row>
    <row r="1461" spans="1:10" ht="15.75">
      <c r="A1461" s="37">
        <f t="shared" si="45"/>
        <v>1457</v>
      </c>
      <c r="B1461" s="99" t="s">
        <v>203</v>
      </c>
      <c r="C1461" s="113" t="s">
        <v>2996</v>
      </c>
      <c r="D1461" s="113" t="s">
        <v>2997</v>
      </c>
      <c r="E1461" s="113" t="s">
        <v>211</v>
      </c>
      <c r="F1461" s="113"/>
      <c r="G1461" s="113">
        <v>1</v>
      </c>
      <c r="H1461" s="150">
        <v>69.45</v>
      </c>
      <c r="I1461" s="161">
        <v>0.25</v>
      </c>
      <c r="J1461" s="157">
        <f t="shared" si="44"/>
        <v>52.087500000000006</v>
      </c>
    </row>
    <row r="1462" spans="1:10" ht="15.75">
      <c r="A1462" s="37">
        <f t="shared" si="45"/>
        <v>1458</v>
      </c>
      <c r="B1462" s="99" t="s">
        <v>203</v>
      </c>
      <c r="C1462" s="113" t="s">
        <v>2998</v>
      </c>
      <c r="D1462" s="113" t="s">
        <v>2999</v>
      </c>
      <c r="E1462" s="113" t="s">
        <v>211</v>
      </c>
      <c r="F1462" s="113"/>
      <c r="G1462" s="113">
        <v>1</v>
      </c>
      <c r="H1462" s="150">
        <v>66.67</v>
      </c>
      <c r="I1462" s="161">
        <v>0.25</v>
      </c>
      <c r="J1462" s="157">
        <f t="shared" si="44"/>
        <v>50.002499999999998</v>
      </c>
    </row>
    <row r="1463" spans="1:10" ht="15.75">
      <c r="A1463" s="37">
        <f t="shared" si="45"/>
        <v>1459</v>
      </c>
      <c r="B1463" s="99" t="s">
        <v>203</v>
      </c>
      <c r="C1463" s="113" t="s">
        <v>3000</v>
      </c>
      <c r="D1463" s="113" t="s">
        <v>3001</v>
      </c>
      <c r="E1463" s="113" t="s">
        <v>211</v>
      </c>
      <c r="F1463" s="113"/>
      <c r="G1463" s="113">
        <v>1</v>
      </c>
      <c r="H1463" s="150">
        <v>83.34</v>
      </c>
      <c r="I1463" s="161">
        <v>0.25</v>
      </c>
      <c r="J1463" s="157">
        <f t="shared" si="44"/>
        <v>62.505000000000003</v>
      </c>
    </row>
    <row r="1464" spans="1:10" ht="15.75">
      <c r="A1464" s="37">
        <f t="shared" si="45"/>
        <v>1460</v>
      </c>
      <c r="B1464" s="99" t="s">
        <v>203</v>
      </c>
      <c r="C1464" s="113" t="s">
        <v>3002</v>
      </c>
      <c r="D1464" s="113" t="s">
        <v>3003</v>
      </c>
      <c r="E1464" s="113" t="s">
        <v>211</v>
      </c>
      <c r="F1464" s="113"/>
      <c r="G1464" s="113">
        <v>1</v>
      </c>
      <c r="H1464" s="150">
        <v>1.17</v>
      </c>
      <c r="I1464" s="161">
        <v>0.25</v>
      </c>
      <c r="J1464" s="157">
        <f t="shared" si="44"/>
        <v>0.87749999999999995</v>
      </c>
    </row>
    <row r="1465" spans="1:10" ht="15.75">
      <c r="A1465" s="37">
        <f t="shared" si="45"/>
        <v>1461</v>
      </c>
      <c r="B1465" s="99" t="s">
        <v>203</v>
      </c>
      <c r="C1465" s="113" t="s">
        <v>3004</v>
      </c>
      <c r="D1465" s="113" t="s">
        <v>3005</v>
      </c>
      <c r="E1465" s="113" t="s">
        <v>211</v>
      </c>
      <c r="F1465" s="113"/>
      <c r="G1465" s="113">
        <v>1</v>
      </c>
      <c r="H1465" s="150">
        <v>419.76</v>
      </c>
      <c r="I1465" s="161">
        <v>0.25</v>
      </c>
      <c r="J1465" s="157">
        <f t="shared" si="44"/>
        <v>314.82</v>
      </c>
    </row>
    <row r="1466" spans="1:10" ht="15.75">
      <c r="A1466" s="37">
        <f t="shared" si="45"/>
        <v>1462</v>
      </c>
      <c r="B1466" s="99" t="s">
        <v>203</v>
      </c>
      <c r="C1466" s="113" t="s">
        <v>3006</v>
      </c>
      <c r="D1466" s="113" t="s">
        <v>3007</v>
      </c>
      <c r="E1466" s="113" t="s">
        <v>211</v>
      </c>
      <c r="F1466" s="113"/>
      <c r="G1466" s="113">
        <v>1</v>
      </c>
      <c r="H1466" s="150">
        <v>427.54</v>
      </c>
      <c r="I1466" s="161">
        <v>0.25</v>
      </c>
      <c r="J1466" s="157">
        <f t="shared" si="44"/>
        <v>320.65500000000003</v>
      </c>
    </row>
    <row r="1467" spans="1:10" ht="15.75">
      <c r="A1467" s="37">
        <f t="shared" si="45"/>
        <v>1463</v>
      </c>
      <c r="B1467" s="99" t="s">
        <v>203</v>
      </c>
      <c r="C1467" s="113" t="s">
        <v>3008</v>
      </c>
      <c r="D1467" s="113" t="s">
        <v>3009</v>
      </c>
      <c r="E1467" s="113" t="s">
        <v>211</v>
      </c>
      <c r="F1467" s="113"/>
      <c r="G1467" s="113">
        <v>1</v>
      </c>
      <c r="H1467" s="150">
        <v>465.31</v>
      </c>
      <c r="I1467" s="161">
        <v>0.25</v>
      </c>
      <c r="J1467" s="157">
        <f t="shared" si="44"/>
        <v>348.98250000000002</v>
      </c>
    </row>
    <row r="1468" spans="1:10" ht="15.75">
      <c r="A1468" s="37">
        <f t="shared" si="45"/>
        <v>1464</v>
      </c>
      <c r="B1468" s="99" t="s">
        <v>203</v>
      </c>
      <c r="C1468" s="113" t="s">
        <v>3010</v>
      </c>
      <c r="D1468" s="113" t="s">
        <v>3011</v>
      </c>
      <c r="E1468" s="113" t="s">
        <v>211</v>
      </c>
      <c r="F1468" s="113"/>
      <c r="G1468" s="113">
        <v>1</v>
      </c>
      <c r="H1468" s="150">
        <v>473.09</v>
      </c>
      <c r="I1468" s="161">
        <v>0.25</v>
      </c>
      <c r="J1468" s="157">
        <f t="shared" si="44"/>
        <v>354.8175</v>
      </c>
    </row>
    <row r="1469" spans="1:10" ht="15.75">
      <c r="A1469" s="37">
        <f t="shared" si="45"/>
        <v>1465</v>
      </c>
      <c r="B1469" s="99" t="s">
        <v>203</v>
      </c>
      <c r="C1469" s="113" t="s">
        <v>3012</v>
      </c>
      <c r="D1469" s="113" t="s">
        <v>3013</v>
      </c>
      <c r="E1469" s="113" t="s">
        <v>211</v>
      </c>
      <c r="F1469" s="113"/>
      <c r="G1469" s="113">
        <v>1</v>
      </c>
      <c r="H1469" s="150">
        <v>314.27</v>
      </c>
      <c r="I1469" s="161">
        <v>0.25</v>
      </c>
      <c r="J1469" s="157">
        <f t="shared" si="44"/>
        <v>235.70249999999999</v>
      </c>
    </row>
    <row r="1470" spans="1:10" ht="15.75">
      <c r="A1470" s="37">
        <f t="shared" si="45"/>
        <v>1466</v>
      </c>
      <c r="B1470" s="99" t="s">
        <v>203</v>
      </c>
      <c r="C1470" s="113" t="s">
        <v>3014</v>
      </c>
      <c r="D1470" s="113" t="s">
        <v>3015</v>
      </c>
      <c r="E1470" s="113" t="s">
        <v>211</v>
      </c>
      <c r="F1470" s="113"/>
      <c r="G1470" s="113">
        <v>1</v>
      </c>
      <c r="H1470" s="150">
        <v>322.05</v>
      </c>
      <c r="I1470" s="161">
        <v>0.25</v>
      </c>
      <c r="J1470" s="157">
        <f t="shared" si="44"/>
        <v>241.53750000000002</v>
      </c>
    </row>
    <row r="1471" spans="1:10" ht="15.75">
      <c r="A1471" s="37">
        <f t="shared" si="45"/>
        <v>1467</v>
      </c>
      <c r="B1471" s="99" t="s">
        <v>203</v>
      </c>
      <c r="C1471" s="113" t="s">
        <v>3016</v>
      </c>
      <c r="D1471" s="113" t="s">
        <v>3017</v>
      </c>
      <c r="E1471" s="113" t="s">
        <v>211</v>
      </c>
      <c r="F1471" s="113"/>
      <c r="G1471" s="113">
        <v>1</v>
      </c>
      <c r="H1471" s="150">
        <v>797.77</v>
      </c>
      <c r="I1471" s="161">
        <v>0.25</v>
      </c>
      <c r="J1471" s="157">
        <f t="shared" si="44"/>
        <v>598.32749999999999</v>
      </c>
    </row>
    <row r="1472" spans="1:10" ht="15.75">
      <c r="A1472" s="37">
        <f t="shared" si="45"/>
        <v>1468</v>
      </c>
      <c r="B1472" s="99" t="s">
        <v>203</v>
      </c>
      <c r="C1472" s="113" t="s">
        <v>3018</v>
      </c>
      <c r="D1472" s="113" t="s">
        <v>3019</v>
      </c>
      <c r="E1472" s="113" t="s">
        <v>211</v>
      </c>
      <c r="F1472" s="113"/>
      <c r="G1472" s="113">
        <v>1</v>
      </c>
      <c r="H1472" s="150">
        <v>813.33</v>
      </c>
      <c r="I1472" s="161">
        <v>0.25</v>
      </c>
      <c r="J1472" s="157">
        <f t="shared" si="44"/>
        <v>609.99750000000006</v>
      </c>
    </row>
    <row r="1473" spans="1:10" ht="15.75">
      <c r="A1473" s="37">
        <f t="shared" si="45"/>
        <v>1469</v>
      </c>
      <c r="B1473" s="99" t="s">
        <v>203</v>
      </c>
      <c r="C1473" s="113" t="s">
        <v>3020</v>
      </c>
      <c r="D1473" s="113" t="s">
        <v>3021</v>
      </c>
      <c r="E1473" s="113" t="s">
        <v>211</v>
      </c>
      <c r="F1473" s="113"/>
      <c r="G1473" s="113">
        <v>1</v>
      </c>
      <c r="H1473" s="150">
        <v>888.88</v>
      </c>
      <c r="I1473" s="161">
        <v>0.25</v>
      </c>
      <c r="J1473" s="157">
        <f t="shared" si="44"/>
        <v>666.66</v>
      </c>
    </row>
    <row r="1474" spans="1:10" ht="15.75">
      <c r="A1474" s="37">
        <f t="shared" si="45"/>
        <v>1470</v>
      </c>
      <c r="B1474" s="99" t="s">
        <v>203</v>
      </c>
      <c r="C1474" s="113" t="s">
        <v>3022</v>
      </c>
      <c r="D1474" s="113" t="s">
        <v>3023</v>
      </c>
      <c r="E1474" s="113" t="s">
        <v>211</v>
      </c>
      <c r="F1474" s="113"/>
      <c r="G1474" s="113">
        <v>1</v>
      </c>
      <c r="H1474" s="150">
        <v>904.44</v>
      </c>
      <c r="I1474" s="161">
        <v>0.25</v>
      </c>
      <c r="J1474" s="157">
        <f t="shared" ref="J1474:J1537" si="46">H1474*(1-I1474)</f>
        <v>678.33</v>
      </c>
    </row>
    <row r="1475" spans="1:10" ht="15.75">
      <c r="A1475" s="37">
        <f t="shared" si="45"/>
        <v>1471</v>
      </c>
      <c r="B1475" s="99" t="s">
        <v>203</v>
      </c>
      <c r="C1475" s="113" t="s">
        <v>3024</v>
      </c>
      <c r="D1475" s="113" t="s">
        <v>3025</v>
      </c>
      <c r="E1475" s="113" t="s">
        <v>211</v>
      </c>
      <c r="F1475" s="113"/>
      <c r="G1475" s="113">
        <v>1</v>
      </c>
      <c r="H1475" s="150">
        <v>586.79999999999995</v>
      </c>
      <c r="I1475" s="161">
        <v>0.25</v>
      </c>
      <c r="J1475" s="157">
        <f t="shared" si="46"/>
        <v>440.09999999999997</v>
      </c>
    </row>
    <row r="1476" spans="1:10" ht="15.75">
      <c r="A1476" s="37">
        <f t="shared" si="45"/>
        <v>1472</v>
      </c>
      <c r="B1476" s="99" t="s">
        <v>203</v>
      </c>
      <c r="C1476" s="113" t="s">
        <v>3026</v>
      </c>
      <c r="D1476" s="113" t="s">
        <v>3027</v>
      </c>
      <c r="E1476" s="113" t="s">
        <v>211</v>
      </c>
      <c r="F1476" s="113"/>
      <c r="G1476" s="113">
        <v>1</v>
      </c>
      <c r="H1476" s="150">
        <v>602.35</v>
      </c>
      <c r="I1476" s="161">
        <v>0.25</v>
      </c>
      <c r="J1476" s="157">
        <f t="shared" si="46"/>
        <v>451.76250000000005</v>
      </c>
    </row>
    <row r="1477" spans="1:10" ht="15.75">
      <c r="A1477" s="37">
        <f t="shared" si="45"/>
        <v>1473</v>
      </c>
      <c r="B1477" s="99" t="s">
        <v>203</v>
      </c>
      <c r="C1477" s="113" t="s">
        <v>3028</v>
      </c>
      <c r="D1477" s="113" t="s">
        <v>3029</v>
      </c>
      <c r="E1477" s="113" t="s">
        <v>211</v>
      </c>
      <c r="F1477" s="113"/>
      <c r="G1477" s="113">
        <v>1</v>
      </c>
      <c r="H1477" s="150">
        <v>1700.97</v>
      </c>
      <c r="I1477" s="161">
        <v>0.25</v>
      </c>
      <c r="J1477" s="157">
        <f t="shared" si="46"/>
        <v>1275.7275</v>
      </c>
    </row>
    <row r="1478" spans="1:10" ht="15.75">
      <c r="A1478" s="37">
        <f t="shared" si="45"/>
        <v>1474</v>
      </c>
      <c r="B1478" s="99" t="s">
        <v>203</v>
      </c>
      <c r="C1478" s="113" t="s">
        <v>3030</v>
      </c>
      <c r="D1478" s="113" t="s">
        <v>3031</v>
      </c>
      <c r="E1478" s="113" t="s">
        <v>211</v>
      </c>
      <c r="F1478" s="113"/>
      <c r="G1478" s="113">
        <v>1</v>
      </c>
      <c r="H1478" s="150">
        <v>1700.97</v>
      </c>
      <c r="I1478" s="161">
        <v>0.25</v>
      </c>
      <c r="J1478" s="157">
        <f t="shared" si="46"/>
        <v>1275.7275</v>
      </c>
    </row>
    <row r="1479" spans="1:10" ht="15.75">
      <c r="A1479" s="37">
        <f t="shared" ref="A1479:A1542" si="47">A1478+1</f>
        <v>1475</v>
      </c>
      <c r="B1479" s="99" t="s">
        <v>203</v>
      </c>
      <c r="C1479" s="113" t="s">
        <v>3032</v>
      </c>
      <c r="D1479" s="113" t="s">
        <v>3033</v>
      </c>
      <c r="E1479" s="113" t="s">
        <v>211</v>
      </c>
      <c r="F1479" s="113"/>
      <c r="G1479" s="113">
        <v>1</v>
      </c>
      <c r="H1479" s="150">
        <v>1981</v>
      </c>
      <c r="I1479" s="161">
        <v>0.25</v>
      </c>
      <c r="J1479" s="157">
        <f t="shared" si="46"/>
        <v>1485.75</v>
      </c>
    </row>
    <row r="1480" spans="1:10" ht="15.75">
      <c r="A1480" s="37">
        <f t="shared" si="47"/>
        <v>1476</v>
      </c>
      <c r="B1480" s="99" t="s">
        <v>203</v>
      </c>
      <c r="C1480" s="113" t="s">
        <v>3034</v>
      </c>
      <c r="D1480" s="113" t="s">
        <v>3035</v>
      </c>
      <c r="E1480" s="113" t="s">
        <v>211</v>
      </c>
      <c r="F1480" s="113"/>
      <c r="G1480" s="113">
        <v>1</v>
      </c>
      <c r="H1480" s="150">
        <v>1885.34</v>
      </c>
      <c r="I1480" s="161">
        <v>0.25</v>
      </c>
      <c r="J1480" s="157">
        <f t="shared" si="46"/>
        <v>1414.0049999999999</v>
      </c>
    </row>
    <row r="1481" spans="1:10" ht="15.75">
      <c r="A1481" s="37">
        <f t="shared" si="47"/>
        <v>1477</v>
      </c>
      <c r="B1481" s="99" t="s">
        <v>203</v>
      </c>
      <c r="C1481" s="113" t="s">
        <v>3036</v>
      </c>
      <c r="D1481" s="113" t="s">
        <v>3037</v>
      </c>
      <c r="E1481" s="113" t="s">
        <v>211</v>
      </c>
      <c r="F1481" s="113"/>
      <c r="G1481" s="113">
        <v>1</v>
      </c>
      <c r="H1481" s="150">
        <v>1885.34</v>
      </c>
      <c r="I1481" s="161">
        <v>0.25</v>
      </c>
      <c r="J1481" s="157">
        <f t="shared" si="46"/>
        <v>1414.0049999999999</v>
      </c>
    </row>
    <row r="1482" spans="1:10" ht="15.75">
      <c r="A1482" s="37">
        <f t="shared" si="47"/>
        <v>1478</v>
      </c>
      <c r="B1482" s="99" t="s">
        <v>203</v>
      </c>
      <c r="C1482" s="113" t="s">
        <v>3038</v>
      </c>
      <c r="D1482" s="113" t="s">
        <v>3039</v>
      </c>
      <c r="E1482" s="113" t="s">
        <v>211</v>
      </c>
      <c r="F1482" s="113"/>
      <c r="G1482" s="113">
        <v>1</v>
      </c>
      <c r="H1482" s="150">
        <v>2165.33</v>
      </c>
      <c r="I1482" s="161">
        <v>0.25</v>
      </c>
      <c r="J1482" s="157">
        <f t="shared" si="46"/>
        <v>1623.9974999999999</v>
      </c>
    </row>
    <row r="1483" spans="1:10" ht="15.75">
      <c r="A1483" s="37">
        <f t="shared" si="47"/>
        <v>1479</v>
      </c>
      <c r="B1483" s="99" t="s">
        <v>203</v>
      </c>
      <c r="C1483" s="113" t="s">
        <v>3040</v>
      </c>
      <c r="D1483" s="113" t="s">
        <v>3041</v>
      </c>
      <c r="E1483" s="113" t="s">
        <v>211</v>
      </c>
      <c r="F1483" s="113"/>
      <c r="G1483" s="113">
        <v>1</v>
      </c>
      <c r="H1483" s="150">
        <v>1283.33</v>
      </c>
      <c r="I1483" s="161">
        <v>0.25</v>
      </c>
      <c r="J1483" s="157">
        <f t="shared" si="46"/>
        <v>962.49749999999995</v>
      </c>
    </row>
    <row r="1484" spans="1:10" ht="15.75">
      <c r="A1484" s="37">
        <f t="shared" si="47"/>
        <v>1480</v>
      </c>
      <c r="B1484" s="99" t="s">
        <v>203</v>
      </c>
      <c r="C1484" s="113" t="s">
        <v>3042</v>
      </c>
      <c r="D1484" s="113" t="s">
        <v>3041</v>
      </c>
      <c r="E1484" s="113" t="s">
        <v>211</v>
      </c>
      <c r="F1484" s="113"/>
      <c r="G1484" s="113">
        <v>1</v>
      </c>
      <c r="H1484" s="150">
        <v>1283.33</v>
      </c>
      <c r="I1484" s="161">
        <v>0.25</v>
      </c>
      <c r="J1484" s="157">
        <f t="shared" si="46"/>
        <v>962.49749999999995</v>
      </c>
    </row>
    <row r="1485" spans="1:10" ht="15.75">
      <c r="A1485" s="37">
        <f t="shared" si="47"/>
        <v>1481</v>
      </c>
      <c r="B1485" s="99" t="s">
        <v>203</v>
      </c>
      <c r="C1485" s="113" t="s">
        <v>3043</v>
      </c>
      <c r="D1485" s="113" t="s">
        <v>3044</v>
      </c>
      <c r="E1485" s="113" t="s">
        <v>211</v>
      </c>
      <c r="F1485" s="113"/>
      <c r="G1485" s="113">
        <v>1</v>
      </c>
      <c r="H1485" s="150">
        <v>1563.33</v>
      </c>
      <c r="I1485" s="161">
        <v>0.25</v>
      </c>
      <c r="J1485" s="157">
        <f t="shared" si="46"/>
        <v>1172.4974999999999</v>
      </c>
    </row>
    <row r="1486" spans="1:10" ht="15.75">
      <c r="A1486" s="37">
        <f t="shared" si="47"/>
        <v>1482</v>
      </c>
      <c r="B1486" s="99" t="s">
        <v>203</v>
      </c>
      <c r="C1486" s="113" t="s">
        <v>3045</v>
      </c>
      <c r="D1486" s="113" t="s">
        <v>3046</v>
      </c>
      <c r="E1486" s="113" t="s">
        <v>211</v>
      </c>
      <c r="F1486" s="113"/>
      <c r="G1486" s="113">
        <v>1</v>
      </c>
      <c r="H1486" s="150">
        <v>847</v>
      </c>
      <c r="I1486" s="161">
        <v>0.25</v>
      </c>
      <c r="J1486" s="157">
        <f t="shared" si="46"/>
        <v>635.25</v>
      </c>
    </row>
    <row r="1487" spans="1:10" ht="15.75">
      <c r="A1487" s="37">
        <f t="shared" si="47"/>
        <v>1483</v>
      </c>
      <c r="B1487" s="99" t="s">
        <v>203</v>
      </c>
      <c r="C1487" s="113" t="s">
        <v>3047</v>
      </c>
      <c r="D1487" s="113" t="s">
        <v>3048</v>
      </c>
      <c r="E1487" s="113" t="s">
        <v>211</v>
      </c>
      <c r="F1487" s="113"/>
      <c r="G1487" s="113">
        <v>1</v>
      </c>
      <c r="H1487" s="150">
        <v>847</v>
      </c>
      <c r="I1487" s="161">
        <v>0.25</v>
      </c>
      <c r="J1487" s="157">
        <f t="shared" si="46"/>
        <v>635.25</v>
      </c>
    </row>
    <row r="1488" spans="1:10" ht="15.75">
      <c r="A1488" s="37">
        <f t="shared" si="47"/>
        <v>1484</v>
      </c>
      <c r="B1488" s="99" t="s">
        <v>203</v>
      </c>
      <c r="C1488" s="113" t="s">
        <v>3049</v>
      </c>
      <c r="D1488" s="113" t="s">
        <v>3050</v>
      </c>
      <c r="E1488" s="113" t="s">
        <v>211</v>
      </c>
      <c r="F1488" s="113"/>
      <c r="G1488" s="113">
        <v>1</v>
      </c>
      <c r="H1488" s="150">
        <v>847</v>
      </c>
      <c r="I1488" s="161">
        <v>0.25</v>
      </c>
      <c r="J1488" s="157">
        <f t="shared" si="46"/>
        <v>635.25</v>
      </c>
    </row>
    <row r="1489" spans="1:10" ht="15.75">
      <c r="A1489" s="37">
        <f t="shared" si="47"/>
        <v>1485</v>
      </c>
      <c r="B1489" s="99" t="s">
        <v>203</v>
      </c>
      <c r="C1489" s="113" t="s">
        <v>3051</v>
      </c>
      <c r="D1489" s="113" t="s">
        <v>3052</v>
      </c>
      <c r="E1489" s="113" t="s">
        <v>211</v>
      </c>
      <c r="F1489" s="113"/>
      <c r="G1489" s="113">
        <v>1</v>
      </c>
      <c r="H1489" s="150">
        <v>987</v>
      </c>
      <c r="I1489" s="161">
        <v>0.25</v>
      </c>
      <c r="J1489" s="157">
        <f t="shared" si="46"/>
        <v>740.25</v>
      </c>
    </row>
    <row r="1490" spans="1:10" ht="15.75">
      <c r="A1490" s="37">
        <f t="shared" si="47"/>
        <v>1486</v>
      </c>
      <c r="B1490" s="99" t="s">
        <v>203</v>
      </c>
      <c r="C1490" s="113" t="s">
        <v>3053</v>
      </c>
      <c r="D1490" s="113" t="s">
        <v>3054</v>
      </c>
      <c r="E1490" s="113" t="s">
        <v>211</v>
      </c>
      <c r="F1490" s="113"/>
      <c r="G1490" s="113">
        <v>1</v>
      </c>
      <c r="H1490" s="150">
        <v>847</v>
      </c>
      <c r="I1490" s="161">
        <v>0.25</v>
      </c>
      <c r="J1490" s="157">
        <f t="shared" si="46"/>
        <v>635.25</v>
      </c>
    </row>
    <row r="1491" spans="1:10" ht="15.75">
      <c r="A1491" s="37">
        <f t="shared" si="47"/>
        <v>1487</v>
      </c>
      <c r="B1491" s="99" t="s">
        <v>203</v>
      </c>
      <c r="C1491" s="113" t="s">
        <v>3055</v>
      </c>
      <c r="D1491" s="113" t="s">
        <v>3056</v>
      </c>
      <c r="E1491" s="113" t="s">
        <v>211</v>
      </c>
      <c r="F1491" s="113"/>
      <c r="G1491" s="113">
        <v>1</v>
      </c>
      <c r="H1491" s="150">
        <v>942.67</v>
      </c>
      <c r="I1491" s="161">
        <v>0.25</v>
      </c>
      <c r="J1491" s="157">
        <f t="shared" si="46"/>
        <v>707.00249999999994</v>
      </c>
    </row>
    <row r="1492" spans="1:10" ht="15.75">
      <c r="A1492" s="37">
        <f t="shared" si="47"/>
        <v>1488</v>
      </c>
      <c r="B1492" s="99" t="s">
        <v>203</v>
      </c>
      <c r="C1492" s="113" t="s">
        <v>3057</v>
      </c>
      <c r="D1492" s="113" t="s">
        <v>3058</v>
      </c>
      <c r="E1492" s="113" t="s">
        <v>211</v>
      </c>
      <c r="F1492" s="113"/>
      <c r="G1492" s="113">
        <v>1</v>
      </c>
      <c r="H1492" s="150">
        <v>942.67</v>
      </c>
      <c r="I1492" s="161">
        <v>0.25</v>
      </c>
      <c r="J1492" s="157">
        <f t="shared" si="46"/>
        <v>707.00249999999994</v>
      </c>
    </row>
    <row r="1493" spans="1:10" ht="15.75">
      <c r="A1493" s="37">
        <f t="shared" si="47"/>
        <v>1489</v>
      </c>
      <c r="B1493" s="99" t="s">
        <v>203</v>
      </c>
      <c r="C1493" s="113" t="s">
        <v>3059</v>
      </c>
      <c r="D1493" s="113" t="s">
        <v>3060</v>
      </c>
      <c r="E1493" s="113" t="s">
        <v>211</v>
      </c>
      <c r="F1493" s="113"/>
      <c r="G1493" s="113">
        <v>1</v>
      </c>
      <c r="H1493" s="150">
        <v>942.67</v>
      </c>
      <c r="I1493" s="161">
        <v>0.25</v>
      </c>
      <c r="J1493" s="157">
        <f t="shared" si="46"/>
        <v>707.00249999999994</v>
      </c>
    </row>
    <row r="1494" spans="1:10" ht="15.75">
      <c r="A1494" s="37">
        <f t="shared" si="47"/>
        <v>1490</v>
      </c>
      <c r="B1494" s="99" t="s">
        <v>203</v>
      </c>
      <c r="C1494" s="113" t="s">
        <v>3061</v>
      </c>
      <c r="D1494" s="113" t="s">
        <v>3062</v>
      </c>
      <c r="E1494" s="113" t="s">
        <v>211</v>
      </c>
      <c r="F1494" s="113"/>
      <c r="G1494" s="113">
        <v>1</v>
      </c>
      <c r="H1494" s="150">
        <v>1082.67</v>
      </c>
      <c r="I1494" s="161">
        <v>0.25</v>
      </c>
      <c r="J1494" s="157">
        <f t="shared" si="46"/>
        <v>812.00250000000005</v>
      </c>
    </row>
    <row r="1495" spans="1:10" ht="15.75">
      <c r="A1495" s="37">
        <f t="shared" si="47"/>
        <v>1491</v>
      </c>
      <c r="B1495" s="99" t="s">
        <v>203</v>
      </c>
      <c r="C1495" s="113" t="s">
        <v>3063</v>
      </c>
      <c r="D1495" s="113" t="s">
        <v>3064</v>
      </c>
      <c r="E1495" s="113" t="s">
        <v>211</v>
      </c>
      <c r="F1495" s="113"/>
      <c r="G1495" s="113">
        <v>1</v>
      </c>
      <c r="H1495" s="150">
        <v>942.67</v>
      </c>
      <c r="I1495" s="161">
        <v>0.25</v>
      </c>
      <c r="J1495" s="157">
        <f t="shared" si="46"/>
        <v>707.00249999999994</v>
      </c>
    </row>
    <row r="1496" spans="1:10" ht="15.75">
      <c r="A1496" s="37">
        <f t="shared" si="47"/>
        <v>1492</v>
      </c>
      <c r="B1496" s="99" t="s">
        <v>203</v>
      </c>
      <c r="C1496" s="113" t="s">
        <v>3065</v>
      </c>
      <c r="D1496" s="113" t="s">
        <v>3066</v>
      </c>
      <c r="E1496" s="113" t="s">
        <v>211</v>
      </c>
      <c r="F1496" s="113"/>
      <c r="G1496" s="113">
        <v>1</v>
      </c>
      <c r="H1496" s="150">
        <v>641.66999999999996</v>
      </c>
      <c r="I1496" s="161">
        <v>0.25</v>
      </c>
      <c r="J1496" s="157">
        <f t="shared" si="46"/>
        <v>481.25249999999994</v>
      </c>
    </row>
    <row r="1497" spans="1:10" ht="15.75">
      <c r="A1497" s="37">
        <f t="shared" si="47"/>
        <v>1493</v>
      </c>
      <c r="B1497" s="99" t="s">
        <v>203</v>
      </c>
      <c r="C1497" s="113" t="s">
        <v>3067</v>
      </c>
      <c r="D1497" s="113" t="s">
        <v>3068</v>
      </c>
      <c r="E1497" s="113" t="s">
        <v>211</v>
      </c>
      <c r="F1497" s="113"/>
      <c r="G1497" s="113">
        <v>1</v>
      </c>
      <c r="H1497" s="150">
        <v>641.66999999999996</v>
      </c>
      <c r="I1497" s="161">
        <v>0.25</v>
      </c>
      <c r="J1497" s="157">
        <f t="shared" si="46"/>
        <v>481.25249999999994</v>
      </c>
    </row>
    <row r="1498" spans="1:10" ht="15.75">
      <c r="A1498" s="37">
        <f t="shared" si="47"/>
        <v>1494</v>
      </c>
      <c r="B1498" s="99" t="s">
        <v>203</v>
      </c>
      <c r="C1498" s="113" t="s">
        <v>3069</v>
      </c>
      <c r="D1498" s="113" t="s">
        <v>3066</v>
      </c>
      <c r="E1498" s="113" t="s">
        <v>211</v>
      </c>
      <c r="F1498" s="113"/>
      <c r="G1498" s="113">
        <v>1</v>
      </c>
      <c r="H1498" s="150">
        <v>641.66999999999996</v>
      </c>
      <c r="I1498" s="161">
        <v>0.25</v>
      </c>
      <c r="J1498" s="157">
        <f t="shared" si="46"/>
        <v>481.25249999999994</v>
      </c>
    </row>
    <row r="1499" spans="1:10" ht="15.75">
      <c r="A1499" s="37">
        <f t="shared" si="47"/>
        <v>1495</v>
      </c>
      <c r="B1499" s="99" t="s">
        <v>203</v>
      </c>
      <c r="C1499" s="113" t="s">
        <v>3070</v>
      </c>
      <c r="D1499" s="113" t="s">
        <v>3071</v>
      </c>
      <c r="E1499" s="113" t="s">
        <v>211</v>
      </c>
      <c r="F1499" s="113"/>
      <c r="G1499" s="113">
        <v>1</v>
      </c>
      <c r="H1499" s="150">
        <v>781.64</v>
      </c>
      <c r="I1499" s="161">
        <v>0.25</v>
      </c>
      <c r="J1499" s="157">
        <f t="shared" si="46"/>
        <v>586.23</v>
      </c>
    </row>
    <row r="1500" spans="1:10" ht="15.75">
      <c r="A1500" s="37">
        <f t="shared" si="47"/>
        <v>1496</v>
      </c>
      <c r="B1500" s="99" t="s">
        <v>203</v>
      </c>
      <c r="C1500" s="113" t="s">
        <v>3072</v>
      </c>
      <c r="D1500" s="113" t="s">
        <v>3068</v>
      </c>
      <c r="E1500" s="113" t="s">
        <v>211</v>
      </c>
      <c r="F1500" s="113"/>
      <c r="G1500" s="113">
        <v>1</v>
      </c>
      <c r="H1500" s="150">
        <v>641.66999999999996</v>
      </c>
      <c r="I1500" s="161">
        <v>0.25</v>
      </c>
      <c r="J1500" s="157">
        <f t="shared" si="46"/>
        <v>481.25249999999994</v>
      </c>
    </row>
    <row r="1501" spans="1:10" ht="15.75">
      <c r="A1501" s="37">
        <f t="shared" si="47"/>
        <v>1497</v>
      </c>
      <c r="B1501" s="99" t="s">
        <v>203</v>
      </c>
      <c r="C1501" s="113" t="s">
        <v>3073</v>
      </c>
      <c r="D1501" s="113" t="s">
        <v>3074</v>
      </c>
      <c r="E1501" s="113" t="s">
        <v>211</v>
      </c>
      <c r="F1501" s="113"/>
      <c r="G1501" s="113">
        <v>1</v>
      </c>
      <c r="H1501" s="150">
        <v>30.82</v>
      </c>
      <c r="I1501" s="161">
        <v>0.25</v>
      </c>
      <c r="J1501" s="157">
        <f t="shared" si="46"/>
        <v>23.115000000000002</v>
      </c>
    </row>
    <row r="1502" spans="1:10" ht="15.75">
      <c r="A1502" s="37">
        <f t="shared" si="47"/>
        <v>1498</v>
      </c>
      <c r="B1502" s="99" t="s">
        <v>203</v>
      </c>
      <c r="C1502" s="113" t="s">
        <v>3075</v>
      </c>
      <c r="D1502" s="113" t="s">
        <v>3076</v>
      </c>
      <c r="E1502" s="113" t="s">
        <v>211</v>
      </c>
      <c r="F1502" s="113"/>
      <c r="G1502" s="113">
        <v>1</v>
      </c>
      <c r="H1502" s="150">
        <v>30.82</v>
      </c>
      <c r="I1502" s="161">
        <v>0.25</v>
      </c>
      <c r="J1502" s="157">
        <f t="shared" si="46"/>
        <v>23.115000000000002</v>
      </c>
    </row>
    <row r="1503" spans="1:10" ht="15.75">
      <c r="A1503" s="37">
        <f t="shared" si="47"/>
        <v>1499</v>
      </c>
      <c r="B1503" s="99" t="s">
        <v>203</v>
      </c>
      <c r="C1503" s="113" t="s">
        <v>3077</v>
      </c>
      <c r="D1503" s="113" t="s">
        <v>3078</v>
      </c>
      <c r="E1503" s="113" t="s">
        <v>211</v>
      </c>
      <c r="F1503" s="113"/>
      <c r="G1503" s="113">
        <v>1</v>
      </c>
      <c r="H1503" s="150">
        <v>213.22</v>
      </c>
      <c r="I1503" s="161">
        <v>0.25</v>
      </c>
      <c r="J1503" s="157">
        <f t="shared" si="46"/>
        <v>159.91499999999999</v>
      </c>
    </row>
    <row r="1504" spans="1:10" ht="15.75">
      <c r="A1504" s="37">
        <f t="shared" si="47"/>
        <v>1500</v>
      </c>
      <c r="B1504" s="99" t="s">
        <v>203</v>
      </c>
      <c r="C1504" s="113" t="s">
        <v>3079</v>
      </c>
      <c r="D1504" s="113" t="s">
        <v>3080</v>
      </c>
      <c r="E1504" s="113" t="s">
        <v>211</v>
      </c>
      <c r="F1504" s="113"/>
      <c r="G1504" s="113">
        <v>1</v>
      </c>
      <c r="H1504" s="150">
        <v>30.82</v>
      </c>
      <c r="I1504" s="161">
        <v>0.25</v>
      </c>
      <c r="J1504" s="157">
        <f t="shared" si="46"/>
        <v>23.115000000000002</v>
      </c>
    </row>
    <row r="1505" spans="1:10" ht="15.75">
      <c r="A1505" s="37">
        <f t="shared" si="47"/>
        <v>1501</v>
      </c>
      <c r="B1505" s="99" t="s">
        <v>203</v>
      </c>
      <c r="C1505" s="113" t="s">
        <v>3081</v>
      </c>
      <c r="D1505" s="113" t="s">
        <v>3082</v>
      </c>
      <c r="E1505" s="113" t="s">
        <v>211</v>
      </c>
      <c r="F1505" s="113"/>
      <c r="G1505" s="113">
        <v>1</v>
      </c>
      <c r="H1505" s="150">
        <v>213.22</v>
      </c>
      <c r="I1505" s="161">
        <v>0.25</v>
      </c>
      <c r="J1505" s="157">
        <f t="shared" si="46"/>
        <v>159.91499999999999</v>
      </c>
    </row>
    <row r="1506" spans="1:10" ht="15.75">
      <c r="A1506" s="37">
        <f t="shared" si="47"/>
        <v>1502</v>
      </c>
      <c r="B1506" s="99" t="s">
        <v>203</v>
      </c>
      <c r="C1506" s="113" t="s">
        <v>3083</v>
      </c>
      <c r="D1506" s="113" t="s">
        <v>3084</v>
      </c>
      <c r="E1506" s="113" t="s">
        <v>211</v>
      </c>
      <c r="F1506" s="113"/>
      <c r="G1506" s="113">
        <v>1</v>
      </c>
      <c r="H1506" s="150">
        <v>213.22</v>
      </c>
      <c r="I1506" s="161">
        <v>0.25</v>
      </c>
      <c r="J1506" s="157">
        <f t="shared" si="46"/>
        <v>159.91499999999999</v>
      </c>
    </row>
    <row r="1507" spans="1:10" ht="15.75">
      <c r="A1507" s="37">
        <f t="shared" si="47"/>
        <v>1503</v>
      </c>
      <c r="B1507" s="99" t="s">
        <v>203</v>
      </c>
      <c r="C1507" s="113" t="s">
        <v>3085</v>
      </c>
      <c r="D1507" s="113" t="s">
        <v>3086</v>
      </c>
      <c r="E1507" s="113" t="s">
        <v>211</v>
      </c>
      <c r="F1507" s="113"/>
      <c r="G1507" s="113">
        <v>1</v>
      </c>
      <c r="H1507" s="150">
        <v>44.15</v>
      </c>
      <c r="I1507" s="161">
        <v>0.25</v>
      </c>
      <c r="J1507" s="157">
        <f t="shared" si="46"/>
        <v>33.112499999999997</v>
      </c>
    </row>
    <row r="1508" spans="1:10" ht="15.75">
      <c r="A1508" s="37">
        <f t="shared" si="47"/>
        <v>1504</v>
      </c>
      <c r="B1508" s="99" t="s">
        <v>203</v>
      </c>
      <c r="C1508" s="113" t="s">
        <v>3087</v>
      </c>
      <c r="D1508" s="113" t="s">
        <v>3088</v>
      </c>
      <c r="E1508" s="113" t="s">
        <v>211</v>
      </c>
      <c r="F1508" s="113"/>
      <c r="G1508" s="113">
        <v>1</v>
      </c>
      <c r="H1508" s="150">
        <v>54.83</v>
      </c>
      <c r="I1508" s="161">
        <v>0.25</v>
      </c>
      <c r="J1508" s="157">
        <f t="shared" si="46"/>
        <v>41.122500000000002</v>
      </c>
    </row>
    <row r="1509" spans="1:10" ht="15.75">
      <c r="A1509" s="37">
        <f t="shared" si="47"/>
        <v>1505</v>
      </c>
      <c r="B1509" s="99" t="s">
        <v>203</v>
      </c>
      <c r="C1509" s="113" t="s">
        <v>3089</v>
      </c>
      <c r="D1509" s="113" t="s">
        <v>3090</v>
      </c>
      <c r="E1509" s="113" t="s">
        <v>211</v>
      </c>
      <c r="F1509" s="113"/>
      <c r="G1509" s="113">
        <v>1</v>
      </c>
      <c r="H1509" s="150">
        <v>372.16</v>
      </c>
      <c r="I1509" s="161">
        <v>0.25</v>
      </c>
      <c r="J1509" s="157">
        <f t="shared" si="46"/>
        <v>279.12</v>
      </c>
    </row>
    <row r="1510" spans="1:10" ht="15.75">
      <c r="A1510" s="37">
        <f t="shared" si="47"/>
        <v>1506</v>
      </c>
      <c r="B1510" s="99" t="s">
        <v>203</v>
      </c>
      <c r="C1510" s="113" t="s">
        <v>3091</v>
      </c>
      <c r="D1510" s="113" t="s">
        <v>3092</v>
      </c>
      <c r="E1510" s="113" t="s">
        <v>211</v>
      </c>
      <c r="F1510" s="113"/>
      <c r="G1510" s="113">
        <v>1</v>
      </c>
      <c r="H1510" s="150">
        <v>302.11</v>
      </c>
      <c r="I1510" s="161">
        <v>0.25</v>
      </c>
      <c r="J1510" s="157">
        <f t="shared" si="46"/>
        <v>226.58250000000001</v>
      </c>
    </row>
    <row r="1511" spans="1:10" ht="15.75">
      <c r="A1511" s="37">
        <f t="shared" si="47"/>
        <v>1507</v>
      </c>
      <c r="B1511" s="99" t="s">
        <v>203</v>
      </c>
      <c r="C1511" s="113" t="s">
        <v>3093</v>
      </c>
      <c r="D1511" s="113" t="s">
        <v>3094</v>
      </c>
      <c r="E1511" s="113" t="s">
        <v>211</v>
      </c>
      <c r="F1511" s="113"/>
      <c r="G1511" s="113">
        <v>1</v>
      </c>
      <c r="H1511" s="150">
        <v>183.34</v>
      </c>
      <c r="I1511" s="161">
        <v>0.25</v>
      </c>
      <c r="J1511" s="157">
        <f t="shared" si="46"/>
        <v>137.505</v>
      </c>
    </row>
    <row r="1512" spans="1:10" ht="15.75">
      <c r="A1512" s="37">
        <f t="shared" si="47"/>
        <v>1508</v>
      </c>
      <c r="B1512" s="99" t="s">
        <v>203</v>
      </c>
      <c r="C1512" s="113" t="s">
        <v>3095</v>
      </c>
      <c r="D1512" s="113" t="s">
        <v>3096</v>
      </c>
      <c r="E1512" s="113" t="s">
        <v>211</v>
      </c>
      <c r="F1512" s="113"/>
      <c r="G1512" s="113">
        <v>1</v>
      </c>
      <c r="H1512" s="150">
        <v>2363.5100000000002</v>
      </c>
      <c r="I1512" s="161">
        <v>0.25</v>
      </c>
      <c r="J1512" s="157">
        <f t="shared" si="46"/>
        <v>1772.6325000000002</v>
      </c>
    </row>
    <row r="1513" spans="1:10" ht="15.75">
      <c r="A1513" s="37">
        <f t="shared" si="47"/>
        <v>1509</v>
      </c>
      <c r="B1513" s="99" t="s">
        <v>203</v>
      </c>
      <c r="C1513" s="113" t="s">
        <v>3097</v>
      </c>
      <c r="D1513" s="113" t="s">
        <v>3098</v>
      </c>
      <c r="E1513" s="113" t="s">
        <v>211</v>
      </c>
      <c r="F1513" s="113"/>
      <c r="G1513" s="113">
        <v>1</v>
      </c>
      <c r="H1513" s="150">
        <v>2363.5100000000002</v>
      </c>
      <c r="I1513" s="161">
        <v>0.25</v>
      </c>
      <c r="J1513" s="157">
        <f t="shared" si="46"/>
        <v>1772.6325000000002</v>
      </c>
    </row>
    <row r="1514" spans="1:10" ht="15.75">
      <c r="A1514" s="37">
        <f t="shared" si="47"/>
        <v>1510</v>
      </c>
      <c r="B1514" s="99" t="s">
        <v>203</v>
      </c>
      <c r="C1514" s="113" t="s">
        <v>3099</v>
      </c>
      <c r="D1514" s="113" t="s">
        <v>3100</v>
      </c>
      <c r="E1514" s="113" t="s">
        <v>211</v>
      </c>
      <c r="F1514" s="113"/>
      <c r="G1514" s="113">
        <v>1</v>
      </c>
      <c r="H1514" s="150">
        <v>2857.5</v>
      </c>
      <c r="I1514" s="161">
        <v>0.25</v>
      </c>
      <c r="J1514" s="157">
        <f t="shared" si="46"/>
        <v>2143.125</v>
      </c>
    </row>
    <row r="1515" spans="1:10" ht="15.75">
      <c r="A1515" s="37">
        <f t="shared" si="47"/>
        <v>1511</v>
      </c>
      <c r="B1515" s="99" t="s">
        <v>203</v>
      </c>
      <c r="C1515" s="113" t="s">
        <v>3101</v>
      </c>
      <c r="D1515" s="113" t="s">
        <v>3102</v>
      </c>
      <c r="E1515" s="113" t="s">
        <v>211</v>
      </c>
      <c r="F1515" s="113"/>
      <c r="G1515" s="113">
        <v>1</v>
      </c>
      <c r="H1515" s="150">
        <v>4636.66</v>
      </c>
      <c r="I1515" s="161">
        <v>0.25</v>
      </c>
      <c r="J1515" s="157">
        <f t="shared" si="46"/>
        <v>3477.4949999999999</v>
      </c>
    </row>
    <row r="1516" spans="1:10" ht="15.75">
      <c r="A1516" s="37">
        <f t="shared" si="47"/>
        <v>1512</v>
      </c>
      <c r="B1516" s="99" t="s">
        <v>203</v>
      </c>
      <c r="C1516" s="113" t="s">
        <v>3103</v>
      </c>
      <c r="D1516" s="113" t="s">
        <v>3104</v>
      </c>
      <c r="E1516" s="113" t="s">
        <v>211</v>
      </c>
      <c r="F1516" s="113"/>
      <c r="G1516" s="113">
        <v>1</v>
      </c>
      <c r="H1516" s="150">
        <v>847.78</v>
      </c>
      <c r="I1516" s="161">
        <v>0.25</v>
      </c>
      <c r="J1516" s="157">
        <f t="shared" si="46"/>
        <v>635.83500000000004</v>
      </c>
    </row>
    <row r="1517" spans="1:10" ht="15.75">
      <c r="A1517" s="37">
        <f t="shared" si="47"/>
        <v>1513</v>
      </c>
      <c r="B1517" s="99" t="s">
        <v>203</v>
      </c>
      <c r="C1517" s="113" t="s">
        <v>3105</v>
      </c>
      <c r="D1517" s="113" t="s">
        <v>3106</v>
      </c>
      <c r="E1517" s="113" t="s">
        <v>211</v>
      </c>
      <c r="F1517" s="113"/>
      <c r="G1517" s="113">
        <v>1</v>
      </c>
      <c r="H1517" s="150">
        <v>2561.41</v>
      </c>
      <c r="I1517" s="161">
        <v>0.25</v>
      </c>
      <c r="J1517" s="157">
        <f t="shared" si="46"/>
        <v>1921.0574999999999</v>
      </c>
    </row>
    <row r="1518" spans="1:10" ht="15.75">
      <c r="A1518" s="37">
        <f t="shared" si="47"/>
        <v>1514</v>
      </c>
      <c r="B1518" s="99" t="s">
        <v>203</v>
      </c>
      <c r="C1518" s="113" t="s">
        <v>3107</v>
      </c>
      <c r="D1518" s="113" t="s">
        <v>3108</v>
      </c>
      <c r="E1518" s="113" t="s">
        <v>211</v>
      </c>
      <c r="F1518" s="113"/>
      <c r="G1518" s="113">
        <v>1</v>
      </c>
      <c r="H1518" s="150">
        <v>2561.41</v>
      </c>
      <c r="I1518" s="161">
        <v>0.25</v>
      </c>
      <c r="J1518" s="157">
        <f t="shared" si="46"/>
        <v>1921.0574999999999</v>
      </c>
    </row>
    <row r="1519" spans="1:10" ht="15.75">
      <c r="A1519" s="37">
        <f t="shared" si="47"/>
        <v>1515</v>
      </c>
      <c r="B1519" s="99" t="s">
        <v>203</v>
      </c>
      <c r="C1519" s="113" t="s">
        <v>3109</v>
      </c>
      <c r="D1519" s="113" t="s">
        <v>3110</v>
      </c>
      <c r="E1519" s="113" t="s">
        <v>211</v>
      </c>
      <c r="F1519" s="113"/>
      <c r="G1519" s="113">
        <v>1</v>
      </c>
      <c r="H1519" s="150">
        <v>2841.42</v>
      </c>
      <c r="I1519" s="161">
        <v>0.25</v>
      </c>
      <c r="J1519" s="157">
        <f t="shared" si="46"/>
        <v>2131.0650000000001</v>
      </c>
    </row>
    <row r="1520" spans="1:10" ht="15.75">
      <c r="A1520" s="37">
        <f t="shared" si="47"/>
        <v>1516</v>
      </c>
      <c r="B1520" s="99" t="s">
        <v>203</v>
      </c>
      <c r="C1520" s="113" t="s">
        <v>3111</v>
      </c>
      <c r="D1520" s="113" t="s">
        <v>3112</v>
      </c>
      <c r="E1520" s="113" t="s">
        <v>211</v>
      </c>
      <c r="F1520" s="113"/>
      <c r="G1520" s="113">
        <v>1</v>
      </c>
      <c r="H1520" s="150">
        <v>2752.75</v>
      </c>
      <c r="I1520" s="161">
        <v>0.25</v>
      </c>
      <c r="J1520" s="157">
        <f t="shared" si="46"/>
        <v>2064.5625</v>
      </c>
    </row>
    <row r="1521" spans="1:10" ht="15.75">
      <c r="A1521" s="37">
        <f t="shared" si="47"/>
        <v>1517</v>
      </c>
      <c r="B1521" s="99" t="s">
        <v>203</v>
      </c>
      <c r="C1521" s="113" t="s">
        <v>3113</v>
      </c>
      <c r="D1521" s="113" t="s">
        <v>3114</v>
      </c>
      <c r="E1521" s="113" t="s">
        <v>211</v>
      </c>
      <c r="F1521" s="113"/>
      <c r="G1521" s="113">
        <v>1</v>
      </c>
      <c r="H1521" s="150">
        <v>2752.75</v>
      </c>
      <c r="I1521" s="161">
        <v>0.25</v>
      </c>
      <c r="J1521" s="157">
        <f t="shared" si="46"/>
        <v>2064.5625</v>
      </c>
    </row>
    <row r="1522" spans="1:10" ht="15.75">
      <c r="A1522" s="37">
        <f t="shared" si="47"/>
        <v>1518</v>
      </c>
      <c r="B1522" s="99" t="s">
        <v>203</v>
      </c>
      <c r="C1522" s="113" t="s">
        <v>3115</v>
      </c>
      <c r="D1522" s="113" t="s">
        <v>3116</v>
      </c>
      <c r="E1522" s="113" t="s">
        <v>211</v>
      </c>
      <c r="F1522" s="113"/>
      <c r="G1522" s="113">
        <v>1</v>
      </c>
      <c r="H1522" s="150">
        <v>3032.75</v>
      </c>
      <c r="I1522" s="161">
        <v>0.25</v>
      </c>
      <c r="J1522" s="157">
        <f t="shared" si="46"/>
        <v>2274.5625</v>
      </c>
    </row>
    <row r="1523" spans="1:10" ht="15.75">
      <c r="A1523" s="37">
        <f t="shared" si="47"/>
        <v>1519</v>
      </c>
      <c r="B1523" s="99" t="s">
        <v>203</v>
      </c>
      <c r="C1523" s="113" t="s">
        <v>3117</v>
      </c>
      <c r="D1523" s="113" t="s">
        <v>3118</v>
      </c>
      <c r="E1523" s="113" t="s">
        <v>211</v>
      </c>
      <c r="F1523" s="113"/>
      <c r="G1523" s="113">
        <v>1</v>
      </c>
      <c r="H1523" s="150">
        <v>2150.75</v>
      </c>
      <c r="I1523" s="161">
        <v>0.25</v>
      </c>
      <c r="J1523" s="157">
        <f t="shared" si="46"/>
        <v>1613.0625</v>
      </c>
    </row>
    <row r="1524" spans="1:10" ht="15.75">
      <c r="A1524" s="37">
        <f t="shared" si="47"/>
        <v>1520</v>
      </c>
      <c r="B1524" s="99" t="s">
        <v>203</v>
      </c>
      <c r="C1524" s="113" t="s">
        <v>3119</v>
      </c>
      <c r="D1524" s="113" t="s">
        <v>3118</v>
      </c>
      <c r="E1524" s="113" t="s">
        <v>211</v>
      </c>
      <c r="F1524" s="113"/>
      <c r="G1524" s="113">
        <v>1</v>
      </c>
      <c r="H1524" s="150">
        <v>2150.75</v>
      </c>
      <c r="I1524" s="161">
        <v>0.25</v>
      </c>
      <c r="J1524" s="157">
        <f t="shared" si="46"/>
        <v>1613.0625</v>
      </c>
    </row>
    <row r="1525" spans="1:10" ht="15.75">
      <c r="A1525" s="37">
        <f t="shared" si="47"/>
        <v>1521</v>
      </c>
      <c r="B1525" s="99" t="s">
        <v>203</v>
      </c>
      <c r="C1525" s="113" t="s">
        <v>3120</v>
      </c>
      <c r="D1525" s="113" t="s">
        <v>3121</v>
      </c>
      <c r="E1525" s="113" t="s">
        <v>211</v>
      </c>
      <c r="F1525" s="113"/>
      <c r="G1525" s="113">
        <v>1</v>
      </c>
      <c r="H1525" s="150">
        <v>2430.75</v>
      </c>
      <c r="I1525" s="161">
        <v>0.25</v>
      </c>
      <c r="J1525" s="157">
        <f t="shared" si="46"/>
        <v>1823.0625</v>
      </c>
    </row>
    <row r="1526" spans="1:10" ht="15.75">
      <c r="A1526" s="37">
        <f t="shared" si="47"/>
        <v>1522</v>
      </c>
      <c r="B1526" s="99" t="s">
        <v>203</v>
      </c>
      <c r="C1526" s="113" t="s">
        <v>3122</v>
      </c>
      <c r="D1526" s="113" t="s">
        <v>3123</v>
      </c>
      <c r="E1526" s="113" t="s">
        <v>211</v>
      </c>
      <c r="F1526" s="113"/>
      <c r="G1526" s="113">
        <v>1</v>
      </c>
      <c r="H1526" s="150">
        <v>1422.75</v>
      </c>
      <c r="I1526" s="161">
        <v>0.25</v>
      </c>
      <c r="J1526" s="157">
        <f t="shared" si="46"/>
        <v>1067.0625</v>
      </c>
    </row>
    <row r="1527" spans="1:10" ht="15.75">
      <c r="A1527" s="37">
        <f t="shared" si="47"/>
        <v>1523</v>
      </c>
      <c r="B1527" s="99" t="s">
        <v>203</v>
      </c>
      <c r="C1527" s="113" t="s">
        <v>3124</v>
      </c>
      <c r="D1527" s="113" t="s">
        <v>3125</v>
      </c>
      <c r="E1527" s="113" t="s">
        <v>211</v>
      </c>
      <c r="F1527" s="113"/>
      <c r="G1527" s="113">
        <v>1</v>
      </c>
      <c r="H1527" s="150">
        <v>1422.75</v>
      </c>
      <c r="I1527" s="161">
        <v>0.25</v>
      </c>
      <c r="J1527" s="157">
        <f t="shared" si="46"/>
        <v>1067.0625</v>
      </c>
    </row>
    <row r="1528" spans="1:10" ht="15.75">
      <c r="A1528" s="37">
        <f t="shared" si="47"/>
        <v>1524</v>
      </c>
      <c r="B1528" s="99" t="s">
        <v>203</v>
      </c>
      <c r="C1528" s="113" t="s">
        <v>3126</v>
      </c>
      <c r="D1528" s="113" t="s">
        <v>3127</v>
      </c>
      <c r="E1528" s="113" t="s">
        <v>211</v>
      </c>
      <c r="F1528" s="113"/>
      <c r="G1528" s="113">
        <v>1</v>
      </c>
      <c r="H1528" s="150">
        <v>1422.75</v>
      </c>
      <c r="I1528" s="161">
        <v>0.25</v>
      </c>
      <c r="J1528" s="157">
        <f t="shared" si="46"/>
        <v>1067.0625</v>
      </c>
    </row>
    <row r="1529" spans="1:10" ht="15.75">
      <c r="A1529" s="37">
        <f t="shared" si="47"/>
        <v>1525</v>
      </c>
      <c r="B1529" s="99" t="s">
        <v>203</v>
      </c>
      <c r="C1529" s="113" t="s">
        <v>3128</v>
      </c>
      <c r="D1529" s="113" t="s">
        <v>3129</v>
      </c>
      <c r="E1529" s="113" t="s">
        <v>211</v>
      </c>
      <c r="F1529" s="113"/>
      <c r="G1529" s="113">
        <v>1</v>
      </c>
      <c r="H1529" s="150">
        <v>1562.75</v>
      </c>
      <c r="I1529" s="161">
        <v>0.25</v>
      </c>
      <c r="J1529" s="157">
        <f t="shared" si="46"/>
        <v>1172.0625</v>
      </c>
    </row>
    <row r="1530" spans="1:10" ht="15.75">
      <c r="A1530" s="37">
        <f t="shared" si="47"/>
        <v>1526</v>
      </c>
      <c r="B1530" s="99" t="s">
        <v>203</v>
      </c>
      <c r="C1530" s="113" t="s">
        <v>3130</v>
      </c>
      <c r="D1530" s="113" t="s">
        <v>3131</v>
      </c>
      <c r="E1530" s="113" t="s">
        <v>211</v>
      </c>
      <c r="F1530" s="113"/>
      <c r="G1530" s="113">
        <v>1</v>
      </c>
      <c r="H1530" s="150">
        <v>1422.75</v>
      </c>
      <c r="I1530" s="161">
        <v>0.25</v>
      </c>
      <c r="J1530" s="157">
        <f t="shared" si="46"/>
        <v>1067.0625</v>
      </c>
    </row>
    <row r="1531" spans="1:10" ht="15.75">
      <c r="A1531" s="37">
        <f t="shared" si="47"/>
        <v>1527</v>
      </c>
      <c r="B1531" s="99" t="s">
        <v>203</v>
      </c>
      <c r="C1531" s="113" t="s">
        <v>3132</v>
      </c>
      <c r="D1531" s="113" t="s">
        <v>3133</v>
      </c>
      <c r="E1531" s="113" t="s">
        <v>211</v>
      </c>
      <c r="F1531" s="113"/>
      <c r="G1531" s="113">
        <v>1</v>
      </c>
      <c r="H1531" s="150">
        <v>1518.42</v>
      </c>
      <c r="I1531" s="161">
        <v>0.25</v>
      </c>
      <c r="J1531" s="157">
        <f t="shared" si="46"/>
        <v>1138.8150000000001</v>
      </c>
    </row>
    <row r="1532" spans="1:10" ht="15.75">
      <c r="A1532" s="37">
        <f t="shared" si="47"/>
        <v>1528</v>
      </c>
      <c r="B1532" s="99" t="s">
        <v>203</v>
      </c>
      <c r="C1532" s="113" t="s">
        <v>3134</v>
      </c>
      <c r="D1532" s="113" t="s">
        <v>3135</v>
      </c>
      <c r="E1532" s="113" t="s">
        <v>211</v>
      </c>
      <c r="F1532" s="113"/>
      <c r="G1532" s="113">
        <v>1</v>
      </c>
      <c r="H1532" s="150">
        <v>1518.42</v>
      </c>
      <c r="I1532" s="161">
        <v>0.25</v>
      </c>
      <c r="J1532" s="157">
        <f t="shared" si="46"/>
        <v>1138.8150000000001</v>
      </c>
    </row>
    <row r="1533" spans="1:10" ht="15.75">
      <c r="A1533" s="37">
        <f t="shared" si="47"/>
        <v>1529</v>
      </c>
      <c r="B1533" s="99" t="s">
        <v>203</v>
      </c>
      <c r="C1533" s="113" t="s">
        <v>3136</v>
      </c>
      <c r="D1533" s="113" t="s">
        <v>3137</v>
      </c>
      <c r="E1533" s="113" t="s">
        <v>211</v>
      </c>
      <c r="F1533" s="113"/>
      <c r="G1533" s="113">
        <v>1</v>
      </c>
      <c r="H1533" s="150">
        <v>1518.42</v>
      </c>
      <c r="I1533" s="161">
        <v>0.25</v>
      </c>
      <c r="J1533" s="157">
        <f t="shared" si="46"/>
        <v>1138.8150000000001</v>
      </c>
    </row>
    <row r="1534" spans="1:10" ht="15.75">
      <c r="A1534" s="37">
        <f t="shared" si="47"/>
        <v>1530</v>
      </c>
      <c r="B1534" s="99" t="s">
        <v>203</v>
      </c>
      <c r="C1534" s="113" t="s">
        <v>3138</v>
      </c>
      <c r="D1534" s="113" t="s">
        <v>3139</v>
      </c>
      <c r="E1534" s="113" t="s">
        <v>211</v>
      </c>
      <c r="F1534" s="113"/>
      <c r="G1534" s="113">
        <v>1</v>
      </c>
      <c r="H1534" s="150">
        <v>1658.41</v>
      </c>
      <c r="I1534" s="161">
        <v>0.25</v>
      </c>
      <c r="J1534" s="157">
        <f t="shared" si="46"/>
        <v>1243.8075000000001</v>
      </c>
    </row>
    <row r="1535" spans="1:10" ht="15.75">
      <c r="A1535" s="37">
        <f t="shared" si="47"/>
        <v>1531</v>
      </c>
      <c r="B1535" s="99" t="s">
        <v>203</v>
      </c>
      <c r="C1535" s="113" t="s">
        <v>3140</v>
      </c>
      <c r="D1535" s="113" t="s">
        <v>3141</v>
      </c>
      <c r="E1535" s="113" t="s">
        <v>211</v>
      </c>
      <c r="F1535" s="113"/>
      <c r="G1535" s="113">
        <v>1</v>
      </c>
      <c r="H1535" s="150">
        <v>1518.42</v>
      </c>
      <c r="I1535" s="161">
        <v>0.25</v>
      </c>
      <c r="J1535" s="157">
        <f t="shared" si="46"/>
        <v>1138.8150000000001</v>
      </c>
    </row>
    <row r="1536" spans="1:10" ht="15.75">
      <c r="A1536" s="37">
        <f t="shared" si="47"/>
        <v>1532</v>
      </c>
      <c r="B1536" s="99" t="s">
        <v>203</v>
      </c>
      <c r="C1536" s="113" t="s">
        <v>3142</v>
      </c>
      <c r="D1536" s="113" t="s">
        <v>3143</v>
      </c>
      <c r="E1536" s="113" t="s">
        <v>211</v>
      </c>
      <c r="F1536" s="113"/>
      <c r="G1536" s="113">
        <v>1</v>
      </c>
      <c r="H1536" s="150">
        <v>1217.4100000000001</v>
      </c>
      <c r="I1536" s="161">
        <v>0.25</v>
      </c>
      <c r="J1536" s="157">
        <f t="shared" si="46"/>
        <v>913.05750000000012</v>
      </c>
    </row>
    <row r="1537" spans="1:10" ht="15.75">
      <c r="A1537" s="37">
        <f t="shared" si="47"/>
        <v>1533</v>
      </c>
      <c r="B1537" s="99" t="s">
        <v>203</v>
      </c>
      <c r="C1537" s="113" t="s">
        <v>3144</v>
      </c>
      <c r="D1537" s="113" t="s">
        <v>3145</v>
      </c>
      <c r="E1537" s="113" t="s">
        <v>211</v>
      </c>
      <c r="F1537" s="113"/>
      <c r="G1537" s="113">
        <v>1</v>
      </c>
      <c r="H1537" s="150">
        <v>1217.4100000000001</v>
      </c>
      <c r="I1537" s="161">
        <v>0.25</v>
      </c>
      <c r="J1537" s="157">
        <f t="shared" si="46"/>
        <v>913.05750000000012</v>
      </c>
    </row>
    <row r="1538" spans="1:10" ht="15.75">
      <c r="A1538" s="37">
        <f t="shared" si="47"/>
        <v>1534</v>
      </c>
      <c r="B1538" s="99" t="s">
        <v>203</v>
      </c>
      <c r="C1538" s="113" t="s">
        <v>3146</v>
      </c>
      <c r="D1538" s="113" t="s">
        <v>3143</v>
      </c>
      <c r="E1538" s="113" t="s">
        <v>211</v>
      </c>
      <c r="F1538" s="113"/>
      <c r="G1538" s="113">
        <v>1</v>
      </c>
      <c r="H1538" s="150">
        <v>1217.4100000000001</v>
      </c>
      <c r="I1538" s="161">
        <v>0.25</v>
      </c>
      <c r="J1538" s="157">
        <f t="shared" ref="J1538:J1601" si="48">H1538*(1-I1538)</f>
        <v>913.05750000000012</v>
      </c>
    </row>
    <row r="1539" spans="1:10" ht="15.75">
      <c r="A1539" s="37">
        <f t="shared" si="47"/>
        <v>1535</v>
      </c>
      <c r="B1539" s="99" t="s">
        <v>203</v>
      </c>
      <c r="C1539" s="113" t="s">
        <v>3147</v>
      </c>
      <c r="D1539" s="113" t="s">
        <v>3148</v>
      </c>
      <c r="E1539" s="113" t="s">
        <v>211</v>
      </c>
      <c r="F1539" s="113"/>
      <c r="G1539" s="113">
        <v>1</v>
      </c>
      <c r="H1539" s="150">
        <v>1357.42</v>
      </c>
      <c r="I1539" s="161">
        <v>0.25</v>
      </c>
      <c r="J1539" s="157">
        <f t="shared" si="48"/>
        <v>1018.0650000000001</v>
      </c>
    </row>
    <row r="1540" spans="1:10" ht="15.75">
      <c r="A1540" s="37">
        <f t="shared" si="47"/>
        <v>1536</v>
      </c>
      <c r="B1540" s="99" t="s">
        <v>203</v>
      </c>
      <c r="C1540" s="113" t="s">
        <v>3149</v>
      </c>
      <c r="D1540" s="113" t="s">
        <v>3145</v>
      </c>
      <c r="E1540" s="113" t="s">
        <v>211</v>
      </c>
      <c r="F1540" s="113"/>
      <c r="G1540" s="113">
        <v>1</v>
      </c>
      <c r="H1540" s="150">
        <v>1217.4100000000001</v>
      </c>
      <c r="I1540" s="161">
        <v>0.25</v>
      </c>
      <c r="J1540" s="157">
        <f t="shared" si="48"/>
        <v>913.05750000000012</v>
      </c>
    </row>
    <row r="1541" spans="1:10" ht="15.75">
      <c r="A1541" s="37">
        <f t="shared" si="47"/>
        <v>1537</v>
      </c>
      <c r="B1541" s="99" t="s">
        <v>203</v>
      </c>
      <c r="C1541" s="113" t="s">
        <v>3150</v>
      </c>
      <c r="D1541" s="113" t="s">
        <v>3151</v>
      </c>
      <c r="E1541" s="113" t="s">
        <v>211</v>
      </c>
      <c r="F1541" s="113"/>
      <c r="G1541" s="113">
        <v>1</v>
      </c>
      <c r="H1541" s="150">
        <v>1946</v>
      </c>
      <c r="I1541" s="161">
        <v>0.25</v>
      </c>
      <c r="J1541" s="157">
        <f t="shared" si="48"/>
        <v>1459.5</v>
      </c>
    </row>
    <row r="1542" spans="1:10" ht="15.75">
      <c r="A1542" s="37">
        <f t="shared" si="47"/>
        <v>1538</v>
      </c>
      <c r="B1542" s="99" t="s">
        <v>203</v>
      </c>
      <c r="C1542" s="113" t="s">
        <v>3152</v>
      </c>
      <c r="D1542" s="113" t="s">
        <v>3153</v>
      </c>
      <c r="E1542" s="113" t="s">
        <v>211</v>
      </c>
      <c r="F1542" s="113"/>
      <c r="G1542" s="113">
        <v>1</v>
      </c>
      <c r="H1542" s="150">
        <v>1012.64</v>
      </c>
      <c r="I1542" s="161">
        <v>0.25</v>
      </c>
      <c r="J1542" s="157">
        <f t="shared" si="48"/>
        <v>759.48</v>
      </c>
    </row>
    <row r="1543" spans="1:10" ht="15.75">
      <c r="A1543" s="37">
        <f t="shared" ref="A1543:A1606" si="49">A1542+1</f>
        <v>1539</v>
      </c>
      <c r="B1543" s="99" t="s">
        <v>203</v>
      </c>
      <c r="C1543" s="113" t="s">
        <v>3154</v>
      </c>
      <c r="D1543" s="113" t="s">
        <v>3155</v>
      </c>
      <c r="E1543" s="113" t="s">
        <v>211</v>
      </c>
      <c r="F1543" s="113"/>
      <c r="G1543" s="113">
        <v>1</v>
      </c>
      <c r="H1543" s="150">
        <v>4.66</v>
      </c>
      <c r="I1543" s="161">
        <v>0.25</v>
      </c>
      <c r="J1543" s="157">
        <f t="shared" si="48"/>
        <v>3.4950000000000001</v>
      </c>
    </row>
    <row r="1544" spans="1:10" ht="15.75">
      <c r="A1544" s="37">
        <f t="shared" si="49"/>
        <v>1540</v>
      </c>
      <c r="B1544" s="99" t="s">
        <v>203</v>
      </c>
      <c r="C1544" s="113" t="s">
        <v>3156</v>
      </c>
      <c r="D1544" s="113" t="s">
        <v>3157</v>
      </c>
      <c r="E1544" s="113" t="s">
        <v>211</v>
      </c>
      <c r="F1544" s="113"/>
      <c r="G1544" s="113">
        <v>1</v>
      </c>
      <c r="H1544" s="150">
        <v>2.8</v>
      </c>
      <c r="I1544" s="161">
        <v>0.25</v>
      </c>
      <c r="J1544" s="157">
        <f t="shared" si="48"/>
        <v>2.0999999999999996</v>
      </c>
    </row>
    <row r="1545" spans="1:10" ht="15.75">
      <c r="A1545" s="37">
        <f t="shared" si="49"/>
        <v>1541</v>
      </c>
      <c r="B1545" s="99" t="s">
        <v>203</v>
      </c>
      <c r="C1545" s="113" t="s">
        <v>3158</v>
      </c>
      <c r="D1545" s="113" t="s">
        <v>3159</v>
      </c>
      <c r="E1545" s="113" t="s">
        <v>211</v>
      </c>
      <c r="F1545" s="113"/>
      <c r="G1545" s="113">
        <v>1</v>
      </c>
      <c r="H1545" s="150">
        <v>5.84</v>
      </c>
      <c r="I1545" s="161">
        <v>0.25</v>
      </c>
      <c r="J1545" s="157">
        <f t="shared" si="48"/>
        <v>4.38</v>
      </c>
    </row>
    <row r="1546" spans="1:10" ht="15.75">
      <c r="A1546" s="37">
        <f t="shared" si="49"/>
        <v>1542</v>
      </c>
      <c r="B1546" s="99" t="s">
        <v>203</v>
      </c>
      <c r="C1546" s="113" t="s">
        <v>3160</v>
      </c>
      <c r="D1546" s="113" t="s">
        <v>3161</v>
      </c>
      <c r="E1546" s="113" t="s">
        <v>211</v>
      </c>
      <c r="F1546" s="113"/>
      <c r="G1546" s="113">
        <v>1</v>
      </c>
      <c r="H1546" s="150">
        <v>8.64</v>
      </c>
      <c r="I1546" s="161">
        <v>0.25</v>
      </c>
      <c r="J1546" s="157">
        <f t="shared" si="48"/>
        <v>6.48</v>
      </c>
    </row>
    <row r="1547" spans="1:10" ht="15.75">
      <c r="A1547" s="37">
        <f t="shared" si="49"/>
        <v>1543</v>
      </c>
      <c r="B1547" s="99" t="s">
        <v>203</v>
      </c>
      <c r="C1547" s="113" t="s">
        <v>3162</v>
      </c>
      <c r="D1547" s="113" t="s">
        <v>3163</v>
      </c>
      <c r="E1547" s="113" t="s">
        <v>211</v>
      </c>
      <c r="F1547" s="113"/>
      <c r="G1547" s="113">
        <v>1</v>
      </c>
      <c r="H1547" s="150">
        <v>151.66</v>
      </c>
      <c r="I1547" s="161">
        <v>0.25</v>
      </c>
      <c r="J1547" s="157">
        <f t="shared" si="48"/>
        <v>113.745</v>
      </c>
    </row>
    <row r="1548" spans="1:10" ht="15.75">
      <c r="A1548" s="37">
        <f t="shared" si="49"/>
        <v>1544</v>
      </c>
      <c r="B1548" s="99" t="s">
        <v>203</v>
      </c>
      <c r="C1548" s="113" t="s">
        <v>3164</v>
      </c>
      <c r="D1548" s="113" t="s">
        <v>3165</v>
      </c>
      <c r="E1548" s="113" t="s">
        <v>211</v>
      </c>
      <c r="F1548" s="113"/>
      <c r="G1548" s="113">
        <v>1</v>
      </c>
      <c r="H1548" s="150">
        <v>297.64</v>
      </c>
      <c r="I1548" s="161">
        <v>0.25</v>
      </c>
      <c r="J1548" s="157">
        <f t="shared" si="48"/>
        <v>223.23</v>
      </c>
    </row>
    <row r="1549" spans="1:10" ht="15.75">
      <c r="A1549" s="37">
        <f t="shared" si="49"/>
        <v>1545</v>
      </c>
      <c r="B1549" s="99" t="s">
        <v>203</v>
      </c>
      <c r="C1549" s="113" t="s">
        <v>3166</v>
      </c>
      <c r="D1549" s="113" t="s">
        <v>3167</v>
      </c>
      <c r="E1549" s="113" t="s">
        <v>211</v>
      </c>
      <c r="F1549" s="113"/>
      <c r="G1549" s="113">
        <v>1</v>
      </c>
      <c r="H1549" s="150">
        <v>297.64</v>
      </c>
      <c r="I1549" s="161">
        <v>0.25</v>
      </c>
      <c r="J1549" s="157">
        <f t="shared" si="48"/>
        <v>223.23</v>
      </c>
    </row>
    <row r="1550" spans="1:10" ht="15.75">
      <c r="A1550" s="37">
        <f t="shared" si="49"/>
        <v>1546</v>
      </c>
      <c r="B1550" s="99" t="s">
        <v>203</v>
      </c>
      <c r="C1550" s="113" t="s">
        <v>3168</v>
      </c>
      <c r="D1550" s="113" t="s">
        <v>3169</v>
      </c>
      <c r="E1550" s="113" t="s">
        <v>211</v>
      </c>
      <c r="F1550" s="113"/>
      <c r="G1550" s="113">
        <v>1</v>
      </c>
      <c r="H1550" s="150">
        <v>4.2</v>
      </c>
      <c r="I1550" s="161">
        <v>0.25</v>
      </c>
      <c r="J1550" s="157">
        <f t="shared" si="48"/>
        <v>3.1500000000000004</v>
      </c>
    </row>
    <row r="1551" spans="1:10" ht="15.75">
      <c r="A1551" s="37">
        <f t="shared" si="49"/>
        <v>1547</v>
      </c>
      <c r="B1551" s="99" t="s">
        <v>203</v>
      </c>
      <c r="C1551" s="113" t="s">
        <v>3170</v>
      </c>
      <c r="D1551" s="113" t="s">
        <v>3171</v>
      </c>
      <c r="E1551" s="113" t="s">
        <v>211</v>
      </c>
      <c r="F1551" s="113"/>
      <c r="G1551" s="113">
        <v>1</v>
      </c>
      <c r="H1551" s="150">
        <v>5.25</v>
      </c>
      <c r="I1551" s="161">
        <v>0.25</v>
      </c>
      <c r="J1551" s="157">
        <f t="shared" si="48"/>
        <v>3.9375</v>
      </c>
    </row>
    <row r="1552" spans="1:10" ht="15.75">
      <c r="A1552" s="37">
        <f t="shared" si="49"/>
        <v>1548</v>
      </c>
      <c r="B1552" s="99" t="s">
        <v>203</v>
      </c>
      <c r="C1552" s="113" t="s">
        <v>3172</v>
      </c>
      <c r="D1552" s="113" t="s">
        <v>3173</v>
      </c>
      <c r="E1552" s="113" t="s">
        <v>211</v>
      </c>
      <c r="F1552" s="113"/>
      <c r="G1552" s="113">
        <v>1</v>
      </c>
      <c r="H1552" s="150">
        <v>19.71</v>
      </c>
      <c r="I1552" s="161">
        <v>0.25</v>
      </c>
      <c r="J1552" s="157">
        <f t="shared" si="48"/>
        <v>14.782500000000001</v>
      </c>
    </row>
    <row r="1553" spans="1:10" ht="15.75">
      <c r="A1553" s="37">
        <f t="shared" si="49"/>
        <v>1549</v>
      </c>
      <c r="B1553" s="99" t="s">
        <v>203</v>
      </c>
      <c r="C1553" s="113" t="s">
        <v>3174</v>
      </c>
      <c r="D1553" s="113" t="s">
        <v>3175</v>
      </c>
      <c r="E1553" s="113" t="s">
        <v>211</v>
      </c>
      <c r="F1553" s="113"/>
      <c r="G1553" s="113">
        <v>1</v>
      </c>
      <c r="H1553" s="150">
        <v>42</v>
      </c>
      <c r="I1553" s="161">
        <v>0.25</v>
      </c>
      <c r="J1553" s="157">
        <f t="shared" si="48"/>
        <v>31.5</v>
      </c>
    </row>
    <row r="1554" spans="1:10" ht="15.75">
      <c r="A1554" s="37">
        <f t="shared" si="49"/>
        <v>1550</v>
      </c>
      <c r="B1554" s="99" t="s">
        <v>203</v>
      </c>
      <c r="C1554" s="113" t="s">
        <v>3176</v>
      </c>
      <c r="D1554" s="113" t="s">
        <v>3177</v>
      </c>
      <c r="E1554" s="113" t="s">
        <v>211</v>
      </c>
      <c r="F1554" s="113"/>
      <c r="G1554" s="113">
        <v>1</v>
      </c>
      <c r="H1554" s="150">
        <v>71.86</v>
      </c>
      <c r="I1554" s="161">
        <v>0.25</v>
      </c>
      <c r="J1554" s="157">
        <f t="shared" si="48"/>
        <v>53.894999999999996</v>
      </c>
    </row>
    <row r="1555" spans="1:10" ht="15.75">
      <c r="A1555" s="37">
        <f t="shared" si="49"/>
        <v>1551</v>
      </c>
      <c r="B1555" s="99" t="s">
        <v>203</v>
      </c>
      <c r="C1555" s="113" t="s">
        <v>3178</v>
      </c>
      <c r="D1555" s="113" t="s">
        <v>3179</v>
      </c>
      <c r="E1555" s="113" t="s">
        <v>211</v>
      </c>
      <c r="F1555" s="113"/>
      <c r="G1555" s="113">
        <v>1</v>
      </c>
      <c r="H1555" s="150">
        <v>97.78</v>
      </c>
      <c r="I1555" s="161">
        <v>0.25</v>
      </c>
      <c r="J1555" s="157">
        <f t="shared" si="48"/>
        <v>73.335000000000008</v>
      </c>
    </row>
    <row r="1556" spans="1:10" ht="15.75">
      <c r="A1556" s="37">
        <f t="shared" si="49"/>
        <v>1552</v>
      </c>
      <c r="B1556" s="99" t="s">
        <v>203</v>
      </c>
      <c r="C1556" s="113" t="s">
        <v>3180</v>
      </c>
      <c r="D1556" s="113" t="s">
        <v>3181</v>
      </c>
      <c r="E1556" s="113" t="s">
        <v>211</v>
      </c>
      <c r="F1556" s="113"/>
      <c r="G1556" s="113">
        <v>1</v>
      </c>
      <c r="H1556" s="150">
        <v>221.76</v>
      </c>
      <c r="I1556" s="161">
        <v>0.25</v>
      </c>
      <c r="J1556" s="157">
        <f t="shared" si="48"/>
        <v>166.32</v>
      </c>
    </row>
    <row r="1557" spans="1:10" ht="15.75">
      <c r="A1557" s="37">
        <f t="shared" si="49"/>
        <v>1553</v>
      </c>
      <c r="B1557" s="99" t="s">
        <v>203</v>
      </c>
      <c r="C1557" s="113" t="s">
        <v>3182</v>
      </c>
      <c r="D1557" s="113" t="s">
        <v>3183</v>
      </c>
      <c r="E1557" s="113" t="s">
        <v>211</v>
      </c>
      <c r="F1557" s="113"/>
      <c r="G1557" s="113">
        <v>1</v>
      </c>
      <c r="H1557" s="150">
        <v>243.98</v>
      </c>
      <c r="I1557" s="161">
        <v>0.25</v>
      </c>
      <c r="J1557" s="157">
        <f t="shared" si="48"/>
        <v>182.98499999999999</v>
      </c>
    </row>
    <row r="1558" spans="1:10" ht="15.75">
      <c r="A1558" s="37">
        <f t="shared" si="49"/>
        <v>1554</v>
      </c>
      <c r="B1558" s="99" t="s">
        <v>203</v>
      </c>
      <c r="C1558" s="113" t="s">
        <v>3184</v>
      </c>
      <c r="D1558" s="113" t="s">
        <v>3185</v>
      </c>
      <c r="E1558" s="113" t="s">
        <v>211</v>
      </c>
      <c r="F1558" s="113"/>
      <c r="G1558" s="113">
        <v>1</v>
      </c>
      <c r="H1558" s="150">
        <v>313.83</v>
      </c>
      <c r="I1558" s="161">
        <v>0.25</v>
      </c>
      <c r="J1558" s="157">
        <f t="shared" si="48"/>
        <v>235.3725</v>
      </c>
    </row>
    <row r="1559" spans="1:10" ht="15.75">
      <c r="A1559" s="37">
        <f t="shared" si="49"/>
        <v>1555</v>
      </c>
      <c r="B1559" s="99" t="s">
        <v>203</v>
      </c>
      <c r="C1559" s="113" t="s">
        <v>3186</v>
      </c>
      <c r="D1559" s="113" t="s">
        <v>3187</v>
      </c>
      <c r="E1559" s="113" t="s">
        <v>211</v>
      </c>
      <c r="F1559" s="113"/>
      <c r="G1559" s="113">
        <v>1</v>
      </c>
      <c r="H1559" s="150">
        <v>313.83</v>
      </c>
      <c r="I1559" s="161">
        <v>0.25</v>
      </c>
      <c r="J1559" s="157">
        <f t="shared" si="48"/>
        <v>235.3725</v>
      </c>
    </row>
    <row r="1560" spans="1:10" ht="15.75">
      <c r="A1560" s="37">
        <f t="shared" si="49"/>
        <v>1556</v>
      </c>
      <c r="B1560" s="99" t="s">
        <v>203</v>
      </c>
      <c r="C1560" s="113" t="s">
        <v>3188</v>
      </c>
      <c r="D1560" s="113" t="s">
        <v>3189</v>
      </c>
      <c r="E1560" s="113" t="s">
        <v>211</v>
      </c>
      <c r="F1560" s="113"/>
      <c r="G1560" s="113">
        <v>1</v>
      </c>
      <c r="H1560" s="150">
        <v>305.22000000000003</v>
      </c>
      <c r="I1560" s="161">
        <v>0.25</v>
      </c>
      <c r="J1560" s="157">
        <f t="shared" si="48"/>
        <v>228.91500000000002</v>
      </c>
    </row>
    <row r="1561" spans="1:10" ht="15.75">
      <c r="A1561" s="37">
        <f t="shared" si="49"/>
        <v>1557</v>
      </c>
      <c r="B1561" s="99" t="s">
        <v>203</v>
      </c>
      <c r="C1561" s="113" t="s">
        <v>3190</v>
      </c>
      <c r="D1561" s="113" t="s">
        <v>3191</v>
      </c>
      <c r="E1561" s="113" t="s">
        <v>211</v>
      </c>
      <c r="F1561" s="113"/>
      <c r="G1561" s="113">
        <v>1</v>
      </c>
      <c r="H1561" s="150">
        <v>305.22000000000003</v>
      </c>
      <c r="I1561" s="161">
        <v>0.25</v>
      </c>
      <c r="J1561" s="157">
        <f t="shared" si="48"/>
        <v>228.91500000000002</v>
      </c>
    </row>
    <row r="1562" spans="1:10" ht="15.75">
      <c r="A1562" s="37">
        <f t="shared" si="49"/>
        <v>1558</v>
      </c>
      <c r="B1562" s="99" t="s">
        <v>203</v>
      </c>
      <c r="C1562" s="113" t="s">
        <v>3192</v>
      </c>
      <c r="D1562" s="113" t="s">
        <v>3193</v>
      </c>
      <c r="E1562" s="113" t="s">
        <v>211</v>
      </c>
      <c r="F1562" s="113"/>
      <c r="G1562" s="113">
        <v>1</v>
      </c>
      <c r="H1562" s="150">
        <v>922.25</v>
      </c>
      <c r="I1562" s="161">
        <v>0.25</v>
      </c>
      <c r="J1562" s="157">
        <f t="shared" si="48"/>
        <v>691.6875</v>
      </c>
    </row>
    <row r="1563" spans="1:10" ht="15.75">
      <c r="A1563" s="37">
        <f t="shared" si="49"/>
        <v>1559</v>
      </c>
      <c r="B1563" s="99" t="s">
        <v>203</v>
      </c>
      <c r="C1563" s="113" t="s">
        <v>3194</v>
      </c>
      <c r="D1563" s="113" t="s">
        <v>3195</v>
      </c>
      <c r="E1563" s="113" t="s">
        <v>211</v>
      </c>
      <c r="F1563" s="113"/>
      <c r="G1563" s="113">
        <v>1</v>
      </c>
      <c r="H1563" s="150">
        <v>922.25</v>
      </c>
      <c r="I1563" s="161">
        <v>0.25</v>
      </c>
      <c r="J1563" s="157">
        <f t="shared" si="48"/>
        <v>691.6875</v>
      </c>
    </row>
    <row r="1564" spans="1:10" ht="15.75">
      <c r="A1564" s="37">
        <f t="shared" si="49"/>
        <v>1560</v>
      </c>
      <c r="B1564" s="99" t="s">
        <v>203</v>
      </c>
      <c r="C1564" s="113" t="s">
        <v>3196</v>
      </c>
      <c r="D1564" s="113" t="s">
        <v>3197</v>
      </c>
      <c r="E1564" s="113" t="s">
        <v>211</v>
      </c>
      <c r="F1564" s="113"/>
      <c r="G1564" s="113">
        <v>1</v>
      </c>
      <c r="H1564" s="150">
        <v>728.31</v>
      </c>
      <c r="I1564" s="161">
        <v>0.25</v>
      </c>
      <c r="J1564" s="157">
        <f t="shared" si="48"/>
        <v>546.23249999999996</v>
      </c>
    </row>
    <row r="1565" spans="1:10" ht="15.75">
      <c r="A1565" s="37">
        <f t="shared" si="49"/>
        <v>1561</v>
      </c>
      <c r="B1565" s="99" t="s">
        <v>203</v>
      </c>
      <c r="C1565" s="113" t="s">
        <v>3198</v>
      </c>
      <c r="D1565" s="113" t="s">
        <v>3199</v>
      </c>
      <c r="E1565" s="113" t="s">
        <v>211</v>
      </c>
      <c r="F1565" s="113"/>
      <c r="G1565" s="113">
        <v>1</v>
      </c>
      <c r="H1565" s="150">
        <v>1001.08</v>
      </c>
      <c r="I1565" s="161">
        <v>0.25</v>
      </c>
      <c r="J1565" s="157">
        <f t="shared" si="48"/>
        <v>750.81000000000006</v>
      </c>
    </row>
    <row r="1566" spans="1:10" ht="15.75">
      <c r="A1566" s="37">
        <f t="shared" si="49"/>
        <v>1562</v>
      </c>
      <c r="B1566" s="99" t="s">
        <v>203</v>
      </c>
      <c r="C1566" s="113" t="s">
        <v>3200</v>
      </c>
      <c r="D1566" s="113" t="s">
        <v>3201</v>
      </c>
      <c r="E1566" s="113" t="s">
        <v>211</v>
      </c>
      <c r="F1566" s="113"/>
      <c r="G1566" s="113">
        <v>1</v>
      </c>
      <c r="H1566" s="150">
        <v>1001.08</v>
      </c>
      <c r="I1566" s="161">
        <v>0.25</v>
      </c>
      <c r="J1566" s="157">
        <f t="shared" si="48"/>
        <v>750.81000000000006</v>
      </c>
    </row>
    <row r="1567" spans="1:10" ht="15.75">
      <c r="A1567" s="37">
        <f t="shared" si="49"/>
        <v>1563</v>
      </c>
      <c r="B1567" s="99" t="s">
        <v>203</v>
      </c>
      <c r="C1567" s="113" t="s">
        <v>3202</v>
      </c>
      <c r="D1567" s="113" t="s">
        <v>3203</v>
      </c>
      <c r="E1567" s="113" t="s">
        <v>211</v>
      </c>
      <c r="F1567" s="113"/>
      <c r="G1567" s="113">
        <v>1</v>
      </c>
      <c r="H1567" s="150">
        <v>807.38</v>
      </c>
      <c r="I1567" s="161">
        <v>0.25</v>
      </c>
      <c r="J1567" s="157">
        <f t="shared" si="48"/>
        <v>605.53499999999997</v>
      </c>
    </row>
    <row r="1568" spans="1:10" ht="15.75">
      <c r="A1568" s="37">
        <f t="shared" si="49"/>
        <v>1564</v>
      </c>
      <c r="B1568" s="99" t="s">
        <v>203</v>
      </c>
      <c r="C1568" s="113" t="s">
        <v>3204</v>
      </c>
      <c r="D1568" s="113" t="s">
        <v>3205</v>
      </c>
      <c r="E1568" s="113" t="s">
        <v>211</v>
      </c>
      <c r="F1568" s="113"/>
      <c r="G1568" s="113">
        <v>1</v>
      </c>
      <c r="H1568" s="150">
        <v>742</v>
      </c>
      <c r="I1568" s="161">
        <v>0.25</v>
      </c>
      <c r="J1568" s="157">
        <f t="shared" si="48"/>
        <v>556.5</v>
      </c>
    </row>
    <row r="1569" spans="1:10" ht="15.75">
      <c r="A1569" s="37">
        <f t="shared" si="49"/>
        <v>1565</v>
      </c>
      <c r="B1569" s="99" t="s">
        <v>203</v>
      </c>
      <c r="C1569" s="113" t="s">
        <v>3206</v>
      </c>
      <c r="D1569" s="113" t="s">
        <v>3207</v>
      </c>
      <c r="E1569" s="113" t="s">
        <v>211</v>
      </c>
      <c r="F1569" s="113"/>
      <c r="G1569" s="113">
        <v>1</v>
      </c>
      <c r="H1569" s="150">
        <v>815.86</v>
      </c>
      <c r="I1569" s="161">
        <v>0.25</v>
      </c>
      <c r="J1569" s="157">
        <f t="shared" si="48"/>
        <v>611.89499999999998</v>
      </c>
    </row>
    <row r="1570" spans="1:10" ht="15.75">
      <c r="A1570" s="37">
        <f t="shared" si="49"/>
        <v>1566</v>
      </c>
      <c r="B1570" s="99" t="s">
        <v>203</v>
      </c>
      <c r="C1570" s="113" t="s">
        <v>3208</v>
      </c>
      <c r="D1570" s="113" t="s">
        <v>3209</v>
      </c>
      <c r="E1570" s="113" t="s">
        <v>211</v>
      </c>
      <c r="F1570" s="113"/>
      <c r="G1570" s="113">
        <v>1</v>
      </c>
      <c r="H1570" s="150">
        <v>677.85</v>
      </c>
      <c r="I1570" s="161">
        <v>0.25</v>
      </c>
      <c r="J1570" s="157">
        <f t="shared" si="48"/>
        <v>508.38750000000005</v>
      </c>
    </row>
    <row r="1571" spans="1:10" ht="15.75">
      <c r="A1571" s="37">
        <f t="shared" si="49"/>
        <v>1567</v>
      </c>
      <c r="B1571" s="99" t="s">
        <v>203</v>
      </c>
      <c r="C1571" s="113" t="s">
        <v>3210</v>
      </c>
      <c r="D1571" s="113" t="s">
        <v>3211</v>
      </c>
      <c r="E1571" s="113" t="s">
        <v>211</v>
      </c>
      <c r="F1571" s="113"/>
      <c r="G1571" s="113">
        <v>1</v>
      </c>
      <c r="H1571" s="150">
        <v>677.85</v>
      </c>
      <c r="I1571" s="161">
        <v>0.25</v>
      </c>
      <c r="J1571" s="157">
        <f t="shared" si="48"/>
        <v>508.38750000000005</v>
      </c>
    </row>
    <row r="1572" spans="1:10" ht="15.75">
      <c r="A1572" s="37">
        <f t="shared" si="49"/>
        <v>1568</v>
      </c>
      <c r="B1572" s="99" t="s">
        <v>203</v>
      </c>
      <c r="C1572" s="113" t="s">
        <v>3212</v>
      </c>
      <c r="D1572" s="113" t="s">
        <v>3213</v>
      </c>
      <c r="E1572" s="113" t="s">
        <v>211</v>
      </c>
      <c r="F1572" s="113"/>
      <c r="G1572" s="113">
        <v>1</v>
      </c>
      <c r="H1572" s="150">
        <v>555.74</v>
      </c>
      <c r="I1572" s="161">
        <v>0.25</v>
      </c>
      <c r="J1572" s="157">
        <f t="shared" si="48"/>
        <v>416.80500000000001</v>
      </c>
    </row>
    <row r="1573" spans="1:10" ht="15.75">
      <c r="A1573" s="37">
        <f t="shared" si="49"/>
        <v>1569</v>
      </c>
      <c r="B1573" s="99" t="s">
        <v>203</v>
      </c>
      <c r="C1573" s="113" t="s">
        <v>3214</v>
      </c>
      <c r="D1573" s="113" t="s">
        <v>3215</v>
      </c>
      <c r="E1573" s="113" t="s">
        <v>211</v>
      </c>
      <c r="F1573" s="113"/>
      <c r="G1573" s="113">
        <v>1</v>
      </c>
      <c r="H1573" s="150">
        <v>555.74</v>
      </c>
      <c r="I1573" s="161">
        <v>0.25</v>
      </c>
      <c r="J1573" s="157">
        <f t="shared" si="48"/>
        <v>416.80500000000001</v>
      </c>
    </row>
    <row r="1574" spans="1:10" ht="15.75">
      <c r="A1574" s="37">
        <f t="shared" si="49"/>
        <v>1570</v>
      </c>
      <c r="B1574" s="99" t="s">
        <v>203</v>
      </c>
      <c r="C1574" s="113" t="s">
        <v>3216</v>
      </c>
      <c r="D1574" s="113" t="s">
        <v>3217</v>
      </c>
      <c r="E1574" s="113" t="s">
        <v>211</v>
      </c>
      <c r="F1574" s="113"/>
      <c r="G1574" s="113">
        <v>1</v>
      </c>
      <c r="H1574" s="150">
        <v>835.57</v>
      </c>
      <c r="I1574" s="161">
        <v>0.25</v>
      </c>
      <c r="J1574" s="157">
        <f t="shared" si="48"/>
        <v>626.67750000000001</v>
      </c>
    </row>
    <row r="1575" spans="1:10" ht="15.75">
      <c r="A1575" s="37">
        <f t="shared" si="49"/>
        <v>1571</v>
      </c>
      <c r="B1575" s="99" t="s">
        <v>203</v>
      </c>
      <c r="C1575" s="113" t="s">
        <v>3218</v>
      </c>
      <c r="D1575" s="113" t="s">
        <v>3219</v>
      </c>
      <c r="E1575" s="113" t="s">
        <v>211</v>
      </c>
      <c r="F1575" s="113"/>
      <c r="G1575" s="113">
        <v>1</v>
      </c>
      <c r="H1575" s="150">
        <v>1040.94</v>
      </c>
      <c r="I1575" s="161">
        <v>0.25</v>
      </c>
      <c r="J1575" s="157">
        <f t="shared" si="48"/>
        <v>780.70500000000004</v>
      </c>
    </row>
    <row r="1576" spans="1:10" ht="15.75">
      <c r="A1576" s="37">
        <f t="shared" si="49"/>
        <v>1572</v>
      </c>
      <c r="B1576" s="99" t="s">
        <v>203</v>
      </c>
      <c r="C1576" s="113" t="s">
        <v>3220</v>
      </c>
      <c r="D1576" s="113" t="s">
        <v>3221</v>
      </c>
      <c r="E1576" s="113" t="s">
        <v>211</v>
      </c>
      <c r="F1576" s="113"/>
      <c r="G1576" s="113">
        <v>1</v>
      </c>
      <c r="H1576" s="150">
        <v>1040.94</v>
      </c>
      <c r="I1576" s="161">
        <v>0.25</v>
      </c>
      <c r="J1576" s="157">
        <f t="shared" si="48"/>
        <v>780.70500000000004</v>
      </c>
    </row>
    <row r="1577" spans="1:10" ht="15.75">
      <c r="A1577" s="37">
        <f t="shared" si="49"/>
        <v>1573</v>
      </c>
      <c r="B1577" s="99" t="s">
        <v>203</v>
      </c>
      <c r="C1577" s="113" t="s">
        <v>3222</v>
      </c>
      <c r="D1577" s="113" t="s">
        <v>3223</v>
      </c>
      <c r="E1577" s="113" t="s">
        <v>211</v>
      </c>
      <c r="F1577" s="113"/>
      <c r="G1577" s="113">
        <v>1</v>
      </c>
      <c r="H1577" s="150">
        <v>784.51</v>
      </c>
      <c r="I1577" s="161">
        <v>0.25</v>
      </c>
      <c r="J1577" s="157">
        <f t="shared" si="48"/>
        <v>588.38249999999994</v>
      </c>
    </row>
    <row r="1578" spans="1:10" ht="15.75">
      <c r="A1578" s="37">
        <f t="shared" si="49"/>
        <v>1574</v>
      </c>
      <c r="B1578" s="99" t="s">
        <v>203</v>
      </c>
      <c r="C1578" s="113" t="s">
        <v>3224</v>
      </c>
      <c r="D1578" s="113" t="s">
        <v>3225</v>
      </c>
      <c r="E1578" s="113" t="s">
        <v>211</v>
      </c>
      <c r="F1578" s="113"/>
      <c r="G1578" s="113">
        <v>1</v>
      </c>
      <c r="H1578" s="150">
        <v>1115.53</v>
      </c>
      <c r="I1578" s="161">
        <v>0.25</v>
      </c>
      <c r="J1578" s="157">
        <f t="shared" si="48"/>
        <v>836.64750000000004</v>
      </c>
    </row>
    <row r="1579" spans="1:10" ht="15.75">
      <c r="A1579" s="37">
        <f t="shared" si="49"/>
        <v>1575</v>
      </c>
      <c r="B1579" s="99" t="s">
        <v>203</v>
      </c>
      <c r="C1579" s="113" t="s">
        <v>3226</v>
      </c>
      <c r="D1579" s="113" t="s">
        <v>3227</v>
      </c>
      <c r="E1579" s="113" t="s">
        <v>211</v>
      </c>
      <c r="F1579" s="113"/>
      <c r="G1579" s="113">
        <v>1</v>
      </c>
      <c r="H1579" s="150">
        <v>1115.53</v>
      </c>
      <c r="I1579" s="161">
        <v>0.25</v>
      </c>
      <c r="J1579" s="157">
        <f t="shared" si="48"/>
        <v>836.64750000000004</v>
      </c>
    </row>
    <row r="1580" spans="1:10" ht="15.75">
      <c r="A1580" s="37">
        <f t="shared" si="49"/>
        <v>1576</v>
      </c>
      <c r="B1580" s="99" t="s">
        <v>203</v>
      </c>
      <c r="C1580" s="113" t="s">
        <v>3228</v>
      </c>
      <c r="D1580" s="113" t="s">
        <v>3229</v>
      </c>
      <c r="E1580" s="113" t="s">
        <v>211</v>
      </c>
      <c r="F1580" s="113"/>
      <c r="G1580" s="113">
        <v>1</v>
      </c>
      <c r="H1580" s="150">
        <v>859.09</v>
      </c>
      <c r="I1580" s="161">
        <v>0.25</v>
      </c>
      <c r="J1580" s="157">
        <f t="shared" si="48"/>
        <v>644.3175</v>
      </c>
    </row>
    <row r="1581" spans="1:10" ht="15.75">
      <c r="A1581" s="37">
        <f t="shared" si="49"/>
        <v>1577</v>
      </c>
      <c r="B1581" s="99" t="s">
        <v>203</v>
      </c>
      <c r="C1581" s="113" t="s">
        <v>3230</v>
      </c>
      <c r="D1581" s="113" t="s">
        <v>3231</v>
      </c>
      <c r="E1581" s="113" t="s">
        <v>211</v>
      </c>
      <c r="F1581" s="113"/>
      <c r="G1581" s="113">
        <v>1</v>
      </c>
      <c r="H1581" s="150">
        <v>983.5</v>
      </c>
      <c r="I1581" s="161">
        <v>0.25</v>
      </c>
      <c r="J1581" s="157">
        <f t="shared" si="48"/>
        <v>737.625</v>
      </c>
    </row>
    <row r="1582" spans="1:10" ht="15.75">
      <c r="A1582" s="37">
        <f t="shared" si="49"/>
        <v>1578</v>
      </c>
      <c r="B1582" s="99" t="s">
        <v>203</v>
      </c>
      <c r="C1582" s="113" t="s">
        <v>3232</v>
      </c>
      <c r="D1582" s="113" t="s">
        <v>3233</v>
      </c>
      <c r="E1582" s="113" t="s">
        <v>211</v>
      </c>
      <c r="F1582" s="113"/>
      <c r="G1582" s="113">
        <v>1</v>
      </c>
      <c r="H1582" s="150">
        <v>983.5</v>
      </c>
      <c r="I1582" s="161">
        <v>0.25</v>
      </c>
      <c r="J1582" s="157">
        <f t="shared" si="48"/>
        <v>737.625</v>
      </c>
    </row>
    <row r="1583" spans="1:10" ht="15.75">
      <c r="A1583" s="37">
        <f t="shared" si="49"/>
        <v>1579</v>
      </c>
      <c r="B1583" s="99" t="s">
        <v>203</v>
      </c>
      <c r="C1583" s="113" t="s">
        <v>3234</v>
      </c>
      <c r="D1583" s="113" t="s">
        <v>3235</v>
      </c>
      <c r="E1583" s="113" t="s">
        <v>211</v>
      </c>
      <c r="F1583" s="113"/>
      <c r="G1583" s="113">
        <v>1</v>
      </c>
      <c r="H1583" s="150">
        <v>784.51</v>
      </c>
      <c r="I1583" s="161">
        <v>0.25</v>
      </c>
      <c r="J1583" s="157">
        <f t="shared" si="48"/>
        <v>588.38249999999994</v>
      </c>
    </row>
    <row r="1584" spans="1:10" ht="15.75">
      <c r="A1584" s="37">
        <f t="shared" si="49"/>
        <v>1580</v>
      </c>
      <c r="B1584" s="99" t="s">
        <v>203</v>
      </c>
      <c r="C1584" s="113" t="s">
        <v>3236</v>
      </c>
      <c r="D1584" s="113" t="s">
        <v>3237</v>
      </c>
      <c r="E1584" s="113" t="s">
        <v>211</v>
      </c>
      <c r="F1584" s="113"/>
      <c r="G1584" s="113">
        <v>1</v>
      </c>
      <c r="H1584" s="150">
        <v>859.09</v>
      </c>
      <c r="I1584" s="161">
        <v>0.25</v>
      </c>
      <c r="J1584" s="157">
        <f t="shared" si="48"/>
        <v>644.3175</v>
      </c>
    </row>
    <row r="1585" spans="1:10" ht="15.75">
      <c r="A1585" s="37">
        <f t="shared" si="49"/>
        <v>1581</v>
      </c>
      <c r="B1585" s="99" t="s">
        <v>203</v>
      </c>
      <c r="C1585" s="113" t="s">
        <v>3238</v>
      </c>
      <c r="D1585" s="113" t="s">
        <v>3239</v>
      </c>
      <c r="E1585" s="113" t="s">
        <v>211</v>
      </c>
      <c r="F1585" s="113"/>
      <c r="G1585" s="113">
        <v>1</v>
      </c>
      <c r="H1585" s="150">
        <v>856.67</v>
      </c>
      <c r="I1585" s="161">
        <v>0.25</v>
      </c>
      <c r="J1585" s="157">
        <f t="shared" si="48"/>
        <v>642.50249999999994</v>
      </c>
    </row>
    <row r="1586" spans="1:10" ht="15.75">
      <c r="A1586" s="37">
        <f t="shared" si="49"/>
        <v>1582</v>
      </c>
      <c r="B1586" s="99" t="s">
        <v>203</v>
      </c>
      <c r="C1586" s="113" t="s">
        <v>3240</v>
      </c>
      <c r="D1586" s="113" t="s">
        <v>3241</v>
      </c>
      <c r="E1586" s="113" t="s">
        <v>211</v>
      </c>
      <c r="F1586" s="113"/>
      <c r="G1586" s="113">
        <v>1</v>
      </c>
      <c r="H1586" s="150">
        <v>929.34</v>
      </c>
      <c r="I1586" s="161">
        <v>0.25</v>
      </c>
      <c r="J1586" s="157">
        <f t="shared" si="48"/>
        <v>697.005</v>
      </c>
    </row>
    <row r="1587" spans="1:10" ht="15.75">
      <c r="A1587" s="37">
        <f t="shared" si="49"/>
        <v>1583</v>
      </c>
      <c r="B1587" s="99" t="s">
        <v>203</v>
      </c>
      <c r="C1587" s="113" t="s">
        <v>3242</v>
      </c>
      <c r="D1587" s="113" t="s">
        <v>3243</v>
      </c>
      <c r="E1587" s="113" t="s">
        <v>211</v>
      </c>
      <c r="F1587" s="113"/>
      <c r="G1587" s="113">
        <v>1</v>
      </c>
      <c r="H1587" s="150">
        <v>833.75</v>
      </c>
      <c r="I1587" s="161">
        <v>0.25</v>
      </c>
      <c r="J1587" s="157">
        <f t="shared" si="48"/>
        <v>625.3125</v>
      </c>
    </row>
    <row r="1588" spans="1:10" ht="15.75">
      <c r="A1588" s="37">
        <f t="shared" si="49"/>
        <v>1584</v>
      </c>
      <c r="B1588" s="99" t="s">
        <v>203</v>
      </c>
      <c r="C1588" s="113" t="s">
        <v>3244</v>
      </c>
      <c r="D1588" s="113" t="s">
        <v>3245</v>
      </c>
      <c r="E1588" s="113" t="s">
        <v>211</v>
      </c>
      <c r="F1588" s="113"/>
      <c r="G1588" s="113">
        <v>1</v>
      </c>
      <c r="H1588" s="150">
        <v>866.45</v>
      </c>
      <c r="I1588" s="161">
        <v>0.25</v>
      </c>
      <c r="J1588" s="157">
        <f t="shared" si="48"/>
        <v>649.83750000000009</v>
      </c>
    </row>
    <row r="1589" spans="1:10" ht="15.75">
      <c r="A1589" s="37">
        <f t="shared" si="49"/>
        <v>1585</v>
      </c>
      <c r="B1589" s="99" t="s">
        <v>203</v>
      </c>
      <c r="C1589" s="113" t="s">
        <v>3246</v>
      </c>
      <c r="D1589" s="113" t="s">
        <v>3247</v>
      </c>
      <c r="E1589" s="113" t="s">
        <v>211</v>
      </c>
      <c r="F1589" s="113"/>
      <c r="G1589" s="113">
        <v>1</v>
      </c>
      <c r="H1589" s="150">
        <v>866.45</v>
      </c>
      <c r="I1589" s="161">
        <v>0.25</v>
      </c>
      <c r="J1589" s="157">
        <f t="shared" si="48"/>
        <v>649.83750000000009</v>
      </c>
    </row>
    <row r="1590" spans="1:10" ht="15.75">
      <c r="A1590" s="37">
        <f t="shared" si="49"/>
        <v>1586</v>
      </c>
      <c r="B1590" s="99" t="s">
        <v>203</v>
      </c>
      <c r="C1590" s="113" t="s">
        <v>3248</v>
      </c>
      <c r="D1590" s="113" t="s">
        <v>3249</v>
      </c>
      <c r="E1590" s="113" t="s">
        <v>211</v>
      </c>
      <c r="F1590" s="113"/>
      <c r="G1590" s="113">
        <v>1</v>
      </c>
      <c r="H1590" s="150">
        <v>697.74</v>
      </c>
      <c r="I1590" s="161">
        <v>0.25</v>
      </c>
      <c r="J1590" s="157">
        <f t="shared" si="48"/>
        <v>523.30500000000006</v>
      </c>
    </row>
    <row r="1591" spans="1:10" ht="15.75">
      <c r="A1591" s="37">
        <f t="shared" si="49"/>
        <v>1587</v>
      </c>
      <c r="B1591" s="99" t="s">
        <v>203</v>
      </c>
      <c r="C1591" s="113" t="s">
        <v>3250</v>
      </c>
      <c r="D1591" s="113" t="s">
        <v>3251</v>
      </c>
      <c r="E1591" s="113" t="s">
        <v>211</v>
      </c>
      <c r="F1591" s="113"/>
      <c r="G1591" s="113">
        <v>1</v>
      </c>
      <c r="H1591" s="150">
        <v>697.74</v>
      </c>
      <c r="I1591" s="161">
        <v>0.25</v>
      </c>
      <c r="J1591" s="157">
        <f t="shared" si="48"/>
        <v>523.30500000000006</v>
      </c>
    </row>
    <row r="1592" spans="1:10" ht="15.75">
      <c r="A1592" s="37">
        <f t="shared" si="49"/>
        <v>1588</v>
      </c>
      <c r="B1592" s="99" t="s">
        <v>203</v>
      </c>
      <c r="C1592" s="113" t="s">
        <v>3252</v>
      </c>
      <c r="D1592" s="113" t="s">
        <v>3253</v>
      </c>
      <c r="E1592" s="113" t="s">
        <v>211</v>
      </c>
      <c r="F1592" s="113"/>
      <c r="G1592" s="113">
        <v>1</v>
      </c>
      <c r="H1592" s="150">
        <v>600.19000000000005</v>
      </c>
      <c r="I1592" s="161">
        <v>0.25</v>
      </c>
      <c r="J1592" s="157">
        <f t="shared" si="48"/>
        <v>450.14250000000004</v>
      </c>
    </row>
    <row r="1593" spans="1:10" ht="15.75">
      <c r="A1593" s="37">
        <f t="shared" si="49"/>
        <v>1589</v>
      </c>
      <c r="B1593" s="99" t="s">
        <v>203</v>
      </c>
      <c r="C1593" s="113" t="s">
        <v>3254</v>
      </c>
      <c r="D1593" s="113" t="s">
        <v>3255</v>
      </c>
      <c r="E1593" s="113" t="s">
        <v>211</v>
      </c>
      <c r="F1593" s="113"/>
      <c r="G1593" s="113">
        <v>1</v>
      </c>
      <c r="H1593" s="150">
        <v>600.19000000000005</v>
      </c>
      <c r="I1593" s="161">
        <v>0.25</v>
      </c>
      <c r="J1593" s="157">
        <f t="shared" si="48"/>
        <v>450.14250000000004</v>
      </c>
    </row>
    <row r="1594" spans="1:10" ht="15.75">
      <c r="A1594" s="37">
        <f t="shared" si="49"/>
        <v>1590</v>
      </c>
      <c r="B1594" s="99" t="s">
        <v>203</v>
      </c>
      <c r="C1594" s="113" t="s">
        <v>3256</v>
      </c>
      <c r="D1594" s="113" t="s">
        <v>3257</v>
      </c>
      <c r="E1594" s="113" t="s">
        <v>211</v>
      </c>
      <c r="F1594" s="113"/>
      <c r="G1594" s="113">
        <v>1</v>
      </c>
      <c r="H1594" s="150">
        <v>843.8</v>
      </c>
      <c r="I1594" s="161">
        <v>0.25</v>
      </c>
      <c r="J1594" s="157">
        <f t="shared" si="48"/>
        <v>632.84999999999991</v>
      </c>
    </row>
    <row r="1595" spans="1:10" ht="15.75">
      <c r="A1595" s="37">
        <f t="shared" si="49"/>
        <v>1591</v>
      </c>
      <c r="B1595" s="99" t="s">
        <v>203</v>
      </c>
      <c r="C1595" s="113" t="s">
        <v>3258</v>
      </c>
      <c r="D1595" s="113" t="s">
        <v>3259</v>
      </c>
      <c r="E1595" s="113" t="s">
        <v>211</v>
      </c>
      <c r="F1595" s="113"/>
      <c r="G1595" s="113">
        <v>1</v>
      </c>
      <c r="H1595" s="150">
        <v>1040.94</v>
      </c>
      <c r="I1595" s="161">
        <v>0.25</v>
      </c>
      <c r="J1595" s="157">
        <f t="shared" si="48"/>
        <v>780.70500000000004</v>
      </c>
    </row>
    <row r="1596" spans="1:10" ht="15.75">
      <c r="A1596" s="37">
        <f t="shared" si="49"/>
        <v>1592</v>
      </c>
      <c r="B1596" s="99" t="s">
        <v>203</v>
      </c>
      <c r="C1596" s="113" t="s">
        <v>3260</v>
      </c>
      <c r="D1596" s="113" t="s">
        <v>3261</v>
      </c>
      <c r="E1596" s="113" t="s">
        <v>211</v>
      </c>
      <c r="F1596" s="113"/>
      <c r="G1596" s="113">
        <v>1</v>
      </c>
      <c r="H1596" s="150">
        <v>1040.94</v>
      </c>
      <c r="I1596" s="161">
        <v>0.25</v>
      </c>
      <c r="J1596" s="157">
        <f t="shared" si="48"/>
        <v>780.70500000000004</v>
      </c>
    </row>
    <row r="1597" spans="1:10" ht="15.75">
      <c r="A1597" s="37">
        <f t="shared" si="49"/>
        <v>1593</v>
      </c>
      <c r="B1597" s="99" t="s">
        <v>203</v>
      </c>
      <c r="C1597" s="113" t="s">
        <v>3262</v>
      </c>
      <c r="D1597" s="113" t="s">
        <v>3263</v>
      </c>
      <c r="E1597" s="113" t="s">
        <v>211</v>
      </c>
      <c r="F1597" s="113"/>
      <c r="G1597" s="113">
        <v>1</v>
      </c>
      <c r="H1597" s="150">
        <v>809.7</v>
      </c>
      <c r="I1597" s="161">
        <v>0.25</v>
      </c>
      <c r="J1597" s="157">
        <f t="shared" si="48"/>
        <v>607.27500000000009</v>
      </c>
    </row>
    <row r="1598" spans="1:10" ht="15.75">
      <c r="A1598" s="37">
        <f t="shared" si="49"/>
        <v>1594</v>
      </c>
      <c r="B1598" s="99" t="s">
        <v>203</v>
      </c>
      <c r="C1598" s="113" t="s">
        <v>3264</v>
      </c>
      <c r="D1598" s="113" t="s">
        <v>3265</v>
      </c>
      <c r="E1598" s="113" t="s">
        <v>211</v>
      </c>
      <c r="F1598" s="113"/>
      <c r="G1598" s="113">
        <v>1</v>
      </c>
      <c r="H1598" s="150">
        <v>1115.53</v>
      </c>
      <c r="I1598" s="161">
        <v>0.25</v>
      </c>
      <c r="J1598" s="157">
        <f t="shared" si="48"/>
        <v>836.64750000000004</v>
      </c>
    </row>
    <row r="1599" spans="1:10" ht="15.75">
      <c r="A1599" s="37">
        <f t="shared" si="49"/>
        <v>1595</v>
      </c>
      <c r="B1599" s="99" t="s">
        <v>203</v>
      </c>
      <c r="C1599" s="113" t="s">
        <v>3266</v>
      </c>
      <c r="D1599" s="113" t="s">
        <v>3267</v>
      </c>
      <c r="E1599" s="113" t="s">
        <v>211</v>
      </c>
      <c r="F1599" s="113"/>
      <c r="G1599" s="113">
        <v>1</v>
      </c>
      <c r="H1599" s="150">
        <v>1115.53</v>
      </c>
      <c r="I1599" s="161">
        <v>0.25</v>
      </c>
      <c r="J1599" s="157">
        <f t="shared" si="48"/>
        <v>836.64750000000004</v>
      </c>
    </row>
    <row r="1600" spans="1:10" ht="15.75">
      <c r="A1600" s="37">
        <f t="shared" si="49"/>
        <v>1596</v>
      </c>
      <c r="B1600" s="99" t="s">
        <v>203</v>
      </c>
      <c r="C1600" s="113" t="s">
        <v>3268</v>
      </c>
      <c r="D1600" s="113" t="s">
        <v>3269</v>
      </c>
      <c r="E1600" s="113" t="s">
        <v>211</v>
      </c>
      <c r="F1600" s="113"/>
      <c r="G1600" s="113">
        <v>1</v>
      </c>
      <c r="H1600" s="150">
        <v>859.09</v>
      </c>
      <c r="I1600" s="161">
        <v>0.25</v>
      </c>
      <c r="J1600" s="157">
        <f t="shared" si="48"/>
        <v>644.3175</v>
      </c>
    </row>
    <row r="1601" spans="1:10" ht="15.75">
      <c r="A1601" s="37">
        <f t="shared" si="49"/>
        <v>1597</v>
      </c>
      <c r="B1601" s="99" t="s">
        <v>203</v>
      </c>
      <c r="C1601" s="113" t="s">
        <v>3270</v>
      </c>
      <c r="D1601" s="113" t="s">
        <v>3271</v>
      </c>
      <c r="E1601" s="113" t="s">
        <v>211</v>
      </c>
      <c r="F1601" s="113"/>
      <c r="G1601" s="113">
        <v>1</v>
      </c>
      <c r="H1601" s="150">
        <v>843.8</v>
      </c>
      <c r="I1601" s="161">
        <v>0.25</v>
      </c>
      <c r="J1601" s="157">
        <f t="shared" si="48"/>
        <v>632.84999999999991</v>
      </c>
    </row>
    <row r="1602" spans="1:10" ht="15.75">
      <c r="A1602" s="37">
        <f t="shared" si="49"/>
        <v>1598</v>
      </c>
      <c r="B1602" s="99" t="s">
        <v>203</v>
      </c>
      <c r="C1602" s="113" t="s">
        <v>3272</v>
      </c>
      <c r="D1602" s="113" t="s">
        <v>3273</v>
      </c>
      <c r="E1602" s="113" t="s">
        <v>211</v>
      </c>
      <c r="F1602" s="113"/>
      <c r="G1602" s="113">
        <v>1</v>
      </c>
      <c r="H1602" s="150">
        <v>880.25</v>
      </c>
      <c r="I1602" s="161">
        <v>0.25</v>
      </c>
      <c r="J1602" s="157">
        <f t="shared" ref="J1602:J1665" si="50">H1602*(1-I1602)</f>
        <v>660.1875</v>
      </c>
    </row>
    <row r="1603" spans="1:10" ht="15.75">
      <c r="A1603" s="37">
        <f t="shared" si="49"/>
        <v>1599</v>
      </c>
      <c r="B1603" s="99" t="s">
        <v>203</v>
      </c>
      <c r="C1603" s="113" t="s">
        <v>3274</v>
      </c>
      <c r="D1603" s="113" t="s">
        <v>3275</v>
      </c>
      <c r="E1603" s="113" t="s">
        <v>211</v>
      </c>
      <c r="F1603" s="113"/>
      <c r="G1603" s="113">
        <v>1</v>
      </c>
      <c r="H1603" s="150">
        <v>880.25</v>
      </c>
      <c r="I1603" s="161">
        <v>0.25</v>
      </c>
      <c r="J1603" s="157">
        <f t="shared" si="50"/>
        <v>660.1875</v>
      </c>
    </row>
    <row r="1604" spans="1:10" ht="15.75">
      <c r="A1604" s="37">
        <f t="shared" si="49"/>
        <v>1600</v>
      </c>
      <c r="B1604" s="99" t="s">
        <v>203</v>
      </c>
      <c r="C1604" s="113" t="s">
        <v>3276</v>
      </c>
      <c r="D1604" s="113" t="s">
        <v>3277</v>
      </c>
      <c r="E1604" s="113" t="s">
        <v>211</v>
      </c>
      <c r="F1604" s="113"/>
      <c r="G1604" s="113">
        <v>1</v>
      </c>
      <c r="H1604" s="150">
        <v>882.56</v>
      </c>
      <c r="I1604" s="161">
        <v>0.25</v>
      </c>
      <c r="J1604" s="157">
        <f t="shared" si="50"/>
        <v>661.92</v>
      </c>
    </row>
    <row r="1605" spans="1:10" ht="15.75">
      <c r="A1605" s="37">
        <f t="shared" si="49"/>
        <v>1601</v>
      </c>
      <c r="B1605" s="99" t="s">
        <v>203</v>
      </c>
      <c r="C1605" s="113" t="s">
        <v>3278</v>
      </c>
      <c r="D1605" s="113" t="s">
        <v>3279</v>
      </c>
      <c r="E1605" s="113" t="s">
        <v>211</v>
      </c>
      <c r="F1605" s="113"/>
      <c r="G1605" s="113">
        <v>1</v>
      </c>
      <c r="H1605" s="150">
        <v>1089.3800000000001</v>
      </c>
      <c r="I1605" s="161">
        <v>0.25</v>
      </c>
      <c r="J1605" s="157">
        <f t="shared" si="50"/>
        <v>817.03500000000008</v>
      </c>
    </row>
    <row r="1606" spans="1:10" ht="15.75">
      <c r="A1606" s="37">
        <f t="shared" si="49"/>
        <v>1602</v>
      </c>
      <c r="B1606" s="99" t="s">
        <v>203</v>
      </c>
      <c r="C1606" s="113" t="s">
        <v>3280</v>
      </c>
      <c r="D1606" s="113" t="s">
        <v>3281</v>
      </c>
      <c r="E1606" s="113" t="s">
        <v>211</v>
      </c>
      <c r="F1606" s="113"/>
      <c r="G1606" s="113">
        <v>1</v>
      </c>
      <c r="H1606" s="150">
        <v>1089.3800000000001</v>
      </c>
      <c r="I1606" s="161">
        <v>0.25</v>
      </c>
      <c r="J1606" s="157">
        <f t="shared" si="50"/>
        <v>817.03500000000008</v>
      </c>
    </row>
    <row r="1607" spans="1:10" ht="15.75">
      <c r="A1607" s="37">
        <f t="shared" ref="A1607:A1670" si="51">A1606+1</f>
        <v>1603</v>
      </c>
      <c r="B1607" s="99" t="s">
        <v>203</v>
      </c>
      <c r="C1607" s="113" t="s">
        <v>3282</v>
      </c>
      <c r="D1607" s="113" t="s">
        <v>3283</v>
      </c>
      <c r="E1607" s="113" t="s">
        <v>211</v>
      </c>
      <c r="F1607" s="113"/>
      <c r="G1607" s="113">
        <v>1</v>
      </c>
      <c r="H1607" s="150">
        <v>834.87</v>
      </c>
      <c r="I1607" s="161">
        <v>0.25</v>
      </c>
      <c r="J1607" s="157">
        <f t="shared" si="50"/>
        <v>626.15250000000003</v>
      </c>
    </row>
    <row r="1608" spans="1:10" ht="15.75">
      <c r="A1608" s="37">
        <f t="shared" si="51"/>
        <v>1604</v>
      </c>
      <c r="B1608" s="99" t="s">
        <v>203</v>
      </c>
      <c r="C1608" s="113" t="s">
        <v>3284</v>
      </c>
      <c r="D1608" s="113" t="s">
        <v>3285</v>
      </c>
      <c r="E1608" s="113" t="s">
        <v>211</v>
      </c>
      <c r="F1608" s="113"/>
      <c r="G1608" s="113">
        <v>1</v>
      </c>
      <c r="H1608" s="150">
        <v>1163.98</v>
      </c>
      <c r="I1608" s="161">
        <v>0.25</v>
      </c>
      <c r="J1608" s="157">
        <f t="shared" si="50"/>
        <v>872.98500000000001</v>
      </c>
    </row>
    <row r="1609" spans="1:10" ht="15.75">
      <c r="A1609" s="37">
        <f t="shared" si="51"/>
        <v>1605</v>
      </c>
      <c r="B1609" s="99" t="s">
        <v>203</v>
      </c>
      <c r="C1609" s="113" t="s">
        <v>3286</v>
      </c>
      <c r="D1609" s="113" t="s">
        <v>3287</v>
      </c>
      <c r="E1609" s="113" t="s">
        <v>211</v>
      </c>
      <c r="F1609" s="113"/>
      <c r="G1609" s="113">
        <v>1</v>
      </c>
      <c r="H1609" s="150">
        <v>1163.98</v>
      </c>
      <c r="I1609" s="161">
        <v>0.25</v>
      </c>
      <c r="J1609" s="157">
        <f t="shared" si="50"/>
        <v>872.98500000000001</v>
      </c>
    </row>
    <row r="1610" spans="1:10" ht="15.75">
      <c r="A1610" s="37">
        <f t="shared" si="51"/>
        <v>1606</v>
      </c>
      <c r="B1610" s="99" t="s">
        <v>203</v>
      </c>
      <c r="C1610" s="113" t="s">
        <v>3288</v>
      </c>
      <c r="D1610" s="113" t="s">
        <v>3289</v>
      </c>
      <c r="E1610" s="113" t="s">
        <v>211</v>
      </c>
      <c r="F1610" s="113"/>
      <c r="G1610" s="113">
        <v>1</v>
      </c>
      <c r="H1610" s="150">
        <v>907.54</v>
      </c>
      <c r="I1610" s="161">
        <v>0.25</v>
      </c>
      <c r="J1610" s="157">
        <f t="shared" si="50"/>
        <v>680.65499999999997</v>
      </c>
    </row>
    <row r="1611" spans="1:10" ht="15.75">
      <c r="A1611" s="37">
        <f t="shared" si="51"/>
        <v>1607</v>
      </c>
      <c r="B1611" s="99" t="s">
        <v>203</v>
      </c>
      <c r="C1611" s="113" t="s">
        <v>3290</v>
      </c>
      <c r="D1611" s="113" t="s">
        <v>3291</v>
      </c>
      <c r="E1611" s="113" t="s">
        <v>211</v>
      </c>
      <c r="F1611" s="113"/>
      <c r="G1611" s="113">
        <v>1</v>
      </c>
      <c r="H1611" s="150">
        <v>1137.83</v>
      </c>
      <c r="I1611" s="161">
        <v>0.25</v>
      </c>
      <c r="J1611" s="157">
        <f t="shared" si="50"/>
        <v>853.37249999999995</v>
      </c>
    </row>
    <row r="1612" spans="1:10" ht="15.75">
      <c r="A1612" s="37">
        <f t="shared" si="51"/>
        <v>1608</v>
      </c>
      <c r="B1612" s="99" t="s">
        <v>203</v>
      </c>
      <c r="C1612" s="113" t="s">
        <v>3292</v>
      </c>
      <c r="D1612" s="113" t="s">
        <v>3293</v>
      </c>
      <c r="E1612" s="113" t="s">
        <v>211</v>
      </c>
      <c r="F1612" s="113"/>
      <c r="G1612" s="113">
        <v>1</v>
      </c>
      <c r="H1612" s="150">
        <v>1137.83</v>
      </c>
      <c r="I1612" s="161">
        <v>0.25</v>
      </c>
      <c r="J1612" s="157">
        <f t="shared" si="50"/>
        <v>853.37249999999995</v>
      </c>
    </row>
    <row r="1613" spans="1:10" ht="15.75">
      <c r="A1613" s="37">
        <f t="shared" si="51"/>
        <v>1609</v>
      </c>
      <c r="B1613" s="99" t="s">
        <v>203</v>
      </c>
      <c r="C1613" s="113" t="s">
        <v>3294</v>
      </c>
      <c r="D1613" s="113" t="s">
        <v>3295</v>
      </c>
      <c r="E1613" s="113" t="s">
        <v>211</v>
      </c>
      <c r="F1613" s="113"/>
      <c r="G1613" s="113">
        <v>1</v>
      </c>
      <c r="H1613" s="150">
        <v>885.25</v>
      </c>
      <c r="I1613" s="161">
        <v>0.25</v>
      </c>
      <c r="J1613" s="157">
        <f t="shared" si="50"/>
        <v>663.9375</v>
      </c>
    </row>
    <row r="1614" spans="1:10" ht="15.75">
      <c r="A1614" s="37">
        <f t="shared" si="51"/>
        <v>1610</v>
      </c>
      <c r="B1614" s="99" t="s">
        <v>203</v>
      </c>
      <c r="C1614" s="113" t="s">
        <v>3296</v>
      </c>
      <c r="D1614" s="113" t="s">
        <v>3297</v>
      </c>
      <c r="E1614" s="113" t="s">
        <v>211</v>
      </c>
      <c r="F1614" s="113"/>
      <c r="G1614" s="113">
        <v>1</v>
      </c>
      <c r="H1614" s="150">
        <v>1210.49</v>
      </c>
      <c r="I1614" s="161">
        <v>0.25</v>
      </c>
      <c r="J1614" s="157">
        <f t="shared" si="50"/>
        <v>907.86750000000006</v>
      </c>
    </row>
    <row r="1615" spans="1:10" ht="15.75">
      <c r="A1615" s="37">
        <f t="shared" si="51"/>
        <v>1611</v>
      </c>
      <c r="B1615" s="99" t="s">
        <v>203</v>
      </c>
      <c r="C1615" s="113" t="s">
        <v>3298</v>
      </c>
      <c r="D1615" s="113" t="s">
        <v>3299</v>
      </c>
      <c r="E1615" s="113" t="s">
        <v>211</v>
      </c>
      <c r="F1615" s="113"/>
      <c r="G1615" s="113">
        <v>1</v>
      </c>
      <c r="H1615" s="150">
        <v>1212.42</v>
      </c>
      <c r="I1615" s="161">
        <v>0.25</v>
      </c>
      <c r="J1615" s="157">
        <f t="shared" si="50"/>
        <v>909.31500000000005</v>
      </c>
    </row>
    <row r="1616" spans="1:10" ht="15.75">
      <c r="A1616" s="37">
        <f t="shared" si="51"/>
        <v>1612</v>
      </c>
      <c r="B1616" s="99" t="s">
        <v>203</v>
      </c>
      <c r="C1616" s="113" t="s">
        <v>3300</v>
      </c>
      <c r="D1616" s="113" t="s">
        <v>3301</v>
      </c>
      <c r="E1616" s="113" t="s">
        <v>211</v>
      </c>
      <c r="F1616" s="113"/>
      <c r="G1616" s="113">
        <v>1</v>
      </c>
      <c r="H1616" s="150">
        <v>955.98</v>
      </c>
      <c r="I1616" s="161">
        <v>0.25</v>
      </c>
      <c r="J1616" s="157">
        <f t="shared" si="50"/>
        <v>716.98500000000001</v>
      </c>
    </row>
    <row r="1617" spans="1:10" ht="15.75">
      <c r="A1617" s="37">
        <f t="shared" si="51"/>
        <v>1613</v>
      </c>
      <c r="B1617" s="99" t="s">
        <v>203</v>
      </c>
      <c r="C1617" s="113" t="s">
        <v>3302</v>
      </c>
      <c r="D1617" s="113" t="s">
        <v>3303</v>
      </c>
      <c r="E1617" s="113" t="s">
        <v>211</v>
      </c>
      <c r="F1617" s="113"/>
      <c r="G1617" s="113">
        <v>1</v>
      </c>
      <c r="H1617" s="150">
        <v>894.8</v>
      </c>
      <c r="I1617" s="161">
        <v>0.25</v>
      </c>
      <c r="J1617" s="157">
        <f t="shared" si="50"/>
        <v>671.09999999999991</v>
      </c>
    </row>
    <row r="1618" spans="1:10" ht="15.75">
      <c r="A1618" s="37">
        <f t="shared" si="51"/>
        <v>1614</v>
      </c>
      <c r="B1618" s="99" t="s">
        <v>203</v>
      </c>
      <c r="C1618" s="113" t="s">
        <v>3304</v>
      </c>
      <c r="D1618" s="113" t="s">
        <v>3305</v>
      </c>
      <c r="E1618" s="113" t="s">
        <v>211</v>
      </c>
      <c r="F1618" s="113"/>
      <c r="G1618" s="113">
        <v>1</v>
      </c>
      <c r="H1618" s="150">
        <v>919.85</v>
      </c>
      <c r="I1618" s="161">
        <v>0.25</v>
      </c>
      <c r="J1618" s="157">
        <f t="shared" si="50"/>
        <v>689.88750000000005</v>
      </c>
    </row>
    <row r="1619" spans="1:10" ht="15.75">
      <c r="A1619" s="37">
        <f t="shared" si="51"/>
        <v>1615</v>
      </c>
      <c r="B1619" s="99" t="s">
        <v>203</v>
      </c>
      <c r="C1619" s="113" t="s">
        <v>3306</v>
      </c>
      <c r="D1619" s="113" t="s">
        <v>3307</v>
      </c>
      <c r="E1619" s="113" t="s">
        <v>211</v>
      </c>
      <c r="F1619" s="113"/>
      <c r="G1619" s="113">
        <v>1</v>
      </c>
      <c r="H1619" s="150">
        <v>919.85</v>
      </c>
      <c r="I1619" s="161">
        <v>0.25</v>
      </c>
      <c r="J1619" s="157">
        <f t="shared" si="50"/>
        <v>689.88750000000005</v>
      </c>
    </row>
    <row r="1620" spans="1:10" ht="15.75">
      <c r="A1620" s="37">
        <f t="shared" si="51"/>
        <v>1616</v>
      </c>
      <c r="B1620" s="99" t="s">
        <v>203</v>
      </c>
      <c r="C1620" s="113" t="s">
        <v>3308</v>
      </c>
      <c r="D1620" s="113" t="s">
        <v>3309</v>
      </c>
      <c r="E1620" s="113" t="s">
        <v>211</v>
      </c>
      <c r="F1620" s="113"/>
      <c r="G1620" s="113">
        <v>1</v>
      </c>
      <c r="H1620" s="150">
        <v>49.58</v>
      </c>
      <c r="I1620" s="161">
        <v>0.25</v>
      </c>
      <c r="J1620" s="157">
        <f t="shared" si="50"/>
        <v>37.185000000000002</v>
      </c>
    </row>
    <row r="1621" spans="1:10" ht="15.75">
      <c r="A1621" s="37">
        <f t="shared" si="51"/>
        <v>1617</v>
      </c>
      <c r="B1621" s="99" t="s">
        <v>203</v>
      </c>
      <c r="C1621" s="113" t="s">
        <v>3310</v>
      </c>
      <c r="D1621" s="113" t="s">
        <v>3311</v>
      </c>
      <c r="E1621" s="113" t="s">
        <v>211</v>
      </c>
      <c r="F1621" s="113"/>
      <c r="G1621" s="113">
        <v>1</v>
      </c>
      <c r="H1621" s="150">
        <v>90.32</v>
      </c>
      <c r="I1621" s="161">
        <v>0.25</v>
      </c>
      <c r="J1621" s="157">
        <f t="shared" si="50"/>
        <v>67.739999999999995</v>
      </c>
    </row>
    <row r="1622" spans="1:10" ht="15.75">
      <c r="A1622" s="37">
        <f t="shared" si="51"/>
        <v>1618</v>
      </c>
      <c r="B1622" s="99" t="s">
        <v>203</v>
      </c>
      <c r="C1622" s="113" t="s">
        <v>3312</v>
      </c>
      <c r="D1622" s="113" t="s">
        <v>3313</v>
      </c>
      <c r="E1622" s="113" t="s">
        <v>211</v>
      </c>
      <c r="F1622" s="113"/>
      <c r="G1622" s="113">
        <v>1</v>
      </c>
      <c r="H1622" s="150">
        <v>74.67</v>
      </c>
      <c r="I1622" s="161">
        <v>0.25</v>
      </c>
      <c r="J1622" s="157">
        <f t="shared" si="50"/>
        <v>56.002499999999998</v>
      </c>
    </row>
    <row r="1623" spans="1:10" ht="15.75">
      <c r="A1623" s="37">
        <f t="shared" si="51"/>
        <v>1619</v>
      </c>
      <c r="B1623" s="99" t="s">
        <v>203</v>
      </c>
      <c r="C1623" s="113" t="s">
        <v>3314</v>
      </c>
      <c r="D1623" s="113" t="s">
        <v>3315</v>
      </c>
      <c r="E1623" s="113" t="s">
        <v>211</v>
      </c>
      <c r="F1623" s="113"/>
      <c r="G1623" s="113">
        <v>1</v>
      </c>
      <c r="H1623" s="150">
        <v>74.67</v>
      </c>
      <c r="I1623" s="161">
        <v>0.25</v>
      </c>
      <c r="J1623" s="157">
        <f t="shared" si="50"/>
        <v>56.002499999999998</v>
      </c>
    </row>
    <row r="1624" spans="1:10" ht="15.75">
      <c r="A1624" s="37">
        <f t="shared" si="51"/>
        <v>1620</v>
      </c>
      <c r="B1624" s="99" t="s">
        <v>203</v>
      </c>
      <c r="C1624" s="113" t="s">
        <v>3316</v>
      </c>
      <c r="D1624" s="113" t="s">
        <v>3317</v>
      </c>
      <c r="E1624" s="113" t="s">
        <v>211</v>
      </c>
      <c r="F1624" s="113"/>
      <c r="G1624" s="113">
        <v>1</v>
      </c>
      <c r="H1624" s="150">
        <v>77</v>
      </c>
      <c r="I1624" s="161">
        <v>0.25</v>
      </c>
      <c r="J1624" s="157">
        <f t="shared" si="50"/>
        <v>57.75</v>
      </c>
    </row>
    <row r="1625" spans="1:10" ht="15.75">
      <c r="A1625" s="37">
        <f t="shared" si="51"/>
        <v>1621</v>
      </c>
      <c r="B1625" s="99" t="s">
        <v>203</v>
      </c>
      <c r="C1625" s="113" t="s">
        <v>3318</v>
      </c>
      <c r="D1625" s="113" t="s">
        <v>3319</v>
      </c>
      <c r="E1625" s="113" t="s">
        <v>211</v>
      </c>
      <c r="F1625" s="113"/>
      <c r="G1625" s="113">
        <v>1</v>
      </c>
      <c r="H1625" s="150">
        <v>967.38</v>
      </c>
      <c r="I1625" s="161">
        <v>0.25</v>
      </c>
      <c r="J1625" s="157">
        <f t="shared" si="50"/>
        <v>725.53499999999997</v>
      </c>
    </row>
    <row r="1626" spans="1:10" ht="15.75">
      <c r="A1626" s="37">
        <f t="shared" si="51"/>
        <v>1622</v>
      </c>
      <c r="B1626" s="99" t="s">
        <v>203</v>
      </c>
      <c r="C1626" s="113" t="s">
        <v>3320</v>
      </c>
      <c r="D1626" s="113" t="s">
        <v>3321</v>
      </c>
      <c r="E1626" s="113" t="s">
        <v>211</v>
      </c>
      <c r="F1626" s="113"/>
      <c r="G1626" s="113">
        <v>1</v>
      </c>
      <c r="H1626" s="150">
        <v>1444.11</v>
      </c>
      <c r="I1626" s="161">
        <v>0.25</v>
      </c>
      <c r="J1626" s="157">
        <f t="shared" si="50"/>
        <v>1083.0825</v>
      </c>
    </row>
    <row r="1627" spans="1:10" ht="15.75">
      <c r="A1627" s="37">
        <f t="shared" si="51"/>
        <v>1623</v>
      </c>
      <c r="B1627" s="99" t="s">
        <v>203</v>
      </c>
      <c r="C1627" s="113" t="s">
        <v>3322</v>
      </c>
      <c r="D1627" s="113" t="s">
        <v>3323</v>
      </c>
      <c r="E1627" s="113" t="s">
        <v>211</v>
      </c>
      <c r="F1627" s="113"/>
      <c r="G1627" s="113">
        <v>1</v>
      </c>
      <c r="H1627" s="150">
        <v>1034.05</v>
      </c>
      <c r="I1627" s="161">
        <v>0.25</v>
      </c>
      <c r="J1627" s="157">
        <f t="shared" si="50"/>
        <v>775.53749999999991</v>
      </c>
    </row>
    <row r="1628" spans="1:10" ht="15.75">
      <c r="A1628" s="37">
        <f t="shared" si="51"/>
        <v>1624</v>
      </c>
      <c r="B1628" s="99" t="s">
        <v>203</v>
      </c>
      <c r="C1628" s="113" t="s">
        <v>3324</v>
      </c>
      <c r="D1628" s="113" t="s">
        <v>3325</v>
      </c>
      <c r="E1628" s="113" t="s">
        <v>211</v>
      </c>
      <c r="F1628" s="113"/>
      <c r="G1628" s="113">
        <v>1</v>
      </c>
      <c r="H1628" s="150">
        <v>232.1</v>
      </c>
      <c r="I1628" s="161">
        <v>0.25</v>
      </c>
      <c r="J1628" s="157">
        <f t="shared" si="50"/>
        <v>174.07499999999999</v>
      </c>
    </row>
    <row r="1629" spans="1:10" ht="15.75">
      <c r="A1629" s="37">
        <f t="shared" si="51"/>
        <v>1625</v>
      </c>
      <c r="B1629" s="99" t="s">
        <v>203</v>
      </c>
      <c r="C1629" s="113" t="s">
        <v>3326</v>
      </c>
      <c r="D1629" s="113" t="s">
        <v>3327</v>
      </c>
      <c r="E1629" s="113" t="s">
        <v>211</v>
      </c>
      <c r="F1629" s="113"/>
      <c r="G1629" s="113">
        <v>1</v>
      </c>
      <c r="H1629" s="150">
        <v>380.45</v>
      </c>
      <c r="I1629" s="161">
        <v>0.25</v>
      </c>
      <c r="J1629" s="157">
        <f t="shared" si="50"/>
        <v>285.33749999999998</v>
      </c>
    </row>
    <row r="1630" spans="1:10" ht="15.75">
      <c r="A1630" s="37">
        <f t="shared" si="51"/>
        <v>1626</v>
      </c>
      <c r="B1630" s="99" t="s">
        <v>203</v>
      </c>
      <c r="C1630" s="113" t="s">
        <v>3328</v>
      </c>
      <c r="D1630" s="113" t="s">
        <v>3329</v>
      </c>
      <c r="E1630" s="113" t="s">
        <v>211</v>
      </c>
      <c r="F1630" s="113"/>
      <c r="G1630" s="113">
        <v>1</v>
      </c>
      <c r="H1630" s="150">
        <v>387.58</v>
      </c>
      <c r="I1630" s="161">
        <v>0.25</v>
      </c>
      <c r="J1630" s="157">
        <f t="shared" si="50"/>
        <v>290.685</v>
      </c>
    </row>
    <row r="1631" spans="1:10" ht="15.75">
      <c r="A1631" s="37">
        <f t="shared" si="51"/>
        <v>1627</v>
      </c>
      <c r="B1631" s="99" t="s">
        <v>203</v>
      </c>
      <c r="C1631" s="113" t="s">
        <v>3330</v>
      </c>
      <c r="D1631" s="113" t="s">
        <v>3331</v>
      </c>
      <c r="E1631" s="113" t="s">
        <v>211</v>
      </c>
      <c r="F1631" s="113"/>
      <c r="G1631" s="113">
        <v>1</v>
      </c>
      <c r="H1631" s="150">
        <v>268.33999999999997</v>
      </c>
      <c r="I1631" s="161">
        <v>0.25</v>
      </c>
      <c r="J1631" s="157">
        <f t="shared" si="50"/>
        <v>201.255</v>
      </c>
    </row>
    <row r="1632" spans="1:10" ht="15.75">
      <c r="A1632" s="37">
        <f t="shared" si="51"/>
        <v>1628</v>
      </c>
      <c r="B1632" s="99" t="s">
        <v>203</v>
      </c>
      <c r="C1632" s="113" t="s">
        <v>3332</v>
      </c>
      <c r="D1632" s="113" t="s">
        <v>3331</v>
      </c>
      <c r="E1632" s="113" t="s">
        <v>211</v>
      </c>
      <c r="F1632" s="113"/>
      <c r="G1632" s="113">
        <v>1</v>
      </c>
      <c r="H1632" s="150">
        <v>268.33999999999997</v>
      </c>
      <c r="I1632" s="161">
        <v>0.25</v>
      </c>
      <c r="J1632" s="157">
        <f t="shared" si="50"/>
        <v>201.255</v>
      </c>
    </row>
    <row r="1633" spans="1:10" ht="15.75">
      <c r="A1633" s="37">
        <f t="shared" si="51"/>
        <v>1629</v>
      </c>
      <c r="B1633" s="99" t="s">
        <v>203</v>
      </c>
      <c r="C1633" s="113" t="s">
        <v>3333</v>
      </c>
      <c r="D1633" s="113" t="s">
        <v>3334</v>
      </c>
      <c r="E1633" s="113" t="s">
        <v>211</v>
      </c>
      <c r="F1633" s="113"/>
      <c r="G1633" s="113">
        <v>1</v>
      </c>
      <c r="H1633" s="150">
        <v>95.67</v>
      </c>
      <c r="I1633" s="161">
        <v>0.25</v>
      </c>
      <c r="J1633" s="157">
        <f t="shared" si="50"/>
        <v>71.752499999999998</v>
      </c>
    </row>
    <row r="1634" spans="1:10" ht="15.75">
      <c r="A1634" s="37">
        <f t="shared" si="51"/>
        <v>1630</v>
      </c>
      <c r="B1634" s="99" t="s">
        <v>203</v>
      </c>
      <c r="C1634" s="113" t="s">
        <v>3335</v>
      </c>
      <c r="D1634" s="113" t="s">
        <v>3336</v>
      </c>
      <c r="E1634" s="113" t="s">
        <v>211</v>
      </c>
      <c r="F1634" s="113"/>
      <c r="G1634" s="113">
        <v>1</v>
      </c>
      <c r="H1634" s="150">
        <v>91</v>
      </c>
      <c r="I1634" s="161">
        <v>0.25</v>
      </c>
      <c r="J1634" s="157">
        <f t="shared" si="50"/>
        <v>68.25</v>
      </c>
    </row>
    <row r="1635" spans="1:10" ht="15.75">
      <c r="A1635" s="37">
        <f t="shared" si="51"/>
        <v>1631</v>
      </c>
      <c r="B1635" s="99" t="s">
        <v>203</v>
      </c>
      <c r="C1635" s="113" t="s">
        <v>3337</v>
      </c>
      <c r="D1635" s="113" t="s">
        <v>3338</v>
      </c>
      <c r="E1635" s="113" t="s">
        <v>211</v>
      </c>
      <c r="F1635" s="113"/>
      <c r="G1635" s="113">
        <v>1</v>
      </c>
      <c r="H1635" s="150">
        <v>109.66</v>
      </c>
      <c r="I1635" s="161">
        <v>0.25</v>
      </c>
      <c r="J1635" s="157">
        <f t="shared" si="50"/>
        <v>82.245000000000005</v>
      </c>
    </row>
    <row r="1636" spans="1:10" ht="15.75">
      <c r="A1636" s="37">
        <f t="shared" si="51"/>
        <v>1632</v>
      </c>
      <c r="B1636" s="99" t="s">
        <v>203</v>
      </c>
      <c r="C1636" s="113" t="s">
        <v>3339</v>
      </c>
      <c r="D1636" s="113" t="s">
        <v>3340</v>
      </c>
      <c r="E1636" s="113" t="s">
        <v>211</v>
      </c>
      <c r="F1636" s="113"/>
      <c r="G1636" s="113">
        <v>1</v>
      </c>
      <c r="H1636" s="150">
        <v>100.34</v>
      </c>
      <c r="I1636" s="161">
        <v>0.25</v>
      </c>
      <c r="J1636" s="157">
        <f t="shared" si="50"/>
        <v>75.254999999999995</v>
      </c>
    </row>
    <row r="1637" spans="1:10" ht="15.75">
      <c r="A1637" s="37">
        <f t="shared" si="51"/>
        <v>1633</v>
      </c>
      <c r="B1637" s="99" t="s">
        <v>203</v>
      </c>
      <c r="C1637" s="113" t="s">
        <v>3341</v>
      </c>
      <c r="D1637" s="113" t="s">
        <v>3342</v>
      </c>
      <c r="E1637" s="113" t="s">
        <v>211</v>
      </c>
      <c r="F1637" s="113"/>
      <c r="G1637" s="113">
        <v>1</v>
      </c>
      <c r="H1637" s="150">
        <v>525</v>
      </c>
      <c r="I1637" s="161">
        <v>0.25</v>
      </c>
      <c r="J1637" s="157">
        <f t="shared" si="50"/>
        <v>393.75</v>
      </c>
    </row>
    <row r="1638" spans="1:10" ht="15.75">
      <c r="A1638" s="37">
        <f t="shared" si="51"/>
        <v>1634</v>
      </c>
      <c r="B1638" s="99" t="s">
        <v>203</v>
      </c>
      <c r="C1638" s="113" t="s">
        <v>3343</v>
      </c>
      <c r="D1638" s="113" t="s">
        <v>3344</v>
      </c>
      <c r="E1638" s="113" t="s">
        <v>211</v>
      </c>
      <c r="F1638" s="113"/>
      <c r="G1638" s="113">
        <v>1</v>
      </c>
      <c r="H1638" s="150">
        <v>805</v>
      </c>
      <c r="I1638" s="161">
        <v>0.25</v>
      </c>
      <c r="J1638" s="157">
        <f t="shared" si="50"/>
        <v>603.75</v>
      </c>
    </row>
    <row r="1639" spans="1:10" ht="15.75">
      <c r="A1639" s="37">
        <f t="shared" si="51"/>
        <v>1635</v>
      </c>
      <c r="B1639" s="99" t="s">
        <v>203</v>
      </c>
      <c r="C1639" s="113" t="s">
        <v>3345</v>
      </c>
      <c r="D1639" s="113" t="s">
        <v>3346</v>
      </c>
      <c r="E1639" s="113" t="s">
        <v>211</v>
      </c>
      <c r="F1639" s="113"/>
      <c r="G1639" s="113">
        <v>1</v>
      </c>
      <c r="H1639" s="150">
        <v>560</v>
      </c>
      <c r="I1639" s="161">
        <v>0.25</v>
      </c>
      <c r="J1639" s="157">
        <f t="shared" si="50"/>
        <v>420</v>
      </c>
    </row>
    <row r="1640" spans="1:10" ht="15.75">
      <c r="A1640" s="37">
        <f t="shared" si="51"/>
        <v>1636</v>
      </c>
      <c r="B1640" s="99" t="s">
        <v>203</v>
      </c>
      <c r="C1640" s="113" t="s">
        <v>3347</v>
      </c>
      <c r="D1640" s="113" t="s">
        <v>3348</v>
      </c>
      <c r="E1640" s="113" t="s">
        <v>211</v>
      </c>
      <c r="F1640" s="113"/>
      <c r="G1640" s="113">
        <v>1</v>
      </c>
      <c r="H1640" s="150">
        <v>828.33</v>
      </c>
      <c r="I1640" s="161">
        <v>0.25</v>
      </c>
      <c r="J1640" s="157">
        <f t="shared" si="50"/>
        <v>621.24750000000006</v>
      </c>
    </row>
    <row r="1641" spans="1:10" ht="15.75">
      <c r="A1641" s="37">
        <f t="shared" si="51"/>
        <v>1637</v>
      </c>
      <c r="B1641" s="99" t="s">
        <v>203</v>
      </c>
      <c r="C1641" s="113" t="s">
        <v>3349</v>
      </c>
      <c r="D1641" s="113" t="s">
        <v>3350</v>
      </c>
      <c r="E1641" s="113" t="s">
        <v>211</v>
      </c>
      <c r="F1641" s="113"/>
      <c r="G1641" s="113">
        <v>1</v>
      </c>
      <c r="H1641" s="150">
        <v>905.33</v>
      </c>
      <c r="I1641" s="161">
        <v>0.25</v>
      </c>
      <c r="J1641" s="157">
        <f t="shared" si="50"/>
        <v>678.99750000000006</v>
      </c>
    </row>
    <row r="1642" spans="1:10" ht="15.75">
      <c r="A1642" s="37">
        <f t="shared" si="51"/>
        <v>1638</v>
      </c>
      <c r="B1642" s="99" t="s">
        <v>203</v>
      </c>
      <c r="C1642" s="113" t="s">
        <v>3351</v>
      </c>
      <c r="D1642" s="113" t="s">
        <v>3352</v>
      </c>
      <c r="E1642" s="113" t="s">
        <v>211</v>
      </c>
      <c r="F1642" s="113"/>
      <c r="G1642" s="113">
        <v>1</v>
      </c>
      <c r="H1642" s="150">
        <v>851.67</v>
      </c>
      <c r="I1642" s="161">
        <v>0.25</v>
      </c>
      <c r="J1642" s="157">
        <f t="shared" si="50"/>
        <v>638.75249999999994</v>
      </c>
    </row>
    <row r="1643" spans="1:10" ht="15.75">
      <c r="A1643" s="37">
        <f t="shared" si="51"/>
        <v>1639</v>
      </c>
      <c r="B1643" s="99" t="s">
        <v>203</v>
      </c>
      <c r="C1643" s="113" t="s">
        <v>3353</v>
      </c>
      <c r="D1643" s="113" t="s">
        <v>3354</v>
      </c>
      <c r="E1643" s="113" t="s">
        <v>211</v>
      </c>
      <c r="F1643" s="113"/>
      <c r="G1643" s="113">
        <v>1</v>
      </c>
      <c r="H1643" s="150">
        <v>1022</v>
      </c>
      <c r="I1643" s="161">
        <v>0.25</v>
      </c>
      <c r="J1643" s="157">
        <f t="shared" si="50"/>
        <v>766.5</v>
      </c>
    </row>
    <row r="1644" spans="1:10" ht="15.75">
      <c r="A1644" s="37">
        <f t="shared" si="51"/>
        <v>1640</v>
      </c>
      <c r="B1644" s="99" t="s">
        <v>203</v>
      </c>
      <c r="C1644" s="113" t="s">
        <v>3355</v>
      </c>
      <c r="D1644" s="113" t="s">
        <v>3356</v>
      </c>
      <c r="E1644" s="113" t="s">
        <v>211</v>
      </c>
      <c r="F1644" s="113"/>
      <c r="G1644" s="113">
        <v>1</v>
      </c>
      <c r="H1644" s="150">
        <v>1092</v>
      </c>
      <c r="I1644" s="161">
        <v>0.25</v>
      </c>
      <c r="J1644" s="157">
        <f t="shared" si="50"/>
        <v>819</v>
      </c>
    </row>
    <row r="1645" spans="1:10" ht="15.75">
      <c r="A1645" s="37">
        <f t="shared" si="51"/>
        <v>1641</v>
      </c>
      <c r="B1645" s="99" t="s">
        <v>203</v>
      </c>
      <c r="C1645" s="113" t="s">
        <v>3357</v>
      </c>
      <c r="D1645" s="113" t="s">
        <v>3358</v>
      </c>
      <c r="E1645" s="113" t="s">
        <v>211</v>
      </c>
      <c r="F1645" s="113"/>
      <c r="G1645" s="113">
        <v>1</v>
      </c>
      <c r="H1645" s="150">
        <v>835.34</v>
      </c>
      <c r="I1645" s="161">
        <v>0.25</v>
      </c>
      <c r="J1645" s="157">
        <f t="shared" si="50"/>
        <v>626.505</v>
      </c>
    </row>
    <row r="1646" spans="1:10" ht="15.75">
      <c r="A1646" s="37">
        <f t="shared" si="51"/>
        <v>1642</v>
      </c>
      <c r="B1646" s="99" t="s">
        <v>203</v>
      </c>
      <c r="C1646" s="113" t="s">
        <v>3359</v>
      </c>
      <c r="D1646" s="113" t="s">
        <v>3360</v>
      </c>
      <c r="E1646" s="113" t="s">
        <v>211</v>
      </c>
      <c r="F1646" s="113"/>
      <c r="G1646" s="113">
        <v>1</v>
      </c>
      <c r="H1646" s="150">
        <v>575.16999999999996</v>
      </c>
      <c r="I1646" s="161">
        <v>0.25</v>
      </c>
      <c r="J1646" s="157">
        <f t="shared" si="50"/>
        <v>431.37749999999994</v>
      </c>
    </row>
    <row r="1647" spans="1:10" ht="15.75">
      <c r="A1647" s="37">
        <f t="shared" si="51"/>
        <v>1643</v>
      </c>
      <c r="B1647" s="99" t="s">
        <v>203</v>
      </c>
      <c r="C1647" s="113" t="s">
        <v>3361</v>
      </c>
      <c r="D1647" s="113" t="s">
        <v>3362</v>
      </c>
      <c r="E1647" s="113" t="s">
        <v>211</v>
      </c>
      <c r="F1647" s="113"/>
      <c r="G1647" s="113">
        <v>1</v>
      </c>
      <c r="H1647" s="150">
        <v>971.83</v>
      </c>
      <c r="I1647" s="161">
        <v>0.25</v>
      </c>
      <c r="J1647" s="157">
        <f t="shared" si="50"/>
        <v>728.87250000000006</v>
      </c>
    </row>
    <row r="1648" spans="1:10" ht="15.75">
      <c r="A1648" s="37">
        <f t="shared" si="51"/>
        <v>1644</v>
      </c>
      <c r="B1648" s="99" t="s">
        <v>203</v>
      </c>
      <c r="C1648" s="113" t="s">
        <v>3363</v>
      </c>
      <c r="D1648" s="113" t="s">
        <v>3364</v>
      </c>
      <c r="E1648" s="113" t="s">
        <v>211</v>
      </c>
      <c r="F1648" s="113"/>
      <c r="G1648" s="113">
        <v>1</v>
      </c>
      <c r="H1648" s="150">
        <v>824.42</v>
      </c>
      <c r="I1648" s="161">
        <v>0.25</v>
      </c>
      <c r="J1648" s="157">
        <f t="shared" si="50"/>
        <v>618.31499999999994</v>
      </c>
    </row>
    <row r="1649" spans="1:10" ht="15.75">
      <c r="A1649" s="37">
        <f t="shared" si="51"/>
        <v>1645</v>
      </c>
      <c r="B1649" s="99" t="s">
        <v>203</v>
      </c>
      <c r="C1649" s="113" t="s">
        <v>3365</v>
      </c>
      <c r="D1649" s="113" t="s">
        <v>3366</v>
      </c>
      <c r="E1649" s="113" t="s">
        <v>211</v>
      </c>
      <c r="F1649" s="113"/>
      <c r="G1649" s="113">
        <v>1</v>
      </c>
      <c r="H1649" s="150">
        <v>624.99</v>
      </c>
      <c r="I1649" s="161">
        <v>0.25</v>
      </c>
      <c r="J1649" s="157">
        <f t="shared" si="50"/>
        <v>468.74250000000001</v>
      </c>
    </row>
    <row r="1650" spans="1:10" ht="15.75">
      <c r="A1650" s="37">
        <f t="shared" si="51"/>
        <v>1646</v>
      </c>
      <c r="B1650" s="99" t="s">
        <v>203</v>
      </c>
      <c r="C1650" s="113" t="s">
        <v>3367</v>
      </c>
      <c r="D1650" s="113" t="s">
        <v>3368</v>
      </c>
      <c r="E1650" s="113" t="s">
        <v>211</v>
      </c>
      <c r="F1650" s="113"/>
      <c r="G1650" s="113">
        <v>1</v>
      </c>
      <c r="H1650" s="150">
        <v>4013.33</v>
      </c>
      <c r="I1650" s="161">
        <v>0.25</v>
      </c>
      <c r="J1650" s="157">
        <f t="shared" si="50"/>
        <v>3009.9974999999999</v>
      </c>
    </row>
    <row r="1651" spans="1:10" ht="15.75">
      <c r="A1651" s="37">
        <f t="shared" si="51"/>
        <v>1647</v>
      </c>
      <c r="B1651" s="99" t="s">
        <v>203</v>
      </c>
      <c r="C1651" s="113" t="s">
        <v>3369</v>
      </c>
      <c r="D1651" s="113" t="s">
        <v>3370</v>
      </c>
      <c r="E1651" s="113" t="s">
        <v>211</v>
      </c>
      <c r="F1651" s="113"/>
      <c r="G1651" s="113">
        <v>1</v>
      </c>
      <c r="H1651" s="150">
        <v>105</v>
      </c>
      <c r="I1651" s="161">
        <v>0.25</v>
      </c>
      <c r="J1651" s="157">
        <f t="shared" si="50"/>
        <v>78.75</v>
      </c>
    </row>
    <row r="1652" spans="1:10" ht="15.75">
      <c r="A1652" s="37">
        <f t="shared" si="51"/>
        <v>1648</v>
      </c>
      <c r="B1652" s="99" t="s">
        <v>203</v>
      </c>
      <c r="C1652" s="113" t="s">
        <v>3371</v>
      </c>
      <c r="D1652" s="113" t="s">
        <v>3372</v>
      </c>
      <c r="E1652" s="113" t="s">
        <v>211</v>
      </c>
      <c r="F1652" s="113"/>
      <c r="G1652" s="113">
        <v>1</v>
      </c>
      <c r="H1652" s="150">
        <v>303.33</v>
      </c>
      <c r="I1652" s="161">
        <v>0.25</v>
      </c>
      <c r="J1652" s="157">
        <f t="shared" si="50"/>
        <v>227.4975</v>
      </c>
    </row>
    <row r="1653" spans="1:10" ht="15.75">
      <c r="A1653" s="37">
        <f t="shared" si="51"/>
        <v>1649</v>
      </c>
      <c r="B1653" s="99" t="s">
        <v>203</v>
      </c>
      <c r="C1653" s="113" t="s">
        <v>3373</v>
      </c>
      <c r="D1653" s="113" t="s">
        <v>3374</v>
      </c>
      <c r="E1653" s="113" t="s">
        <v>211</v>
      </c>
      <c r="F1653" s="113"/>
      <c r="G1653" s="113">
        <v>1</v>
      </c>
      <c r="H1653" s="150">
        <v>525</v>
      </c>
      <c r="I1653" s="161">
        <v>0.25</v>
      </c>
      <c r="J1653" s="157">
        <f t="shared" si="50"/>
        <v>393.75</v>
      </c>
    </row>
    <row r="1654" spans="1:10" ht="15.75">
      <c r="A1654" s="37">
        <f t="shared" si="51"/>
        <v>1650</v>
      </c>
      <c r="B1654" s="99" t="s">
        <v>203</v>
      </c>
      <c r="C1654" s="113" t="s">
        <v>3375</v>
      </c>
      <c r="D1654" s="113" t="s">
        <v>3376</v>
      </c>
      <c r="E1654" s="113" t="s">
        <v>211</v>
      </c>
      <c r="F1654" s="113"/>
      <c r="G1654" s="113">
        <v>1</v>
      </c>
      <c r="H1654" s="150">
        <v>525</v>
      </c>
      <c r="I1654" s="161">
        <v>0.25</v>
      </c>
      <c r="J1654" s="157">
        <f t="shared" si="50"/>
        <v>393.75</v>
      </c>
    </row>
    <row r="1655" spans="1:10" ht="15.75">
      <c r="A1655" s="37">
        <f t="shared" si="51"/>
        <v>1651</v>
      </c>
      <c r="B1655" s="99" t="s">
        <v>203</v>
      </c>
      <c r="C1655" s="113" t="s">
        <v>3377</v>
      </c>
      <c r="D1655" s="113" t="s">
        <v>3378</v>
      </c>
      <c r="E1655" s="113" t="s">
        <v>211</v>
      </c>
      <c r="F1655" s="113"/>
      <c r="G1655" s="113">
        <v>1</v>
      </c>
      <c r="H1655" s="150">
        <v>805</v>
      </c>
      <c r="I1655" s="161">
        <v>0.25</v>
      </c>
      <c r="J1655" s="157">
        <f t="shared" si="50"/>
        <v>603.75</v>
      </c>
    </row>
    <row r="1656" spans="1:10" ht="15.75">
      <c r="A1656" s="37">
        <f t="shared" si="51"/>
        <v>1652</v>
      </c>
      <c r="B1656" s="99" t="s">
        <v>203</v>
      </c>
      <c r="C1656" s="113" t="s">
        <v>3379</v>
      </c>
      <c r="D1656" s="113" t="s">
        <v>3380</v>
      </c>
      <c r="E1656" s="113" t="s">
        <v>211</v>
      </c>
      <c r="F1656" s="113"/>
      <c r="G1656" s="113">
        <v>1</v>
      </c>
      <c r="H1656" s="150">
        <v>905.33</v>
      </c>
      <c r="I1656" s="161">
        <v>0.25</v>
      </c>
      <c r="J1656" s="157">
        <f t="shared" si="50"/>
        <v>678.99750000000006</v>
      </c>
    </row>
    <row r="1657" spans="1:10" ht="15.75">
      <c r="A1657" s="37">
        <f t="shared" si="51"/>
        <v>1653</v>
      </c>
      <c r="B1657" s="99" t="s">
        <v>203</v>
      </c>
      <c r="C1657" s="113" t="s">
        <v>3381</v>
      </c>
      <c r="D1657" s="113" t="s">
        <v>3382</v>
      </c>
      <c r="E1657" s="113" t="s">
        <v>211</v>
      </c>
      <c r="F1657" s="113"/>
      <c r="G1657" s="113">
        <v>1</v>
      </c>
      <c r="H1657" s="150">
        <v>851.67</v>
      </c>
      <c r="I1657" s="161">
        <v>0.25</v>
      </c>
      <c r="J1657" s="157">
        <f t="shared" si="50"/>
        <v>638.75249999999994</v>
      </c>
    </row>
    <row r="1658" spans="1:10" ht="15.75">
      <c r="A1658" s="37">
        <f t="shared" si="51"/>
        <v>1654</v>
      </c>
      <c r="B1658" s="99" t="s">
        <v>203</v>
      </c>
      <c r="C1658" s="113" t="s">
        <v>3383</v>
      </c>
      <c r="D1658" s="113" t="s">
        <v>3384</v>
      </c>
      <c r="E1658" s="113" t="s">
        <v>211</v>
      </c>
      <c r="F1658" s="113"/>
      <c r="G1658" s="113">
        <v>1</v>
      </c>
      <c r="H1658" s="150">
        <v>1022</v>
      </c>
      <c r="I1658" s="161">
        <v>0.25</v>
      </c>
      <c r="J1658" s="157">
        <f t="shared" si="50"/>
        <v>766.5</v>
      </c>
    </row>
    <row r="1659" spans="1:10" ht="15.75">
      <c r="A1659" s="37">
        <f t="shared" si="51"/>
        <v>1655</v>
      </c>
      <c r="B1659" s="99" t="s">
        <v>203</v>
      </c>
      <c r="C1659" s="113" t="s">
        <v>3385</v>
      </c>
      <c r="D1659" s="113" t="s">
        <v>3386</v>
      </c>
      <c r="E1659" s="113" t="s">
        <v>211</v>
      </c>
      <c r="F1659" s="113"/>
      <c r="G1659" s="113">
        <v>1</v>
      </c>
      <c r="H1659" s="150">
        <v>835.34</v>
      </c>
      <c r="I1659" s="161">
        <v>0.25</v>
      </c>
      <c r="J1659" s="157">
        <f t="shared" si="50"/>
        <v>626.505</v>
      </c>
    </row>
    <row r="1660" spans="1:10" ht="15.75">
      <c r="A1660" s="37">
        <f t="shared" si="51"/>
        <v>1656</v>
      </c>
      <c r="B1660" s="99" t="s">
        <v>203</v>
      </c>
      <c r="C1660" s="113" t="s">
        <v>3387</v>
      </c>
      <c r="D1660" s="113" t="s">
        <v>3388</v>
      </c>
      <c r="E1660" s="113" t="s">
        <v>211</v>
      </c>
      <c r="F1660" s="113"/>
      <c r="G1660" s="113">
        <v>1</v>
      </c>
      <c r="H1660" s="150">
        <v>2041.66</v>
      </c>
      <c r="I1660" s="161">
        <v>0.25</v>
      </c>
      <c r="J1660" s="157">
        <f t="shared" si="50"/>
        <v>1531.2450000000001</v>
      </c>
    </row>
    <row r="1661" spans="1:10" ht="15.75">
      <c r="A1661" s="37">
        <f t="shared" si="51"/>
        <v>1657</v>
      </c>
      <c r="B1661" s="99" t="s">
        <v>203</v>
      </c>
      <c r="C1661" s="113" t="s">
        <v>3389</v>
      </c>
      <c r="D1661" s="113" t="s">
        <v>3390</v>
      </c>
      <c r="E1661" s="113" t="s">
        <v>211</v>
      </c>
      <c r="F1661" s="113"/>
      <c r="G1661" s="113">
        <v>1</v>
      </c>
      <c r="H1661" s="150">
        <v>728</v>
      </c>
      <c r="I1661" s="161">
        <v>0.25</v>
      </c>
      <c r="J1661" s="157">
        <f t="shared" si="50"/>
        <v>546</v>
      </c>
    </row>
    <row r="1662" spans="1:10" ht="15.75">
      <c r="A1662" s="37">
        <f t="shared" si="51"/>
        <v>1658</v>
      </c>
      <c r="B1662" s="99" t="s">
        <v>203</v>
      </c>
      <c r="C1662" s="113" t="s">
        <v>3391</v>
      </c>
      <c r="D1662" s="113" t="s">
        <v>3392</v>
      </c>
      <c r="E1662" s="113" t="s">
        <v>211</v>
      </c>
      <c r="F1662" s="113"/>
      <c r="G1662" s="113">
        <v>1</v>
      </c>
      <c r="H1662" s="150">
        <v>2263.34</v>
      </c>
      <c r="I1662" s="161">
        <v>0.25</v>
      </c>
      <c r="J1662" s="157">
        <f t="shared" si="50"/>
        <v>1697.5050000000001</v>
      </c>
    </row>
    <row r="1663" spans="1:10" ht="15.75">
      <c r="A1663" s="37">
        <f t="shared" si="51"/>
        <v>1659</v>
      </c>
      <c r="B1663" s="99" t="s">
        <v>203</v>
      </c>
      <c r="C1663" s="113" t="s">
        <v>3393</v>
      </c>
      <c r="D1663" s="113" t="s">
        <v>3394</v>
      </c>
      <c r="E1663" s="113" t="s">
        <v>211</v>
      </c>
      <c r="F1663" s="113"/>
      <c r="G1663" s="113">
        <v>1</v>
      </c>
      <c r="H1663" s="150">
        <v>2263.34</v>
      </c>
      <c r="I1663" s="161">
        <v>0.25</v>
      </c>
      <c r="J1663" s="157">
        <f t="shared" si="50"/>
        <v>1697.5050000000001</v>
      </c>
    </row>
    <row r="1664" spans="1:10" ht="15.75">
      <c r="A1664" s="37">
        <f t="shared" si="51"/>
        <v>1660</v>
      </c>
      <c r="B1664" s="99" t="s">
        <v>203</v>
      </c>
      <c r="C1664" s="113" t="s">
        <v>3395</v>
      </c>
      <c r="D1664" s="113" t="s">
        <v>3396</v>
      </c>
      <c r="E1664" s="113" t="s">
        <v>211</v>
      </c>
      <c r="F1664" s="113"/>
      <c r="G1664" s="113">
        <v>1</v>
      </c>
      <c r="H1664" s="150">
        <v>1008</v>
      </c>
      <c r="I1664" s="161">
        <v>0.25</v>
      </c>
      <c r="J1664" s="157">
        <f t="shared" si="50"/>
        <v>756</v>
      </c>
    </row>
    <row r="1665" spans="1:10" ht="15.75">
      <c r="A1665" s="37">
        <f t="shared" si="51"/>
        <v>1661</v>
      </c>
      <c r="B1665" s="99" t="s">
        <v>203</v>
      </c>
      <c r="C1665" s="113" t="s">
        <v>3397</v>
      </c>
      <c r="D1665" s="113" t="s">
        <v>3398</v>
      </c>
      <c r="E1665" s="113" t="s">
        <v>211</v>
      </c>
      <c r="F1665" s="113"/>
      <c r="G1665" s="113">
        <v>1</v>
      </c>
      <c r="H1665" s="150">
        <v>1108.3399999999999</v>
      </c>
      <c r="I1665" s="161">
        <v>0.25</v>
      </c>
      <c r="J1665" s="157">
        <f t="shared" si="50"/>
        <v>831.25499999999988</v>
      </c>
    </row>
    <row r="1666" spans="1:10" ht="15.75">
      <c r="A1666" s="37">
        <f t="shared" si="51"/>
        <v>1662</v>
      </c>
      <c r="B1666" s="99" t="s">
        <v>203</v>
      </c>
      <c r="C1666" s="113" t="s">
        <v>3399</v>
      </c>
      <c r="D1666" s="113" t="s">
        <v>3400</v>
      </c>
      <c r="E1666" s="113" t="s">
        <v>211</v>
      </c>
      <c r="F1666" s="113"/>
      <c r="G1666" s="113">
        <v>1</v>
      </c>
      <c r="H1666" s="150">
        <v>1054.6600000000001</v>
      </c>
      <c r="I1666" s="161">
        <v>0.25</v>
      </c>
      <c r="J1666" s="157">
        <f t="shared" ref="J1666:J1729" si="52">H1666*(1-I1666)</f>
        <v>790.99500000000012</v>
      </c>
    </row>
    <row r="1667" spans="1:10" ht="15.75">
      <c r="A1667" s="37">
        <f t="shared" si="51"/>
        <v>1663</v>
      </c>
      <c r="B1667" s="99" t="s">
        <v>203</v>
      </c>
      <c r="C1667" s="113" t="s">
        <v>3401</v>
      </c>
      <c r="D1667" s="113" t="s">
        <v>3402</v>
      </c>
      <c r="E1667" s="113" t="s">
        <v>211</v>
      </c>
      <c r="F1667" s="113"/>
      <c r="G1667" s="113">
        <v>1</v>
      </c>
      <c r="H1667" s="150">
        <v>1225</v>
      </c>
      <c r="I1667" s="161">
        <v>0.25</v>
      </c>
      <c r="J1667" s="157">
        <f t="shared" si="52"/>
        <v>918.75</v>
      </c>
    </row>
    <row r="1668" spans="1:10" ht="15.75">
      <c r="A1668" s="37">
        <f t="shared" si="51"/>
        <v>1664</v>
      </c>
      <c r="B1668" s="99" t="s">
        <v>203</v>
      </c>
      <c r="C1668" s="113" t="s">
        <v>3403</v>
      </c>
      <c r="D1668" s="113" t="s">
        <v>3404</v>
      </c>
      <c r="E1668" s="113" t="s">
        <v>211</v>
      </c>
      <c r="F1668" s="113"/>
      <c r="G1668" s="113">
        <v>1</v>
      </c>
      <c r="H1668" s="150">
        <v>1038.33</v>
      </c>
      <c r="I1668" s="161">
        <v>0.25</v>
      </c>
      <c r="J1668" s="157">
        <f t="shared" si="52"/>
        <v>778.74749999999995</v>
      </c>
    </row>
    <row r="1669" spans="1:10" ht="15.75">
      <c r="A1669" s="37">
        <f t="shared" si="51"/>
        <v>1665</v>
      </c>
      <c r="B1669" s="99" t="s">
        <v>203</v>
      </c>
      <c r="C1669" s="113" t="s">
        <v>3405</v>
      </c>
      <c r="D1669" s="113" t="s">
        <v>3406</v>
      </c>
      <c r="E1669" s="113" t="s">
        <v>211</v>
      </c>
      <c r="F1669" s="113"/>
      <c r="G1669" s="113">
        <v>1</v>
      </c>
      <c r="H1669" s="150">
        <v>2053.34</v>
      </c>
      <c r="I1669" s="161">
        <v>0.25</v>
      </c>
      <c r="J1669" s="157">
        <f t="shared" si="52"/>
        <v>1540.0050000000001</v>
      </c>
    </row>
    <row r="1670" spans="1:10" ht="15.75">
      <c r="A1670" s="37">
        <f t="shared" si="51"/>
        <v>1666</v>
      </c>
      <c r="B1670" s="99" t="s">
        <v>203</v>
      </c>
      <c r="C1670" s="113" t="s">
        <v>3407</v>
      </c>
      <c r="D1670" s="113" t="s">
        <v>3408</v>
      </c>
      <c r="E1670" s="113" t="s">
        <v>211</v>
      </c>
      <c r="F1670" s="113"/>
      <c r="G1670" s="113">
        <v>1</v>
      </c>
      <c r="H1670" s="150">
        <v>1253</v>
      </c>
      <c r="I1670" s="161">
        <v>0.25</v>
      </c>
      <c r="J1670" s="157">
        <f t="shared" si="52"/>
        <v>939.75</v>
      </c>
    </row>
    <row r="1671" spans="1:10" ht="15.75">
      <c r="A1671" s="37">
        <f t="shared" ref="A1671:A1734" si="53">A1670+1</f>
        <v>1667</v>
      </c>
      <c r="B1671" s="99" t="s">
        <v>203</v>
      </c>
      <c r="C1671" s="113" t="s">
        <v>3409</v>
      </c>
      <c r="D1671" s="113" t="s">
        <v>3410</v>
      </c>
      <c r="E1671" s="113" t="s">
        <v>211</v>
      </c>
      <c r="F1671" s="113"/>
      <c r="G1671" s="113">
        <v>1</v>
      </c>
      <c r="H1671" s="150">
        <v>1533</v>
      </c>
      <c r="I1671" s="161">
        <v>0.25</v>
      </c>
      <c r="J1671" s="157">
        <f t="shared" si="52"/>
        <v>1149.75</v>
      </c>
    </row>
    <row r="1672" spans="1:10" ht="15.75">
      <c r="A1672" s="37">
        <f t="shared" si="53"/>
        <v>1668</v>
      </c>
      <c r="B1672" s="99" t="s">
        <v>203</v>
      </c>
      <c r="C1672" s="113" t="s">
        <v>3411</v>
      </c>
      <c r="D1672" s="113" t="s">
        <v>3412</v>
      </c>
      <c r="E1672" s="113" t="s">
        <v>211</v>
      </c>
      <c r="F1672" s="113"/>
      <c r="G1672" s="113">
        <v>1</v>
      </c>
      <c r="H1672" s="150">
        <v>1633.34</v>
      </c>
      <c r="I1672" s="161">
        <v>0.25</v>
      </c>
      <c r="J1672" s="157">
        <f t="shared" si="52"/>
        <v>1225.0049999999999</v>
      </c>
    </row>
    <row r="1673" spans="1:10" ht="15.75">
      <c r="A1673" s="37">
        <f t="shared" si="53"/>
        <v>1669</v>
      </c>
      <c r="B1673" s="99" t="s">
        <v>203</v>
      </c>
      <c r="C1673" s="113" t="s">
        <v>3413</v>
      </c>
      <c r="D1673" s="113" t="s">
        <v>3414</v>
      </c>
      <c r="E1673" s="113" t="s">
        <v>211</v>
      </c>
      <c r="F1673" s="113"/>
      <c r="G1673" s="113">
        <v>1</v>
      </c>
      <c r="H1673" s="150">
        <v>1570.34</v>
      </c>
      <c r="I1673" s="161">
        <v>0.25</v>
      </c>
      <c r="J1673" s="157">
        <f t="shared" si="52"/>
        <v>1177.7549999999999</v>
      </c>
    </row>
    <row r="1674" spans="1:10" ht="15.75">
      <c r="A1674" s="37">
        <f t="shared" si="53"/>
        <v>1670</v>
      </c>
      <c r="B1674" s="99" t="s">
        <v>203</v>
      </c>
      <c r="C1674" s="113" t="s">
        <v>3415</v>
      </c>
      <c r="D1674" s="113" t="s">
        <v>3416</v>
      </c>
      <c r="E1674" s="113" t="s">
        <v>211</v>
      </c>
      <c r="F1674" s="113"/>
      <c r="G1674" s="113">
        <v>1</v>
      </c>
      <c r="H1674" s="150">
        <v>1750</v>
      </c>
      <c r="I1674" s="161">
        <v>0.25</v>
      </c>
      <c r="J1674" s="157">
        <f t="shared" si="52"/>
        <v>1312.5</v>
      </c>
    </row>
    <row r="1675" spans="1:10" ht="15.75">
      <c r="A1675" s="37">
        <f t="shared" si="53"/>
        <v>1671</v>
      </c>
      <c r="B1675" s="99" t="s">
        <v>203</v>
      </c>
      <c r="C1675" s="113" t="s">
        <v>3417</v>
      </c>
      <c r="D1675" s="113" t="s">
        <v>3418</v>
      </c>
      <c r="E1675" s="113" t="s">
        <v>211</v>
      </c>
      <c r="F1675" s="113"/>
      <c r="G1675" s="113">
        <v>1</v>
      </c>
      <c r="H1675" s="150">
        <v>1942.31</v>
      </c>
      <c r="I1675" s="161">
        <v>0.25</v>
      </c>
      <c r="J1675" s="157">
        <f t="shared" si="52"/>
        <v>1456.7325000000001</v>
      </c>
    </row>
    <row r="1676" spans="1:10" ht="15.75">
      <c r="A1676" s="37">
        <f t="shared" si="53"/>
        <v>1672</v>
      </c>
      <c r="B1676" s="99" t="s">
        <v>203</v>
      </c>
      <c r="C1676" s="113" t="s">
        <v>3419</v>
      </c>
      <c r="D1676" s="113" t="s">
        <v>3420</v>
      </c>
      <c r="E1676" s="113" t="s">
        <v>211</v>
      </c>
      <c r="F1676" s="113"/>
      <c r="G1676" s="113">
        <v>1</v>
      </c>
      <c r="H1676" s="150">
        <v>1563.33</v>
      </c>
      <c r="I1676" s="161">
        <v>0.25</v>
      </c>
      <c r="J1676" s="157">
        <f t="shared" si="52"/>
        <v>1172.4974999999999</v>
      </c>
    </row>
    <row r="1677" spans="1:10" ht="15.75">
      <c r="A1677" s="37">
        <f t="shared" si="53"/>
        <v>1673</v>
      </c>
      <c r="B1677" s="99" t="s">
        <v>203</v>
      </c>
      <c r="C1677" s="113" t="s">
        <v>3421</v>
      </c>
      <c r="D1677" s="113" t="s">
        <v>3422</v>
      </c>
      <c r="E1677" s="113" t="s">
        <v>211</v>
      </c>
      <c r="F1677" s="113"/>
      <c r="G1677" s="113">
        <v>1</v>
      </c>
      <c r="H1677" s="150">
        <v>165.25</v>
      </c>
      <c r="I1677" s="161">
        <v>0.25</v>
      </c>
      <c r="J1677" s="157">
        <f t="shared" si="52"/>
        <v>123.9375</v>
      </c>
    </row>
    <row r="1678" spans="1:10" ht="15.75">
      <c r="A1678" s="37">
        <f t="shared" si="53"/>
        <v>1674</v>
      </c>
      <c r="B1678" s="99" t="s">
        <v>203</v>
      </c>
      <c r="C1678" s="113" t="s">
        <v>3423</v>
      </c>
      <c r="D1678" s="113" t="s">
        <v>3422</v>
      </c>
      <c r="E1678" s="113" t="s">
        <v>211</v>
      </c>
      <c r="F1678" s="113"/>
      <c r="G1678" s="113">
        <v>1</v>
      </c>
      <c r="H1678" s="150">
        <v>175.65</v>
      </c>
      <c r="I1678" s="161">
        <v>0.25</v>
      </c>
      <c r="J1678" s="157">
        <f t="shared" si="52"/>
        <v>131.73750000000001</v>
      </c>
    </row>
    <row r="1679" spans="1:10" ht="15.75">
      <c r="A1679" s="37">
        <f t="shared" si="53"/>
        <v>1675</v>
      </c>
      <c r="B1679" s="99" t="s">
        <v>203</v>
      </c>
      <c r="C1679" s="113" t="s">
        <v>3424</v>
      </c>
      <c r="D1679" s="113" t="s">
        <v>3425</v>
      </c>
      <c r="E1679" s="113" t="s">
        <v>211</v>
      </c>
      <c r="F1679" s="113"/>
      <c r="G1679" s="113">
        <v>1</v>
      </c>
      <c r="H1679" s="150">
        <v>163.34</v>
      </c>
      <c r="I1679" s="161">
        <v>0.25</v>
      </c>
      <c r="J1679" s="157">
        <f t="shared" si="52"/>
        <v>122.505</v>
      </c>
    </row>
    <row r="1680" spans="1:10" ht="15.75">
      <c r="A1680" s="37">
        <f t="shared" si="53"/>
        <v>1676</v>
      </c>
      <c r="B1680" s="99" t="s">
        <v>203</v>
      </c>
      <c r="C1680" s="113" t="s">
        <v>3426</v>
      </c>
      <c r="D1680" s="113" t="s">
        <v>3427</v>
      </c>
      <c r="E1680" s="113" t="s">
        <v>211</v>
      </c>
      <c r="F1680" s="113"/>
      <c r="G1680" s="113">
        <v>1</v>
      </c>
      <c r="H1680" s="150">
        <v>228.67</v>
      </c>
      <c r="I1680" s="161">
        <v>0.25</v>
      </c>
      <c r="J1680" s="157">
        <f t="shared" si="52"/>
        <v>171.5025</v>
      </c>
    </row>
    <row r="1681" spans="1:10" ht="15.75">
      <c r="A1681" s="37">
        <f t="shared" si="53"/>
        <v>1677</v>
      </c>
      <c r="B1681" s="99" t="s">
        <v>203</v>
      </c>
      <c r="C1681" s="113" t="s">
        <v>3428</v>
      </c>
      <c r="D1681" s="113" t="s">
        <v>3429</v>
      </c>
      <c r="E1681" s="113" t="s">
        <v>211</v>
      </c>
      <c r="F1681" s="113"/>
      <c r="G1681" s="113">
        <v>1</v>
      </c>
      <c r="H1681" s="150">
        <v>295.72000000000003</v>
      </c>
      <c r="I1681" s="161">
        <v>0.25</v>
      </c>
      <c r="J1681" s="157">
        <f t="shared" si="52"/>
        <v>221.79000000000002</v>
      </c>
    </row>
    <row r="1682" spans="1:10" ht="15.75">
      <c r="A1682" s="37">
        <f t="shared" si="53"/>
        <v>1678</v>
      </c>
      <c r="B1682" s="99" t="s">
        <v>203</v>
      </c>
      <c r="C1682" s="113" t="s">
        <v>3430</v>
      </c>
      <c r="D1682" s="113" t="s">
        <v>3431</v>
      </c>
      <c r="E1682" s="113" t="s">
        <v>211</v>
      </c>
      <c r="F1682" s="113"/>
      <c r="G1682" s="113">
        <v>1</v>
      </c>
      <c r="H1682" s="150">
        <v>198.33</v>
      </c>
      <c r="I1682" s="161">
        <v>0.25</v>
      </c>
      <c r="J1682" s="157">
        <f t="shared" si="52"/>
        <v>148.7475</v>
      </c>
    </row>
    <row r="1683" spans="1:10" ht="15.75">
      <c r="A1683" s="37">
        <f t="shared" si="53"/>
        <v>1679</v>
      </c>
      <c r="B1683" s="99" t="s">
        <v>203</v>
      </c>
      <c r="C1683" s="113" t="s">
        <v>3432</v>
      </c>
      <c r="D1683" s="113" t="s">
        <v>3433</v>
      </c>
      <c r="E1683" s="113" t="s">
        <v>211</v>
      </c>
      <c r="F1683" s="113"/>
      <c r="G1683" s="113">
        <v>1</v>
      </c>
      <c r="H1683" s="150">
        <v>59.76</v>
      </c>
      <c r="I1683" s="161">
        <v>0.25</v>
      </c>
      <c r="J1683" s="157">
        <f t="shared" si="52"/>
        <v>44.82</v>
      </c>
    </row>
    <row r="1684" spans="1:10" ht="15.75">
      <c r="A1684" s="37">
        <f t="shared" si="53"/>
        <v>1680</v>
      </c>
      <c r="B1684" s="99" t="s">
        <v>203</v>
      </c>
      <c r="C1684" s="113" t="s">
        <v>3434</v>
      </c>
      <c r="D1684" s="113" t="s">
        <v>3435</v>
      </c>
      <c r="E1684" s="113" t="s">
        <v>211</v>
      </c>
      <c r="F1684" s="113"/>
      <c r="G1684" s="113">
        <v>1</v>
      </c>
      <c r="H1684" s="150">
        <v>221.67</v>
      </c>
      <c r="I1684" s="161">
        <v>0.25</v>
      </c>
      <c r="J1684" s="157">
        <f t="shared" si="52"/>
        <v>166.2525</v>
      </c>
    </row>
    <row r="1685" spans="1:10" ht="15.75">
      <c r="A1685" s="37">
        <f t="shared" si="53"/>
        <v>1681</v>
      </c>
      <c r="B1685" s="99" t="s">
        <v>203</v>
      </c>
      <c r="C1685" s="113" t="s">
        <v>3436</v>
      </c>
      <c r="D1685" s="113" t="s">
        <v>3437</v>
      </c>
      <c r="E1685" s="113" t="s">
        <v>211</v>
      </c>
      <c r="F1685" s="113"/>
      <c r="G1685" s="113">
        <v>1</v>
      </c>
      <c r="H1685" s="150">
        <v>168.11</v>
      </c>
      <c r="I1685" s="161">
        <v>0.25</v>
      </c>
      <c r="J1685" s="157">
        <f t="shared" si="52"/>
        <v>126.08250000000001</v>
      </c>
    </row>
    <row r="1686" spans="1:10" ht="15.75">
      <c r="A1686" s="37">
        <f t="shared" si="53"/>
        <v>1682</v>
      </c>
      <c r="B1686" s="99" t="s">
        <v>203</v>
      </c>
      <c r="C1686" s="113" t="s">
        <v>3438</v>
      </c>
      <c r="D1686" s="113" t="s">
        <v>3439</v>
      </c>
      <c r="E1686" s="113" t="s">
        <v>211</v>
      </c>
      <c r="F1686" s="113"/>
      <c r="G1686" s="113">
        <v>1</v>
      </c>
      <c r="H1686" s="150">
        <v>290.5</v>
      </c>
      <c r="I1686" s="161">
        <v>0.25</v>
      </c>
      <c r="J1686" s="157">
        <f t="shared" si="52"/>
        <v>217.875</v>
      </c>
    </row>
    <row r="1687" spans="1:10" ht="15.75">
      <c r="A1687" s="37">
        <f t="shared" si="53"/>
        <v>1683</v>
      </c>
      <c r="B1687" s="99" t="s">
        <v>203</v>
      </c>
      <c r="C1687" s="113" t="s">
        <v>3440</v>
      </c>
      <c r="D1687" s="113" t="s">
        <v>3441</v>
      </c>
      <c r="E1687" s="113" t="s">
        <v>211</v>
      </c>
      <c r="F1687" s="113"/>
      <c r="G1687" s="113">
        <v>1</v>
      </c>
      <c r="H1687" s="150">
        <v>128.33000000000001</v>
      </c>
      <c r="I1687" s="161">
        <v>0.25</v>
      </c>
      <c r="J1687" s="157">
        <f t="shared" si="52"/>
        <v>96.247500000000002</v>
      </c>
    </row>
    <row r="1688" spans="1:10" ht="15.75">
      <c r="A1688" s="37">
        <f t="shared" si="53"/>
        <v>1684</v>
      </c>
      <c r="B1688" s="99" t="s">
        <v>203</v>
      </c>
      <c r="C1688" s="113" t="s">
        <v>3442</v>
      </c>
      <c r="D1688" s="113" t="s">
        <v>3443</v>
      </c>
      <c r="E1688" s="113" t="s">
        <v>211</v>
      </c>
      <c r="F1688" s="113"/>
      <c r="G1688" s="113">
        <v>1</v>
      </c>
      <c r="H1688" s="150">
        <v>65.599999999999994</v>
      </c>
      <c r="I1688" s="161">
        <v>0.25</v>
      </c>
      <c r="J1688" s="157">
        <f t="shared" si="52"/>
        <v>49.199999999999996</v>
      </c>
    </row>
    <row r="1689" spans="1:10" ht="15.75">
      <c r="A1689" s="37">
        <f t="shared" si="53"/>
        <v>1685</v>
      </c>
      <c r="B1689" s="99" t="s">
        <v>203</v>
      </c>
      <c r="C1689" s="113" t="s">
        <v>3444</v>
      </c>
      <c r="D1689" s="113" t="s">
        <v>3445</v>
      </c>
      <c r="E1689" s="113" t="s">
        <v>211</v>
      </c>
      <c r="F1689" s="113"/>
      <c r="G1689" s="113">
        <v>1</v>
      </c>
      <c r="H1689" s="150">
        <v>131.19999999999999</v>
      </c>
      <c r="I1689" s="161">
        <v>0.25</v>
      </c>
      <c r="J1689" s="157">
        <f t="shared" si="52"/>
        <v>98.399999999999991</v>
      </c>
    </row>
    <row r="1690" spans="1:10" ht="15.75">
      <c r="A1690" s="37">
        <f t="shared" si="53"/>
        <v>1686</v>
      </c>
      <c r="B1690" s="99" t="s">
        <v>203</v>
      </c>
      <c r="C1690" s="113" t="s">
        <v>3446</v>
      </c>
      <c r="D1690" s="113" t="s">
        <v>3447</v>
      </c>
      <c r="E1690" s="113" t="s">
        <v>211</v>
      </c>
      <c r="F1690" s="113"/>
      <c r="G1690" s="113">
        <v>1</v>
      </c>
      <c r="H1690" s="150">
        <v>65.599999999999994</v>
      </c>
      <c r="I1690" s="161">
        <v>0.25</v>
      </c>
      <c r="J1690" s="157">
        <f t="shared" si="52"/>
        <v>49.199999999999996</v>
      </c>
    </row>
    <row r="1691" spans="1:10" ht="15.75">
      <c r="A1691" s="37">
        <f t="shared" si="53"/>
        <v>1687</v>
      </c>
      <c r="B1691" s="99" t="s">
        <v>203</v>
      </c>
      <c r="C1691" s="113" t="s">
        <v>3448</v>
      </c>
      <c r="D1691" s="113" t="s">
        <v>3449</v>
      </c>
      <c r="E1691" s="113" t="s">
        <v>211</v>
      </c>
      <c r="F1691" s="113"/>
      <c r="G1691" s="113">
        <v>1</v>
      </c>
      <c r="H1691" s="150">
        <v>65.63</v>
      </c>
      <c r="I1691" s="161">
        <v>0.25</v>
      </c>
      <c r="J1691" s="157">
        <f t="shared" si="52"/>
        <v>49.222499999999997</v>
      </c>
    </row>
    <row r="1692" spans="1:10" ht="15.75">
      <c r="A1692" s="37">
        <f t="shared" si="53"/>
        <v>1688</v>
      </c>
      <c r="B1692" s="99" t="s">
        <v>203</v>
      </c>
      <c r="C1692" s="113" t="s">
        <v>3450</v>
      </c>
      <c r="D1692" s="113" t="s">
        <v>3451</v>
      </c>
      <c r="E1692" s="113" t="s">
        <v>211</v>
      </c>
      <c r="F1692" s="113"/>
      <c r="G1692" s="113">
        <v>1</v>
      </c>
      <c r="H1692" s="150">
        <v>67.2</v>
      </c>
      <c r="I1692" s="161">
        <v>0.25</v>
      </c>
      <c r="J1692" s="157">
        <f t="shared" si="52"/>
        <v>50.400000000000006</v>
      </c>
    </row>
    <row r="1693" spans="1:10" ht="15.75">
      <c r="A1693" s="37">
        <f t="shared" si="53"/>
        <v>1689</v>
      </c>
      <c r="B1693" s="99" t="s">
        <v>203</v>
      </c>
      <c r="C1693" s="113" t="s">
        <v>3452</v>
      </c>
      <c r="D1693" s="113" t="s">
        <v>3453</v>
      </c>
      <c r="E1693" s="113" t="s">
        <v>211</v>
      </c>
      <c r="F1693" s="113"/>
      <c r="G1693" s="113">
        <v>1</v>
      </c>
      <c r="H1693" s="150">
        <v>3844.19</v>
      </c>
      <c r="I1693" s="161">
        <v>0.25</v>
      </c>
      <c r="J1693" s="157">
        <f t="shared" si="52"/>
        <v>2883.1424999999999</v>
      </c>
    </row>
    <row r="1694" spans="1:10" ht="15.75">
      <c r="A1694" s="37">
        <f t="shared" si="53"/>
        <v>1690</v>
      </c>
      <c r="B1694" s="99" t="s">
        <v>203</v>
      </c>
      <c r="C1694" s="113" t="s">
        <v>3454</v>
      </c>
      <c r="D1694" s="113" t="s">
        <v>3455</v>
      </c>
      <c r="E1694" s="113" t="s">
        <v>211</v>
      </c>
      <c r="F1694" s="113"/>
      <c r="G1694" s="113">
        <v>1</v>
      </c>
      <c r="H1694" s="150">
        <v>226.6</v>
      </c>
      <c r="I1694" s="161">
        <v>0.25</v>
      </c>
      <c r="J1694" s="157">
        <f t="shared" si="52"/>
        <v>169.95</v>
      </c>
    </row>
    <row r="1695" spans="1:10" ht="15.75">
      <c r="A1695" s="37">
        <f t="shared" si="53"/>
        <v>1691</v>
      </c>
      <c r="B1695" s="99" t="s">
        <v>203</v>
      </c>
      <c r="C1695" s="113" t="s">
        <v>3456</v>
      </c>
      <c r="D1695" s="113" t="s">
        <v>3457</v>
      </c>
      <c r="E1695" s="113" t="s">
        <v>211</v>
      </c>
      <c r="F1695" s="113"/>
      <c r="G1695" s="113">
        <v>1</v>
      </c>
      <c r="H1695" s="150">
        <v>226.6</v>
      </c>
      <c r="I1695" s="161">
        <v>0.25</v>
      </c>
      <c r="J1695" s="157">
        <f t="shared" si="52"/>
        <v>169.95</v>
      </c>
    </row>
    <row r="1696" spans="1:10" ht="15.75">
      <c r="A1696" s="37">
        <f t="shared" si="53"/>
        <v>1692</v>
      </c>
      <c r="B1696" s="99" t="s">
        <v>203</v>
      </c>
      <c r="C1696" s="113" t="s">
        <v>3458</v>
      </c>
      <c r="D1696" s="113" t="s">
        <v>3459</v>
      </c>
      <c r="E1696" s="113" t="s">
        <v>211</v>
      </c>
      <c r="F1696" s="113"/>
      <c r="G1696" s="113">
        <v>1</v>
      </c>
      <c r="H1696" s="150">
        <v>453.2</v>
      </c>
      <c r="I1696" s="161">
        <v>0.25</v>
      </c>
      <c r="J1696" s="157">
        <f t="shared" si="52"/>
        <v>339.9</v>
      </c>
    </row>
    <row r="1697" spans="1:10" ht="15.75">
      <c r="A1697" s="37">
        <f t="shared" si="53"/>
        <v>1693</v>
      </c>
      <c r="B1697" s="99" t="s">
        <v>203</v>
      </c>
      <c r="C1697" s="113" t="s">
        <v>3460</v>
      </c>
      <c r="D1697" s="113" t="s">
        <v>3461</v>
      </c>
      <c r="E1697" s="113" t="s">
        <v>211</v>
      </c>
      <c r="F1697" s="113"/>
      <c r="G1697" s="113">
        <v>1</v>
      </c>
      <c r="H1697" s="150">
        <v>226.6</v>
      </c>
      <c r="I1697" s="161">
        <v>0.25</v>
      </c>
      <c r="J1697" s="157">
        <f t="shared" si="52"/>
        <v>169.95</v>
      </c>
    </row>
    <row r="1698" spans="1:10" ht="15.75">
      <c r="A1698" s="37">
        <f t="shared" si="53"/>
        <v>1694</v>
      </c>
      <c r="B1698" s="99" t="s">
        <v>203</v>
      </c>
      <c r="C1698" s="113" t="s">
        <v>3462</v>
      </c>
      <c r="D1698" s="113" t="s">
        <v>3463</v>
      </c>
      <c r="E1698" s="113" t="s">
        <v>211</v>
      </c>
      <c r="F1698" s="113"/>
      <c r="G1698" s="113">
        <v>1</v>
      </c>
      <c r="H1698" s="150">
        <v>226.6</v>
      </c>
      <c r="I1698" s="161">
        <v>0.25</v>
      </c>
      <c r="J1698" s="157">
        <f t="shared" si="52"/>
        <v>169.95</v>
      </c>
    </row>
    <row r="1699" spans="1:10" ht="15.75">
      <c r="A1699" s="37">
        <f t="shared" si="53"/>
        <v>1695</v>
      </c>
      <c r="B1699" s="99" t="s">
        <v>203</v>
      </c>
      <c r="C1699" s="113" t="s">
        <v>3464</v>
      </c>
      <c r="D1699" s="113" t="s">
        <v>3465</v>
      </c>
      <c r="E1699" s="113" t="s">
        <v>211</v>
      </c>
      <c r="F1699" s="113"/>
      <c r="G1699" s="113">
        <v>1</v>
      </c>
      <c r="H1699" s="150">
        <v>453.2</v>
      </c>
      <c r="I1699" s="161">
        <v>0.25</v>
      </c>
      <c r="J1699" s="157">
        <f t="shared" si="52"/>
        <v>339.9</v>
      </c>
    </row>
    <row r="1700" spans="1:10" ht="15.75">
      <c r="A1700" s="37">
        <f t="shared" si="53"/>
        <v>1696</v>
      </c>
      <c r="B1700" s="99" t="s">
        <v>203</v>
      </c>
      <c r="C1700" s="113" t="s">
        <v>3466</v>
      </c>
      <c r="D1700" s="113" t="s">
        <v>3467</v>
      </c>
      <c r="E1700" s="113" t="s">
        <v>211</v>
      </c>
      <c r="F1700" s="113"/>
      <c r="G1700" s="113">
        <v>1</v>
      </c>
      <c r="H1700" s="150">
        <v>906.98</v>
      </c>
      <c r="I1700" s="161">
        <v>0.25</v>
      </c>
      <c r="J1700" s="157">
        <f t="shared" si="52"/>
        <v>680.23500000000001</v>
      </c>
    </row>
    <row r="1701" spans="1:10" ht="15.75">
      <c r="A1701" s="37">
        <f t="shared" si="53"/>
        <v>1697</v>
      </c>
      <c r="B1701" s="99" t="s">
        <v>203</v>
      </c>
      <c r="C1701" s="113" t="s">
        <v>3468</v>
      </c>
      <c r="D1701" s="113" t="s">
        <v>3469</v>
      </c>
      <c r="E1701" s="113" t="s">
        <v>211</v>
      </c>
      <c r="F1701" s="113"/>
      <c r="G1701" s="113">
        <v>1</v>
      </c>
      <c r="H1701" s="150">
        <v>1922.09</v>
      </c>
      <c r="I1701" s="161">
        <v>0.25</v>
      </c>
      <c r="J1701" s="157">
        <f t="shared" si="52"/>
        <v>1441.5674999999999</v>
      </c>
    </row>
    <row r="1702" spans="1:10" ht="15.75">
      <c r="A1702" s="37">
        <f t="shared" si="53"/>
        <v>1698</v>
      </c>
      <c r="B1702" s="99" t="s">
        <v>203</v>
      </c>
      <c r="C1702" s="113" t="s">
        <v>3470</v>
      </c>
      <c r="D1702" s="113" t="s">
        <v>3471</v>
      </c>
      <c r="E1702" s="113" t="s">
        <v>211</v>
      </c>
      <c r="F1702" s="113"/>
      <c r="G1702" s="113">
        <v>1</v>
      </c>
      <c r="H1702" s="150">
        <v>56.54</v>
      </c>
      <c r="I1702" s="161">
        <v>0.25</v>
      </c>
      <c r="J1702" s="157">
        <f t="shared" si="52"/>
        <v>42.405000000000001</v>
      </c>
    </row>
    <row r="1703" spans="1:10" ht="15.75">
      <c r="A1703" s="37">
        <f t="shared" si="53"/>
        <v>1699</v>
      </c>
      <c r="B1703" s="99" t="s">
        <v>203</v>
      </c>
      <c r="C1703" s="113" t="s">
        <v>3472</v>
      </c>
      <c r="D1703" s="113" t="s">
        <v>3473</v>
      </c>
      <c r="E1703" s="113" t="s">
        <v>211</v>
      </c>
      <c r="F1703" s="113"/>
      <c r="G1703" s="113">
        <v>1</v>
      </c>
      <c r="H1703" s="150">
        <v>56.54</v>
      </c>
      <c r="I1703" s="161">
        <v>0.25</v>
      </c>
      <c r="J1703" s="157">
        <f t="shared" si="52"/>
        <v>42.405000000000001</v>
      </c>
    </row>
    <row r="1704" spans="1:10" ht="15.75">
      <c r="A1704" s="37">
        <f t="shared" si="53"/>
        <v>1700</v>
      </c>
      <c r="B1704" s="99" t="s">
        <v>203</v>
      </c>
      <c r="C1704" s="113" t="s">
        <v>3474</v>
      </c>
      <c r="D1704" s="113" t="s">
        <v>3475</v>
      </c>
      <c r="E1704" s="113" t="s">
        <v>211</v>
      </c>
      <c r="F1704" s="113"/>
      <c r="G1704" s="113">
        <v>1</v>
      </c>
      <c r="H1704" s="150">
        <v>33.68</v>
      </c>
      <c r="I1704" s="161">
        <v>0.25</v>
      </c>
      <c r="J1704" s="157">
        <f t="shared" si="52"/>
        <v>25.259999999999998</v>
      </c>
    </row>
    <row r="1705" spans="1:10" ht="15.75">
      <c r="A1705" s="37">
        <f t="shared" si="53"/>
        <v>1701</v>
      </c>
      <c r="B1705" s="99" t="s">
        <v>203</v>
      </c>
      <c r="C1705" s="113" t="s">
        <v>3476</v>
      </c>
      <c r="D1705" s="113" t="s">
        <v>3477</v>
      </c>
      <c r="E1705" s="113" t="s">
        <v>211</v>
      </c>
      <c r="F1705" s="113"/>
      <c r="G1705" s="113">
        <v>1</v>
      </c>
      <c r="H1705" s="150">
        <v>33.68</v>
      </c>
      <c r="I1705" s="161">
        <v>0.25</v>
      </c>
      <c r="J1705" s="157">
        <f t="shared" si="52"/>
        <v>25.259999999999998</v>
      </c>
    </row>
    <row r="1706" spans="1:10" ht="15.75">
      <c r="A1706" s="37">
        <f t="shared" si="53"/>
        <v>1702</v>
      </c>
      <c r="B1706" s="99" t="s">
        <v>203</v>
      </c>
      <c r="C1706" s="113" t="s">
        <v>3478</v>
      </c>
      <c r="D1706" s="113" t="s">
        <v>3479</v>
      </c>
      <c r="E1706" s="113" t="s">
        <v>211</v>
      </c>
      <c r="F1706" s="113"/>
      <c r="G1706" s="113">
        <v>1</v>
      </c>
      <c r="H1706" s="150">
        <v>34.79</v>
      </c>
      <c r="I1706" s="161">
        <v>0.25</v>
      </c>
      <c r="J1706" s="157">
        <f t="shared" si="52"/>
        <v>26.092500000000001</v>
      </c>
    </row>
    <row r="1707" spans="1:10" ht="15.75">
      <c r="A1707" s="37">
        <f t="shared" si="53"/>
        <v>1703</v>
      </c>
      <c r="B1707" s="99" t="s">
        <v>203</v>
      </c>
      <c r="C1707" s="113" t="s">
        <v>3480</v>
      </c>
      <c r="D1707" s="113" t="s">
        <v>3481</v>
      </c>
      <c r="E1707" s="113" t="s">
        <v>211</v>
      </c>
      <c r="F1707" s="113"/>
      <c r="G1707" s="113">
        <v>1</v>
      </c>
      <c r="H1707" s="150">
        <v>34.79</v>
      </c>
      <c r="I1707" s="161">
        <v>0.25</v>
      </c>
      <c r="J1707" s="157">
        <f t="shared" si="52"/>
        <v>26.092500000000001</v>
      </c>
    </row>
    <row r="1708" spans="1:10" ht="15.75">
      <c r="A1708" s="37">
        <f t="shared" si="53"/>
        <v>1704</v>
      </c>
      <c r="B1708" s="99" t="s">
        <v>203</v>
      </c>
      <c r="C1708" s="113" t="s">
        <v>3482</v>
      </c>
      <c r="D1708" s="113" t="s">
        <v>3475</v>
      </c>
      <c r="E1708" s="113" t="s">
        <v>211</v>
      </c>
      <c r="F1708" s="113"/>
      <c r="G1708" s="113">
        <v>1</v>
      </c>
      <c r="H1708" s="150">
        <v>38.130000000000003</v>
      </c>
      <c r="I1708" s="161">
        <v>0.25</v>
      </c>
      <c r="J1708" s="157">
        <f t="shared" si="52"/>
        <v>28.597500000000004</v>
      </c>
    </row>
    <row r="1709" spans="1:10" ht="15.75">
      <c r="A1709" s="37">
        <f t="shared" si="53"/>
        <v>1705</v>
      </c>
      <c r="B1709" s="99" t="s">
        <v>203</v>
      </c>
      <c r="C1709" s="113" t="s">
        <v>3483</v>
      </c>
      <c r="D1709" s="113" t="s">
        <v>3484</v>
      </c>
      <c r="E1709" s="113" t="s">
        <v>211</v>
      </c>
      <c r="F1709" s="113"/>
      <c r="G1709" s="113">
        <v>1</v>
      </c>
      <c r="H1709" s="150">
        <v>38.130000000000003</v>
      </c>
      <c r="I1709" s="161">
        <v>0.25</v>
      </c>
      <c r="J1709" s="157">
        <f t="shared" si="52"/>
        <v>28.597500000000004</v>
      </c>
    </row>
    <row r="1710" spans="1:10" ht="15.75">
      <c r="A1710" s="37">
        <f t="shared" si="53"/>
        <v>1706</v>
      </c>
      <c r="B1710" s="99" t="s">
        <v>203</v>
      </c>
      <c r="C1710" s="113" t="s">
        <v>3485</v>
      </c>
      <c r="D1710" s="113" t="s">
        <v>3486</v>
      </c>
      <c r="E1710" s="113" t="s">
        <v>211</v>
      </c>
      <c r="F1710" s="113"/>
      <c r="G1710" s="113">
        <v>1</v>
      </c>
      <c r="H1710" s="150">
        <v>39.24</v>
      </c>
      <c r="I1710" s="161">
        <v>0.25</v>
      </c>
      <c r="J1710" s="157">
        <f t="shared" si="52"/>
        <v>29.43</v>
      </c>
    </row>
    <row r="1711" spans="1:10" ht="15.75">
      <c r="A1711" s="37">
        <f t="shared" si="53"/>
        <v>1707</v>
      </c>
      <c r="B1711" s="99" t="s">
        <v>203</v>
      </c>
      <c r="C1711" s="113" t="s">
        <v>3487</v>
      </c>
      <c r="D1711" s="113" t="s">
        <v>3488</v>
      </c>
      <c r="E1711" s="113" t="s">
        <v>211</v>
      </c>
      <c r="F1711" s="113"/>
      <c r="G1711" s="113">
        <v>1</v>
      </c>
      <c r="H1711" s="150">
        <v>39.24</v>
      </c>
      <c r="I1711" s="161">
        <v>0.25</v>
      </c>
      <c r="J1711" s="157">
        <f t="shared" si="52"/>
        <v>29.43</v>
      </c>
    </row>
    <row r="1712" spans="1:10" ht="15.75">
      <c r="A1712" s="37">
        <f t="shared" si="53"/>
        <v>1708</v>
      </c>
      <c r="B1712" s="99" t="s">
        <v>203</v>
      </c>
      <c r="C1712" s="113" t="s">
        <v>3489</v>
      </c>
      <c r="D1712" s="113" t="s">
        <v>3490</v>
      </c>
      <c r="E1712" s="113" t="s">
        <v>211</v>
      </c>
      <c r="F1712" s="113"/>
      <c r="G1712" s="113">
        <v>1</v>
      </c>
      <c r="H1712" s="150">
        <v>51.46</v>
      </c>
      <c r="I1712" s="161">
        <v>0.25</v>
      </c>
      <c r="J1712" s="157">
        <f t="shared" si="52"/>
        <v>38.594999999999999</v>
      </c>
    </row>
    <row r="1713" spans="1:10" ht="15.75">
      <c r="A1713" s="37">
        <f t="shared" si="53"/>
        <v>1709</v>
      </c>
      <c r="B1713" s="99" t="s">
        <v>203</v>
      </c>
      <c r="C1713" s="113" t="s">
        <v>3491</v>
      </c>
      <c r="D1713" s="113" t="s">
        <v>3492</v>
      </c>
      <c r="E1713" s="113" t="s">
        <v>211</v>
      </c>
      <c r="F1713" s="113"/>
      <c r="G1713" s="113">
        <v>1</v>
      </c>
      <c r="H1713" s="150">
        <v>51.46</v>
      </c>
      <c r="I1713" s="161">
        <v>0.25</v>
      </c>
      <c r="J1713" s="157">
        <f t="shared" si="52"/>
        <v>38.594999999999999</v>
      </c>
    </row>
    <row r="1714" spans="1:10" ht="15.75">
      <c r="A1714" s="37">
        <f t="shared" si="53"/>
        <v>1710</v>
      </c>
      <c r="B1714" s="99" t="s">
        <v>203</v>
      </c>
      <c r="C1714" s="113" t="s">
        <v>3493</v>
      </c>
      <c r="D1714" s="113" t="s">
        <v>3494</v>
      </c>
      <c r="E1714" s="113" t="s">
        <v>211</v>
      </c>
      <c r="F1714" s="113"/>
      <c r="G1714" s="113">
        <v>1</v>
      </c>
      <c r="H1714" s="150">
        <v>129.29</v>
      </c>
      <c r="I1714" s="161">
        <v>0.25</v>
      </c>
      <c r="J1714" s="157">
        <f t="shared" si="52"/>
        <v>96.967500000000001</v>
      </c>
    </row>
    <row r="1715" spans="1:10" ht="15.75">
      <c r="A1715" s="37">
        <f t="shared" si="53"/>
        <v>1711</v>
      </c>
      <c r="B1715" s="99" t="s">
        <v>203</v>
      </c>
      <c r="C1715" s="113" t="s">
        <v>3495</v>
      </c>
      <c r="D1715" s="113" t="s">
        <v>3496</v>
      </c>
      <c r="E1715" s="113" t="s">
        <v>211</v>
      </c>
      <c r="F1715" s="113"/>
      <c r="G1715" s="113">
        <v>1</v>
      </c>
      <c r="H1715" s="150">
        <v>129.29</v>
      </c>
      <c r="I1715" s="161">
        <v>0.25</v>
      </c>
      <c r="J1715" s="157">
        <f t="shared" si="52"/>
        <v>96.967500000000001</v>
      </c>
    </row>
    <row r="1716" spans="1:10" ht="15.75">
      <c r="A1716" s="37">
        <f t="shared" si="53"/>
        <v>1712</v>
      </c>
      <c r="B1716" s="99" t="s">
        <v>203</v>
      </c>
      <c r="C1716" s="113" t="s">
        <v>3497</v>
      </c>
      <c r="D1716" s="113" t="s">
        <v>3498</v>
      </c>
      <c r="E1716" s="113" t="s">
        <v>211</v>
      </c>
      <c r="F1716" s="113"/>
      <c r="G1716" s="113">
        <v>1</v>
      </c>
      <c r="H1716" s="150">
        <v>43.98</v>
      </c>
      <c r="I1716" s="161">
        <v>0.25</v>
      </c>
      <c r="J1716" s="157">
        <f t="shared" si="52"/>
        <v>32.984999999999999</v>
      </c>
    </row>
    <row r="1717" spans="1:10" ht="15.75">
      <c r="A1717" s="37">
        <f t="shared" si="53"/>
        <v>1713</v>
      </c>
      <c r="B1717" s="99" t="s">
        <v>203</v>
      </c>
      <c r="C1717" s="113" t="s">
        <v>3499</v>
      </c>
      <c r="D1717" s="113" t="s">
        <v>3500</v>
      </c>
      <c r="E1717" s="113" t="s">
        <v>211</v>
      </c>
      <c r="F1717" s="113"/>
      <c r="G1717" s="113">
        <v>1</v>
      </c>
      <c r="H1717" s="150">
        <v>43.98</v>
      </c>
      <c r="I1717" s="161">
        <v>0.25</v>
      </c>
      <c r="J1717" s="157">
        <f t="shared" si="52"/>
        <v>32.984999999999999</v>
      </c>
    </row>
    <row r="1718" spans="1:10" ht="15.75">
      <c r="A1718" s="37">
        <f t="shared" si="53"/>
        <v>1714</v>
      </c>
      <c r="B1718" s="99" t="s">
        <v>203</v>
      </c>
      <c r="C1718" s="113" t="s">
        <v>3501</v>
      </c>
      <c r="D1718" s="113" t="s">
        <v>3502</v>
      </c>
      <c r="E1718" s="113" t="s">
        <v>211</v>
      </c>
      <c r="F1718" s="113"/>
      <c r="G1718" s="113">
        <v>1</v>
      </c>
      <c r="H1718" s="150">
        <v>141.43</v>
      </c>
      <c r="I1718" s="161">
        <v>0.25</v>
      </c>
      <c r="J1718" s="157">
        <f t="shared" si="52"/>
        <v>106.07250000000001</v>
      </c>
    </row>
    <row r="1719" spans="1:10" ht="15.75">
      <c r="A1719" s="37">
        <f t="shared" si="53"/>
        <v>1715</v>
      </c>
      <c r="B1719" s="99" t="s">
        <v>203</v>
      </c>
      <c r="C1719" s="113" t="s">
        <v>3503</v>
      </c>
      <c r="D1719" s="113" t="s">
        <v>3504</v>
      </c>
      <c r="E1719" s="113" t="s">
        <v>211</v>
      </c>
      <c r="F1719" s="113"/>
      <c r="G1719" s="113">
        <v>1</v>
      </c>
      <c r="H1719" s="150">
        <v>145.12</v>
      </c>
      <c r="I1719" s="161">
        <v>0.25</v>
      </c>
      <c r="J1719" s="157">
        <f t="shared" si="52"/>
        <v>108.84</v>
      </c>
    </row>
    <row r="1720" spans="1:10" ht="15.75">
      <c r="A1720" s="37">
        <f t="shared" si="53"/>
        <v>1716</v>
      </c>
      <c r="B1720" s="99" t="s">
        <v>203</v>
      </c>
      <c r="C1720" s="113" t="s">
        <v>3505</v>
      </c>
      <c r="D1720" s="113" t="s">
        <v>3506</v>
      </c>
      <c r="E1720" s="113" t="s">
        <v>211</v>
      </c>
      <c r="F1720" s="113"/>
      <c r="G1720" s="113">
        <v>1</v>
      </c>
      <c r="H1720" s="150">
        <v>162.46</v>
      </c>
      <c r="I1720" s="161">
        <v>0.25</v>
      </c>
      <c r="J1720" s="157">
        <f t="shared" si="52"/>
        <v>121.845</v>
      </c>
    </row>
    <row r="1721" spans="1:10" ht="15.75">
      <c r="A1721" s="37">
        <f t="shared" si="53"/>
        <v>1717</v>
      </c>
      <c r="B1721" s="99" t="s">
        <v>203</v>
      </c>
      <c r="C1721" s="113" t="s">
        <v>3507</v>
      </c>
      <c r="D1721" s="113" t="s">
        <v>3508</v>
      </c>
      <c r="E1721" s="113" t="s">
        <v>211</v>
      </c>
      <c r="F1721" s="113"/>
      <c r="G1721" s="113">
        <v>1</v>
      </c>
      <c r="H1721" s="150">
        <v>256.66000000000003</v>
      </c>
      <c r="I1721" s="161">
        <v>0.25</v>
      </c>
      <c r="J1721" s="157">
        <f t="shared" si="52"/>
        <v>192.495</v>
      </c>
    </row>
    <row r="1722" spans="1:10" ht="15.75">
      <c r="A1722" s="37">
        <f t="shared" si="53"/>
        <v>1718</v>
      </c>
      <c r="B1722" s="99" t="s">
        <v>203</v>
      </c>
      <c r="C1722" s="113" t="s">
        <v>3509</v>
      </c>
      <c r="D1722" s="113" t="s">
        <v>3510</v>
      </c>
      <c r="E1722" s="113" t="s">
        <v>211</v>
      </c>
      <c r="F1722" s="113"/>
      <c r="G1722" s="113">
        <v>1</v>
      </c>
      <c r="H1722" s="150">
        <v>186.67</v>
      </c>
      <c r="I1722" s="161">
        <v>0.25</v>
      </c>
      <c r="J1722" s="157">
        <f t="shared" si="52"/>
        <v>140.0025</v>
      </c>
    </row>
    <row r="1723" spans="1:10" ht="15.75">
      <c r="A1723" s="37">
        <f t="shared" si="53"/>
        <v>1719</v>
      </c>
      <c r="B1723" s="99" t="s">
        <v>203</v>
      </c>
      <c r="C1723" s="113" t="s">
        <v>3511</v>
      </c>
      <c r="D1723" s="113" t="s">
        <v>3512</v>
      </c>
      <c r="E1723" s="113" t="s">
        <v>211</v>
      </c>
      <c r="F1723" s="113"/>
      <c r="G1723" s="113">
        <v>1</v>
      </c>
      <c r="H1723" s="150">
        <v>124.83</v>
      </c>
      <c r="I1723" s="161">
        <v>0.25</v>
      </c>
      <c r="J1723" s="157">
        <f t="shared" si="52"/>
        <v>93.622500000000002</v>
      </c>
    </row>
    <row r="1724" spans="1:10" ht="15.75">
      <c r="A1724" s="37">
        <f t="shared" si="53"/>
        <v>1720</v>
      </c>
      <c r="B1724" s="99" t="s">
        <v>203</v>
      </c>
      <c r="C1724" s="113" t="s">
        <v>3513</v>
      </c>
      <c r="D1724" s="113" t="s">
        <v>3514</v>
      </c>
      <c r="E1724" s="113" t="s">
        <v>211</v>
      </c>
      <c r="F1724" s="113"/>
      <c r="G1724" s="113">
        <v>1</v>
      </c>
      <c r="H1724" s="150">
        <v>168</v>
      </c>
      <c r="I1724" s="161">
        <v>0.25</v>
      </c>
      <c r="J1724" s="157">
        <f t="shared" si="52"/>
        <v>126</v>
      </c>
    </row>
    <row r="1725" spans="1:10" ht="15.75">
      <c r="A1725" s="37">
        <f t="shared" si="53"/>
        <v>1721</v>
      </c>
      <c r="B1725" s="99" t="s">
        <v>203</v>
      </c>
      <c r="C1725" s="113" t="s">
        <v>3515</v>
      </c>
      <c r="D1725" s="113" t="s">
        <v>3516</v>
      </c>
      <c r="E1725" s="113" t="s">
        <v>211</v>
      </c>
      <c r="F1725" s="113"/>
      <c r="G1725" s="113">
        <v>1</v>
      </c>
      <c r="H1725" s="150">
        <v>706.7</v>
      </c>
      <c r="I1725" s="161">
        <v>0.25</v>
      </c>
      <c r="J1725" s="157">
        <f t="shared" si="52"/>
        <v>530.02500000000009</v>
      </c>
    </row>
    <row r="1726" spans="1:10" ht="15.75">
      <c r="A1726" s="37">
        <f t="shared" si="53"/>
        <v>1722</v>
      </c>
      <c r="B1726" s="99" t="s">
        <v>203</v>
      </c>
      <c r="C1726" s="113" t="s">
        <v>3517</v>
      </c>
      <c r="D1726" s="113" t="s">
        <v>2596</v>
      </c>
      <c r="E1726" s="113" t="s">
        <v>211</v>
      </c>
      <c r="F1726" s="113"/>
      <c r="G1726" s="113">
        <v>1</v>
      </c>
      <c r="H1726" s="150">
        <v>434.24</v>
      </c>
      <c r="I1726" s="161">
        <v>0.25</v>
      </c>
      <c r="J1726" s="157">
        <f t="shared" si="52"/>
        <v>325.68</v>
      </c>
    </row>
    <row r="1727" spans="1:10" ht="15.75">
      <c r="A1727" s="37">
        <f t="shared" si="53"/>
        <v>1723</v>
      </c>
      <c r="B1727" s="99" t="s">
        <v>203</v>
      </c>
      <c r="C1727" s="113" t="s">
        <v>3518</v>
      </c>
      <c r="D1727" s="113" t="s">
        <v>2598</v>
      </c>
      <c r="E1727" s="113" t="s">
        <v>211</v>
      </c>
      <c r="F1727" s="113"/>
      <c r="G1727" s="113">
        <v>1</v>
      </c>
      <c r="H1727" s="150">
        <v>434.24</v>
      </c>
      <c r="I1727" s="161">
        <v>0.25</v>
      </c>
      <c r="J1727" s="157">
        <f t="shared" si="52"/>
        <v>325.68</v>
      </c>
    </row>
    <row r="1728" spans="1:10" ht="15.75">
      <c r="A1728" s="37">
        <f t="shared" si="53"/>
        <v>1724</v>
      </c>
      <c r="B1728" s="99" t="s">
        <v>203</v>
      </c>
      <c r="C1728" s="113" t="s">
        <v>3519</v>
      </c>
      <c r="D1728" s="113" t="s">
        <v>2609</v>
      </c>
      <c r="E1728" s="113" t="s">
        <v>211</v>
      </c>
      <c r="F1728" s="113"/>
      <c r="G1728" s="113">
        <v>1</v>
      </c>
      <c r="H1728" s="150">
        <v>513.13</v>
      </c>
      <c r="I1728" s="161">
        <v>0.25</v>
      </c>
      <c r="J1728" s="157">
        <f t="shared" si="52"/>
        <v>384.84749999999997</v>
      </c>
    </row>
    <row r="1729" spans="1:10" ht="15.75">
      <c r="A1729" s="37">
        <f t="shared" si="53"/>
        <v>1725</v>
      </c>
      <c r="B1729" s="99" t="s">
        <v>203</v>
      </c>
      <c r="C1729" s="113" t="s">
        <v>3520</v>
      </c>
      <c r="D1729" s="113" t="s">
        <v>2611</v>
      </c>
      <c r="E1729" s="113" t="s">
        <v>211</v>
      </c>
      <c r="F1729" s="113"/>
      <c r="G1729" s="113">
        <v>1</v>
      </c>
      <c r="H1729" s="150">
        <v>513.13</v>
      </c>
      <c r="I1729" s="161">
        <v>0.25</v>
      </c>
      <c r="J1729" s="157">
        <f t="shared" si="52"/>
        <v>384.84749999999997</v>
      </c>
    </row>
    <row r="1730" spans="1:10" ht="15.75">
      <c r="A1730" s="37">
        <f t="shared" si="53"/>
        <v>1726</v>
      </c>
      <c r="B1730" s="99" t="s">
        <v>203</v>
      </c>
      <c r="C1730" s="113" t="s">
        <v>3521</v>
      </c>
      <c r="D1730" s="113" t="s">
        <v>3522</v>
      </c>
      <c r="E1730" s="113" t="s">
        <v>211</v>
      </c>
      <c r="F1730" s="113"/>
      <c r="G1730" s="113">
        <v>1</v>
      </c>
      <c r="H1730" s="150">
        <v>407.99</v>
      </c>
      <c r="I1730" s="161">
        <v>0.25</v>
      </c>
      <c r="J1730" s="157">
        <f t="shared" ref="J1730:J1793" si="54">H1730*(1-I1730)</f>
        <v>305.99250000000001</v>
      </c>
    </row>
    <row r="1731" spans="1:10" ht="15.75">
      <c r="A1731" s="37">
        <f t="shared" si="53"/>
        <v>1727</v>
      </c>
      <c r="B1731" s="99" t="s">
        <v>203</v>
      </c>
      <c r="C1731" s="113" t="s">
        <v>3523</v>
      </c>
      <c r="D1731" s="113" t="s">
        <v>3524</v>
      </c>
      <c r="E1731" s="113" t="s">
        <v>211</v>
      </c>
      <c r="F1731" s="113"/>
      <c r="G1731" s="113">
        <v>1</v>
      </c>
      <c r="H1731" s="150">
        <v>407.99</v>
      </c>
      <c r="I1731" s="161">
        <v>0.25</v>
      </c>
      <c r="J1731" s="157">
        <f t="shared" si="54"/>
        <v>305.99250000000001</v>
      </c>
    </row>
    <row r="1732" spans="1:10" ht="15.75">
      <c r="A1732" s="37">
        <f t="shared" si="53"/>
        <v>1728</v>
      </c>
      <c r="B1732" s="99" t="s">
        <v>203</v>
      </c>
      <c r="C1732" s="113" t="s">
        <v>3525</v>
      </c>
      <c r="D1732" s="113" t="s">
        <v>3526</v>
      </c>
      <c r="E1732" s="113" t="s">
        <v>211</v>
      </c>
      <c r="F1732" s="113"/>
      <c r="G1732" s="113">
        <v>1</v>
      </c>
      <c r="H1732" s="150">
        <v>603.89</v>
      </c>
      <c r="I1732" s="161">
        <v>0.25</v>
      </c>
      <c r="J1732" s="157">
        <f t="shared" si="54"/>
        <v>452.91750000000002</v>
      </c>
    </row>
    <row r="1733" spans="1:10" ht="15.75">
      <c r="A1733" s="37">
        <f t="shared" si="53"/>
        <v>1729</v>
      </c>
      <c r="B1733" s="99" t="s">
        <v>203</v>
      </c>
      <c r="C1733" s="113" t="s">
        <v>3527</v>
      </c>
      <c r="D1733" s="113" t="s">
        <v>3528</v>
      </c>
      <c r="E1733" s="113" t="s">
        <v>211</v>
      </c>
      <c r="F1733" s="113"/>
      <c r="G1733" s="113">
        <v>1</v>
      </c>
      <c r="H1733" s="150">
        <v>603.89</v>
      </c>
      <c r="I1733" s="161">
        <v>0.25</v>
      </c>
      <c r="J1733" s="157">
        <f t="shared" si="54"/>
        <v>452.91750000000002</v>
      </c>
    </row>
    <row r="1734" spans="1:10" ht="15.75">
      <c r="A1734" s="37">
        <f t="shared" si="53"/>
        <v>1730</v>
      </c>
      <c r="B1734" s="99" t="s">
        <v>203</v>
      </c>
      <c r="C1734" s="113" t="s">
        <v>3529</v>
      </c>
      <c r="D1734" s="113" t="s">
        <v>2623</v>
      </c>
      <c r="E1734" s="113" t="s">
        <v>211</v>
      </c>
      <c r="F1734" s="113"/>
      <c r="G1734" s="113">
        <v>1</v>
      </c>
      <c r="H1734" s="150">
        <v>549.21</v>
      </c>
      <c r="I1734" s="161">
        <v>0.25</v>
      </c>
      <c r="J1734" s="157">
        <f t="shared" si="54"/>
        <v>411.90750000000003</v>
      </c>
    </row>
    <row r="1735" spans="1:10" ht="15.75">
      <c r="A1735" s="37">
        <f t="shared" ref="A1735:A1798" si="55">A1734+1</f>
        <v>1731</v>
      </c>
      <c r="B1735" s="99" t="s">
        <v>203</v>
      </c>
      <c r="C1735" s="113" t="s">
        <v>3530</v>
      </c>
      <c r="D1735" s="113" t="s">
        <v>2625</v>
      </c>
      <c r="E1735" s="113" t="s">
        <v>211</v>
      </c>
      <c r="F1735" s="113"/>
      <c r="G1735" s="113">
        <v>1</v>
      </c>
      <c r="H1735" s="150">
        <v>549.21</v>
      </c>
      <c r="I1735" s="161">
        <v>0.25</v>
      </c>
      <c r="J1735" s="157">
        <f t="shared" si="54"/>
        <v>411.90750000000003</v>
      </c>
    </row>
    <row r="1736" spans="1:10" ht="15.75">
      <c r="A1736" s="37">
        <f t="shared" si="55"/>
        <v>1732</v>
      </c>
      <c r="B1736" s="99" t="s">
        <v>203</v>
      </c>
      <c r="C1736" s="113" t="s">
        <v>3531</v>
      </c>
      <c r="D1736" s="113" t="s">
        <v>2635</v>
      </c>
      <c r="E1736" s="113" t="s">
        <v>211</v>
      </c>
      <c r="F1736" s="113"/>
      <c r="G1736" s="113">
        <v>1</v>
      </c>
      <c r="H1736" s="150">
        <v>626.99</v>
      </c>
      <c r="I1736" s="161">
        <v>0.25</v>
      </c>
      <c r="J1736" s="157">
        <f t="shared" si="54"/>
        <v>470.24250000000001</v>
      </c>
    </row>
    <row r="1737" spans="1:10" ht="15.75">
      <c r="A1737" s="37">
        <f t="shared" si="55"/>
        <v>1733</v>
      </c>
      <c r="B1737" s="99" t="s">
        <v>203</v>
      </c>
      <c r="C1737" s="113" t="s">
        <v>3532</v>
      </c>
      <c r="D1737" s="113" t="s">
        <v>2637</v>
      </c>
      <c r="E1737" s="113" t="s">
        <v>211</v>
      </c>
      <c r="F1737" s="113"/>
      <c r="G1737" s="113">
        <v>1</v>
      </c>
      <c r="H1737" s="150">
        <v>626.99</v>
      </c>
      <c r="I1737" s="161">
        <v>0.25</v>
      </c>
      <c r="J1737" s="157">
        <f t="shared" si="54"/>
        <v>470.24250000000001</v>
      </c>
    </row>
    <row r="1738" spans="1:10" ht="15.75">
      <c r="A1738" s="37">
        <f t="shared" si="55"/>
        <v>1734</v>
      </c>
      <c r="B1738" s="99" t="s">
        <v>203</v>
      </c>
      <c r="C1738" s="113" t="s">
        <v>3533</v>
      </c>
      <c r="D1738" s="113" t="s">
        <v>3534</v>
      </c>
      <c r="E1738" s="113" t="s">
        <v>211</v>
      </c>
      <c r="F1738" s="113"/>
      <c r="G1738" s="113">
        <v>1</v>
      </c>
      <c r="H1738" s="150">
        <v>353.72</v>
      </c>
      <c r="I1738" s="161">
        <v>0.25</v>
      </c>
      <c r="J1738" s="157">
        <f t="shared" si="54"/>
        <v>265.29000000000002</v>
      </c>
    </row>
    <row r="1739" spans="1:10" ht="15.75">
      <c r="A1739" s="37">
        <f t="shared" si="55"/>
        <v>1735</v>
      </c>
      <c r="B1739" s="99" t="s">
        <v>203</v>
      </c>
      <c r="C1739" s="113" t="s">
        <v>3535</v>
      </c>
      <c r="D1739" s="113" t="s">
        <v>3534</v>
      </c>
      <c r="E1739" s="113" t="s">
        <v>211</v>
      </c>
      <c r="F1739" s="113"/>
      <c r="G1739" s="113">
        <v>1</v>
      </c>
      <c r="H1739" s="150">
        <v>353.72</v>
      </c>
      <c r="I1739" s="161">
        <v>0.25</v>
      </c>
      <c r="J1739" s="157">
        <f t="shared" si="54"/>
        <v>265.29000000000002</v>
      </c>
    </row>
    <row r="1740" spans="1:10" ht="15.75">
      <c r="A1740" s="37">
        <f t="shared" si="55"/>
        <v>1736</v>
      </c>
      <c r="B1740" s="99" t="s">
        <v>203</v>
      </c>
      <c r="C1740" s="113" t="s">
        <v>3536</v>
      </c>
      <c r="D1740" s="113" t="s">
        <v>3537</v>
      </c>
      <c r="E1740" s="113" t="s">
        <v>211</v>
      </c>
      <c r="F1740" s="113"/>
      <c r="G1740" s="113">
        <v>1</v>
      </c>
      <c r="H1740" s="150">
        <v>437.95</v>
      </c>
      <c r="I1740" s="161">
        <v>0.25</v>
      </c>
      <c r="J1740" s="157">
        <f t="shared" si="54"/>
        <v>328.46249999999998</v>
      </c>
    </row>
    <row r="1741" spans="1:10" ht="15.75">
      <c r="A1741" s="37">
        <f t="shared" si="55"/>
        <v>1737</v>
      </c>
      <c r="B1741" s="99" t="s">
        <v>203</v>
      </c>
      <c r="C1741" s="113" t="s">
        <v>3538</v>
      </c>
      <c r="D1741" s="113" t="s">
        <v>3539</v>
      </c>
      <c r="E1741" s="113" t="s">
        <v>211</v>
      </c>
      <c r="F1741" s="113"/>
      <c r="G1741" s="113">
        <v>1</v>
      </c>
      <c r="H1741" s="150">
        <v>437.95</v>
      </c>
      <c r="I1741" s="161">
        <v>0.25</v>
      </c>
      <c r="J1741" s="157">
        <f t="shared" si="54"/>
        <v>328.46249999999998</v>
      </c>
    </row>
    <row r="1742" spans="1:10" ht="15.75">
      <c r="A1742" s="37">
        <f t="shared" si="55"/>
        <v>1738</v>
      </c>
      <c r="B1742" s="99" t="s">
        <v>203</v>
      </c>
      <c r="C1742" s="113" t="s">
        <v>3540</v>
      </c>
      <c r="D1742" s="113" t="s">
        <v>3541</v>
      </c>
      <c r="E1742" s="113" t="s">
        <v>211</v>
      </c>
      <c r="F1742" s="113"/>
      <c r="G1742" s="113">
        <v>1</v>
      </c>
      <c r="H1742" s="150">
        <v>460.32</v>
      </c>
      <c r="I1742" s="161">
        <v>0.25</v>
      </c>
      <c r="J1742" s="157">
        <f t="shared" si="54"/>
        <v>345.24</v>
      </c>
    </row>
    <row r="1743" spans="1:10" ht="15.75">
      <c r="A1743" s="37">
        <f t="shared" si="55"/>
        <v>1739</v>
      </c>
      <c r="B1743" s="99" t="s">
        <v>203</v>
      </c>
      <c r="C1743" s="113" t="s">
        <v>3542</v>
      </c>
      <c r="D1743" s="113" t="s">
        <v>3543</v>
      </c>
      <c r="E1743" s="113" t="s">
        <v>211</v>
      </c>
      <c r="F1743" s="113"/>
      <c r="G1743" s="113">
        <v>1</v>
      </c>
      <c r="H1743" s="150">
        <v>460.32</v>
      </c>
      <c r="I1743" s="161">
        <v>0.25</v>
      </c>
      <c r="J1743" s="157">
        <f t="shared" si="54"/>
        <v>345.24</v>
      </c>
    </row>
    <row r="1744" spans="1:10" ht="15.75">
      <c r="A1744" s="37">
        <f t="shared" si="55"/>
        <v>1740</v>
      </c>
      <c r="B1744" s="99" t="s">
        <v>203</v>
      </c>
      <c r="C1744" s="113" t="s">
        <v>3544</v>
      </c>
      <c r="D1744" s="113" t="s">
        <v>3545</v>
      </c>
      <c r="E1744" s="113" t="s">
        <v>211</v>
      </c>
      <c r="F1744" s="113"/>
      <c r="G1744" s="113">
        <v>1</v>
      </c>
      <c r="H1744" s="150">
        <v>415.88</v>
      </c>
      <c r="I1744" s="161">
        <v>0.25</v>
      </c>
      <c r="J1744" s="157">
        <f t="shared" si="54"/>
        <v>311.90999999999997</v>
      </c>
    </row>
    <row r="1745" spans="1:10" ht="15.75">
      <c r="A1745" s="37">
        <f t="shared" si="55"/>
        <v>1741</v>
      </c>
      <c r="B1745" s="99" t="s">
        <v>203</v>
      </c>
      <c r="C1745" s="113" t="s">
        <v>3546</v>
      </c>
      <c r="D1745" s="113" t="s">
        <v>3547</v>
      </c>
      <c r="E1745" s="113" t="s">
        <v>211</v>
      </c>
      <c r="F1745" s="113"/>
      <c r="G1745" s="113">
        <v>1</v>
      </c>
      <c r="H1745" s="150">
        <v>415.88</v>
      </c>
      <c r="I1745" s="161">
        <v>0.25</v>
      </c>
      <c r="J1745" s="157">
        <f t="shared" si="54"/>
        <v>311.90999999999997</v>
      </c>
    </row>
    <row r="1746" spans="1:10" ht="15.75">
      <c r="A1746" s="37">
        <f t="shared" si="55"/>
        <v>1742</v>
      </c>
      <c r="B1746" s="99" t="s">
        <v>203</v>
      </c>
      <c r="C1746" s="113" t="s">
        <v>3548</v>
      </c>
      <c r="D1746" s="113" t="s">
        <v>3549</v>
      </c>
      <c r="E1746" s="113" t="s">
        <v>211</v>
      </c>
      <c r="F1746" s="113"/>
      <c r="G1746" s="113">
        <v>1</v>
      </c>
      <c r="H1746" s="150">
        <v>438.1</v>
      </c>
      <c r="I1746" s="161">
        <v>0.25</v>
      </c>
      <c r="J1746" s="157">
        <f t="shared" si="54"/>
        <v>328.57500000000005</v>
      </c>
    </row>
    <row r="1747" spans="1:10" ht="15.75">
      <c r="A1747" s="37">
        <f t="shared" si="55"/>
        <v>1743</v>
      </c>
      <c r="B1747" s="99" t="s">
        <v>203</v>
      </c>
      <c r="C1747" s="113" t="s">
        <v>3550</v>
      </c>
      <c r="D1747" s="113" t="s">
        <v>3551</v>
      </c>
      <c r="E1747" s="113" t="s">
        <v>211</v>
      </c>
      <c r="F1747" s="113"/>
      <c r="G1747" s="113">
        <v>1</v>
      </c>
      <c r="H1747" s="150">
        <v>438.1</v>
      </c>
      <c r="I1747" s="161">
        <v>0.25</v>
      </c>
      <c r="J1747" s="157">
        <f t="shared" si="54"/>
        <v>328.57500000000005</v>
      </c>
    </row>
    <row r="1748" spans="1:10" ht="15.75">
      <c r="A1748" s="37">
        <f t="shared" si="55"/>
        <v>1744</v>
      </c>
      <c r="B1748" s="99" t="s">
        <v>203</v>
      </c>
      <c r="C1748" s="113" t="s">
        <v>3552</v>
      </c>
      <c r="D1748" s="113" t="s">
        <v>3553</v>
      </c>
      <c r="E1748" s="113" t="s">
        <v>211</v>
      </c>
      <c r="F1748" s="113"/>
      <c r="G1748" s="113">
        <v>1</v>
      </c>
      <c r="H1748" s="150">
        <v>404.77</v>
      </c>
      <c r="I1748" s="161">
        <v>0.25</v>
      </c>
      <c r="J1748" s="157">
        <f t="shared" si="54"/>
        <v>303.57749999999999</v>
      </c>
    </row>
    <row r="1749" spans="1:10" ht="15.75">
      <c r="A1749" s="37">
        <f t="shared" si="55"/>
        <v>1745</v>
      </c>
      <c r="B1749" s="99" t="s">
        <v>203</v>
      </c>
      <c r="C1749" s="113" t="s">
        <v>3554</v>
      </c>
      <c r="D1749" s="113" t="s">
        <v>3555</v>
      </c>
      <c r="E1749" s="113" t="s">
        <v>211</v>
      </c>
      <c r="F1749" s="113"/>
      <c r="G1749" s="113">
        <v>1</v>
      </c>
      <c r="H1749" s="150">
        <v>404.77</v>
      </c>
      <c r="I1749" s="161">
        <v>0.25</v>
      </c>
      <c r="J1749" s="157">
        <f t="shared" si="54"/>
        <v>303.57749999999999</v>
      </c>
    </row>
    <row r="1750" spans="1:10" ht="15.75">
      <c r="A1750" s="37">
        <f t="shared" si="55"/>
        <v>1746</v>
      </c>
      <c r="B1750" s="99" t="s">
        <v>203</v>
      </c>
      <c r="C1750" s="113" t="s">
        <v>3556</v>
      </c>
      <c r="D1750" s="113" t="s">
        <v>3557</v>
      </c>
      <c r="E1750" s="113" t="s">
        <v>211</v>
      </c>
      <c r="F1750" s="113"/>
      <c r="G1750" s="113">
        <v>1</v>
      </c>
      <c r="H1750" s="150">
        <v>26.95</v>
      </c>
      <c r="I1750" s="161">
        <v>0.25</v>
      </c>
      <c r="J1750" s="157">
        <f t="shared" si="54"/>
        <v>20.212499999999999</v>
      </c>
    </row>
    <row r="1751" spans="1:10" ht="15.75">
      <c r="A1751" s="37">
        <f t="shared" si="55"/>
        <v>1747</v>
      </c>
      <c r="B1751" s="99" t="s">
        <v>203</v>
      </c>
      <c r="C1751" s="113" t="s">
        <v>3558</v>
      </c>
      <c r="D1751" s="113" t="s">
        <v>3559</v>
      </c>
      <c r="E1751" s="113" t="s">
        <v>211</v>
      </c>
      <c r="F1751" s="113"/>
      <c r="G1751" s="113">
        <v>1</v>
      </c>
      <c r="H1751" s="150">
        <v>26.95</v>
      </c>
      <c r="I1751" s="161">
        <v>0.25</v>
      </c>
      <c r="J1751" s="157">
        <f t="shared" si="54"/>
        <v>20.212499999999999</v>
      </c>
    </row>
    <row r="1752" spans="1:10" ht="15.75">
      <c r="A1752" s="37">
        <f t="shared" si="55"/>
        <v>1748</v>
      </c>
      <c r="B1752" s="99" t="s">
        <v>203</v>
      </c>
      <c r="C1752" s="113" t="s">
        <v>3560</v>
      </c>
      <c r="D1752" s="113" t="s">
        <v>3561</v>
      </c>
      <c r="E1752" s="113" t="s">
        <v>211</v>
      </c>
      <c r="F1752" s="113"/>
      <c r="G1752" s="113">
        <v>1</v>
      </c>
      <c r="H1752" s="150">
        <v>15.73</v>
      </c>
      <c r="I1752" s="161">
        <v>0.25</v>
      </c>
      <c r="J1752" s="157">
        <f t="shared" si="54"/>
        <v>11.797499999999999</v>
      </c>
    </row>
    <row r="1753" spans="1:10" ht="15.75">
      <c r="A1753" s="37">
        <f t="shared" si="55"/>
        <v>1749</v>
      </c>
      <c r="B1753" s="99" t="s">
        <v>203</v>
      </c>
      <c r="C1753" s="113" t="s">
        <v>3562</v>
      </c>
      <c r="D1753" s="113" t="s">
        <v>3563</v>
      </c>
      <c r="E1753" s="113" t="s">
        <v>211</v>
      </c>
      <c r="F1753" s="113"/>
      <c r="G1753" s="113">
        <v>1</v>
      </c>
      <c r="H1753" s="150">
        <v>25.26</v>
      </c>
      <c r="I1753" s="161">
        <v>0.25</v>
      </c>
      <c r="J1753" s="157">
        <f t="shared" si="54"/>
        <v>18.945</v>
      </c>
    </row>
    <row r="1754" spans="1:10" ht="15.75">
      <c r="A1754" s="37">
        <f t="shared" si="55"/>
        <v>1750</v>
      </c>
      <c r="B1754" s="99" t="s">
        <v>203</v>
      </c>
      <c r="C1754" s="113" t="s">
        <v>3564</v>
      </c>
      <c r="D1754" s="113" t="s">
        <v>3565</v>
      </c>
      <c r="E1754" s="113" t="s">
        <v>211</v>
      </c>
      <c r="F1754" s="113"/>
      <c r="G1754" s="113">
        <v>1</v>
      </c>
      <c r="H1754" s="150">
        <v>15.73</v>
      </c>
      <c r="I1754" s="161">
        <v>0.25</v>
      </c>
      <c r="J1754" s="157">
        <f t="shared" si="54"/>
        <v>11.797499999999999</v>
      </c>
    </row>
    <row r="1755" spans="1:10" ht="15.75">
      <c r="A1755" s="37">
        <f t="shared" si="55"/>
        <v>1751</v>
      </c>
      <c r="B1755" s="99" t="s">
        <v>203</v>
      </c>
      <c r="C1755" s="113" t="s">
        <v>3566</v>
      </c>
      <c r="D1755" s="113" t="s">
        <v>3567</v>
      </c>
      <c r="E1755" s="113" t="s">
        <v>211</v>
      </c>
      <c r="F1755" s="113"/>
      <c r="G1755" s="113">
        <v>1</v>
      </c>
      <c r="H1755" s="150">
        <v>15.73</v>
      </c>
      <c r="I1755" s="161">
        <v>0.25</v>
      </c>
      <c r="J1755" s="157">
        <f t="shared" si="54"/>
        <v>11.797499999999999</v>
      </c>
    </row>
    <row r="1756" spans="1:10" ht="15.75">
      <c r="A1756" s="37">
        <f t="shared" si="55"/>
        <v>1752</v>
      </c>
      <c r="B1756" s="99" t="s">
        <v>203</v>
      </c>
      <c r="C1756" s="113" t="s">
        <v>3568</v>
      </c>
      <c r="D1756" s="113" t="s">
        <v>3569</v>
      </c>
      <c r="E1756" s="113" t="s">
        <v>211</v>
      </c>
      <c r="F1756" s="113"/>
      <c r="G1756" s="113">
        <v>1</v>
      </c>
      <c r="H1756" s="150">
        <v>46.21</v>
      </c>
      <c r="I1756" s="161">
        <v>0.25</v>
      </c>
      <c r="J1756" s="157">
        <f t="shared" si="54"/>
        <v>34.657499999999999</v>
      </c>
    </row>
    <row r="1757" spans="1:10" ht="15.75">
      <c r="A1757" s="37">
        <f t="shared" si="55"/>
        <v>1753</v>
      </c>
      <c r="B1757" s="99" t="s">
        <v>203</v>
      </c>
      <c r="C1757" s="113" t="s">
        <v>3570</v>
      </c>
      <c r="D1757" s="113" t="s">
        <v>3571</v>
      </c>
      <c r="E1757" s="113" t="s">
        <v>211</v>
      </c>
      <c r="F1757" s="113"/>
      <c r="G1757" s="113">
        <v>1</v>
      </c>
      <c r="H1757" s="150">
        <v>111.57</v>
      </c>
      <c r="I1757" s="161">
        <v>0.25</v>
      </c>
      <c r="J1757" s="157">
        <f t="shared" si="54"/>
        <v>83.677499999999995</v>
      </c>
    </row>
    <row r="1758" spans="1:10" ht="15.75">
      <c r="A1758" s="37">
        <f t="shared" si="55"/>
        <v>1754</v>
      </c>
      <c r="B1758" s="99" t="s">
        <v>203</v>
      </c>
      <c r="C1758" s="113" t="s">
        <v>3572</v>
      </c>
      <c r="D1758" s="113" t="s">
        <v>3573</v>
      </c>
      <c r="E1758" s="113" t="s">
        <v>211</v>
      </c>
      <c r="F1758" s="113"/>
      <c r="G1758" s="113">
        <v>1</v>
      </c>
      <c r="H1758" s="150">
        <v>89.35</v>
      </c>
      <c r="I1758" s="161">
        <v>0.25</v>
      </c>
      <c r="J1758" s="157">
        <f t="shared" si="54"/>
        <v>67.012499999999989</v>
      </c>
    </row>
    <row r="1759" spans="1:10" ht="15.75">
      <c r="A1759" s="37">
        <f t="shared" si="55"/>
        <v>1755</v>
      </c>
      <c r="B1759" s="99" t="s">
        <v>203</v>
      </c>
      <c r="C1759" s="113" t="s">
        <v>3574</v>
      </c>
      <c r="D1759" s="113" t="s">
        <v>3575</v>
      </c>
      <c r="E1759" s="113" t="s">
        <v>211</v>
      </c>
      <c r="F1759" s="113"/>
      <c r="G1759" s="113">
        <v>1</v>
      </c>
      <c r="H1759" s="150">
        <v>32.85</v>
      </c>
      <c r="I1759" s="161">
        <v>0.25</v>
      </c>
      <c r="J1759" s="157">
        <f t="shared" si="54"/>
        <v>24.637500000000003</v>
      </c>
    </row>
    <row r="1760" spans="1:10" ht="15.75">
      <c r="A1760" s="37">
        <f t="shared" si="55"/>
        <v>1756</v>
      </c>
      <c r="B1760" s="99" t="s">
        <v>203</v>
      </c>
      <c r="C1760" s="113" t="s">
        <v>3576</v>
      </c>
      <c r="D1760" s="113" t="s">
        <v>3577</v>
      </c>
      <c r="E1760" s="113" t="s">
        <v>211</v>
      </c>
      <c r="F1760" s="113"/>
      <c r="G1760" s="113">
        <v>1</v>
      </c>
      <c r="H1760" s="150">
        <v>15.73</v>
      </c>
      <c r="I1760" s="161">
        <v>0.25</v>
      </c>
      <c r="J1760" s="157">
        <f t="shared" si="54"/>
        <v>11.797499999999999</v>
      </c>
    </row>
    <row r="1761" spans="1:10" ht="15.75">
      <c r="A1761" s="37">
        <f t="shared" si="55"/>
        <v>1757</v>
      </c>
      <c r="B1761" s="99" t="s">
        <v>203</v>
      </c>
      <c r="C1761" s="113" t="s">
        <v>3578</v>
      </c>
      <c r="D1761" s="113" t="s">
        <v>3579</v>
      </c>
      <c r="E1761" s="113" t="s">
        <v>211</v>
      </c>
      <c r="F1761" s="113"/>
      <c r="G1761" s="113">
        <v>1</v>
      </c>
      <c r="H1761" s="150">
        <v>21.29</v>
      </c>
      <c r="I1761" s="161">
        <v>0.25</v>
      </c>
      <c r="J1761" s="157">
        <f t="shared" si="54"/>
        <v>15.967499999999999</v>
      </c>
    </row>
    <row r="1762" spans="1:10" ht="15.75">
      <c r="A1762" s="37">
        <f t="shared" si="55"/>
        <v>1758</v>
      </c>
      <c r="B1762" s="99" t="s">
        <v>203</v>
      </c>
      <c r="C1762" s="113" t="s">
        <v>3580</v>
      </c>
      <c r="D1762" s="113" t="s">
        <v>3581</v>
      </c>
      <c r="E1762" s="113" t="s">
        <v>211</v>
      </c>
      <c r="F1762" s="113"/>
      <c r="G1762" s="113">
        <v>1</v>
      </c>
      <c r="H1762" s="150">
        <v>15.73</v>
      </c>
      <c r="I1762" s="161">
        <v>0.25</v>
      </c>
      <c r="J1762" s="157">
        <f t="shared" si="54"/>
        <v>11.797499999999999</v>
      </c>
    </row>
    <row r="1763" spans="1:10" ht="15.75">
      <c r="A1763" s="37">
        <f t="shared" si="55"/>
        <v>1759</v>
      </c>
      <c r="B1763" s="99" t="s">
        <v>203</v>
      </c>
      <c r="C1763" s="113" t="s">
        <v>3582</v>
      </c>
      <c r="D1763" s="113" t="s">
        <v>3583</v>
      </c>
      <c r="E1763" s="113" t="s">
        <v>211</v>
      </c>
      <c r="F1763" s="113"/>
      <c r="G1763" s="113">
        <v>1</v>
      </c>
      <c r="H1763" s="150">
        <v>26.96</v>
      </c>
      <c r="I1763" s="161">
        <v>0.25</v>
      </c>
      <c r="J1763" s="157">
        <f t="shared" si="54"/>
        <v>20.22</v>
      </c>
    </row>
    <row r="1764" spans="1:10" ht="15.75">
      <c r="A1764" s="37">
        <f t="shared" si="55"/>
        <v>1760</v>
      </c>
      <c r="B1764" s="99" t="s">
        <v>203</v>
      </c>
      <c r="C1764" s="113" t="s">
        <v>3584</v>
      </c>
      <c r="D1764" s="113" t="s">
        <v>3585</v>
      </c>
      <c r="E1764" s="113" t="s">
        <v>211</v>
      </c>
      <c r="F1764" s="113"/>
      <c r="G1764" s="113">
        <v>1</v>
      </c>
      <c r="H1764" s="150">
        <v>16.510000000000002</v>
      </c>
      <c r="I1764" s="161">
        <v>0.25</v>
      </c>
      <c r="J1764" s="157">
        <f t="shared" si="54"/>
        <v>12.3825</v>
      </c>
    </row>
    <row r="1765" spans="1:10" ht="15.75">
      <c r="A1765" s="37">
        <f t="shared" si="55"/>
        <v>1761</v>
      </c>
      <c r="B1765" s="99" t="s">
        <v>203</v>
      </c>
      <c r="C1765" s="113" t="s">
        <v>3586</v>
      </c>
      <c r="D1765" s="113" t="s">
        <v>3587</v>
      </c>
      <c r="E1765" s="113" t="s">
        <v>211</v>
      </c>
      <c r="F1765" s="113"/>
      <c r="G1765" s="113">
        <v>1</v>
      </c>
      <c r="H1765" s="150">
        <v>26.95</v>
      </c>
      <c r="I1765" s="161">
        <v>0.25</v>
      </c>
      <c r="J1765" s="157">
        <f t="shared" si="54"/>
        <v>20.212499999999999</v>
      </c>
    </row>
    <row r="1766" spans="1:10" ht="15.75">
      <c r="A1766" s="37">
        <f t="shared" si="55"/>
        <v>1762</v>
      </c>
      <c r="B1766" s="99" t="s">
        <v>203</v>
      </c>
      <c r="C1766" s="113" t="s">
        <v>3588</v>
      </c>
      <c r="D1766" s="113" t="s">
        <v>3589</v>
      </c>
      <c r="E1766" s="113" t="s">
        <v>211</v>
      </c>
      <c r="F1766" s="113"/>
      <c r="G1766" s="113">
        <v>1</v>
      </c>
      <c r="H1766" s="150">
        <v>26.95</v>
      </c>
      <c r="I1766" s="161">
        <v>0.25</v>
      </c>
      <c r="J1766" s="157">
        <f t="shared" si="54"/>
        <v>20.212499999999999</v>
      </c>
    </row>
    <row r="1767" spans="1:10" ht="15.75">
      <c r="A1767" s="37">
        <f t="shared" si="55"/>
        <v>1763</v>
      </c>
      <c r="B1767" s="99" t="s">
        <v>203</v>
      </c>
      <c r="C1767" s="113" t="s">
        <v>3590</v>
      </c>
      <c r="D1767" s="113" t="s">
        <v>3591</v>
      </c>
      <c r="E1767" s="113" t="s">
        <v>211</v>
      </c>
      <c r="F1767" s="113"/>
      <c r="G1767" s="113">
        <v>1</v>
      </c>
      <c r="H1767" s="150">
        <v>26.95</v>
      </c>
      <c r="I1767" s="161">
        <v>0.25</v>
      </c>
      <c r="J1767" s="157">
        <f t="shared" si="54"/>
        <v>20.212499999999999</v>
      </c>
    </row>
    <row r="1768" spans="1:10" ht="15.75">
      <c r="A1768" s="37">
        <f t="shared" si="55"/>
        <v>1764</v>
      </c>
      <c r="B1768" s="99" t="s">
        <v>203</v>
      </c>
      <c r="C1768" s="113" t="s">
        <v>3592</v>
      </c>
      <c r="D1768" s="113" t="s">
        <v>3593</v>
      </c>
      <c r="E1768" s="113" t="s">
        <v>211</v>
      </c>
      <c r="F1768" s="113"/>
      <c r="G1768" s="113">
        <v>1</v>
      </c>
      <c r="H1768" s="150">
        <v>271.82</v>
      </c>
      <c r="I1768" s="161">
        <v>0.25</v>
      </c>
      <c r="J1768" s="157">
        <f t="shared" si="54"/>
        <v>203.86500000000001</v>
      </c>
    </row>
    <row r="1769" spans="1:10" ht="15.75">
      <c r="A1769" s="37">
        <f t="shared" si="55"/>
        <v>1765</v>
      </c>
      <c r="B1769" s="99" t="s">
        <v>203</v>
      </c>
      <c r="C1769" s="113" t="s">
        <v>3594</v>
      </c>
      <c r="D1769" s="113" t="s">
        <v>3595</v>
      </c>
      <c r="E1769" s="113" t="s">
        <v>211</v>
      </c>
      <c r="F1769" s="113"/>
      <c r="G1769" s="113">
        <v>1</v>
      </c>
      <c r="H1769" s="150">
        <v>14.59</v>
      </c>
      <c r="I1769" s="161">
        <v>0.25</v>
      </c>
      <c r="J1769" s="157">
        <f t="shared" si="54"/>
        <v>10.942499999999999</v>
      </c>
    </row>
    <row r="1770" spans="1:10" ht="15.75">
      <c r="A1770" s="37">
        <f t="shared" si="55"/>
        <v>1766</v>
      </c>
      <c r="B1770" s="99" t="s">
        <v>203</v>
      </c>
      <c r="C1770" s="113" t="s">
        <v>3596</v>
      </c>
      <c r="D1770" s="113" t="s">
        <v>3597</v>
      </c>
      <c r="E1770" s="113" t="s">
        <v>211</v>
      </c>
      <c r="F1770" s="113"/>
      <c r="G1770" s="113">
        <v>1</v>
      </c>
      <c r="H1770" s="150">
        <v>438.96</v>
      </c>
      <c r="I1770" s="161">
        <v>0.25</v>
      </c>
      <c r="J1770" s="157">
        <f t="shared" si="54"/>
        <v>329.21999999999997</v>
      </c>
    </row>
    <row r="1771" spans="1:10" ht="15.75">
      <c r="A1771" s="37">
        <f t="shared" si="55"/>
        <v>1767</v>
      </c>
      <c r="B1771" s="99" t="s">
        <v>203</v>
      </c>
      <c r="C1771" s="113" t="s">
        <v>3598</v>
      </c>
      <c r="D1771" s="113" t="s">
        <v>3599</v>
      </c>
      <c r="E1771" s="113" t="s">
        <v>211</v>
      </c>
      <c r="F1771" s="113"/>
      <c r="G1771" s="113">
        <v>1</v>
      </c>
      <c r="H1771" s="150">
        <v>617.67999999999995</v>
      </c>
      <c r="I1771" s="161">
        <v>0.25</v>
      </c>
      <c r="J1771" s="157">
        <f t="shared" si="54"/>
        <v>463.26</v>
      </c>
    </row>
    <row r="1772" spans="1:10" ht="15.75">
      <c r="A1772" s="37">
        <f t="shared" si="55"/>
        <v>1768</v>
      </c>
      <c r="B1772" s="99" t="s">
        <v>203</v>
      </c>
      <c r="C1772" s="113" t="s">
        <v>3600</v>
      </c>
      <c r="D1772" s="113" t="s">
        <v>3601</v>
      </c>
      <c r="E1772" s="113" t="s">
        <v>211</v>
      </c>
      <c r="F1772" s="113"/>
      <c r="G1772" s="113">
        <v>1</v>
      </c>
      <c r="H1772" s="150">
        <v>438.96</v>
      </c>
      <c r="I1772" s="161">
        <v>0.25</v>
      </c>
      <c r="J1772" s="157">
        <f t="shared" si="54"/>
        <v>329.21999999999997</v>
      </c>
    </row>
    <row r="1773" spans="1:10" ht="15.75">
      <c r="A1773" s="37">
        <f t="shared" si="55"/>
        <v>1769</v>
      </c>
      <c r="B1773" s="99" t="s">
        <v>203</v>
      </c>
      <c r="C1773" s="113" t="s">
        <v>3602</v>
      </c>
      <c r="D1773" s="113" t="s">
        <v>3603</v>
      </c>
      <c r="E1773" s="113" t="s">
        <v>211</v>
      </c>
      <c r="F1773" s="113"/>
      <c r="G1773" s="113">
        <v>1</v>
      </c>
      <c r="H1773" s="150">
        <v>617.70000000000005</v>
      </c>
      <c r="I1773" s="161">
        <v>0.25</v>
      </c>
      <c r="J1773" s="157">
        <f t="shared" si="54"/>
        <v>463.27500000000003</v>
      </c>
    </row>
    <row r="1774" spans="1:10" ht="15.75">
      <c r="A1774" s="37">
        <f t="shared" si="55"/>
        <v>1770</v>
      </c>
      <c r="B1774" s="99" t="s">
        <v>203</v>
      </c>
      <c r="C1774" s="113" t="s">
        <v>3604</v>
      </c>
      <c r="D1774" s="113" t="s">
        <v>3605</v>
      </c>
      <c r="E1774" s="113" t="s">
        <v>211</v>
      </c>
      <c r="F1774" s="113"/>
      <c r="G1774" s="113">
        <v>1</v>
      </c>
      <c r="H1774" s="150">
        <v>438.96</v>
      </c>
      <c r="I1774" s="161">
        <v>0.25</v>
      </c>
      <c r="J1774" s="157">
        <f t="shared" si="54"/>
        <v>329.21999999999997</v>
      </c>
    </row>
    <row r="1775" spans="1:10" ht="15.75">
      <c r="A1775" s="37">
        <f t="shared" si="55"/>
        <v>1771</v>
      </c>
      <c r="B1775" s="99" t="s">
        <v>203</v>
      </c>
      <c r="C1775" s="113" t="s">
        <v>3606</v>
      </c>
      <c r="D1775" s="113" t="s">
        <v>3607</v>
      </c>
      <c r="E1775" s="113" t="s">
        <v>211</v>
      </c>
      <c r="F1775" s="113"/>
      <c r="G1775" s="113">
        <v>1</v>
      </c>
      <c r="H1775" s="150">
        <v>617.70000000000005</v>
      </c>
      <c r="I1775" s="161">
        <v>0.25</v>
      </c>
      <c r="J1775" s="157">
        <f t="shared" si="54"/>
        <v>463.27500000000003</v>
      </c>
    </row>
    <row r="1776" spans="1:10" ht="15.75">
      <c r="A1776" s="37">
        <f t="shared" si="55"/>
        <v>1772</v>
      </c>
      <c r="B1776" s="99" t="s">
        <v>203</v>
      </c>
      <c r="C1776" s="113" t="s">
        <v>3608</v>
      </c>
      <c r="D1776" s="113" t="s">
        <v>3609</v>
      </c>
      <c r="E1776" s="113" t="s">
        <v>211</v>
      </c>
      <c r="F1776" s="113"/>
      <c r="G1776" s="113">
        <v>1</v>
      </c>
      <c r="H1776" s="150">
        <v>574.44000000000005</v>
      </c>
      <c r="I1776" s="161">
        <v>0.25</v>
      </c>
      <c r="J1776" s="157">
        <f t="shared" si="54"/>
        <v>430.83000000000004</v>
      </c>
    </row>
    <row r="1777" spans="1:10" ht="15.75">
      <c r="A1777" s="37">
        <f t="shared" si="55"/>
        <v>1773</v>
      </c>
      <c r="B1777" s="99" t="s">
        <v>203</v>
      </c>
      <c r="C1777" s="113" t="s">
        <v>3610</v>
      </c>
      <c r="D1777" s="113" t="s">
        <v>3611</v>
      </c>
      <c r="E1777" s="113" t="s">
        <v>211</v>
      </c>
      <c r="F1777" s="113"/>
      <c r="G1777" s="113">
        <v>1</v>
      </c>
      <c r="H1777" s="150">
        <v>617.70000000000005</v>
      </c>
      <c r="I1777" s="161">
        <v>0.25</v>
      </c>
      <c r="J1777" s="157">
        <f t="shared" si="54"/>
        <v>463.27500000000003</v>
      </c>
    </row>
    <row r="1778" spans="1:10" ht="15.75">
      <c r="A1778" s="37">
        <f t="shared" si="55"/>
        <v>1774</v>
      </c>
      <c r="B1778" s="99" t="s">
        <v>203</v>
      </c>
      <c r="C1778" s="113" t="s">
        <v>3612</v>
      </c>
      <c r="D1778" s="113" t="s">
        <v>3613</v>
      </c>
      <c r="E1778" s="113" t="s">
        <v>211</v>
      </c>
      <c r="F1778" s="113"/>
      <c r="G1778" s="113">
        <v>1</v>
      </c>
      <c r="H1778" s="150">
        <v>45.98</v>
      </c>
      <c r="I1778" s="161">
        <v>0.25</v>
      </c>
      <c r="J1778" s="157">
        <f t="shared" si="54"/>
        <v>34.484999999999999</v>
      </c>
    </row>
    <row r="1779" spans="1:10" ht="15.75">
      <c r="A1779" s="37">
        <f t="shared" si="55"/>
        <v>1775</v>
      </c>
      <c r="B1779" s="99" t="s">
        <v>203</v>
      </c>
      <c r="C1779" s="113" t="s">
        <v>3614</v>
      </c>
      <c r="D1779" s="113" t="s">
        <v>3615</v>
      </c>
      <c r="E1779" s="113" t="s">
        <v>211</v>
      </c>
      <c r="F1779" s="113"/>
      <c r="G1779" s="113">
        <v>1</v>
      </c>
      <c r="H1779" s="150">
        <v>284.79000000000002</v>
      </c>
      <c r="I1779" s="161">
        <v>0.25</v>
      </c>
      <c r="J1779" s="157">
        <f t="shared" si="54"/>
        <v>213.59250000000003</v>
      </c>
    </row>
    <row r="1780" spans="1:10" ht="15.75">
      <c r="A1780" s="37">
        <f t="shared" si="55"/>
        <v>1776</v>
      </c>
      <c r="B1780" s="99" t="s">
        <v>203</v>
      </c>
      <c r="C1780" s="113" t="s">
        <v>3616</v>
      </c>
      <c r="D1780" s="113" t="s">
        <v>3617</v>
      </c>
      <c r="E1780" s="113" t="s">
        <v>211</v>
      </c>
      <c r="F1780" s="113"/>
      <c r="G1780" s="113">
        <v>1</v>
      </c>
      <c r="H1780" s="150">
        <v>220.75</v>
      </c>
      <c r="I1780" s="161">
        <v>0.25</v>
      </c>
      <c r="J1780" s="157">
        <f t="shared" si="54"/>
        <v>165.5625</v>
      </c>
    </row>
    <row r="1781" spans="1:10" ht="15.75">
      <c r="A1781" s="37">
        <f t="shared" si="55"/>
        <v>1777</v>
      </c>
      <c r="B1781" s="99" t="s">
        <v>203</v>
      </c>
      <c r="C1781" s="113" t="s">
        <v>3618</v>
      </c>
      <c r="D1781" s="113" t="s">
        <v>3619</v>
      </c>
      <c r="E1781" s="113" t="s">
        <v>211</v>
      </c>
      <c r="F1781" s="113"/>
      <c r="G1781" s="113">
        <v>1</v>
      </c>
      <c r="H1781" s="150">
        <v>349.23</v>
      </c>
      <c r="I1781" s="161">
        <v>0.25</v>
      </c>
      <c r="J1781" s="157">
        <f t="shared" si="54"/>
        <v>261.92250000000001</v>
      </c>
    </row>
    <row r="1782" spans="1:10" ht="15.75">
      <c r="A1782" s="37">
        <f t="shared" si="55"/>
        <v>1778</v>
      </c>
      <c r="B1782" s="99" t="s">
        <v>203</v>
      </c>
      <c r="C1782" s="113" t="s">
        <v>3620</v>
      </c>
      <c r="D1782" s="113" t="s">
        <v>3621</v>
      </c>
      <c r="E1782" s="113" t="s">
        <v>211</v>
      </c>
      <c r="F1782" s="113"/>
      <c r="G1782" s="113">
        <v>1</v>
      </c>
      <c r="H1782" s="150">
        <v>123.88</v>
      </c>
      <c r="I1782" s="161">
        <v>0.25</v>
      </c>
      <c r="J1782" s="157">
        <f t="shared" si="54"/>
        <v>92.91</v>
      </c>
    </row>
    <row r="1783" spans="1:10" ht="15.75">
      <c r="A1783" s="37">
        <f t="shared" si="55"/>
        <v>1779</v>
      </c>
      <c r="B1783" s="99" t="s">
        <v>203</v>
      </c>
      <c r="C1783" s="113" t="s">
        <v>3622</v>
      </c>
      <c r="D1783" s="113" t="s">
        <v>3623</v>
      </c>
      <c r="E1783" s="113" t="s">
        <v>211</v>
      </c>
      <c r="F1783" s="113"/>
      <c r="G1783" s="113">
        <v>1</v>
      </c>
      <c r="H1783" s="150">
        <v>140.19999999999999</v>
      </c>
      <c r="I1783" s="161">
        <v>0.25</v>
      </c>
      <c r="J1783" s="157">
        <f t="shared" si="54"/>
        <v>105.14999999999999</v>
      </c>
    </row>
    <row r="1784" spans="1:10" ht="15.75">
      <c r="A1784" s="37">
        <f t="shared" si="55"/>
        <v>1780</v>
      </c>
      <c r="B1784" s="99" t="s">
        <v>203</v>
      </c>
      <c r="C1784" s="113" t="s">
        <v>3624</v>
      </c>
      <c r="D1784" s="113" t="s">
        <v>3625</v>
      </c>
      <c r="E1784" s="113" t="s">
        <v>211</v>
      </c>
      <c r="F1784" s="113"/>
      <c r="G1784" s="113">
        <v>1</v>
      </c>
      <c r="H1784" s="150">
        <v>208.25</v>
      </c>
      <c r="I1784" s="161">
        <v>0.25</v>
      </c>
      <c r="J1784" s="157">
        <f t="shared" si="54"/>
        <v>156.1875</v>
      </c>
    </row>
    <row r="1785" spans="1:10" ht="15.75">
      <c r="A1785" s="37">
        <f t="shared" si="55"/>
        <v>1781</v>
      </c>
      <c r="B1785" s="99" t="s">
        <v>203</v>
      </c>
      <c r="C1785" s="113" t="s">
        <v>3626</v>
      </c>
      <c r="D1785" s="113" t="s">
        <v>3627</v>
      </c>
      <c r="E1785" s="113" t="s">
        <v>211</v>
      </c>
      <c r="F1785" s="113"/>
      <c r="G1785" s="113">
        <v>1</v>
      </c>
      <c r="H1785" s="150">
        <v>342.39</v>
      </c>
      <c r="I1785" s="161">
        <v>0.25</v>
      </c>
      <c r="J1785" s="157">
        <f t="shared" si="54"/>
        <v>256.79250000000002</v>
      </c>
    </row>
    <row r="1786" spans="1:10" ht="15.75">
      <c r="A1786" s="37">
        <f t="shared" si="55"/>
        <v>1782</v>
      </c>
      <c r="B1786" s="99" t="s">
        <v>203</v>
      </c>
      <c r="C1786" s="113" t="s">
        <v>3628</v>
      </c>
      <c r="D1786" s="113" t="s">
        <v>3629</v>
      </c>
      <c r="E1786" s="113" t="s">
        <v>211</v>
      </c>
      <c r="F1786" s="113"/>
      <c r="G1786" s="113">
        <v>1</v>
      </c>
      <c r="H1786" s="150">
        <v>347.94</v>
      </c>
      <c r="I1786" s="161">
        <v>0.25</v>
      </c>
      <c r="J1786" s="157">
        <f t="shared" si="54"/>
        <v>260.95499999999998</v>
      </c>
    </row>
    <row r="1787" spans="1:10" ht="15.75">
      <c r="A1787" s="37">
        <f t="shared" si="55"/>
        <v>1783</v>
      </c>
      <c r="B1787" s="99" t="s">
        <v>203</v>
      </c>
      <c r="C1787" s="113" t="s">
        <v>3630</v>
      </c>
      <c r="D1787" s="113" t="s">
        <v>3631</v>
      </c>
      <c r="E1787" s="113" t="s">
        <v>211</v>
      </c>
      <c r="F1787" s="113"/>
      <c r="G1787" s="113">
        <v>1</v>
      </c>
      <c r="H1787" s="150">
        <v>243.25</v>
      </c>
      <c r="I1787" s="161">
        <v>0.25</v>
      </c>
      <c r="J1787" s="157">
        <f t="shared" si="54"/>
        <v>182.4375</v>
      </c>
    </row>
    <row r="1788" spans="1:10" ht="15.75">
      <c r="A1788" s="37">
        <f t="shared" si="55"/>
        <v>1784</v>
      </c>
      <c r="B1788" s="99" t="s">
        <v>203</v>
      </c>
      <c r="C1788" s="113" t="s">
        <v>3632</v>
      </c>
      <c r="D1788" s="113" t="s">
        <v>3633</v>
      </c>
      <c r="E1788" s="113" t="s">
        <v>211</v>
      </c>
      <c r="F1788" s="113"/>
      <c r="G1788" s="113">
        <v>1</v>
      </c>
      <c r="H1788" s="150">
        <v>393.06</v>
      </c>
      <c r="I1788" s="161">
        <v>0.25</v>
      </c>
      <c r="J1788" s="157">
        <f t="shared" si="54"/>
        <v>294.79500000000002</v>
      </c>
    </row>
    <row r="1789" spans="1:10" ht="15.75">
      <c r="A1789" s="37">
        <f t="shared" si="55"/>
        <v>1785</v>
      </c>
      <c r="B1789" s="99" t="s">
        <v>203</v>
      </c>
      <c r="C1789" s="113" t="s">
        <v>3634</v>
      </c>
      <c r="D1789" s="113" t="s">
        <v>3635</v>
      </c>
      <c r="E1789" s="113" t="s">
        <v>211</v>
      </c>
      <c r="F1789" s="113"/>
      <c r="G1789" s="113">
        <v>1</v>
      </c>
      <c r="H1789" s="150">
        <v>393.06</v>
      </c>
      <c r="I1789" s="161">
        <v>0.25</v>
      </c>
      <c r="J1789" s="157">
        <f t="shared" si="54"/>
        <v>294.79500000000002</v>
      </c>
    </row>
    <row r="1790" spans="1:10" ht="15.75">
      <c r="A1790" s="37">
        <f t="shared" si="55"/>
        <v>1786</v>
      </c>
      <c r="B1790" s="99" t="s">
        <v>203</v>
      </c>
      <c r="C1790" s="113" t="s">
        <v>3636</v>
      </c>
      <c r="D1790" s="113" t="s">
        <v>3637</v>
      </c>
      <c r="E1790" s="113" t="s">
        <v>211</v>
      </c>
      <c r="F1790" s="113"/>
      <c r="G1790" s="113">
        <v>1</v>
      </c>
      <c r="H1790" s="150">
        <v>360.98</v>
      </c>
      <c r="I1790" s="161">
        <v>0.25</v>
      </c>
      <c r="J1790" s="157">
        <f t="shared" si="54"/>
        <v>270.73500000000001</v>
      </c>
    </row>
    <row r="1791" spans="1:10" ht="15.75">
      <c r="A1791" s="37">
        <f t="shared" si="55"/>
        <v>1787</v>
      </c>
      <c r="B1791" s="99" t="s">
        <v>203</v>
      </c>
      <c r="C1791" s="113" t="s">
        <v>3638</v>
      </c>
      <c r="D1791" s="113" t="s">
        <v>3639</v>
      </c>
      <c r="E1791" s="113" t="s">
        <v>211</v>
      </c>
      <c r="F1791" s="113"/>
      <c r="G1791" s="113">
        <v>1</v>
      </c>
      <c r="H1791" s="150">
        <v>360.98</v>
      </c>
      <c r="I1791" s="161">
        <v>0.25</v>
      </c>
      <c r="J1791" s="157">
        <f t="shared" si="54"/>
        <v>270.73500000000001</v>
      </c>
    </row>
    <row r="1792" spans="1:10" ht="15.75">
      <c r="A1792" s="37">
        <f t="shared" si="55"/>
        <v>1788</v>
      </c>
      <c r="B1792" s="99" t="s">
        <v>203</v>
      </c>
      <c r="C1792" s="113" t="s">
        <v>3640</v>
      </c>
      <c r="D1792" s="113" t="s">
        <v>3641</v>
      </c>
      <c r="E1792" s="113" t="s">
        <v>211</v>
      </c>
      <c r="F1792" s="113"/>
      <c r="G1792" s="113">
        <v>1</v>
      </c>
      <c r="H1792" s="150">
        <v>365.42</v>
      </c>
      <c r="I1792" s="161">
        <v>0.25</v>
      </c>
      <c r="J1792" s="157">
        <f t="shared" si="54"/>
        <v>274.065</v>
      </c>
    </row>
    <row r="1793" spans="1:10" ht="15.75">
      <c r="A1793" s="37">
        <f t="shared" si="55"/>
        <v>1789</v>
      </c>
      <c r="B1793" s="99" t="s">
        <v>203</v>
      </c>
      <c r="C1793" s="113" t="s">
        <v>3642</v>
      </c>
      <c r="D1793" s="113" t="s">
        <v>3643</v>
      </c>
      <c r="E1793" s="113" t="s">
        <v>211</v>
      </c>
      <c r="F1793" s="113"/>
      <c r="G1793" s="113">
        <v>1</v>
      </c>
      <c r="H1793" s="150">
        <v>365.42</v>
      </c>
      <c r="I1793" s="161">
        <v>0.25</v>
      </c>
      <c r="J1793" s="157">
        <f t="shared" si="54"/>
        <v>274.065</v>
      </c>
    </row>
    <row r="1794" spans="1:10" ht="15.75">
      <c r="A1794" s="37">
        <f t="shared" si="55"/>
        <v>1790</v>
      </c>
      <c r="B1794" s="99" t="s">
        <v>203</v>
      </c>
      <c r="C1794" s="113" t="s">
        <v>3644</v>
      </c>
      <c r="D1794" s="113" t="s">
        <v>3645</v>
      </c>
      <c r="E1794" s="113" t="s">
        <v>211</v>
      </c>
      <c r="F1794" s="113"/>
      <c r="G1794" s="113">
        <v>1</v>
      </c>
      <c r="H1794" s="150">
        <v>437.5</v>
      </c>
      <c r="I1794" s="161">
        <v>0.25</v>
      </c>
      <c r="J1794" s="157">
        <f t="shared" ref="J1794:J1857" si="56">H1794*(1-I1794)</f>
        <v>328.125</v>
      </c>
    </row>
    <row r="1795" spans="1:10" ht="15.75">
      <c r="A1795" s="37">
        <f t="shared" si="55"/>
        <v>1791</v>
      </c>
      <c r="B1795" s="99" t="s">
        <v>203</v>
      </c>
      <c r="C1795" s="113" t="s">
        <v>3646</v>
      </c>
      <c r="D1795" s="113" t="s">
        <v>3647</v>
      </c>
      <c r="E1795" s="113" t="s">
        <v>211</v>
      </c>
      <c r="F1795" s="113"/>
      <c r="G1795" s="113">
        <v>1</v>
      </c>
      <c r="H1795" s="150">
        <v>437.5</v>
      </c>
      <c r="I1795" s="161">
        <v>0.25</v>
      </c>
      <c r="J1795" s="157">
        <f t="shared" si="56"/>
        <v>328.125</v>
      </c>
    </row>
    <row r="1796" spans="1:10" ht="15.75">
      <c r="A1796" s="37">
        <f t="shared" si="55"/>
        <v>1792</v>
      </c>
      <c r="B1796" s="99" t="s">
        <v>203</v>
      </c>
      <c r="C1796" s="113" t="s">
        <v>3648</v>
      </c>
      <c r="D1796" s="113" t="s">
        <v>3649</v>
      </c>
      <c r="E1796" s="113" t="s">
        <v>211</v>
      </c>
      <c r="F1796" s="113"/>
      <c r="G1796" s="113">
        <v>1</v>
      </c>
      <c r="H1796" s="150">
        <v>405.42</v>
      </c>
      <c r="I1796" s="161">
        <v>0.25</v>
      </c>
      <c r="J1796" s="157">
        <f t="shared" si="56"/>
        <v>304.065</v>
      </c>
    </row>
    <row r="1797" spans="1:10" ht="15.75">
      <c r="A1797" s="37">
        <f t="shared" si="55"/>
        <v>1793</v>
      </c>
      <c r="B1797" s="99" t="s">
        <v>203</v>
      </c>
      <c r="C1797" s="113" t="s">
        <v>3650</v>
      </c>
      <c r="D1797" s="113" t="s">
        <v>3651</v>
      </c>
      <c r="E1797" s="113" t="s">
        <v>211</v>
      </c>
      <c r="F1797" s="113"/>
      <c r="G1797" s="113">
        <v>1</v>
      </c>
      <c r="H1797" s="150">
        <v>405.42</v>
      </c>
      <c r="I1797" s="161">
        <v>0.25</v>
      </c>
      <c r="J1797" s="157">
        <f t="shared" si="56"/>
        <v>304.065</v>
      </c>
    </row>
    <row r="1798" spans="1:10" ht="15.75">
      <c r="A1798" s="37">
        <f t="shared" si="55"/>
        <v>1794</v>
      </c>
      <c r="B1798" s="99" t="s">
        <v>203</v>
      </c>
      <c r="C1798" s="113" t="s">
        <v>3652</v>
      </c>
      <c r="D1798" s="113" t="s">
        <v>3653</v>
      </c>
      <c r="E1798" s="113" t="s">
        <v>211</v>
      </c>
      <c r="F1798" s="113"/>
      <c r="G1798" s="113">
        <v>1</v>
      </c>
      <c r="H1798" s="150">
        <v>409.86</v>
      </c>
      <c r="I1798" s="161">
        <v>0.25</v>
      </c>
      <c r="J1798" s="157">
        <f t="shared" si="56"/>
        <v>307.39499999999998</v>
      </c>
    </row>
    <row r="1799" spans="1:10" ht="15.75">
      <c r="A1799" s="37">
        <f t="shared" ref="A1799:A1862" si="57">A1798+1</f>
        <v>1795</v>
      </c>
      <c r="B1799" s="99" t="s">
        <v>203</v>
      </c>
      <c r="C1799" s="113" t="s">
        <v>3654</v>
      </c>
      <c r="D1799" s="113" t="s">
        <v>3655</v>
      </c>
      <c r="E1799" s="113" t="s">
        <v>211</v>
      </c>
      <c r="F1799" s="113"/>
      <c r="G1799" s="113">
        <v>1</v>
      </c>
      <c r="H1799" s="150">
        <v>409.86</v>
      </c>
      <c r="I1799" s="161">
        <v>0.25</v>
      </c>
      <c r="J1799" s="157">
        <f t="shared" si="56"/>
        <v>307.39499999999998</v>
      </c>
    </row>
    <row r="1800" spans="1:10" ht="15.75">
      <c r="A1800" s="37">
        <f t="shared" si="57"/>
        <v>1796</v>
      </c>
      <c r="B1800" s="99" t="s">
        <v>203</v>
      </c>
      <c r="C1800" s="113" t="s">
        <v>3656</v>
      </c>
      <c r="D1800" s="113" t="s">
        <v>3657</v>
      </c>
      <c r="E1800" s="113" t="s">
        <v>211</v>
      </c>
      <c r="F1800" s="113"/>
      <c r="G1800" s="113">
        <v>1</v>
      </c>
      <c r="H1800" s="150">
        <v>350.17</v>
      </c>
      <c r="I1800" s="161">
        <v>0.25</v>
      </c>
      <c r="J1800" s="157">
        <f t="shared" si="56"/>
        <v>262.6275</v>
      </c>
    </row>
    <row r="1801" spans="1:10" ht="15.75">
      <c r="A1801" s="37">
        <f t="shared" si="57"/>
        <v>1797</v>
      </c>
      <c r="B1801" s="99" t="s">
        <v>203</v>
      </c>
      <c r="C1801" s="113" t="s">
        <v>3658</v>
      </c>
      <c r="D1801" s="113" t="s">
        <v>3659</v>
      </c>
      <c r="E1801" s="113" t="s">
        <v>211</v>
      </c>
      <c r="F1801" s="113"/>
      <c r="G1801" s="113">
        <v>1</v>
      </c>
      <c r="H1801" s="150">
        <v>381.28</v>
      </c>
      <c r="I1801" s="161">
        <v>0.25</v>
      </c>
      <c r="J1801" s="157">
        <f t="shared" si="56"/>
        <v>285.95999999999998</v>
      </c>
    </row>
    <row r="1802" spans="1:10" ht="15.75">
      <c r="A1802" s="37">
        <f t="shared" si="57"/>
        <v>1798</v>
      </c>
      <c r="B1802" s="99" t="s">
        <v>203</v>
      </c>
      <c r="C1802" s="113" t="s">
        <v>3660</v>
      </c>
      <c r="D1802" s="113" t="s">
        <v>3661</v>
      </c>
      <c r="E1802" s="113" t="s">
        <v>211</v>
      </c>
      <c r="F1802" s="113"/>
      <c r="G1802" s="113">
        <v>1</v>
      </c>
      <c r="H1802" s="150">
        <v>50.7</v>
      </c>
      <c r="I1802" s="161">
        <v>0.25</v>
      </c>
      <c r="J1802" s="157">
        <f t="shared" si="56"/>
        <v>38.025000000000006</v>
      </c>
    </row>
    <row r="1803" spans="1:10" ht="15.75">
      <c r="A1803" s="37">
        <f t="shared" si="57"/>
        <v>1799</v>
      </c>
      <c r="B1803" s="99" t="s">
        <v>203</v>
      </c>
      <c r="C1803" s="113" t="s">
        <v>3662</v>
      </c>
      <c r="D1803" s="113" t="s">
        <v>3663</v>
      </c>
      <c r="E1803" s="113" t="s">
        <v>211</v>
      </c>
      <c r="F1803" s="113"/>
      <c r="G1803" s="113">
        <v>1</v>
      </c>
      <c r="H1803" s="150">
        <v>120.87</v>
      </c>
      <c r="I1803" s="161">
        <v>0.25</v>
      </c>
      <c r="J1803" s="157">
        <f t="shared" si="56"/>
        <v>90.652500000000003</v>
      </c>
    </row>
    <row r="1804" spans="1:10" ht="15.75">
      <c r="A1804" s="37">
        <f t="shared" si="57"/>
        <v>1800</v>
      </c>
      <c r="B1804" s="99" t="s">
        <v>203</v>
      </c>
      <c r="C1804" s="113" t="s">
        <v>3664</v>
      </c>
      <c r="D1804" s="113" t="s">
        <v>3665</v>
      </c>
      <c r="E1804" s="113" t="s">
        <v>211</v>
      </c>
      <c r="F1804" s="113"/>
      <c r="G1804" s="113">
        <v>1</v>
      </c>
      <c r="H1804" s="150">
        <v>126.56</v>
      </c>
      <c r="I1804" s="161">
        <v>0.25</v>
      </c>
      <c r="J1804" s="157">
        <f t="shared" si="56"/>
        <v>94.92</v>
      </c>
    </row>
    <row r="1805" spans="1:10" ht="15.75">
      <c r="A1805" s="37">
        <f t="shared" si="57"/>
        <v>1801</v>
      </c>
      <c r="B1805" s="99" t="s">
        <v>203</v>
      </c>
      <c r="C1805" s="113" t="s">
        <v>3666</v>
      </c>
      <c r="D1805" s="113" t="s">
        <v>3667</v>
      </c>
      <c r="E1805" s="113" t="s">
        <v>211</v>
      </c>
      <c r="F1805" s="113"/>
      <c r="G1805" s="113">
        <v>1</v>
      </c>
      <c r="H1805" s="150">
        <v>206.17</v>
      </c>
      <c r="I1805" s="161">
        <v>0.25</v>
      </c>
      <c r="J1805" s="157">
        <f t="shared" si="56"/>
        <v>154.6275</v>
      </c>
    </row>
    <row r="1806" spans="1:10" ht="15.75">
      <c r="A1806" s="37">
        <f t="shared" si="57"/>
        <v>1802</v>
      </c>
      <c r="B1806" s="99" t="s">
        <v>203</v>
      </c>
      <c r="C1806" s="113" t="s">
        <v>3668</v>
      </c>
      <c r="D1806" s="113" t="s">
        <v>3669</v>
      </c>
      <c r="E1806" s="113" t="s">
        <v>211</v>
      </c>
      <c r="F1806" s="113"/>
      <c r="G1806" s="113">
        <v>1</v>
      </c>
      <c r="H1806" s="150">
        <v>101.05</v>
      </c>
      <c r="I1806" s="161">
        <v>0.25</v>
      </c>
      <c r="J1806" s="157">
        <f t="shared" si="56"/>
        <v>75.787499999999994</v>
      </c>
    </row>
    <row r="1807" spans="1:10" ht="15.75">
      <c r="A1807" s="37">
        <f t="shared" si="57"/>
        <v>1803</v>
      </c>
      <c r="B1807" s="99" t="s">
        <v>203</v>
      </c>
      <c r="C1807" s="113" t="s">
        <v>3670</v>
      </c>
      <c r="D1807" s="113" t="s">
        <v>3671</v>
      </c>
      <c r="E1807" s="113" t="s">
        <v>211</v>
      </c>
      <c r="F1807" s="113"/>
      <c r="G1807" s="113">
        <v>1</v>
      </c>
      <c r="H1807" s="150">
        <v>116.32</v>
      </c>
      <c r="I1807" s="161">
        <v>0.25</v>
      </c>
      <c r="J1807" s="157">
        <f t="shared" si="56"/>
        <v>87.24</v>
      </c>
    </row>
    <row r="1808" spans="1:10" ht="15.75">
      <c r="A1808" s="37">
        <f t="shared" si="57"/>
        <v>1804</v>
      </c>
      <c r="B1808" s="99" t="s">
        <v>203</v>
      </c>
      <c r="C1808" s="113" t="s">
        <v>3672</v>
      </c>
      <c r="D1808" s="113" t="s">
        <v>3673</v>
      </c>
      <c r="E1808" s="113" t="s">
        <v>211</v>
      </c>
      <c r="F1808" s="113"/>
      <c r="G1808" s="113">
        <v>1</v>
      </c>
      <c r="H1808" s="150">
        <v>78.239999999999995</v>
      </c>
      <c r="I1808" s="161">
        <v>0.25</v>
      </c>
      <c r="J1808" s="157">
        <f t="shared" si="56"/>
        <v>58.679999999999993</v>
      </c>
    </row>
    <row r="1809" spans="1:10" ht="15.75">
      <c r="A1809" s="37">
        <f t="shared" si="57"/>
        <v>1805</v>
      </c>
      <c r="B1809" s="99" t="s">
        <v>203</v>
      </c>
      <c r="C1809" s="113" t="s">
        <v>3674</v>
      </c>
      <c r="D1809" s="113" t="s">
        <v>3675</v>
      </c>
      <c r="E1809" s="113" t="s">
        <v>211</v>
      </c>
      <c r="F1809" s="113"/>
      <c r="G1809" s="113">
        <v>1</v>
      </c>
      <c r="H1809" s="150">
        <v>232.83</v>
      </c>
      <c r="I1809" s="161">
        <v>0.25</v>
      </c>
      <c r="J1809" s="157">
        <f t="shared" si="56"/>
        <v>174.6225</v>
      </c>
    </row>
    <row r="1810" spans="1:10" ht="15.75">
      <c r="A1810" s="37">
        <f t="shared" si="57"/>
        <v>1806</v>
      </c>
      <c r="B1810" s="99" t="s">
        <v>203</v>
      </c>
      <c r="C1810" s="113" t="s">
        <v>3676</v>
      </c>
      <c r="D1810" s="113" t="s">
        <v>3677</v>
      </c>
      <c r="E1810" s="113" t="s">
        <v>211</v>
      </c>
      <c r="F1810" s="113"/>
      <c r="G1810" s="113">
        <v>1</v>
      </c>
      <c r="H1810" s="150">
        <v>73.569999999999993</v>
      </c>
      <c r="I1810" s="161">
        <v>0.25</v>
      </c>
      <c r="J1810" s="157">
        <f t="shared" si="56"/>
        <v>55.177499999999995</v>
      </c>
    </row>
    <row r="1811" spans="1:10" ht="15.75">
      <c r="A1811" s="37">
        <f t="shared" si="57"/>
        <v>1807</v>
      </c>
      <c r="B1811" s="99" t="s">
        <v>203</v>
      </c>
      <c r="C1811" s="113" t="s">
        <v>3678</v>
      </c>
      <c r="D1811" s="113" t="s">
        <v>3679</v>
      </c>
      <c r="E1811" s="113" t="s">
        <v>211</v>
      </c>
      <c r="F1811" s="113"/>
      <c r="G1811" s="113">
        <v>1</v>
      </c>
      <c r="H1811" s="150">
        <v>238.83</v>
      </c>
      <c r="I1811" s="161">
        <v>0.25</v>
      </c>
      <c r="J1811" s="157">
        <f t="shared" si="56"/>
        <v>179.1225</v>
      </c>
    </row>
    <row r="1812" spans="1:10" ht="15.75">
      <c r="A1812" s="37">
        <f t="shared" si="57"/>
        <v>1808</v>
      </c>
      <c r="B1812" s="99" t="s">
        <v>203</v>
      </c>
      <c r="C1812" s="113" t="s">
        <v>3680</v>
      </c>
      <c r="D1812" s="113" t="s">
        <v>3681</v>
      </c>
      <c r="E1812" s="113" t="s">
        <v>211</v>
      </c>
      <c r="F1812" s="113"/>
      <c r="G1812" s="113">
        <v>1</v>
      </c>
      <c r="H1812" s="150">
        <v>108.57</v>
      </c>
      <c r="I1812" s="161">
        <v>0.25</v>
      </c>
      <c r="J1812" s="157">
        <f t="shared" si="56"/>
        <v>81.427499999999995</v>
      </c>
    </row>
    <row r="1813" spans="1:10" ht="15.75">
      <c r="A1813" s="37">
        <f t="shared" si="57"/>
        <v>1809</v>
      </c>
      <c r="B1813" s="99" t="s">
        <v>203</v>
      </c>
      <c r="C1813" s="113" t="s">
        <v>3682</v>
      </c>
      <c r="D1813" s="113" t="s">
        <v>3683</v>
      </c>
      <c r="E1813" s="113" t="s">
        <v>211</v>
      </c>
      <c r="F1813" s="113"/>
      <c r="G1813" s="113">
        <v>1</v>
      </c>
      <c r="H1813" s="150">
        <v>246.83</v>
      </c>
      <c r="I1813" s="161">
        <v>0.25</v>
      </c>
      <c r="J1813" s="157">
        <f t="shared" si="56"/>
        <v>185.1225</v>
      </c>
    </row>
    <row r="1814" spans="1:10" ht="15.75">
      <c r="A1814" s="37">
        <f t="shared" si="57"/>
        <v>1810</v>
      </c>
      <c r="B1814" s="99" t="s">
        <v>203</v>
      </c>
      <c r="C1814" s="113" t="s">
        <v>3684</v>
      </c>
      <c r="D1814" s="113" t="s">
        <v>3685</v>
      </c>
      <c r="E1814" s="113" t="s">
        <v>211</v>
      </c>
      <c r="F1814" s="113"/>
      <c r="G1814" s="113">
        <v>1</v>
      </c>
      <c r="H1814" s="150">
        <v>142.1</v>
      </c>
      <c r="I1814" s="161">
        <v>0.25</v>
      </c>
      <c r="J1814" s="157">
        <f t="shared" si="56"/>
        <v>106.57499999999999</v>
      </c>
    </row>
    <row r="1815" spans="1:10" ht="15.75">
      <c r="A1815" s="37">
        <f t="shared" si="57"/>
        <v>1811</v>
      </c>
      <c r="B1815" s="99" t="s">
        <v>203</v>
      </c>
      <c r="C1815" s="113" t="s">
        <v>3686</v>
      </c>
      <c r="D1815" s="113" t="s">
        <v>3687</v>
      </c>
      <c r="E1815" s="113" t="s">
        <v>211</v>
      </c>
      <c r="F1815" s="113"/>
      <c r="G1815" s="113">
        <v>1</v>
      </c>
      <c r="H1815" s="150">
        <v>309.06</v>
      </c>
      <c r="I1815" s="161">
        <v>0.25</v>
      </c>
      <c r="J1815" s="157">
        <f t="shared" si="56"/>
        <v>231.79500000000002</v>
      </c>
    </row>
    <row r="1816" spans="1:10" ht="15.75">
      <c r="A1816" s="37">
        <f t="shared" si="57"/>
        <v>1812</v>
      </c>
      <c r="B1816" s="99" t="s">
        <v>203</v>
      </c>
      <c r="C1816" s="113" t="s">
        <v>3688</v>
      </c>
      <c r="D1816" s="113" t="s">
        <v>3689</v>
      </c>
      <c r="E1816" s="113" t="s">
        <v>211</v>
      </c>
      <c r="F1816" s="113"/>
      <c r="G1816" s="113">
        <v>1</v>
      </c>
      <c r="H1816" s="150">
        <v>169.17</v>
      </c>
      <c r="I1816" s="161">
        <v>0.25</v>
      </c>
      <c r="J1816" s="157">
        <f t="shared" si="56"/>
        <v>126.8775</v>
      </c>
    </row>
    <row r="1817" spans="1:10" ht="15.75">
      <c r="A1817" s="37">
        <f t="shared" si="57"/>
        <v>1813</v>
      </c>
      <c r="B1817" s="99" t="s">
        <v>203</v>
      </c>
      <c r="C1817" s="113" t="s">
        <v>3690</v>
      </c>
      <c r="D1817" s="113" t="s">
        <v>3691</v>
      </c>
      <c r="E1817" s="113" t="s">
        <v>211</v>
      </c>
      <c r="F1817" s="113"/>
      <c r="G1817" s="113">
        <v>1</v>
      </c>
      <c r="H1817" s="150">
        <v>335.72</v>
      </c>
      <c r="I1817" s="161">
        <v>0.25</v>
      </c>
      <c r="J1817" s="157">
        <f t="shared" si="56"/>
        <v>251.79000000000002</v>
      </c>
    </row>
    <row r="1818" spans="1:10" ht="15.75">
      <c r="A1818" s="37">
        <f t="shared" si="57"/>
        <v>1814</v>
      </c>
      <c r="B1818" s="99" t="s">
        <v>203</v>
      </c>
      <c r="C1818" s="113" t="s">
        <v>3692</v>
      </c>
      <c r="D1818" s="113" t="s">
        <v>3693</v>
      </c>
      <c r="E1818" s="113" t="s">
        <v>211</v>
      </c>
      <c r="F1818" s="113"/>
      <c r="G1818" s="113">
        <v>1</v>
      </c>
      <c r="H1818" s="150">
        <v>8.75</v>
      </c>
      <c r="I1818" s="161">
        <v>0.25</v>
      </c>
      <c r="J1818" s="157">
        <f t="shared" si="56"/>
        <v>6.5625</v>
      </c>
    </row>
    <row r="1819" spans="1:10" ht="15.75">
      <c r="A1819" s="37">
        <f t="shared" si="57"/>
        <v>1815</v>
      </c>
      <c r="B1819" s="99" t="s">
        <v>203</v>
      </c>
      <c r="C1819" s="113" t="s">
        <v>3694</v>
      </c>
      <c r="D1819" s="113" t="s">
        <v>3695</v>
      </c>
      <c r="E1819" s="113" t="s">
        <v>211</v>
      </c>
      <c r="F1819" s="113"/>
      <c r="G1819" s="113">
        <v>1</v>
      </c>
      <c r="H1819" s="150">
        <v>46.56</v>
      </c>
      <c r="I1819" s="161">
        <v>0.25</v>
      </c>
      <c r="J1819" s="157">
        <f t="shared" si="56"/>
        <v>34.92</v>
      </c>
    </row>
    <row r="1820" spans="1:10" ht="15.75">
      <c r="A1820" s="37">
        <f t="shared" si="57"/>
        <v>1816</v>
      </c>
      <c r="B1820" s="99" t="s">
        <v>203</v>
      </c>
      <c r="C1820" s="113" t="s">
        <v>3696</v>
      </c>
      <c r="D1820" s="113" t="s">
        <v>3697</v>
      </c>
      <c r="E1820" s="113" t="s">
        <v>211</v>
      </c>
      <c r="F1820" s="113"/>
      <c r="G1820" s="113">
        <v>1</v>
      </c>
      <c r="H1820" s="150">
        <v>2.8</v>
      </c>
      <c r="I1820" s="161">
        <v>0.25</v>
      </c>
      <c r="J1820" s="157">
        <f t="shared" si="56"/>
        <v>2.0999999999999996</v>
      </c>
    </row>
    <row r="1821" spans="1:10" ht="15.75">
      <c r="A1821" s="37">
        <f t="shared" si="57"/>
        <v>1817</v>
      </c>
      <c r="B1821" s="99" t="s">
        <v>203</v>
      </c>
      <c r="C1821" s="113" t="s">
        <v>3698</v>
      </c>
      <c r="D1821" s="113" t="s">
        <v>3699</v>
      </c>
      <c r="E1821" s="113" t="s">
        <v>211</v>
      </c>
      <c r="F1821" s="113"/>
      <c r="G1821" s="113">
        <v>1</v>
      </c>
      <c r="H1821" s="150">
        <v>7</v>
      </c>
      <c r="I1821" s="161">
        <v>0.25</v>
      </c>
      <c r="J1821" s="157">
        <f t="shared" si="56"/>
        <v>5.25</v>
      </c>
    </row>
    <row r="1822" spans="1:10" ht="15.75">
      <c r="A1822" s="37">
        <f t="shared" si="57"/>
        <v>1818</v>
      </c>
      <c r="B1822" s="99" t="s">
        <v>203</v>
      </c>
      <c r="C1822" s="113" t="s">
        <v>3700</v>
      </c>
      <c r="D1822" s="113" t="s">
        <v>3701</v>
      </c>
      <c r="E1822" s="113" t="s">
        <v>211</v>
      </c>
      <c r="F1822" s="113"/>
      <c r="G1822" s="113">
        <v>1</v>
      </c>
      <c r="H1822" s="150">
        <v>9.33</v>
      </c>
      <c r="I1822" s="161">
        <v>0.25</v>
      </c>
      <c r="J1822" s="157">
        <f t="shared" si="56"/>
        <v>6.9975000000000005</v>
      </c>
    </row>
    <row r="1823" spans="1:10" ht="15.75">
      <c r="A1823" s="37">
        <f t="shared" si="57"/>
        <v>1819</v>
      </c>
      <c r="B1823" s="99" t="s">
        <v>203</v>
      </c>
      <c r="C1823" s="113" t="s">
        <v>3702</v>
      </c>
      <c r="D1823" s="113" t="s">
        <v>3703</v>
      </c>
      <c r="E1823" s="113" t="s">
        <v>211</v>
      </c>
      <c r="F1823" s="113"/>
      <c r="G1823" s="113">
        <v>1</v>
      </c>
      <c r="H1823" s="150">
        <v>540.54</v>
      </c>
      <c r="I1823" s="161">
        <v>0.25</v>
      </c>
      <c r="J1823" s="157">
        <f t="shared" si="56"/>
        <v>405.40499999999997</v>
      </c>
    </row>
    <row r="1824" spans="1:10" ht="15.75">
      <c r="A1824" s="37">
        <f t="shared" si="57"/>
        <v>1820</v>
      </c>
      <c r="B1824" s="99" t="s">
        <v>203</v>
      </c>
      <c r="C1824" s="113" t="s">
        <v>3704</v>
      </c>
      <c r="D1824" s="113" t="s">
        <v>3705</v>
      </c>
      <c r="E1824" s="113" t="s">
        <v>211</v>
      </c>
      <c r="F1824" s="113"/>
      <c r="G1824" s="113">
        <v>1</v>
      </c>
      <c r="H1824" s="150">
        <v>298.52999999999997</v>
      </c>
      <c r="I1824" s="161">
        <v>0.25</v>
      </c>
      <c r="J1824" s="157">
        <f t="shared" si="56"/>
        <v>223.89749999999998</v>
      </c>
    </row>
    <row r="1825" spans="1:10" ht="15.75">
      <c r="A1825" s="37">
        <f t="shared" si="57"/>
        <v>1821</v>
      </c>
      <c r="B1825" s="99" t="s">
        <v>203</v>
      </c>
      <c r="C1825" s="113" t="s">
        <v>3706</v>
      </c>
      <c r="D1825" s="113" t="s">
        <v>3707</v>
      </c>
      <c r="E1825" s="113" t="s">
        <v>211</v>
      </c>
      <c r="F1825" s="113"/>
      <c r="G1825" s="113">
        <v>1</v>
      </c>
      <c r="H1825" s="150">
        <v>385.5</v>
      </c>
      <c r="I1825" s="161">
        <v>0.25</v>
      </c>
      <c r="J1825" s="157">
        <f t="shared" si="56"/>
        <v>289.125</v>
      </c>
    </row>
    <row r="1826" spans="1:10" ht="15.75">
      <c r="A1826" s="37">
        <f t="shared" si="57"/>
        <v>1822</v>
      </c>
      <c r="B1826" s="99" t="s">
        <v>203</v>
      </c>
      <c r="C1826" s="113" t="s">
        <v>3708</v>
      </c>
      <c r="D1826" s="113" t="s">
        <v>3709</v>
      </c>
      <c r="E1826" s="113" t="s">
        <v>211</v>
      </c>
      <c r="F1826" s="113"/>
      <c r="G1826" s="113">
        <v>1</v>
      </c>
      <c r="H1826" s="150">
        <v>64.17</v>
      </c>
      <c r="I1826" s="161">
        <v>0.25</v>
      </c>
      <c r="J1826" s="157">
        <f t="shared" si="56"/>
        <v>48.127499999999998</v>
      </c>
    </row>
    <row r="1827" spans="1:10" ht="15.75">
      <c r="A1827" s="37">
        <f t="shared" si="57"/>
        <v>1823</v>
      </c>
      <c r="B1827" s="99" t="s">
        <v>203</v>
      </c>
      <c r="C1827" s="113" t="s">
        <v>3710</v>
      </c>
      <c r="D1827" s="113" t="s">
        <v>3711</v>
      </c>
      <c r="E1827" s="113" t="s">
        <v>211</v>
      </c>
      <c r="F1827" s="113"/>
      <c r="G1827" s="113">
        <v>1</v>
      </c>
      <c r="H1827" s="150">
        <v>70.17</v>
      </c>
      <c r="I1827" s="161">
        <v>0.25</v>
      </c>
      <c r="J1827" s="157">
        <f t="shared" si="56"/>
        <v>52.627499999999998</v>
      </c>
    </row>
    <row r="1828" spans="1:10" ht="15.75">
      <c r="A1828" s="37">
        <f t="shared" si="57"/>
        <v>1824</v>
      </c>
      <c r="B1828" s="99" t="s">
        <v>203</v>
      </c>
      <c r="C1828" s="113" t="s">
        <v>3712</v>
      </c>
      <c r="D1828" s="113" t="s">
        <v>3713</v>
      </c>
      <c r="E1828" s="113" t="s">
        <v>211</v>
      </c>
      <c r="F1828" s="113"/>
      <c r="G1828" s="113">
        <v>1</v>
      </c>
      <c r="H1828" s="150">
        <v>153.85</v>
      </c>
      <c r="I1828" s="161">
        <v>0.25</v>
      </c>
      <c r="J1828" s="157">
        <f t="shared" si="56"/>
        <v>115.38749999999999</v>
      </c>
    </row>
    <row r="1829" spans="1:10" ht="15.75">
      <c r="A1829" s="37">
        <f t="shared" si="57"/>
        <v>1825</v>
      </c>
      <c r="B1829" s="99" t="s">
        <v>203</v>
      </c>
      <c r="C1829" s="113" t="s">
        <v>3714</v>
      </c>
      <c r="D1829" s="113" t="s">
        <v>3715</v>
      </c>
      <c r="E1829" s="113" t="s">
        <v>211</v>
      </c>
      <c r="F1829" s="113"/>
      <c r="G1829" s="113">
        <v>1</v>
      </c>
      <c r="H1829" s="150">
        <v>49</v>
      </c>
      <c r="I1829" s="161">
        <v>0.25</v>
      </c>
      <c r="J1829" s="157">
        <f t="shared" si="56"/>
        <v>36.75</v>
      </c>
    </row>
    <row r="1830" spans="1:10" ht="15.75">
      <c r="A1830" s="37">
        <f t="shared" si="57"/>
        <v>1826</v>
      </c>
      <c r="B1830" s="99" t="s">
        <v>203</v>
      </c>
      <c r="C1830" s="113" t="s">
        <v>3716</v>
      </c>
      <c r="D1830" s="113" t="s">
        <v>3717</v>
      </c>
      <c r="E1830" s="113" t="s">
        <v>211</v>
      </c>
      <c r="F1830" s="113"/>
      <c r="G1830" s="113">
        <v>1</v>
      </c>
      <c r="H1830" s="150">
        <v>594.27</v>
      </c>
      <c r="I1830" s="161">
        <v>0.25</v>
      </c>
      <c r="J1830" s="157">
        <f t="shared" si="56"/>
        <v>445.70249999999999</v>
      </c>
    </row>
    <row r="1831" spans="1:10" ht="15.75">
      <c r="A1831" s="37">
        <f t="shared" si="57"/>
        <v>1827</v>
      </c>
      <c r="B1831" s="99" t="s">
        <v>203</v>
      </c>
      <c r="C1831" s="113" t="s">
        <v>3718</v>
      </c>
      <c r="D1831" s="113" t="s">
        <v>3719</v>
      </c>
      <c r="E1831" s="113" t="s">
        <v>211</v>
      </c>
      <c r="F1831" s="113"/>
      <c r="G1831" s="113">
        <v>1</v>
      </c>
      <c r="H1831" s="150">
        <v>594.27</v>
      </c>
      <c r="I1831" s="161">
        <v>0.25</v>
      </c>
      <c r="J1831" s="157">
        <f t="shared" si="56"/>
        <v>445.70249999999999</v>
      </c>
    </row>
    <row r="1832" spans="1:10" ht="15.75">
      <c r="A1832" s="37">
        <f t="shared" si="57"/>
        <v>1828</v>
      </c>
      <c r="B1832" s="99" t="s">
        <v>203</v>
      </c>
      <c r="C1832" s="113" t="s">
        <v>3720</v>
      </c>
      <c r="D1832" s="113" t="s">
        <v>3721</v>
      </c>
      <c r="E1832" s="113" t="s">
        <v>211</v>
      </c>
      <c r="F1832" s="113"/>
      <c r="G1832" s="113">
        <v>1</v>
      </c>
      <c r="H1832" s="150">
        <v>604.98</v>
      </c>
      <c r="I1832" s="161">
        <v>0.25</v>
      </c>
      <c r="J1832" s="157">
        <f t="shared" si="56"/>
        <v>453.73500000000001</v>
      </c>
    </row>
    <row r="1833" spans="1:10" ht="15.75">
      <c r="A1833" s="37">
        <f t="shared" si="57"/>
        <v>1829</v>
      </c>
      <c r="B1833" s="99" t="s">
        <v>203</v>
      </c>
      <c r="C1833" s="113" t="s">
        <v>3722</v>
      </c>
      <c r="D1833" s="113" t="s">
        <v>3723</v>
      </c>
      <c r="E1833" s="113" t="s">
        <v>211</v>
      </c>
      <c r="F1833" s="113"/>
      <c r="G1833" s="113">
        <v>1</v>
      </c>
      <c r="H1833" s="150">
        <v>50.17</v>
      </c>
      <c r="I1833" s="161">
        <v>0.25</v>
      </c>
      <c r="J1833" s="157">
        <f t="shared" si="56"/>
        <v>37.627499999999998</v>
      </c>
    </row>
    <row r="1834" spans="1:10" ht="15.75">
      <c r="A1834" s="37">
        <f t="shared" si="57"/>
        <v>1830</v>
      </c>
      <c r="B1834" s="99" t="s">
        <v>203</v>
      </c>
      <c r="C1834" s="113" t="s">
        <v>3724</v>
      </c>
      <c r="D1834" s="113" t="s">
        <v>3725</v>
      </c>
      <c r="E1834" s="113" t="s">
        <v>211</v>
      </c>
      <c r="F1834" s="113"/>
      <c r="G1834" s="113">
        <v>1</v>
      </c>
      <c r="H1834" s="150">
        <v>50.17</v>
      </c>
      <c r="I1834" s="161">
        <v>0.25</v>
      </c>
      <c r="J1834" s="157">
        <f t="shared" si="56"/>
        <v>37.627499999999998</v>
      </c>
    </row>
    <row r="1835" spans="1:10" ht="15.75">
      <c r="A1835" s="37">
        <f t="shared" si="57"/>
        <v>1831</v>
      </c>
      <c r="B1835" s="99" t="s">
        <v>203</v>
      </c>
      <c r="C1835" s="113" t="s">
        <v>3726</v>
      </c>
      <c r="D1835" s="113" t="s">
        <v>3727</v>
      </c>
      <c r="E1835" s="113" t="s">
        <v>211</v>
      </c>
      <c r="F1835" s="113"/>
      <c r="G1835" s="113">
        <v>1</v>
      </c>
      <c r="H1835" s="150">
        <v>115.5</v>
      </c>
      <c r="I1835" s="161">
        <v>0.25</v>
      </c>
      <c r="J1835" s="157">
        <f t="shared" si="56"/>
        <v>86.625</v>
      </c>
    </row>
    <row r="1836" spans="1:10" ht="15.75">
      <c r="A1836" s="37">
        <f t="shared" si="57"/>
        <v>1832</v>
      </c>
      <c r="B1836" s="99" t="s">
        <v>203</v>
      </c>
      <c r="C1836" s="113" t="s">
        <v>3728</v>
      </c>
      <c r="D1836" s="113" t="s">
        <v>3729</v>
      </c>
      <c r="E1836" s="113" t="s">
        <v>211</v>
      </c>
      <c r="F1836" s="113"/>
      <c r="G1836" s="113">
        <v>1</v>
      </c>
      <c r="H1836" s="150">
        <v>68.599999999999994</v>
      </c>
      <c r="I1836" s="161">
        <v>0.25</v>
      </c>
      <c r="J1836" s="157">
        <f t="shared" si="56"/>
        <v>51.449999999999996</v>
      </c>
    </row>
    <row r="1837" spans="1:10" ht="15.75">
      <c r="A1837" s="37">
        <f t="shared" si="57"/>
        <v>1833</v>
      </c>
      <c r="B1837" s="99" t="s">
        <v>203</v>
      </c>
      <c r="C1837" s="113" t="s">
        <v>3730</v>
      </c>
      <c r="D1837" s="113" t="s">
        <v>3731</v>
      </c>
      <c r="E1837" s="113" t="s">
        <v>211</v>
      </c>
      <c r="F1837" s="113"/>
      <c r="G1837" s="113">
        <v>1</v>
      </c>
      <c r="H1837" s="150">
        <v>158.09</v>
      </c>
      <c r="I1837" s="161">
        <v>0.25</v>
      </c>
      <c r="J1837" s="157">
        <f t="shared" si="56"/>
        <v>118.5675</v>
      </c>
    </row>
    <row r="1838" spans="1:10" ht="15.75">
      <c r="A1838" s="37">
        <f t="shared" si="57"/>
        <v>1834</v>
      </c>
      <c r="B1838" s="99" t="s">
        <v>203</v>
      </c>
      <c r="C1838" s="113" t="s">
        <v>3732</v>
      </c>
      <c r="D1838" s="113" t="s">
        <v>3733</v>
      </c>
      <c r="E1838" s="113" t="s">
        <v>211</v>
      </c>
      <c r="F1838" s="113"/>
      <c r="G1838" s="113">
        <v>1</v>
      </c>
      <c r="H1838" s="150">
        <v>183.75</v>
      </c>
      <c r="I1838" s="161">
        <v>0.25</v>
      </c>
      <c r="J1838" s="157">
        <f t="shared" si="56"/>
        <v>137.8125</v>
      </c>
    </row>
    <row r="1839" spans="1:10" ht="15.75">
      <c r="A1839" s="37">
        <f t="shared" si="57"/>
        <v>1835</v>
      </c>
      <c r="B1839" s="99" t="s">
        <v>203</v>
      </c>
      <c r="C1839" s="113" t="s">
        <v>3734</v>
      </c>
      <c r="D1839" s="113" t="s">
        <v>3735</v>
      </c>
      <c r="E1839" s="113" t="s">
        <v>211</v>
      </c>
      <c r="F1839" s="113"/>
      <c r="G1839" s="113">
        <v>1</v>
      </c>
      <c r="H1839" s="150">
        <v>252</v>
      </c>
      <c r="I1839" s="161">
        <v>0.25</v>
      </c>
      <c r="J1839" s="157">
        <f t="shared" si="56"/>
        <v>189</v>
      </c>
    </row>
    <row r="1840" spans="1:10" ht="15.75">
      <c r="A1840" s="37">
        <f t="shared" si="57"/>
        <v>1836</v>
      </c>
      <c r="B1840" s="99" t="s">
        <v>203</v>
      </c>
      <c r="C1840" s="113" t="s">
        <v>3736</v>
      </c>
      <c r="D1840" s="113" t="s">
        <v>3737</v>
      </c>
      <c r="E1840" s="113" t="s">
        <v>211</v>
      </c>
      <c r="F1840" s="113"/>
      <c r="G1840" s="113">
        <v>1</v>
      </c>
      <c r="H1840" s="150">
        <v>80.5</v>
      </c>
      <c r="I1840" s="161">
        <v>0.25</v>
      </c>
      <c r="J1840" s="157">
        <f t="shared" si="56"/>
        <v>60.375</v>
      </c>
    </row>
    <row r="1841" spans="1:10" ht="15.75">
      <c r="A1841" s="37">
        <f t="shared" si="57"/>
        <v>1837</v>
      </c>
      <c r="B1841" s="99" t="s">
        <v>203</v>
      </c>
      <c r="C1841" s="113" t="s">
        <v>3738</v>
      </c>
      <c r="D1841" s="113" t="s">
        <v>3739</v>
      </c>
      <c r="E1841" s="113" t="s">
        <v>211</v>
      </c>
      <c r="F1841" s="113"/>
      <c r="G1841" s="113">
        <v>1</v>
      </c>
      <c r="H1841" s="150">
        <v>49</v>
      </c>
      <c r="I1841" s="161">
        <v>0.25</v>
      </c>
      <c r="J1841" s="157">
        <f t="shared" si="56"/>
        <v>36.75</v>
      </c>
    </row>
    <row r="1842" spans="1:10" ht="15.75">
      <c r="A1842" s="37">
        <f t="shared" si="57"/>
        <v>1838</v>
      </c>
      <c r="B1842" s="99" t="s">
        <v>203</v>
      </c>
      <c r="C1842" s="113" t="s">
        <v>3740</v>
      </c>
      <c r="D1842" s="113" t="s">
        <v>3741</v>
      </c>
      <c r="E1842" s="113" t="s">
        <v>211</v>
      </c>
      <c r="F1842" s="113"/>
      <c r="G1842" s="113">
        <v>1</v>
      </c>
      <c r="H1842" s="150">
        <v>115.5</v>
      </c>
      <c r="I1842" s="161">
        <v>0.25</v>
      </c>
      <c r="J1842" s="157">
        <f t="shared" si="56"/>
        <v>86.625</v>
      </c>
    </row>
    <row r="1843" spans="1:10" ht="15.75">
      <c r="A1843" s="37">
        <f t="shared" si="57"/>
        <v>1839</v>
      </c>
      <c r="B1843" s="99" t="s">
        <v>203</v>
      </c>
      <c r="C1843" s="113" t="s">
        <v>3742</v>
      </c>
      <c r="D1843" s="113" t="s">
        <v>3743</v>
      </c>
      <c r="E1843" s="113" t="s">
        <v>211</v>
      </c>
      <c r="F1843" s="113"/>
      <c r="G1843" s="113">
        <v>1</v>
      </c>
      <c r="H1843" s="150">
        <v>56</v>
      </c>
      <c r="I1843" s="161">
        <v>0.25</v>
      </c>
      <c r="J1843" s="157">
        <f t="shared" si="56"/>
        <v>42</v>
      </c>
    </row>
    <row r="1844" spans="1:10" ht="15.75">
      <c r="A1844" s="37">
        <f t="shared" si="57"/>
        <v>1840</v>
      </c>
      <c r="B1844" s="99" t="s">
        <v>203</v>
      </c>
      <c r="C1844" s="113" t="s">
        <v>3744</v>
      </c>
      <c r="D1844" s="113" t="s">
        <v>3745</v>
      </c>
      <c r="E1844" s="113" t="s">
        <v>211</v>
      </c>
      <c r="F1844" s="113"/>
      <c r="G1844" s="113">
        <v>1</v>
      </c>
      <c r="H1844" s="150">
        <v>902.33</v>
      </c>
      <c r="I1844" s="161">
        <v>0.25</v>
      </c>
      <c r="J1844" s="157">
        <f t="shared" si="56"/>
        <v>676.74750000000006</v>
      </c>
    </row>
    <row r="1845" spans="1:10" ht="15.75">
      <c r="A1845" s="37">
        <f t="shared" si="57"/>
        <v>1841</v>
      </c>
      <c r="B1845" s="99" t="s">
        <v>203</v>
      </c>
      <c r="C1845" s="113" t="s">
        <v>3746</v>
      </c>
      <c r="D1845" s="113" t="s">
        <v>3747</v>
      </c>
      <c r="E1845" s="113" t="s">
        <v>211</v>
      </c>
      <c r="F1845" s="113"/>
      <c r="G1845" s="113">
        <v>1</v>
      </c>
      <c r="H1845" s="150">
        <v>1082.3800000000001</v>
      </c>
      <c r="I1845" s="161">
        <v>0.25</v>
      </c>
      <c r="J1845" s="157">
        <f t="shared" si="56"/>
        <v>811.78500000000008</v>
      </c>
    </row>
    <row r="1846" spans="1:10" ht="15.75">
      <c r="A1846" s="37">
        <f t="shared" si="57"/>
        <v>1842</v>
      </c>
      <c r="B1846" s="99" t="s">
        <v>203</v>
      </c>
      <c r="C1846" s="113" t="s">
        <v>3748</v>
      </c>
      <c r="D1846" s="113" t="s">
        <v>3749</v>
      </c>
      <c r="E1846" s="113" t="s">
        <v>211</v>
      </c>
      <c r="F1846" s="113"/>
      <c r="G1846" s="113">
        <v>1</v>
      </c>
      <c r="H1846" s="150">
        <v>671.38</v>
      </c>
      <c r="I1846" s="161">
        <v>0.25</v>
      </c>
      <c r="J1846" s="157">
        <f t="shared" si="56"/>
        <v>503.53499999999997</v>
      </c>
    </row>
    <row r="1847" spans="1:10" ht="15.75">
      <c r="A1847" s="37">
        <f t="shared" si="57"/>
        <v>1843</v>
      </c>
      <c r="B1847" s="99" t="s">
        <v>203</v>
      </c>
      <c r="C1847" s="113" t="s">
        <v>3750</v>
      </c>
      <c r="D1847" s="113" t="s">
        <v>3751</v>
      </c>
      <c r="E1847" s="113" t="s">
        <v>211</v>
      </c>
      <c r="F1847" s="113"/>
      <c r="G1847" s="113">
        <v>1</v>
      </c>
      <c r="H1847" s="150">
        <v>671.38</v>
      </c>
      <c r="I1847" s="161">
        <v>0.25</v>
      </c>
      <c r="J1847" s="157">
        <f t="shared" si="56"/>
        <v>503.53499999999997</v>
      </c>
    </row>
    <row r="1848" spans="1:10" ht="15.75">
      <c r="A1848" s="37">
        <f t="shared" si="57"/>
        <v>1844</v>
      </c>
      <c r="B1848" s="99" t="s">
        <v>203</v>
      </c>
      <c r="C1848" s="113" t="s">
        <v>3752</v>
      </c>
      <c r="D1848" s="113" t="s">
        <v>3753</v>
      </c>
      <c r="E1848" s="113" t="s">
        <v>211</v>
      </c>
      <c r="F1848" s="113"/>
      <c r="G1848" s="113">
        <v>1</v>
      </c>
      <c r="H1848" s="150">
        <v>797.34</v>
      </c>
      <c r="I1848" s="161">
        <v>0.25</v>
      </c>
      <c r="J1848" s="157">
        <f t="shared" si="56"/>
        <v>598.005</v>
      </c>
    </row>
    <row r="1849" spans="1:10" ht="15.75">
      <c r="A1849" s="37">
        <f t="shared" si="57"/>
        <v>1845</v>
      </c>
      <c r="B1849" s="99" t="s">
        <v>203</v>
      </c>
      <c r="C1849" s="113" t="s">
        <v>3754</v>
      </c>
      <c r="D1849" s="113" t="s">
        <v>3755</v>
      </c>
      <c r="E1849" s="113" t="s">
        <v>211</v>
      </c>
      <c r="F1849" s="113"/>
      <c r="G1849" s="113">
        <v>1</v>
      </c>
      <c r="H1849" s="150">
        <v>797.34</v>
      </c>
      <c r="I1849" s="161">
        <v>0.25</v>
      </c>
      <c r="J1849" s="157">
        <f t="shared" si="56"/>
        <v>598.005</v>
      </c>
    </row>
    <row r="1850" spans="1:10" ht="15.75">
      <c r="A1850" s="37">
        <f t="shared" si="57"/>
        <v>1846</v>
      </c>
      <c r="B1850" s="99" t="s">
        <v>203</v>
      </c>
      <c r="C1850" s="113" t="s">
        <v>3756</v>
      </c>
      <c r="D1850" s="113" t="s">
        <v>3757</v>
      </c>
      <c r="E1850" s="113" t="s">
        <v>211</v>
      </c>
      <c r="F1850" s="113"/>
      <c r="G1850" s="113">
        <v>1</v>
      </c>
      <c r="H1850" s="150">
        <v>828.03</v>
      </c>
      <c r="I1850" s="161">
        <v>0.25</v>
      </c>
      <c r="J1850" s="157">
        <f t="shared" si="56"/>
        <v>621.02250000000004</v>
      </c>
    </row>
    <row r="1851" spans="1:10" ht="15.75">
      <c r="A1851" s="37">
        <f t="shared" si="57"/>
        <v>1847</v>
      </c>
      <c r="B1851" s="99" t="s">
        <v>203</v>
      </c>
      <c r="C1851" s="113" t="s">
        <v>3758</v>
      </c>
      <c r="D1851" s="113" t="s">
        <v>3759</v>
      </c>
      <c r="E1851" s="113" t="s">
        <v>211</v>
      </c>
      <c r="F1851" s="113"/>
      <c r="G1851" s="113">
        <v>1</v>
      </c>
      <c r="H1851" s="150">
        <v>828.03</v>
      </c>
      <c r="I1851" s="161">
        <v>0.25</v>
      </c>
      <c r="J1851" s="157">
        <f t="shared" si="56"/>
        <v>621.02250000000004</v>
      </c>
    </row>
    <row r="1852" spans="1:10" ht="15.75">
      <c r="A1852" s="37">
        <f t="shared" si="57"/>
        <v>1848</v>
      </c>
      <c r="B1852" s="99" t="s">
        <v>203</v>
      </c>
      <c r="C1852" s="113" t="s">
        <v>3760</v>
      </c>
      <c r="D1852" s="113" t="s">
        <v>3761</v>
      </c>
      <c r="E1852" s="113" t="s">
        <v>211</v>
      </c>
      <c r="F1852" s="113"/>
      <c r="G1852" s="113">
        <v>1</v>
      </c>
      <c r="H1852" s="150">
        <v>1063.3800000000001</v>
      </c>
      <c r="I1852" s="161">
        <v>0.25</v>
      </c>
      <c r="J1852" s="157">
        <f t="shared" si="56"/>
        <v>797.53500000000008</v>
      </c>
    </row>
    <row r="1853" spans="1:10" ht="15.75">
      <c r="A1853" s="37">
        <f t="shared" si="57"/>
        <v>1849</v>
      </c>
      <c r="B1853" s="99" t="s">
        <v>203</v>
      </c>
      <c r="C1853" s="113" t="s">
        <v>3762</v>
      </c>
      <c r="D1853" s="113" t="s">
        <v>3763</v>
      </c>
      <c r="E1853" s="113" t="s">
        <v>211</v>
      </c>
      <c r="F1853" s="113"/>
      <c r="G1853" s="113">
        <v>1</v>
      </c>
      <c r="H1853" s="150">
        <v>1063.3800000000001</v>
      </c>
      <c r="I1853" s="161">
        <v>0.25</v>
      </c>
      <c r="J1853" s="157">
        <f t="shared" si="56"/>
        <v>797.53500000000008</v>
      </c>
    </row>
    <row r="1854" spans="1:10" ht="15.75">
      <c r="A1854" s="37">
        <f t="shared" si="57"/>
        <v>1850</v>
      </c>
      <c r="B1854" s="99" t="s">
        <v>203</v>
      </c>
      <c r="C1854" s="113" t="s">
        <v>3764</v>
      </c>
      <c r="D1854" s="113" t="s">
        <v>3765</v>
      </c>
      <c r="E1854" s="113" t="s">
        <v>211</v>
      </c>
      <c r="F1854" s="113"/>
      <c r="G1854" s="113">
        <v>1</v>
      </c>
      <c r="H1854" s="150">
        <v>849.81</v>
      </c>
      <c r="I1854" s="161">
        <v>0.25</v>
      </c>
      <c r="J1854" s="157">
        <f t="shared" si="56"/>
        <v>637.35749999999996</v>
      </c>
    </row>
    <row r="1855" spans="1:10" ht="15.75">
      <c r="A1855" s="37">
        <f t="shared" si="57"/>
        <v>1851</v>
      </c>
      <c r="B1855" s="99" t="s">
        <v>203</v>
      </c>
      <c r="C1855" s="113" t="s">
        <v>3766</v>
      </c>
      <c r="D1855" s="113" t="s">
        <v>3767</v>
      </c>
      <c r="E1855" s="113" t="s">
        <v>211</v>
      </c>
      <c r="F1855" s="113"/>
      <c r="G1855" s="113">
        <v>1</v>
      </c>
      <c r="H1855" s="150">
        <v>849.81</v>
      </c>
      <c r="I1855" s="161">
        <v>0.25</v>
      </c>
      <c r="J1855" s="157">
        <f t="shared" si="56"/>
        <v>637.35749999999996</v>
      </c>
    </row>
    <row r="1856" spans="1:10" ht="15.75">
      <c r="A1856" s="37">
        <f t="shared" si="57"/>
        <v>1852</v>
      </c>
      <c r="B1856" s="99" t="s">
        <v>203</v>
      </c>
      <c r="C1856" s="113" t="s">
        <v>3768</v>
      </c>
      <c r="D1856" s="113" t="s">
        <v>3769</v>
      </c>
      <c r="E1856" s="113" t="s">
        <v>211</v>
      </c>
      <c r="F1856" s="113"/>
      <c r="G1856" s="113">
        <v>1</v>
      </c>
      <c r="H1856" s="150">
        <v>857.52</v>
      </c>
      <c r="I1856" s="161">
        <v>0.25</v>
      </c>
      <c r="J1856" s="157">
        <f t="shared" si="56"/>
        <v>643.14</v>
      </c>
    </row>
    <row r="1857" spans="1:10" ht="15.75">
      <c r="A1857" s="37">
        <f t="shared" si="57"/>
        <v>1853</v>
      </c>
      <c r="B1857" s="99" t="s">
        <v>203</v>
      </c>
      <c r="C1857" s="113" t="s">
        <v>3770</v>
      </c>
      <c r="D1857" s="113" t="s">
        <v>3771</v>
      </c>
      <c r="E1857" s="113" t="s">
        <v>211</v>
      </c>
      <c r="F1857" s="113"/>
      <c r="G1857" s="113">
        <v>1</v>
      </c>
      <c r="H1857" s="150">
        <v>1087.52</v>
      </c>
      <c r="I1857" s="161">
        <v>0.25</v>
      </c>
      <c r="J1857" s="157">
        <f t="shared" si="56"/>
        <v>815.64</v>
      </c>
    </row>
    <row r="1858" spans="1:10" ht="15.75">
      <c r="A1858" s="37">
        <f t="shared" si="57"/>
        <v>1854</v>
      </c>
      <c r="B1858" s="99" t="s">
        <v>203</v>
      </c>
      <c r="C1858" s="113" t="s">
        <v>3772</v>
      </c>
      <c r="D1858" s="113" t="s">
        <v>3773</v>
      </c>
      <c r="E1858" s="113" t="s">
        <v>211</v>
      </c>
      <c r="F1858" s="113"/>
      <c r="G1858" s="113">
        <v>1</v>
      </c>
      <c r="H1858" s="150">
        <v>1087.52</v>
      </c>
      <c r="I1858" s="161">
        <v>0.25</v>
      </c>
      <c r="J1858" s="157">
        <f t="shared" ref="J1858:J1921" si="58">H1858*(1-I1858)</f>
        <v>815.64</v>
      </c>
    </row>
    <row r="1859" spans="1:10" ht="15.75">
      <c r="A1859" s="37">
        <f t="shared" si="57"/>
        <v>1855</v>
      </c>
      <c r="B1859" s="99" t="s">
        <v>203</v>
      </c>
      <c r="C1859" s="113" t="s">
        <v>3774</v>
      </c>
      <c r="D1859" s="113" t="s">
        <v>3775</v>
      </c>
      <c r="E1859" s="113" t="s">
        <v>211</v>
      </c>
      <c r="F1859" s="113"/>
      <c r="G1859" s="113">
        <v>1</v>
      </c>
      <c r="H1859" s="150">
        <v>1014.99</v>
      </c>
      <c r="I1859" s="161">
        <v>0.25</v>
      </c>
      <c r="J1859" s="157">
        <f t="shared" si="58"/>
        <v>761.24250000000006</v>
      </c>
    </row>
    <row r="1860" spans="1:10" ht="15.75">
      <c r="A1860" s="37">
        <f t="shared" si="57"/>
        <v>1856</v>
      </c>
      <c r="B1860" s="99" t="s">
        <v>203</v>
      </c>
      <c r="C1860" s="113" t="s">
        <v>3776</v>
      </c>
      <c r="D1860" s="113" t="s">
        <v>3777</v>
      </c>
      <c r="E1860" s="113" t="s">
        <v>211</v>
      </c>
      <c r="F1860" s="113"/>
      <c r="G1860" s="113">
        <v>1</v>
      </c>
      <c r="H1860" s="150">
        <v>1248.96</v>
      </c>
      <c r="I1860" s="161">
        <v>0.25</v>
      </c>
      <c r="J1860" s="157">
        <f t="shared" si="58"/>
        <v>936.72</v>
      </c>
    </row>
    <row r="1861" spans="1:10" ht="15.75">
      <c r="A1861" s="37">
        <f t="shared" si="57"/>
        <v>1857</v>
      </c>
      <c r="B1861" s="99" t="s">
        <v>203</v>
      </c>
      <c r="C1861" s="113" t="s">
        <v>3778</v>
      </c>
      <c r="D1861" s="113" t="s">
        <v>3779</v>
      </c>
      <c r="E1861" s="113" t="s">
        <v>211</v>
      </c>
      <c r="F1861" s="113"/>
      <c r="G1861" s="113">
        <v>1</v>
      </c>
      <c r="H1861" s="150">
        <v>1248.96</v>
      </c>
      <c r="I1861" s="161">
        <v>0.25</v>
      </c>
      <c r="J1861" s="157">
        <f t="shared" si="58"/>
        <v>936.72</v>
      </c>
    </row>
    <row r="1862" spans="1:10" ht="15.75">
      <c r="A1862" s="37">
        <f t="shared" si="57"/>
        <v>1858</v>
      </c>
      <c r="B1862" s="99" t="s">
        <v>203</v>
      </c>
      <c r="C1862" s="113" t="s">
        <v>3780</v>
      </c>
      <c r="D1862" s="113" t="s">
        <v>3781</v>
      </c>
      <c r="E1862" s="113" t="s">
        <v>211</v>
      </c>
      <c r="F1862" s="113"/>
      <c r="G1862" s="113">
        <v>1</v>
      </c>
      <c r="H1862" s="150">
        <v>1444.72</v>
      </c>
      <c r="I1862" s="161">
        <v>0.25</v>
      </c>
      <c r="J1862" s="157">
        <f t="shared" si="58"/>
        <v>1083.54</v>
      </c>
    </row>
    <row r="1863" spans="1:10" ht="15.75">
      <c r="A1863" s="37">
        <f t="shared" ref="A1863:A1926" si="59">A1862+1</f>
        <v>1859</v>
      </c>
      <c r="B1863" s="99" t="s">
        <v>203</v>
      </c>
      <c r="C1863" s="113" t="s">
        <v>3782</v>
      </c>
      <c r="D1863" s="113" t="s">
        <v>3783</v>
      </c>
      <c r="E1863" s="113" t="s">
        <v>211</v>
      </c>
      <c r="F1863" s="113"/>
      <c r="G1863" s="113">
        <v>1</v>
      </c>
      <c r="H1863" s="150">
        <v>1444.72</v>
      </c>
      <c r="I1863" s="161">
        <v>0.25</v>
      </c>
      <c r="J1863" s="157">
        <f t="shared" si="58"/>
        <v>1083.54</v>
      </c>
    </row>
    <row r="1864" spans="1:10" ht="15.75">
      <c r="A1864" s="37">
        <f t="shared" si="59"/>
        <v>1860</v>
      </c>
      <c r="B1864" s="99" t="s">
        <v>203</v>
      </c>
      <c r="C1864" s="113" t="s">
        <v>3784</v>
      </c>
      <c r="D1864" s="113" t="s">
        <v>3785</v>
      </c>
      <c r="E1864" s="113" t="s">
        <v>211</v>
      </c>
      <c r="F1864" s="113"/>
      <c r="G1864" s="113">
        <v>1</v>
      </c>
      <c r="H1864" s="150">
        <v>1359.09</v>
      </c>
      <c r="I1864" s="161">
        <v>0.25</v>
      </c>
      <c r="J1864" s="157">
        <f t="shared" si="58"/>
        <v>1019.3174999999999</v>
      </c>
    </row>
    <row r="1865" spans="1:10" ht="15.75">
      <c r="A1865" s="37">
        <f t="shared" si="59"/>
        <v>1861</v>
      </c>
      <c r="B1865" s="99" t="s">
        <v>203</v>
      </c>
      <c r="C1865" s="113" t="s">
        <v>3786</v>
      </c>
      <c r="D1865" s="113" t="s">
        <v>3787</v>
      </c>
      <c r="E1865" s="113" t="s">
        <v>211</v>
      </c>
      <c r="F1865" s="113"/>
      <c r="G1865" s="113">
        <v>1</v>
      </c>
      <c r="H1865" s="150">
        <v>1359.09</v>
      </c>
      <c r="I1865" s="161">
        <v>0.25</v>
      </c>
      <c r="J1865" s="157">
        <f t="shared" si="58"/>
        <v>1019.3174999999999</v>
      </c>
    </row>
    <row r="1866" spans="1:10" ht="15.75">
      <c r="A1866" s="37">
        <f t="shared" si="59"/>
        <v>1862</v>
      </c>
      <c r="B1866" s="99" t="s">
        <v>203</v>
      </c>
      <c r="C1866" s="113" t="s">
        <v>3788</v>
      </c>
      <c r="D1866" s="113" t="s">
        <v>3789</v>
      </c>
      <c r="E1866" s="113" t="s">
        <v>211</v>
      </c>
      <c r="F1866" s="113"/>
      <c r="G1866" s="113">
        <v>1</v>
      </c>
      <c r="H1866" s="150">
        <v>1551.2</v>
      </c>
      <c r="I1866" s="161">
        <v>0.25</v>
      </c>
      <c r="J1866" s="157">
        <f t="shared" si="58"/>
        <v>1163.4000000000001</v>
      </c>
    </row>
    <row r="1867" spans="1:10" ht="15.75">
      <c r="A1867" s="37">
        <f t="shared" si="59"/>
        <v>1863</v>
      </c>
      <c r="B1867" s="99" t="s">
        <v>203</v>
      </c>
      <c r="C1867" s="113" t="s">
        <v>3790</v>
      </c>
      <c r="D1867" s="113" t="s">
        <v>3791</v>
      </c>
      <c r="E1867" s="113" t="s">
        <v>211</v>
      </c>
      <c r="F1867" s="113"/>
      <c r="G1867" s="113">
        <v>1</v>
      </c>
      <c r="H1867" s="150">
        <v>1551.2</v>
      </c>
      <c r="I1867" s="161">
        <v>0.25</v>
      </c>
      <c r="J1867" s="157">
        <f t="shared" si="58"/>
        <v>1163.4000000000001</v>
      </c>
    </row>
    <row r="1868" spans="1:10" ht="15.75">
      <c r="A1868" s="37">
        <f t="shared" si="59"/>
        <v>1864</v>
      </c>
      <c r="B1868" s="99" t="s">
        <v>203</v>
      </c>
      <c r="C1868" s="113" t="s">
        <v>3792</v>
      </c>
      <c r="D1868" s="113" t="s">
        <v>3793</v>
      </c>
      <c r="E1868" s="113" t="s">
        <v>211</v>
      </c>
      <c r="F1868" s="113"/>
      <c r="G1868" s="113">
        <v>1</v>
      </c>
      <c r="H1868" s="150">
        <v>868.16</v>
      </c>
      <c r="I1868" s="161">
        <v>0.25</v>
      </c>
      <c r="J1868" s="157">
        <f t="shared" si="58"/>
        <v>651.12</v>
      </c>
    </row>
    <row r="1869" spans="1:10" ht="15.75">
      <c r="A1869" s="37">
        <f t="shared" si="59"/>
        <v>1865</v>
      </c>
      <c r="B1869" s="99" t="s">
        <v>203</v>
      </c>
      <c r="C1869" s="113" t="s">
        <v>3794</v>
      </c>
      <c r="D1869" s="113" t="s">
        <v>3795</v>
      </c>
      <c r="E1869" s="113" t="s">
        <v>211</v>
      </c>
      <c r="F1869" s="113"/>
      <c r="G1869" s="113">
        <v>1</v>
      </c>
      <c r="H1869" s="150">
        <v>871.72</v>
      </c>
      <c r="I1869" s="161">
        <v>0.25</v>
      </c>
      <c r="J1869" s="157">
        <f t="shared" si="58"/>
        <v>653.79</v>
      </c>
    </row>
    <row r="1870" spans="1:10" ht="15.75">
      <c r="A1870" s="37">
        <f t="shared" si="59"/>
        <v>1866</v>
      </c>
      <c r="B1870" s="99" t="s">
        <v>203</v>
      </c>
      <c r="C1870" s="113" t="s">
        <v>3796</v>
      </c>
      <c r="D1870" s="113" t="s">
        <v>3797</v>
      </c>
      <c r="E1870" s="113" t="s">
        <v>211</v>
      </c>
      <c r="F1870" s="113"/>
      <c r="G1870" s="113">
        <v>1</v>
      </c>
      <c r="H1870" s="150">
        <v>871.72</v>
      </c>
      <c r="I1870" s="161">
        <v>0.25</v>
      </c>
      <c r="J1870" s="157">
        <f t="shared" si="58"/>
        <v>653.79</v>
      </c>
    </row>
    <row r="1871" spans="1:10" ht="15.75">
      <c r="A1871" s="37">
        <f t="shared" si="59"/>
        <v>1867</v>
      </c>
      <c r="B1871" s="99" t="s">
        <v>203</v>
      </c>
      <c r="C1871" s="113" t="s">
        <v>3798</v>
      </c>
      <c r="D1871" s="113" t="s">
        <v>3799</v>
      </c>
      <c r="E1871" s="113" t="s">
        <v>211</v>
      </c>
      <c r="F1871" s="113"/>
      <c r="G1871" s="113">
        <v>1</v>
      </c>
      <c r="H1871" s="150">
        <v>1111.74</v>
      </c>
      <c r="I1871" s="161">
        <v>0.25</v>
      </c>
      <c r="J1871" s="157">
        <f t="shared" si="58"/>
        <v>833.80500000000006</v>
      </c>
    </row>
    <row r="1872" spans="1:10" ht="15.75">
      <c r="A1872" s="37">
        <f t="shared" si="59"/>
        <v>1868</v>
      </c>
      <c r="B1872" s="99" t="s">
        <v>203</v>
      </c>
      <c r="C1872" s="113" t="s">
        <v>3800</v>
      </c>
      <c r="D1872" s="113" t="s">
        <v>3801</v>
      </c>
      <c r="E1872" s="113" t="s">
        <v>211</v>
      </c>
      <c r="F1872" s="113"/>
      <c r="G1872" s="113">
        <v>1</v>
      </c>
      <c r="H1872" s="150">
        <v>1035.8599999999999</v>
      </c>
      <c r="I1872" s="161">
        <v>0.25</v>
      </c>
      <c r="J1872" s="157">
        <f t="shared" si="58"/>
        <v>776.89499999999998</v>
      </c>
    </row>
    <row r="1873" spans="1:10" ht="15.75">
      <c r="A1873" s="37">
        <f t="shared" si="59"/>
        <v>1869</v>
      </c>
      <c r="B1873" s="99" t="s">
        <v>203</v>
      </c>
      <c r="C1873" s="113" t="s">
        <v>3802</v>
      </c>
      <c r="D1873" s="113" t="s">
        <v>3803</v>
      </c>
      <c r="E1873" s="113" t="s">
        <v>211</v>
      </c>
      <c r="F1873" s="113"/>
      <c r="G1873" s="113">
        <v>1</v>
      </c>
      <c r="H1873" s="150">
        <v>1111.74</v>
      </c>
      <c r="I1873" s="161">
        <v>0.25</v>
      </c>
      <c r="J1873" s="157">
        <f t="shared" si="58"/>
        <v>833.80500000000006</v>
      </c>
    </row>
    <row r="1874" spans="1:10" ht="15.75">
      <c r="A1874" s="37">
        <f t="shared" si="59"/>
        <v>1870</v>
      </c>
      <c r="B1874" s="99" t="s">
        <v>203</v>
      </c>
      <c r="C1874" s="113" t="s">
        <v>3804</v>
      </c>
      <c r="D1874" s="113" t="s">
        <v>3805</v>
      </c>
      <c r="E1874" s="113" t="s">
        <v>211</v>
      </c>
      <c r="F1874" s="113"/>
      <c r="G1874" s="113">
        <v>1</v>
      </c>
      <c r="H1874" s="150">
        <v>940.06</v>
      </c>
      <c r="I1874" s="161">
        <v>0.25</v>
      </c>
      <c r="J1874" s="157">
        <f t="shared" si="58"/>
        <v>705.04499999999996</v>
      </c>
    </row>
    <row r="1875" spans="1:10" ht="15.75">
      <c r="A1875" s="37">
        <f t="shared" si="59"/>
        <v>1871</v>
      </c>
      <c r="B1875" s="99" t="s">
        <v>203</v>
      </c>
      <c r="C1875" s="113" t="s">
        <v>3806</v>
      </c>
      <c r="D1875" s="113" t="s">
        <v>3807</v>
      </c>
      <c r="E1875" s="113" t="s">
        <v>211</v>
      </c>
      <c r="F1875" s="113"/>
      <c r="G1875" s="113">
        <v>1</v>
      </c>
      <c r="H1875" s="150">
        <v>940.06</v>
      </c>
      <c r="I1875" s="161">
        <v>0.25</v>
      </c>
      <c r="J1875" s="157">
        <f t="shared" si="58"/>
        <v>705.04499999999996</v>
      </c>
    </row>
    <row r="1876" spans="1:10" ht="15.75">
      <c r="A1876" s="37">
        <f t="shared" si="59"/>
        <v>1872</v>
      </c>
      <c r="B1876" s="99" t="s">
        <v>203</v>
      </c>
      <c r="C1876" s="113" t="s">
        <v>3808</v>
      </c>
      <c r="D1876" s="113" t="s">
        <v>3809</v>
      </c>
      <c r="E1876" s="113" t="s">
        <v>211</v>
      </c>
      <c r="F1876" s="113"/>
      <c r="G1876" s="113">
        <v>1</v>
      </c>
      <c r="H1876" s="150">
        <v>839.98</v>
      </c>
      <c r="I1876" s="161">
        <v>0.25</v>
      </c>
      <c r="J1876" s="157">
        <f t="shared" si="58"/>
        <v>629.98500000000001</v>
      </c>
    </row>
    <row r="1877" spans="1:10" ht="15.75">
      <c r="A1877" s="37">
        <f t="shared" si="59"/>
        <v>1873</v>
      </c>
      <c r="B1877" s="99" t="s">
        <v>203</v>
      </c>
      <c r="C1877" s="113" t="s">
        <v>3810</v>
      </c>
      <c r="D1877" s="113" t="s">
        <v>3811</v>
      </c>
      <c r="E1877" s="113" t="s">
        <v>211</v>
      </c>
      <c r="F1877" s="113"/>
      <c r="G1877" s="113">
        <v>1</v>
      </c>
      <c r="H1877" s="150">
        <v>1782.23</v>
      </c>
      <c r="I1877" s="161">
        <v>0.25</v>
      </c>
      <c r="J1877" s="157">
        <f t="shared" si="58"/>
        <v>1336.6725000000001</v>
      </c>
    </row>
    <row r="1878" spans="1:10" ht="15.75">
      <c r="A1878" s="37">
        <f t="shared" si="59"/>
        <v>1874</v>
      </c>
      <c r="B1878" s="99" t="s">
        <v>203</v>
      </c>
      <c r="C1878" s="113" t="s">
        <v>3812</v>
      </c>
      <c r="D1878" s="113" t="s">
        <v>3813</v>
      </c>
      <c r="E1878" s="113" t="s">
        <v>211</v>
      </c>
      <c r="F1878" s="113"/>
      <c r="G1878" s="113">
        <v>1</v>
      </c>
      <c r="H1878" s="150">
        <v>1782.23</v>
      </c>
      <c r="I1878" s="161">
        <v>0.25</v>
      </c>
      <c r="J1878" s="157">
        <f t="shared" si="58"/>
        <v>1336.6725000000001</v>
      </c>
    </row>
    <row r="1879" spans="1:10" ht="15.75">
      <c r="A1879" s="37">
        <f t="shared" si="59"/>
        <v>1875</v>
      </c>
      <c r="B1879" s="99" t="s">
        <v>203</v>
      </c>
      <c r="C1879" s="113" t="s">
        <v>3814</v>
      </c>
      <c r="D1879" s="113" t="s">
        <v>3815</v>
      </c>
      <c r="E1879" s="113" t="s">
        <v>211</v>
      </c>
      <c r="F1879" s="113"/>
      <c r="G1879" s="113">
        <v>1</v>
      </c>
      <c r="H1879" s="150">
        <v>1789.94</v>
      </c>
      <c r="I1879" s="161">
        <v>0.25</v>
      </c>
      <c r="J1879" s="157">
        <f t="shared" si="58"/>
        <v>1342.4549999999999</v>
      </c>
    </row>
    <row r="1880" spans="1:10" ht="15.75">
      <c r="A1880" s="37">
        <f t="shared" si="59"/>
        <v>1876</v>
      </c>
      <c r="B1880" s="99" t="s">
        <v>203</v>
      </c>
      <c r="C1880" s="113" t="s">
        <v>3816</v>
      </c>
      <c r="D1880" s="113" t="s">
        <v>3817</v>
      </c>
      <c r="E1880" s="113" t="s">
        <v>211</v>
      </c>
      <c r="F1880" s="113"/>
      <c r="G1880" s="113">
        <v>1</v>
      </c>
      <c r="H1880" s="150">
        <v>1890.89</v>
      </c>
      <c r="I1880" s="161">
        <v>0.25</v>
      </c>
      <c r="J1880" s="157">
        <f t="shared" si="58"/>
        <v>1418.1675</v>
      </c>
    </row>
    <row r="1881" spans="1:10" ht="15.75">
      <c r="A1881" s="37">
        <f t="shared" si="59"/>
        <v>1877</v>
      </c>
      <c r="B1881" s="99" t="s">
        <v>203</v>
      </c>
      <c r="C1881" s="113" t="s">
        <v>3818</v>
      </c>
      <c r="D1881" s="113" t="s">
        <v>3819</v>
      </c>
      <c r="E1881" s="113" t="s">
        <v>211</v>
      </c>
      <c r="F1881" s="113"/>
      <c r="G1881" s="113">
        <v>1</v>
      </c>
      <c r="H1881" s="150">
        <v>1842.83</v>
      </c>
      <c r="I1881" s="161">
        <v>0.25</v>
      </c>
      <c r="J1881" s="157">
        <f t="shared" si="58"/>
        <v>1382.1224999999999</v>
      </c>
    </row>
    <row r="1882" spans="1:10" ht="15.75">
      <c r="A1882" s="37">
        <f t="shared" si="59"/>
        <v>1878</v>
      </c>
      <c r="B1882" s="99" t="s">
        <v>203</v>
      </c>
      <c r="C1882" s="113" t="s">
        <v>3820</v>
      </c>
      <c r="D1882" s="113" t="s">
        <v>3819</v>
      </c>
      <c r="E1882" s="113" t="s">
        <v>211</v>
      </c>
      <c r="F1882" s="113"/>
      <c r="G1882" s="113">
        <v>1</v>
      </c>
      <c r="H1882" s="150">
        <v>1842.83</v>
      </c>
      <c r="I1882" s="161">
        <v>0.25</v>
      </c>
      <c r="J1882" s="157">
        <f t="shared" si="58"/>
        <v>1382.1224999999999</v>
      </c>
    </row>
    <row r="1883" spans="1:10" ht="15.75">
      <c r="A1883" s="37">
        <f t="shared" si="59"/>
        <v>1879</v>
      </c>
      <c r="B1883" s="99" t="s">
        <v>203</v>
      </c>
      <c r="C1883" s="113" t="s">
        <v>3821</v>
      </c>
      <c r="D1883" s="113" t="s">
        <v>3822</v>
      </c>
      <c r="E1883" s="113" t="s">
        <v>211</v>
      </c>
      <c r="F1883" s="113"/>
      <c r="G1883" s="113">
        <v>1</v>
      </c>
      <c r="H1883" s="150">
        <v>1780.16</v>
      </c>
      <c r="I1883" s="161">
        <v>0.25</v>
      </c>
      <c r="J1883" s="157">
        <f t="shared" si="58"/>
        <v>1335.1200000000001</v>
      </c>
    </row>
    <row r="1884" spans="1:10" ht="15.75">
      <c r="A1884" s="37">
        <f t="shared" si="59"/>
        <v>1880</v>
      </c>
      <c r="B1884" s="99" t="s">
        <v>203</v>
      </c>
      <c r="C1884" s="113" t="s">
        <v>3823</v>
      </c>
      <c r="D1884" s="113" t="s">
        <v>3822</v>
      </c>
      <c r="E1884" s="113" t="s">
        <v>211</v>
      </c>
      <c r="F1884" s="113"/>
      <c r="G1884" s="113">
        <v>1</v>
      </c>
      <c r="H1884" s="150">
        <v>1780.16</v>
      </c>
      <c r="I1884" s="161">
        <v>0.25</v>
      </c>
      <c r="J1884" s="157">
        <f t="shared" si="58"/>
        <v>1335.1200000000001</v>
      </c>
    </row>
    <row r="1885" spans="1:10" ht="15.75">
      <c r="A1885" s="37">
        <f t="shared" si="59"/>
        <v>1881</v>
      </c>
      <c r="B1885" s="99" t="s">
        <v>203</v>
      </c>
      <c r="C1885" s="113" t="s">
        <v>3824</v>
      </c>
      <c r="D1885" s="113" t="s">
        <v>3825</v>
      </c>
      <c r="E1885" s="113" t="s">
        <v>211</v>
      </c>
      <c r="F1885" s="113"/>
      <c r="G1885" s="113">
        <v>1</v>
      </c>
      <c r="H1885" s="150">
        <v>181.7</v>
      </c>
      <c r="I1885" s="161">
        <v>0.25</v>
      </c>
      <c r="J1885" s="157">
        <f t="shared" si="58"/>
        <v>136.27499999999998</v>
      </c>
    </row>
    <row r="1886" spans="1:10" ht="15.75">
      <c r="A1886" s="37">
        <f t="shared" si="59"/>
        <v>1882</v>
      </c>
      <c r="B1886" s="99" t="s">
        <v>203</v>
      </c>
      <c r="C1886" s="113" t="s">
        <v>3826</v>
      </c>
      <c r="D1886" s="113" t="s">
        <v>3827</v>
      </c>
      <c r="E1886" s="113" t="s">
        <v>211</v>
      </c>
      <c r="F1886" s="113"/>
      <c r="G1886" s="113">
        <v>1</v>
      </c>
      <c r="H1886" s="150">
        <v>12.83</v>
      </c>
      <c r="I1886" s="161">
        <v>0.25</v>
      </c>
      <c r="J1886" s="157">
        <f t="shared" si="58"/>
        <v>9.6225000000000005</v>
      </c>
    </row>
    <row r="1887" spans="1:10" ht="15.75">
      <c r="A1887" s="37">
        <f t="shared" si="59"/>
        <v>1883</v>
      </c>
      <c r="B1887" s="99" t="s">
        <v>203</v>
      </c>
      <c r="C1887" s="113" t="s">
        <v>3828</v>
      </c>
      <c r="D1887" s="113" t="s">
        <v>3829</v>
      </c>
      <c r="E1887" s="113" t="s">
        <v>211</v>
      </c>
      <c r="F1887" s="113"/>
      <c r="G1887" s="113">
        <v>1</v>
      </c>
      <c r="H1887" s="150">
        <v>122.92</v>
      </c>
      <c r="I1887" s="161">
        <v>0.25</v>
      </c>
      <c r="J1887" s="157">
        <f t="shared" si="58"/>
        <v>92.19</v>
      </c>
    </row>
    <row r="1888" spans="1:10" ht="15.75">
      <c r="A1888" s="37">
        <f t="shared" si="59"/>
        <v>1884</v>
      </c>
      <c r="B1888" s="99" t="s">
        <v>203</v>
      </c>
      <c r="C1888" s="113" t="s">
        <v>3830</v>
      </c>
      <c r="D1888" s="113" t="s">
        <v>3831</v>
      </c>
      <c r="E1888" s="113" t="s">
        <v>211</v>
      </c>
      <c r="F1888" s="113"/>
      <c r="G1888" s="113">
        <v>1</v>
      </c>
      <c r="H1888" s="150">
        <v>141.22</v>
      </c>
      <c r="I1888" s="161">
        <v>0.25</v>
      </c>
      <c r="J1888" s="157">
        <f t="shared" si="58"/>
        <v>105.91499999999999</v>
      </c>
    </row>
    <row r="1889" spans="1:10" ht="15.75">
      <c r="A1889" s="37">
        <f t="shared" si="59"/>
        <v>1885</v>
      </c>
      <c r="B1889" s="99" t="s">
        <v>203</v>
      </c>
      <c r="C1889" s="113" t="s">
        <v>3832</v>
      </c>
      <c r="D1889" s="113" t="s">
        <v>3833</v>
      </c>
      <c r="E1889" s="113" t="s">
        <v>211</v>
      </c>
      <c r="F1889" s="113"/>
      <c r="G1889" s="113">
        <v>1</v>
      </c>
      <c r="H1889" s="150">
        <v>214.21</v>
      </c>
      <c r="I1889" s="161">
        <v>0.25</v>
      </c>
      <c r="J1889" s="157">
        <f t="shared" si="58"/>
        <v>160.6575</v>
      </c>
    </row>
    <row r="1890" spans="1:10" ht="15.75">
      <c r="A1890" s="37">
        <f t="shared" si="59"/>
        <v>1886</v>
      </c>
      <c r="B1890" s="99" t="s">
        <v>203</v>
      </c>
      <c r="C1890" s="113" t="s">
        <v>3834</v>
      </c>
      <c r="D1890" s="113" t="s">
        <v>3835</v>
      </c>
      <c r="E1890" s="113" t="s">
        <v>211</v>
      </c>
      <c r="F1890" s="113"/>
      <c r="G1890" s="113">
        <v>1</v>
      </c>
      <c r="H1890" s="150">
        <v>96.98</v>
      </c>
      <c r="I1890" s="161">
        <v>0.25</v>
      </c>
      <c r="J1890" s="157">
        <f t="shared" si="58"/>
        <v>72.734999999999999</v>
      </c>
    </row>
    <row r="1891" spans="1:10" ht="15.75">
      <c r="A1891" s="37">
        <f t="shared" si="59"/>
        <v>1887</v>
      </c>
      <c r="B1891" s="99" t="s">
        <v>203</v>
      </c>
      <c r="C1891" s="113" t="s">
        <v>3836</v>
      </c>
      <c r="D1891" s="113" t="s">
        <v>3837</v>
      </c>
      <c r="E1891" s="113" t="s">
        <v>211</v>
      </c>
      <c r="F1891" s="113"/>
      <c r="G1891" s="113">
        <v>1</v>
      </c>
      <c r="H1891" s="150">
        <v>127.5</v>
      </c>
      <c r="I1891" s="161">
        <v>0.25</v>
      </c>
      <c r="J1891" s="157">
        <f t="shared" si="58"/>
        <v>95.625</v>
      </c>
    </row>
    <row r="1892" spans="1:10" ht="15.75">
      <c r="A1892" s="37">
        <f t="shared" si="59"/>
        <v>1888</v>
      </c>
      <c r="B1892" s="99" t="s">
        <v>203</v>
      </c>
      <c r="C1892" s="113" t="s">
        <v>3838</v>
      </c>
      <c r="D1892" s="113" t="s">
        <v>3839</v>
      </c>
      <c r="E1892" s="113" t="s">
        <v>211</v>
      </c>
      <c r="F1892" s="113"/>
      <c r="G1892" s="113">
        <v>1</v>
      </c>
      <c r="H1892" s="150">
        <v>228.98</v>
      </c>
      <c r="I1892" s="161">
        <v>0.25</v>
      </c>
      <c r="J1892" s="157">
        <f t="shared" si="58"/>
        <v>171.73499999999999</v>
      </c>
    </row>
    <row r="1893" spans="1:10" ht="15.75">
      <c r="A1893" s="37">
        <f t="shared" si="59"/>
        <v>1889</v>
      </c>
      <c r="B1893" s="99" t="s">
        <v>203</v>
      </c>
      <c r="C1893" s="113" t="s">
        <v>3840</v>
      </c>
      <c r="D1893" s="113" t="s">
        <v>3841</v>
      </c>
      <c r="E1893" s="113" t="s">
        <v>211</v>
      </c>
      <c r="F1893" s="113"/>
      <c r="G1893" s="113">
        <v>1</v>
      </c>
      <c r="H1893" s="150">
        <v>98.93</v>
      </c>
      <c r="I1893" s="161">
        <v>0.25</v>
      </c>
      <c r="J1893" s="157">
        <f t="shared" si="58"/>
        <v>74.197500000000005</v>
      </c>
    </row>
    <row r="1894" spans="1:10" ht="15.75">
      <c r="A1894" s="37">
        <f t="shared" si="59"/>
        <v>1890</v>
      </c>
      <c r="B1894" s="99" t="s">
        <v>203</v>
      </c>
      <c r="C1894" s="113" t="s">
        <v>3842</v>
      </c>
      <c r="D1894" s="113" t="s">
        <v>3843</v>
      </c>
      <c r="E1894" s="113" t="s">
        <v>211</v>
      </c>
      <c r="F1894" s="113"/>
      <c r="G1894" s="113">
        <v>1</v>
      </c>
      <c r="H1894" s="150">
        <v>201.66</v>
      </c>
      <c r="I1894" s="161">
        <v>0.25</v>
      </c>
      <c r="J1894" s="157">
        <f t="shared" si="58"/>
        <v>151.245</v>
      </c>
    </row>
    <row r="1895" spans="1:10" ht="15.75">
      <c r="A1895" s="37">
        <f t="shared" si="59"/>
        <v>1891</v>
      </c>
      <c r="B1895" s="99" t="s">
        <v>203</v>
      </c>
      <c r="C1895" s="113" t="s">
        <v>3844</v>
      </c>
      <c r="D1895" s="113" t="s">
        <v>3845</v>
      </c>
      <c r="E1895" s="113" t="s">
        <v>211</v>
      </c>
      <c r="F1895" s="113"/>
      <c r="G1895" s="113">
        <v>1</v>
      </c>
      <c r="H1895" s="150">
        <v>69.31</v>
      </c>
      <c r="I1895" s="161">
        <v>0.25</v>
      </c>
      <c r="J1895" s="157">
        <f t="shared" si="58"/>
        <v>51.982500000000002</v>
      </c>
    </row>
    <row r="1896" spans="1:10" ht="15.75">
      <c r="A1896" s="37">
        <f t="shared" si="59"/>
        <v>1892</v>
      </c>
      <c r="B1896" s="99" t="s">
        <v>203</v>
      </c>
      <c r="C1896" s="113" t="s">
        <v>3846</v>
      </c>
      <c r="D1896" s="113" t="s">
        <v>3847</v>
      </c>
      <c r="E1896" s="113" t="s">
        <v>211</v>
      </c>
      <c r="F1896" s="113"/>
      <c r="G1896" s="113">
        <v>1</v>
      </c>
      <c r="H1896" s="150">
        <v>221.25</v>
      </c>
      <c r="I1896" s="161">
        <v>0.25</v>
      </c>
      <c r="J1896" s="157">
        <f t="shared" si="58"/>
        <v>165.9375</v>
      </c>
    </row>
    <row r="1897" spans="1:10" ht="15.75">
      <c r="A1897" s="37">
        <f t="shared" si="59"/>
        <v>1893</v>
      </c>
      <c r="B1897" s="99" t="s">
        <v>203</v>
      </c>
      <c r="C1897" s="113" t="s">
        <v>3848</v>
      </c>
      <c r="D1897" s="113" t="s">
        <v>3849</v>
      </c>
      <c r="E1897" s="113" t="s">
        <v>211</v>
      </c>
      <c r="F1897" s="113"/>
      <c r="G1897" s="113">
        <v>1</v>
      </c>
      <c r="H1897" s="150">
        <v>188.57</v>
      </c>
      <c r="I1897" s="161">
        <v>0.25</v>
      </c>
      <c r="J1897" s="157">
        <f t="shared" si="58"/>
        <v>141.42750000000001</v>
      </c>
    </row>
    <row r="1898" spans="1:10" ht="15.75">
      <c r="A1898" s="37">
        <f t="shared" si="59"/>
        <v>1894</v>
      </c>
      <c r="B1898" s="99" t="s">
        <v>203</v>
      </c>
      <c r="C1898" s="113" t="s">
        <v>3850</v>
      </c>
      <c r="D1898" s="113" t="s">
        <v>3851</v>
      </c>
      <c r="E1898" s="113" t="s">
        <v>211</v>
      </c>
      <c r="F1898" s="113"/>
      <c r="G1898" s="113">
        <v>1</v>
      </c>
      <c r="H1898" s="150">
        <v>313.24</v>
      </c>
      <c r="I1898" s="161">
        <v>0.25</v>
      </c>
      <c r="J1898" s="157">
        <f t="shared" si="58"/>
        <v>234.93</v>
      </c>
    </row>
    <row r="1899" spans="1:10" ht="15.75">
      <c r="A1899" s="37">
        <f t="shared" si="59"/>
        <v>1895</v>
      </c>
      <c r="B1899" s="99" t="s">
        <v>203</v>
      </c>
      <c r="C1899" s="113" t="s">
        <v>3852</v>
      </c>
      <c r="D1899" s="113" t="s">
        <v>3853</v>
      </c>
      <c r="E1899" s="113" t="s">
        <v>211</v>
      </c>
      <c r="F1899" s="113"/>
      <c r="G1899" s="113">
        <v>1</v>
      </c>
      <c r="H1899" s="150">
        <v>128.30000000000001</v>
      </c>
      <c r="I1899" s="161">
        <v>0.25</v>
      </c>
      <c r="J1899" s="157">
        <f t="shared" si="58"/>
        <v>96.225000000000009</v>
      </c>
    </row>
    <row r="1900" spans="1:10" ht="15.75">
      <c r="A1900" s="37">
        <f t="shared" si="59"/>
        <v>1896</v>
      </c>
      <c r="B1900" s="99" t="s">
        <v>203</v>
      </c>
      <c r="C1900" s="113" t="s">
        <v>3854</v>
      </c>
      <c r="D1900" s="113" t="s">
        <v>3855</v>
      </c>
      <c r="E1900" s="113" t="s">
        <v>211</v>
      </c>
      <c r="F1900" s="113"/>
      <c r="G1900" s="113">
        <v>1</v>
      </c>
      <c r="H1900" s="150">
        <v>127.36</v>
      </c>
      <c r="I1900" s="161">
        <v>0.25</v>
      </c>
      <c r="J1900" s="157">
        <f t="shared" si="58"/>
        <v>95.52</v>
      </c>
    </row>
    <row r="1901" spans="1:10" ht="15.75">
      <c r="A1901" s="37">
        <f t="shared" si="59"/>
        <v>1897</v>
      </c>
      <c r="B1901" s="99" t="s">
        <v>203</v>
      </c>
      <c r="C1901" s="113" t="s">
        <v>3856</v>
      </c>
      <c r="D1901" s="113" t="s">
        <v>3857</v>
      </c>
      <c r="E1901" s="113" t="s">
        <v>211</v>
      </c>
      <c r="F1901" s="113"/>
      <c r="G1901" s="113">
        <v>1</v>
      </c>
      <c r="H1901" s="150">
        <v>137.72999999999999</v>
      </c>
      <c r="I1901" s="161">
        <v>0.25</v>
      </c>
      <c r="J1901" s="157">
        <f t="shared" si="58"/>
        <v>103.29749999999999</v>
      </c>
    </row>
    <row r="1902" spans="1:10" ht="15.75">
      <c r="A1902" s="37">
        <f t="shared" si="59"/>
        <v>1898</v>
      </c>
      <c r="B1902" s="99" t="s">
        <v>203</v>
      </c>
      <c r="C1902" s="113" t="s">
        <v>3858</v>
      </c>
      <c r="D1902" s="113" t="s">
        <v>3859</v>
      </c>
      <c r="E1902" s="113" t="s">
        <v>211</v>
      </c>
      <c r="F1902" s="113"/>
      <c r="G1902" s="113">
        <v>1</v>
      </c>
      <c r="H1902" s="150">
        <v>173.74</v>
      </c>
      <c r="I1902" s="161">
        <v>0.25</v>
      </c>
      <c r="J1902" s="157">
        <f t="shared" si="58"/>
        <v>130.30500000000001</v>
      </c>
    </row>
    <row r="1903" spans="1:10" ht="15.75">
      <c r="A1903" s="37">
        <f t="shared" si="59"/>
        <v>1899</v>
      </c>
      <c r="B1903" s="99" t="s">
        <v>203</v>
      </c>
      <c r="C1903" s="113" t="s">
        <v>3860</v>
      </c>
      <c r="D1903" s="113" t="s">
        <v>3861</v>
      </c>
      <c r="E1903" s="113" t="s">
        <v>211</v>
      </c>
      <c r="F1903" s="113"/>
      <c r="G1903" s="113">
        <v>1</v>
      </c>
      <c r="H1903" s="150">
        <v>337.07</v>
      </c>
      <c r="I1903" s="161">
        <v>0.25</v>
      </c>
      <c r="J1903" s="157">
        <f t="shared" si="58"/>
        <v>252.80250000000001</v>
      </c>
    </row>
    <row r="1904" spans="1:10" ht="15.75">
      <c r="A1904" s="37">
        <f t="shared" si="59"/>
        <v>1900</v>
      </c>
      <c r="B1904" s="99" t="s">
        <v>203</v>
      </c>
      <c r="C1904" s="113" t="s">
        <v>3862</v>
      </c>
      <c r="D1904" s="113" t="s">
        <v>3863</v>
      </c>
      <c r="E1904" s="113" t="s">
        <v>211</v>
      </c>
      <c r="F1904" s="113"/>
      <c r="G1904" s="113">
        <v>1</v>
      </c>
      <c r="H1904" s="150">
        <v>158.26</v>
      </c>
      <c r="I1904" s="161">
        <v>0.25</v>
      </c>
      <c r="J1904" s="157">
        <f t="shared" si="58"/>
        <v>118.69499999999999</v>
      </c>
    </row>
    <row r="1905" spans="1:10" ht="15.75">
      <c r="A1905" s="37">
        <f t="shared" si="59"/>
        <v>1901</v>
      </c>
      <c r="B1905" s="99" t="s">
        <v>203</v>
      </c>
      <c r="C1905" s="113" t="s">
        <v>3864</v>
      </c>
      <c r="D1905" s="113" t="s">
        <v>3865</v>
      </c>
      <c r="E1905" s="113" t="s">
        <v>211</v>
      </c>
      <c r="F1905" s="113"/>
      <c r="G1905" s="113">
        <v>1</v>
      </c>
      <c r="H1905" s="150">
        <v>133.76</v>
      </c>
      <c r="I1905" s="161">
        <v>0.25</v>
      </c>
      <c r="J1905" s="157">
        <f t="shared" si="58"/>
        <v>100.32</v>
      </c>
    </row>
    <row r="1906" spans="1:10" ht="15.75">
      <c r="A1906" s="37">
        <f t="shared" si="59"/>
        <v>1902</v>
      </c>
      <c r="B1906" s="99" t="s">
        <v>203</v>
      </c>
      <c r="C1906" s="113" t="s">
        <v>3866</v>
      </c>
      <c r="D1906" s="113" t="s">
        <v>3867</v>
      </c>
      <c r="E1906" s="113" t="s">
        <v>211</v>
      </c>
      <c r="F1906" s="113"/>
      <c r="G1906" s="113">
        <v>1</v>
      </c>
      <c r="H1906" s="150">
        <v>15.63</v>
      </c>
      <c r="I1906" s="161">
        <v>0.25</v>
      </c>
      <c r="J1906" s="157">
        <f t="shared" si="58"/>
        <v>11.7225</v>
      </c>
    </row>
    <row r="1907" spans="1:10" ht="15.75">
      <c r="A1907" s="37">
        <f t="shared" si="59"/>
        <v>1903</v>
      </c>
      <c r="B1907" s="99" t="s">
        <v>203</v>
      </c>
      <c r="C1907" s="113" t="s">
        <v>3868</v>
      </c>
      <c r="D1907" s="113" t="s">
        <v>3869</v>
      </c>
      <c r="E1907" s="113" t="s">
        <v>211</v>
      </c>
      <c r="F1907" s="113"/>
      <c r="G1907" s="113">
        <v>1</v>
      </c>
      <c r="H1907" s="150">
        <v>15.63</v>
      </c>
      <c r="I1907" s="161">
        <v>0.25</v>
      </c>
      <c r="J1907" s="157">
        <f t="shared" si="58"/>
        <v>11.7225</v>
      </c>
    </row>
    <row r="1908" spans="1:10" ht="15.75">
      <c r="A1908" s="37">
        <f t="shared" si="59"/>
        <v>1904</v>
      </c>
      <c r="B1908" s="99" t="s">
        <v>203</v>
      </c>
      <c r="C1908" s="113" t="s">
        <v>3870</v>
      </c>
      <c r="D1908" s="113" t="s">
        <v>3871</v>
      </c>
      <c r="E1908" s="113" t="s">
        <v>211</v>
      </c>
      <c r="F1908" s="113"/>
      <c r="G1908" s="113">
        <v>1</v>
      </c>
      <c r="H1908" s="150">
        <v>20.3</v>
      </c>
      <c r="I1908" s="161">
        <v>0.25</v>
      </c>
      <c r="J1908" s="157">
        <f t="shared" si="58"/>
        <v>15.225000000000001</v>
      </c>
    </row>
    <row r="1909" spans="1:10" ht="15.75">
      <c r="A1909" s="37">
        <f t="shared" si="59"/>
        <v>1905</v>
      </c>
      <c r="B1909" s="99" t="s">
        <v>203</v>
      </c>
      <c r="C1909" s="113" t="s">
        <v>3872</v>
      </c>
      <c r="D1909" s="113" t="s">
        <v>3873</v>
      </c>
      <c r="E1909" s="113" t="s">
        <v>211</v>
      </c>
      <c r="F1909" s="113"/>
      <c r="G1909" s="113">
        <v>1</v>
      </c>
      <c r="H1909" s="150">
        <v>22.64</v>
      </c>
      <c r="I1909" s="161">
        <v>0.25</v>
      </c>
      <c r="J1909" s="157">
        <f t="shared" si="58"/>
        <v>16.98</v>
      </c>
    </row>
    <row r="1910" spans="1:10" ht="15.75">
      <c r="A1910" s="37">
        <f t="shared" si="59"/>
        <v>1906</v>
      </c>
      <c r="B1910" s="99" t="s">
        <v>203</v>
      </c>
      <c r="C1910" s="113" t="s">
        <v>3874</v>
      </c>
      <c r="D1910" s="113" t="s">
        <v>3875</v>
      </c>
      <c r="E1910" s="113" t="s">
        <v>211</v>
      </c>
      <c r="F1910" s="113"/>
      <c r="G1910" s="113">
        <v>1</v>
      </c>
      <c r="H1910" s="150">
        <v>15.63</v>
      </c>
      <c r="I1910" s="161">
        <v>0.25</v>
      </c>
      <c r="J1910" s="157">
        <f t="shared" si="58"/>
        <v>11.7225</v>
      </c>
    </row>
    <row r="1911" spans="1:10" ht="15.75">
      <c r="A1911" s="37">
        <f t="shared" si="59"/>
        <v>1907</v>
      </c>
      <c r="B1911" s="99" t="s">
        <v>203</v>
      </c>
      <c r="C1911" s="113" t="s">
        <v>3876</v>
      </c>
      <c r="D1911" s="113" t="s">
        <v>3877</v>
      </c>
      <c r="E1911" s="113" t="s">
        <v>211</v>
      </c>
      <c r="F1911" s="113"/>
      <c r="G1911" s="113">
        <v>1</v>
      </c>
      <c r="H1911" s="150">
        <v>20.3</v>
      </c>
      <c r="I1911" s="161">
        <v>0.25</v>
      </c>
      <c r="J1911" s="157">
        <f t="shared" si="58"/>
        <v>15.225000000000001</v>
      </c>
    </row>
    <row r="1912" spans="1:10" ht="15.75">
      <c r="A1912" s="37">
        <f t="shared" si="59"/>
        <v>1908</v>
      </c>
      <c r="B1912" s="99" t="s">
        <v>203</v>
      </c>
      <c r="C1912" s="113" t="s">
        <v>3878</v>
      </c>
      <c r="D1912" s="113" t="s">
        <v>3879</v>
      </c>
      <c r="E1912" s="113" t="s">
        <v>211</v>
      </c>
      <c r="F1912" s="113"/>
      <c r="G1912" s="113">
        <v>1</v>
      </c>
      <c r="H1912" s="150">
        <v>22.64</v>
      </c>
      <c r="I1912" s="161">
        <v>0.25</v>
      </c>
      <c r="J1912" s="157">
        <f t="shared" si="58"/>
        <v>16.98</v>
      </c>
    </row>
    <row r="1913" spans="1:10" ht="15.75">
      <c r="A1913" s="37">
        <f t="shared" si="59"/>
        <v>1909</v>
      </c>
      <c r="B1913" s="99" t="s">
        <v>203</v>
      </c>
      <c r="C1913" s="113" t="s">
        <v>3880</v>
      </c>
      <c r="D1913" s="113" t="s">
        <v>3881</v>
      </c>
      <c r="E1913" s="113" t="s">
        <v>211</v>
      </c>
      <c r="F1913" s="113"/>
      <c r="G1913" s="113">
        <v>1</v>
      </c>
      <c r="H1913" s="150">
        <v>91.46</v>
      </c>
      <c r="I1913" s="161">
        <v>0.25</v>
      </c>
      <c r="J1913" s="157">
        <f t="shared" si="58"/>
        <v>68.594999999999999</v>
      </c>
    </row>
    <row r="1914" spans="1:10" ht="15.75">
      <c r="A1914" s="37">
        <f t="shared" si="59"/>
        <v>1910</v>
      </c>
      <c r="B1914" s="99" t="s">
        <v>203</v>
      </c>
      <c r="C1914" s="113" t="s">
        <v>3882</v>
      </c>
      <c r="D1914" s="113" t="s">
        <v>3883</v>
      </c>
      <c r="E1914" s="113" t="s">
        <v>211</v>
      </c>
      <c r="F1914" s="113"/>
      <c r="G1914" s="113">
        <v>1</v>
      </c>
      <c r="H1914" s="150">
        <v>197.8</v>
      </c>
      <c r="I1914" s="161">
        <v>0.25</v>
      </c>
      <c r="J1914" s="157">
        <f t="shared" si="58"/>
        <v>148.35000000000002</v>
      </c>
    </row>
    <row r="1915" spans="1:10" ht="15.75">
      <c r="A1915" s="37">
        <f t="shared" si="59"/>
        <v>1911</v>
      </c>
      <c r="B1915" s="99" t="s">
        <v>203</v>
      </c>
      <c r="C1915" s="113" t="s">
        <v>3884</v>
      </c>
      <c r="D1915" s="113" t="s">
        <v>3885</v>
      </c>
      <c r="E1915" s="113" t="s">
        <v>211</v>
      </c>
      <c r="F1915" s="113"/>
      <c r="G1915" s="113">
        <v>1</v>
      </c>
      <c r="H1915" s="150">
        <v>1494.62</v>
      </c>
      <c r="I1915" s="161">
        <v>0.25</v>
      </c>
      <c r="J1915" s="157">
        <f t="shared" si="58"/>
        <v>1120.9649999999999</v>
      </c>
    </row>
    <row r="1916" spans="1:10" ht="15.75">
      <c r="A1916" s="37">
        <f t="shared" si="59"/>
        <v>1912</v>
      </c>
      <c r="B1916" s="99" t="s">
        <v>203</v>
      </c>
      <c r="C1916" s="113" t="s">
        <v>3886</v>
      </c>
      <c r="D1916" s="113" t="s">
        <v>3887</v>
      </c>
      <c r="E1916" s="113" t="s">
        <v>211</v>
      </c>
      <c r="F1916" s="113"/>
      <c r="G1916" s="113">
        <v>1</v>
      </c>
      <c r="H1916" s="150">
        <v>211.86</v>
      </c>
      <c r="I1916" s="161">
        <v>0.25</v>
      </c>
      <c r="J1916" s="157">
        <f t="shared" si="58"/>
        <v>158.89500000000001</v>
      </c>
    </row>
    <row r="1917" spans="1:10" ht="15.75">
      <c r="A1917" s="37">
        <f t="shared" si="59"/>
        <v>1913</v>
      </c>
      <c r="B1917" s="99" t="s">
        <v>203</v>
      </c>
      <c r="C1917" s="113" t="s">
        <v>3888</v>
      </c>
      <c r="D1917" s="113" t="s">
        <v>3889</v>
      </c>
      <c r="E1917" s="113" t="s">
        <v>211</v>
      </c>
      <c r="F1917" s="113"/>
      <c r="G1917" s="113">
        <v>1</v>
      </c>
      <c r="H1917" s="150">
        <v>250.13</v>
      </c>
      <c r="I1917" s="161">
        <v>0.25</v>
      </c>
      <c r="J1917" s="157">
        <f t="shared" si="58"/>
        <v>187.5975</v>
      </c>
    </row>
    <row r="1918" spans="1:10" ht="15.75">
      <c r="A1918" s="37">
        <f t="shared" si="59"/>
        <v>1914</v>
      </c>
      <c r="B1918" s="99" t="s">
        <v>203</v>
      </c>
      <c r="C1918" s="113" t="s">
        <v>3890</v>
      </c>
      <c r="D1918" s="113" t="s">
        <v>3891</v>
      </c>
      <c r="E1918" s="113" t="s">
        <v>211</v>
      </c>
      <c r="F1918" s="113"/>
      <c r="G1918" s="113">
        <v>1</v>
      </c>
      <c r="H1918" s="150">
        <v>225.8</v>
      </c>
      <c r="I1918" s="161">
        <v>0.25</v>
      </c>
      <c r="J1918" s="157">
        <f t="shared" si="58"/>
        <v>169.35000000000002</v>
      </c>
    </row>
    <row r="1919" spans="1:10" ht="15.75">
      <c r="A1919" s="37">
        <f t="shared" si="59"/>
        <v>1915</v>
      </c>
      <c r="B1919" s="99" t="s">
        <v>203</v>
      </c>
      <c r="C1919" s="113" t="s">
        <v>3892</v>
      </c>
      <c r="D1919" s="113" t="s">
        <v>3893</v>
      </c>
      <c r="E1919" s="113" t="s">
        <v>211</v>
      </c>
      <c r="F1919" s="113"/>
      <c r="G1919" s="113">
        <v>1</v>
      </c>
      <c r="H1919" s="150">
        <v>329.45</v>
      </c>
      <c r="I1919" s="161">
        <v>0.25</v>
      </c>
      <c r="J1919" s="157">
        <f t="shared" si="58"/>
        <v>247.08749999999998</v>
      </c>
    </row>
    <row r="1920" spans="1:10" ht="15.75">
      <c r="A1920" s="37">
        <f t="shared" si="59"/>
        <v>1916</v>
      </c>
      <c r="B1920" s="99" t="s">
        <v>203</v>
      </c>
      <c r="C1920" s="113" t="s">
        <v>3894</v>
      </c>
      <c r="D1920" s="113" t="s">
        <v>3895</v>
      </c>
      <c r="E1920" s="113" t="s">
        <v>211</v>
      </c>
      <c r="F1920" s="113"/>
      <c r="G1920" s="113">
        <v>1</v>
      </c>
      <c r="H1920" s="150">
        <v>560</v>
      </c>
      <c r="I1920" s="161">
        <v>0.25</v>
      </c>
      <c r="J1920" s="157">
        <f t="shared" si="58"/>
        <v>420</v>
      </c>
    </row>
    <row r="1921" spans="1:10" ht="15.75">
      <c r="A1921" s="37">
        <f t="shared" si="59"/>
        <v>1917</v>
      </c>
      <c r="B1921" s="99" t="s">
        <v>203</v>
      </c>
      <c r="C1921" s="113" t="s">
        <v>3896</v>
      </c>
      <c r="D1921" s="113" t="s">
        <v>3897</v>
      </c>
      <c r="E1921" s="113" t="s">
        <v>211</v>
      </c>
      <c r="F1921" s="113"/>
      <c r="G1921" s="113">
        <v>1</v>
      </c>
      <c r="H1921" s="150">
        <v>292.81</v>
      </c>
      <c r="I1921" s="161">
        <v>0.25</v>
      </c>
      <c r="J1921" s="157">
        <f t="shared" si="58"/>
        <v>219.60750000000002</v>
      </c>
    </row>
    <row r="1922" spans="1:10" ht="15.75">
      <c r="A1922" s="37">
        <f t="shared" si="59"/>
        <v>1918</v>
      </c>
      <c r="B1922" s="99" t="s">
        <v>203</v>
      </c>
      <c r="C1922" s="113" t="s">
        <v>3898</v>
      </c>
      <c r="D1922" s="113" t="s">
        <v>3899</v>
      </c>
      <c r="E1922" s="113" t="s">
        <v>211</v>
      </c>
      <c r="F1922" s="113"/>
      <c r="G1922" s="113">
        <v>1</v>
      </c>
      <c r="H1922" s="150">
        <v>281.13</v>
      </c>
      <c r="I1922" s="161">
        <v>0.25</v>
      </c>
      <c r="J1922" s="157">
        <f t="shared" ref="J1922:J1985" si="60">H1922*(1-I1922)</f>
        <v>210.8475</v>
      </c>
    </row>
    <row r="1923" spans="1:10" ht="15.75">
      <c r="A1923" s="37">
        <f t="shared" si="59"/>
        <v>1919</v>
      </c>
      <c r="B1923" s="99" t="s">
        <v>203</v>
      </c>
      <c r="C1923" s="113" t="s">
        <v>3900</v>
      </c>
      <c r="D1923" s="113" t="s">
        <v>3901</v>
      </c>
      <c r="E1923" s="113" t="s">
        <v>211</v>
      </c>
      <c r="F1923" s="113"/>
      <c r="G1923" s="113">
        <v>1</v>
      </c>
      <c r="H1923" s="150">
        <v>269.44</v>
      </c>
      <c r="I1923" s="161">
        <v>0.25</v>
      </c>
      <c r="J1923" s="157">
        <f t="shared" si="60"/>
        <v>202.07999999999998</v>
      </c>
    </row>
    <row r="1924" spans="1:10" ht="15.75">
      <c r="A1924" s="37">
        <f t="shared" si="59"/>
        <v>1920</v>
      </c>
      <c r="B1924" s="99" t="s">
        <v>203</v>
      </c>
      <c r="C1924" s="113" t="s">
        <v>3902</v>
      </c>
      <c r="D1924" s="113" t="s">
        <v>3903</v>
      </c>
      <c r="E1924" s="113" t="s">
        <v>211</v>
      </c>
      <c r="F1924" s="113"/>
      <c r="G1924" s="113">
        <v>1</v>
      </c>
      <c r="H1924" s="150">
        <v>316.93</v>
      </c>
      <c r="I1924" s="161">
        <v>0.25</v>
      </c>
      <c r="J1924" s="157">
        <f t="shared" si="60"/>
        <v>237.69749999999999</v>
      </c>
    </row>
    <row r="1925" spans="1:10" ht="15.75">
      <c r="A1925" s="37">
        <f t="shared" si="59"/>
        <v>1921</v>
      </c>
      <c r="B1925" s="99" t="s">
        <v>203</v>
      </c>
      <c r="C1925" s="113" t="s">
        <v>3904</v>
      </c>
      <c r="D1925" s="113" t="s">
        <v>3905</v>
      </c>
      <c r="E1925" s="113" t="s">
        <v>211</v>
      </c>
      <c r="F1925" s="113"/>
      <c r="G1925" s="113">
        <v>1</v>
      </c>
      <c r="H1925" s="150">
        <v>465.91</v>
      </c>
      <c r="I1925" s="161">
        <v>0.25</v>
      </c>
      <c r="J1925" s="157">
        <f t="shared" si="60"/>
        <v>349.4325</v>
      </c>
    </row>
    <row r="1926" spans="1:10" ht="15.75">
      <c r="A1926" s="37">
        <f t="shared" si="59"/>
        <v>1922</v>
      </c>
      <c r="B1926" s="99" t="s">
        <v>203</v>
      </c>
      <c r="C1926" s="113" t="s">
        <v>3906</v>
      </c>
      <c r="D1926" s="113" t="s">
        <v>3907</v>
      </c>
      <c r="E1926" s="113" t="s">
        <v>211</v>
      </c>
      <c r="F1926" s="113"/>
      <c r="G1926" s="113">
        <v>1</v>
      </c>
      <c r="H1926" s="150">
        <v>465.28</v>
      </c>
      <c r="I1926" s="161">
        <v>0.25</v>
      </c>
      <c r="J1926" s="157">
        <f t="shared" si="60"/>
        <v>348.96</v>
      </c>
    </row>
    <row r="1927" spans="1:10" ht="15.75">
      <c r="A1927" s="37">
        <f t="shared" ref="A1927:A1990" si="61">A1926+1</f>
        <v>1923</v>
      </c>
      <c r="B1927" s="99" t="s">
        <v>203</v>
      </c>
      <c r="C1927" s="113" t="s">
        <v>3908</v>
      </c>
      <c r="D1927" s="113" t="s">
        <v>3909</v>
      </c>
      <c r="E1927" s="113" t="s">
        <v>211</v>
      </c>
      <c r="F1927" s="113"/>
      <c r="G1927" s="113">
        <v>1</v>
      </c>
      <c r="H1927" s="150">
        <v>450.9</v>
      </c>
      <c r="I1927" s="161">
        <v>0.25</v>
      </c>
      <c r="J1927" s="157">
        <f t="shared" si="60"/>
        <v>338.17499999999995</v>
      </c>
    </row>
    <row r="1928" spans="1:10" ht="15.75">
      <c r="A1928" s="37">
        <f t="shared" si="61"/>
        <v>1924</v>
      </c>
      <c r="B1928" s="99" t="s">
        <v>203</v>
      </c>
      <c r="C1928" s="113" t="s">
        <v>3910</v>
      </c>
      <c r="D1928" s="113" t="s">
        <v>3911</v>
      </c>
      <c r="E1928" s="113" t="s">
        <v>211</v>
      </c>
      <c r="F1928" s="113"/>
      <c r="G1928" s="113">
        <v>1</v>
      </c>
      <c r="H1928" s="150">
        <v>462.27</v>
      </c>
      <c r="I1928" s="161">
        <v>0.25</v>
      </c>
      <c r="J1928" s="157">
        <f t="shared" si="60"/>
        <v>346.70249999999999</v>
      </c>
    </row>
    <row r="1929" spans="1:10" ht="15.75">
      <c r="A1929" s="37">
        <f t="shared" si="61"/>
        <v>1925</v>
      </c>
      <c r="B1929" s="99" t="s">
        <v>203</v>
      </c>
      <c r="C1929" s="113" t="s">
        <v>3912</v>
      </c>
      <c r="D1929" s="113" t="s">
        <v>3913</v>
      </c>
      <c r="E1929" s="113" t="s">
        <v>211</v>
      </c>
      <c r="F1929" s="113"/>
      <c r="G1929" s="113">
        <v>1</v>
      </c>
      <c r="H1929" s="150">
        <v>527.63</v>
      </c>
      <c r="I1929" s="161">
        <v>0.25</v>
      </c>
      <c r="J1929" s="157">
        <f t="shared" si="60"/>
        <v>395.72249999999997</v>
      </c>
    </row>
    <row r="1930" spans="1:10" ht="15.75">
      <c r="A1930" s="37">
        <f t="shared" si="61"/>
        <v>1926</v>
      </c>
      <c r="B1930" s="99" t="s">
        <v>203</v>
      </c>
      <c r="C1930" s="113" t="s">
        <v>3914</v>
      </c>
      <c r="D1930" s="113" t="s">
        <v>3915</v>
      </c>
      <c r="E1930" s="113" t="s">
        <v>211</v>
      </c>
      <c r="F1930" s="113"/>
      <c r="G1930" s="113">
        <v>1</v>
      </c>
      <c r="H1930" s="150">
        <v>556.62</v>
      </c>
      <c r="I1930" s="161">
        <v>0.25</v>
      </c>
      <c r="J1930" s="157">
        <f t="shared" si="60"/>
        <v>417.46500000000003</v>
      </c>
    </row>
    <row r="1931" spans="1:10" ht="15.75">
      <c r="A1931" s="37">
        <f t="shared" si="61"/>
        <v>1927</v>
      </c>
      <c r="B1931" s="99" t="s">
        <v>203</v>
      </c>
      <c r="C1931" s="113" t="s">
        <v>3916</v>
      </c>
      <c r="D1931" s="113" t="s">
        <v>3917</v>
      </c>
      <c r="E1931" s="113" t="s">
        <v>211</v>
      </c>
      <c r="F1931" s="113"/>
      <c r="G1931" s="113">
        <v>1</v>
      </c>
      <c r="H1931" s="150">
        <v>480.6</v>
      </c>
      <c r="I1931" s="161">
        <v>0.25</v>
      </c>
      <c r="J1931" s="157">
        <f t="shared" si="60"/>
        <v>360.45000000000005</v>
      </c>
    </row>
    <row r="1932" spans="1:10" ht="15.75">
      <c r="A1932" s="37">
        <f t="shared" si="61"/>
        <v>1928</v>
      </c>
      <c r="B1932" s="99" t="s">
        <v>203</v>
      </c>
      <c r="C1932" s="113" t="s">
        <v>3918</v>
      </c>
      <c r="D1932" s="113" t="s">
        <v>3919</v>
      </c>
      <c r="E1932" s="113" t="s">
        <v>211</v>
      </c>
      <c r="F1932" s="113"/>
      <c r="G1932" s="113">
        <v>1</v>
      </c>
      <c r="H1932" s="150">
        <v>436.61</v>
      </c>
      <c r="I1932" s="161">
        <v>0.25</v>
      </c>
      <c r="J1932" s="157">
        <f t="shared" si="60"/>
        <v>327.45749999999998</v>
      </c>
    </row>
    <row r="1933" spans="1:10" ht="15.75">
      <c r="A1933" s="37">
        <f t="shared" si="61"/>
        <v>1929</v>
      </c>
      <c r="B1933" s="99" t="s">
        <v>203</v>
      </c>
      <c r="C1933" s="113" t="s">
        <v>3920</v>
      </c>
      <c r="D1933" s="113" t="s">
        <v>3921</v>
      </c>
      <c r="E1933" s="113" t="s">
        <v>211</v>
      </c>
      <c r="F1933" s="113"/>
      <c r="G1933" s="113">
        <v>1</v>
      </c>
      <c r="H1933" s="150">
        <v>457.71</v>
      </c>
      <c r="I1933" s="161">
        <v>0.25</v>
      </c>
      <c r="J1933" s="157">
        <f t="shared" si="60"/>
        <v>343.28249999999997</v>
      </c>
    </row>
    <row r="1934" spans="1:10" ht="15.75">
      <c r="A1934" s="37">
        <f t="shared" si="61"/>
        <v>1930</v>
      </c>
      <c r="B1934" s="99" t="s">
        <v>203</v>
      </c>
      <c r="C1934" s="113" t="s">
        <v>3922</v>
      </c>
      <c r="D1934" s="113" t="s">
        <v>3923</v>
      </c>
      <c r="E1934" s="113" t="s">
        <v>211</v>
      </c>
      <c r="F1934" s="113"/>
      <c r="G1934" s="113">
        <v>1</v>
      </c>
      <c r="H1934" s="150">
        <v>324.64</v>
      </c>
      <c r="I1934" s="161">
        <v>0.25</v>
      </c>
      <c r="J1934" s="157">
        <f t="shared" si="60"/>
        <v>243.48</v>
      </c>
    </row>
    <row r="1935" spans="1:10" ht="15.75">
      <c r="A1935" s="37">
        <f t="shared" si="61"/>
        <v>1931</v>
      </c>
      <c r="B1935" s="99" t="s">
        <v>203</v>
      </c>
      <c r="C1935" s="113" t="s">
        <v>3924</v>
      </c>
      <c r="D1935" s="113" t="s">
        <v>3925</v>
      </c>
      <c r="E1935" s="113" t="s">
        <v>211</v>
      </c>
      <c r="F1935" s="113"/>
      <c r="G1935" s="113">
        <v>1</v>
      </c>
      <c r="H1935" s="150">
        <v>448.52</v>
      </c>
      <c r="I1935" s="161">
        <v>0.25</v>
      </c>
      <c r="J1935" s="157">
        <f t="shared" si="60"/>
        <v>336.39</v>
      </c>
    </row>
    <row r="1936" spans="1:10" ht="15.75">
      <c r="A1936" s="37">
        <f t="shared" si="61"/>
        <v>1932</v>
      </c>
      <c r="B1936" s="99" t="s">
        <v>203</v>
      </c>
      <c r="C1936" s="113" t="s">
        <v>3926</v>
      </c>
      <c r="D1936" s="113" t="s">
        <v>3927</v>
      </c>
      <c r="E1936" s="113" t="s">
        <v>211</v>
      </c>
      <c r="F1936" s="113"/>
      <c r="G1936" s="113">
        <v>1</v>
      </c>
      <c r="H1936" s="150">
        <v>507.11</v>
      </c>
      <c r="I1936" s="161">
        <v>0.25</v>
      </c>
      <c r="J1936" s="157">
        <f t="shared" si="60"/>
        <v>380.33249999999998</v>
      </c>
    </row>
    <row r="1937" spans="1:10" ht="15.75">
      <c r="A1937" s="37">
        <f t="shared" si="61"/>
        <v>1933</v>
      </c>
      <c r="B1937" s="99" t="s">
        <v>203</v>
      </c>
      <c r="C1937" s="113" t="s">
        <v>3928</v>
      </c>
      <c r="D1937" s="113" t="s">
        <v>3929</v>
      </c>
      <c r="E1937" s="113" t="s">
        <v>211</v>
      </c>
      <c r="F1937" s="113"/>
      <c r="G1937" s="113">
        <v>1</v>
      </c>
      <c r="H1937" s="150">
        <v>462.09</v>
      </c>
      <c r="I1937" s="161">
        <v>0.25</v>
      </c>
      <c r="J1937" s="157">
        <f t="shared" si="60"/>
        <v>346.5675</v>
      </c>
    </row>
    <row r="1938" spans="1:10" ht="15.75">
      <c r="A1938" s="37">
        <f t="shared" si="61"/>
        <v>1934</v>
      </c>
      <c r="B1938" s="99" t="s">
        <v>203</v>
      </c>
      <c r="C1938" s="113" t="s">
        <v>3930</v>
      </c>
      <c r="D1938" s="113" t="s">
        <v>3931</v>
      </c>
      <c r="E1938" s="113" t="s">
        <v>211</v>
      </c>
      <c r="F1938" s="113"/>
      <c r="G1938" s="113">
        <v>1</v>
      </c>
      <c r="H1938" s="150">
        <v>486.45</v>
      </c>
      <c r="I1938" s="161">
        <v>0.25</v>
      </c>
      <c r="J1938" s="157">
        <f t="shared" si="60"/>
        <v>364.83749999999998</v>
      </c>
    </row>
    <row r="1939" spans="1:10" ht="15.75">
      <c r="A1939" s="37">
        <f t="shared" si="61"/>
        <v>1935</v>
      </c>
      <c r="B1939" s="99" t="s">
        <v>203</v>
      </c>
      <c r="C1939" s="113" t="s">
        <v>3932</v>
      </c>
      <c r="D1939" s="113" t="s">
        <v>3933</v>
      </c>
      <c r="E1939" s="113" t="s">
        <v>211</v>
      </c>
      <c r="F1939" s="113"/>
      <c r="G1939" s="113">
        <v>1</v>
      </c>
      <c r="H1939" s="150">
        <v>449.48</v>
      </c>
      <c r="I1939" s="161">
        <v>0.25</v>
      </c>
      <c r="J1939" s="157">
        <f t="shared" si="60"/>
        <v>337.11</v>
      </c>
    </row>
    <row r="1940" spans="1:10" ht="15.75">
      <c r="A1940" s="37">
        <f t="shared" si="61"/>
        <v>1936</v>
      </c>
      <c r="B1940" s="99" t="s">
        <v>203</v>
      </c>
      <c r="C1940" s="113" t="s">
        <v>3934</v>
      </c>
      <c r="D1940" s="113" t="s">
        <v>3935</v>
      </c>
      <c r="E1940" s="113" t="s">
        <v>211</v>
      </c>
      <c r="F1940" s="113"/>
      <c r="G1940" s="113">
        <v>1</v>
      </c>
      <c r="H1940" s="150">
        <v>572.77</v>
      </c>
      <c r="I1940" s="161">
        <v>0.25</v>
      </c>
      <c r="J1940" s="157">
        <f t="shared" si="60"/>
        <v>429.57749999999999</v>
      </c>
    </row>
    <row r="1941" spans="1:10" ht="15.75">
      <c r="A1941" s="37">
        <f t="shared" si="61"/>
        <v>1937</v>
      </c>
      <c r="B1941" s="99" t="s">
        <v>203</v>
      </c>
      <c r="C1941" s="113" t="s">
        <v>3936</v>
      </c>
      <c r="D1941" s="113" t="s">
        <v>3937</v>
      </c>
      <c r="E1941" s="113" t="s">
        <v>211</v>
      </c>
      <c r="F1941" s="113"/>
      <c r="G1941" s="113">
        <v>1</v>
      </c>
      <c r="H1941" s="150">
        <v>793.41</v>
      </c>
      <c r="I1941" s="161">
        <v>0.25</v>
      </c>
      <c r="J1941" s="157">
        <f t="shared" si="60"/>
        <v>595.0575</v>
      </c>
    </row>
    <row r="1942" spans="1:10" ht="15.75">
      <c r="A1942" s="37">
        <f t="shared" si="61"/>
        <v>1938</v>
      </c>
      <c r="B1942" s="99" t="s">
        <v>203</v>
      </c>
      <c r="C1942" s="113" t="s">
        <v>3938</v>
      </c>
      <c r="D1942" s="113" t="s">
        <v>3939</v>
      </c>
      <c r="E1942" s="113" t="s">
        <v>211</v>
      </c>
      <c r="F1942" s="113"/>
      <c r="G1942" s="113">
        <v>1</v>
      </c>
      <c r="H1942" s="150">
        <v>1008.17</v>
      </c>
      <c r="I1942" s="161">
        <v>0.25</v>
      </c>
      <c r="J1942" s="157">
        <f t="shared" si="60"/>
        <v>756.12749999999994</v>
      </c>
    </row>
    <row r="1943" spans="1:10" ht="15.75">
      <c r="A1943" s="37">
        <f t="shared" si="61"/>
        <v>1939</v>
      </c>
      <c r="B1943" s="99" t="s">
        <v>203</v>
      </c>
      <c r="C1943" s="113" t="s">
        <v>3940</v>
      </c>
      <c r="D1943" s="113" t="s">
        <v>3941</v>
      </c>
      <c r="E1943" s="113" t="s">
        <v>211</v>
      </c>
      <c r="F1943" s="113"/>
      <c r="G1943" s="113">
        <v>1</v>
      </c>
      <c r="H1943" s="150">
        <v>1120.92</v>
      </c>
      <c r="I1943" s="161">
        <v>0.25</v>
      </c>
      <c r="J1943" s="157">
        <f t="shared" si="60"/>
        <v>840.69</v>
      </c>
    </row>
    <row r="1944" spans="1:10" ht="15.75">
      <c r="A1944" s="37">
        <f t="shared" si="61"/>
        <v>1940</v>
      </c>
      <c r="B1944" s="99" t="s">
        <v>203</v>
      </c>
      <c r="C1944" s="113" t="s">
        <v>3942</v>
      </c>
      <c r="D1944" s="113" t="s">
        <v>3943</v>
      </c>
      <c r="E1944" s="113" t="s">
        <v>211</v>
      </c>
      <c r="F1944" s="113"/>
      <c r="G1944" s="113">
        <v>1</v>
      </c>
      <c r="H1944" s="150">
        <v>1131.6600000000001</v>
      </c>
      <c r="I1944" s="161">
        <v>0.25</v>
      </c>
      <c r="J1944" s="157">
        <f t="shared" si="60"/>
        <v>848.74500000000012</v>
      </c>
    </row>
    <row r="1945" spans="1:10" ht="15.75">
      <c r="A1945" s="37">
        <f t="shared" si="61"/>
        <v>1941</v>
      </c>
      <c r="B1945" s="99" t="s">
        <v>203</v>
      </c>
      <c r="C1945" s="113" t="s">
        <v>3944</v>
      </c>
      <c r="D1945" s="113" t="s">
        <v>3945</v>
      </c>
      <c r="E1945" s="113" t="s">
        <v>211</v>
      </c>
      <c r="F1945" s="113"/>
      <c r="G1945" s="113">
        <v>1</v>
      </c>
      <c r="H1945" s="150">
        <v>954.69</v>
      </c>
      <c r="I1945" s="161">
        <v>0.25</v>
      </c>
      <c r="J1945" s="157">
        <f t="shared" si="60"/>
        <v>716.01750000000004</v>
      </c>
    </row>
    <row r="1946" spans="1:10" ht="15.75">
      <c r="A1946" s="37">
        <f t="shared" si="61"/>
        <v>1942</v>
      </c>
      <c r="B1946" s="99" t="s">
        <v>203</v>
      </c>
      <c r="C1946" s="113" t="s">
        <v>3946</v>
      </c>
      <c r="D1946" s="113" t="s">
        <v>3947</v>
      </c>
      <c r="E1946" s="113" t="s">
        <v>211</v>
      </c>
      <c r="F1946" s="113"/>
      <c r="G1946" s="113">
        <v>1</v>
      </c>
      <c r="H1946" s="150">
        <v>1014.23</v>
      </c>
      <c r="I1946" s="161">
        <v>0.25</v>
      </c>
      <c r="J1946" s="157">
        <f t="shared" si="60"/>
        <v>760.67250000000001</v>
      </c>
    </row>
    <row r="1947" spans="1:10" ht="15.75">
      <c r="A1947" s="37">
        <f t="shared" si="61"/>
        <v>1943</v>
      </c>
      <c r="B1947" s="99" t="s">
        <v>203</v>
      </c>
      <c r="C1947" s="113" t="s">
        <v>3948</v>
      </c>
      <c r="D1947" s="113" t="s">
        <v>3949</v>
      </c>
      <c r="E1947" s="113" t="s">
        <v>211</v>
      </c>
      <c r="F1947" s="113"/>
      <c r="G1947" s="113">
        <v>1</v>
      </c>
      <c r="H1947" s="150">
        <v>1071.29</v>
      </c>
      <c r="I1947" s="161">
        <v>0.25</v>
      </c>
      <c r="J1947" s="157">
        <f t="shared" si="60"/>
        <v>803.46749999999997</v>
      </c>
    </row>
    <row r="1948" spans="1:10" ht="15.75">
      <c r="A1948" s="37">
        <f t="shared" si="61"/>
        <v>1944</v>
      </c>
      <c r="B1948" s="99" t="s">
        <v>203</v>
      </c>
      <c r="C1948" s="113" t="s">
        <v>3950</v>
      </c>
      <c r="D1948" s="113" t="s">
        <v>3951</v>
      </c>
      <c r="E1948" s="113" t="s">
        <v>211</v>
      </c>
      <c r="F1948" s="113"/>
      <c r="G1948" s="113">
        <v>1</v>
      </c>
      <c r="H1948" s="150">
        <v>104.35</v>
      </c>
      <c r="I1948" s="161">
        <v>0.25</v>
      </c>
      <c r="J1948" s="157">
        <f t="shared" si="60"/>
        <v>78.262499999999989</v>
      </c>
    </row>
    <row r="1949" spans="1:10" ht="15.75">
      <c r="A1949" s="37">
        <f t="shared" si="61"/>
        <v>1945</v>
      </c>
      <c r="B1949" s="99" t="s">
        <v>203</v>
      </c>
      <c r="C1949" s="113" t="s">
        <v>3952</v>
      </c>
      <c r="D1949" s="113" t="s">
        <v>3953</v>
      </c>
      <c r="E1949" s="113" t="s">
        <v>211</v>
      </c>
      <c r="F1949" s="113"/>
      <c r="G1949" s="113">
        <v>1</v>
      </c>
      <c r="H1949" s="150">
        <v>223.94</v>
      </c>
      <c r="I1949" s="161">
        <v>0.25</v>
      </c>
      <c r="J1949" s="157">
        <f t="shared" si="60"/>
        <v>167.95499999999998</v>
      </c>
    </row>
    <row r="1950" spans="1:10" ht="15.75">
      <c r="A1950" s="37">
        <f t="shared" si="61"/>
        <v>1946</v>
      </c>
      <c r="B1950" s="99" t="s">
        <v>203</v>
      </c>
      <c r="C1950" s="113" t="s">
        <v>3954</v>
      </c>
      <c r="D1950" s="113" t="s">
        <v>3955</v>
      </c>
      <c r="E1950" s="113" t="s">
        <v>211</v>
      </c>
      <c r="F1950" s="113"/>
      <c r="G1950" s="113">
        <v>1</v>
      </c>
      <c r="H1950" s="150">
        <v>282.86</v>
      </c>
      <c r="I1950" s="161">
        <v>0.25</v>
      </c>
      <c r="J1950" s="157">
        <f t="shared" si="60"/>
        <v>212.14500000000001</v>
      </c>
    </row>
    <row r="1951" spans="1:10" ht="15.75">
      <c r="A1951" s="37">
        <f t="shared" si="61"/>
        <v>1947</v>
      </c>
      <c r="B1951" s="99" t="s">
        <v>203</v>
      </c>
      <c r="C1951" s="113" t="s">
        <v>3956</v>
      </c>
      <c r="D1951" s="113" t="s">
        <v>3957</v>
      </c>
      <c r="E1951" s="113" t="s">
        <v>211</v>
      </c>
      <c r="F1951" s="113"/>
      <c r="G1951" s="113">
        <v>1</v>
      </c>
      <c r="H1951" s="150">
        <v>95.87</v>
      </c>
      <c r="I1951" s="161">
        <v>0.25</v>
      </c>
      <c r="J1951" s="157">
        <f t="shared" si="60"/>
        <v>71.902500000000003</v>
      </c>
    </row>
    <row r="1952" spans="1:10" ht="15.75">
      <c r="A1952" s="37">
        <f t="shared" si="61"/>
        <v>1948</v>
      </c>
      <c r="B1952" s="99" t="s">
        <v>203</v>
      </c>
      <c r="C1952" s="113" t="s">
        <v>3958</v>
      </c>
      <c r="D1952" s="113" t="s">
        <v>3959</v>
      </c>
      <c r="E1952" s="113" t="s">
        <v>211</v>
      </c>
      <c r="F1952" s="113"/>
      <c r="G1952" s="113">
        <v>1</v>
      </c>
      <c r="H1952" s="150">
        <v>186.31</v>
      </c>
      <c r="I1952" s="161">
        <v>0.25</v>
      </c>
      <c r="J1952" s="157">
        <f t="shared" si="60"/>
        <v>139.73250000000002</v>
      </c>
    </row>
    <row r="1953" spans="1:10" ht="15.75">
      <c r="A1953" s="37">
        <f t="shared" si="61"/>
        <v>1949</v>
      </c>
      <c r="B1953" s="99" t="s">
        <v>203</v>
      </c>
      <c r="C1953" s="113" t="s">
        <v>3960</v>
      </c>
      <c r="D1953" s="113" t="s">
        <v>3961</v>
      </c>
      <c r="E1953" s="113" t="s">
        <v>211</v>
      </c>
      <c r="F1953" s="113"/>
      <c r="G1953" s="113">
        <v>1</v>
      </c>
      <c r="H1953" s="150">
        <v>313.97000000000003</v>
      </c>
      <c r="I1953" s="161">
        <v>0.25</v>
      </c>
      <c r="J1953" s="157">
        <f t="shared" si="60"/>
        <v>235.47750000000002</v>
      </c>
    </row>
    <row r="1954" spans="1:10" ht="15.75">
      <c r="A1954" s="37">
        <f t="shared" si="61"/>
        <v>1950</v>
      </c>
      <c r="B1954" s="99" t="s">
        <v>203</v>
      </c>
      <c r="C1954" s="113" t="s">
        <v>3962</v>
      </c>
      <c r="D1954" s="113" t="s">
        <v>3963</v>
      </c>
      <c r="E1954" s="113" t="s">
        <v>211</v>
      </c>
      <c r="F1954" s="113"/>
      <c r="G1954" s="113">
        <v>1</v>
      </c>
      <c r="H1954" s="150">
        <v>247.54</v>
      </c>
      <c r="I1954" s="161">
        <v>0.25</v>
      </c>
      <c r="J1954" s="157">
        <f t="shared" si="60"/>
        <v>185.655</v>
      </c>
    </row>
    <row r="1955" spans="1:10" ht="15.75">
      <c r="A1955" s="37">
        <f t="shared" si="61"/>
        <v>1951</v>
      </c>
      <c r="B1955" s="99" t="s">
        <v>203</v>
      </c>
      <c r="C1955" s="113" t="s">
        <v>3964</v>
      </c>
      <c r="D1955" s="113" t="s">
        <v>3965</v>
      </c>
      <c r="E1955" s="113" t="s">
        <v>211</v>
      </c>
      <c r="F1955" s="113"/>
      <c r="G1955" s="113">
        <v>1</v>
      </c>
      <c r="H1955" s="150">
        <v>43.4</v>
      </c>
      <c r="I1955" s="161">
        <v>0.25</v>
      </c>
      <c r="J1955" s="157">
        <f t="shared" si="60"/>
        <v>32.549999999999997</v>
      </c>
    </row>
    <row r="1956" spans="1:10" ht="15.75">
      <c r="A1956" s="37">
        <f t="shared" si="61"/>
        <v>1952</v>
      </c>
      <c r="B1956" s="99" t="s">
        <v>203</v>
      </c>
      <c r="C1956" s="113" t="s">
        <v>3966</v>
      </c>
      <c r="D1956" s="113" t="s">
        <v>3967</v>
      </c>
      <c r="E1956" s="113" t="s">
        <v>211</v>
      </c>
      <c r="F1956" s="113"/>
      <c r="G1956" s="113">
        <v>1</v>
      </c>
      <c r="H1956" s="150">
        <v>40.25</v>
      </c>
      <c r="I1956" s="161">
        <v>0.25</v>
      </c>
      <c r="J1956" s="157">
        <f t="shared" si="60"/>
        <v>30.1875</v>
      </c>
    </row>
    <row r="1957" spans="1:10" ht="15.75">
      <c r="A1957" s="37">
        <f t="shared" si="61"/>
        <v>1953</v>
      </c>
      <c r="B1957" s="99" t="s">
        <v>203</v>
      </c>
      <c r="C1957" s="113" t="s">
        <v>3968</v>
      </c>
      <c r="D1957" s="113" t="s">
        <v>3969</v>
      </c>
      <c r="E1957" s="113" t="s">
        <v>211</v>
      </c>
      <c r="F1957" s="113"/>
      <c r="G1957" s="113">
        <v>1</v>
      </c>
      <c r="H1957" s="150">
        <v>81.67</v>
      </c>
      <c r="I1957" s="161">
        <v>0.25</v>
      </c>
      <c r="J1957" s="157">
        <f t="shared" si="60"/>
        <v>61.252499999999998</v>
      </c>
    </row>
    <row r="1958" spans="1:10" ht="15.75">
      <c r="A1958" s="37">
        <f t="shared" si="61"/>
        <v>1954</v>
      </c>
      <c r="B1958" s="99" t="s">
        <v>203</v>
      </c>
      <c r="C1958" s="113" t="s">
        <v>3970</v>
      </c>
      <c r="D1958" s="113" t="s">
        <v>3971</v>
      </c>
      <c r="E1958" s="113" t="s">
        <v>211</v>
      </c>
      <c r="F1958" s="113"/>
      <c r="G1958" s="113">
        <v>1</v>
      </c>
      <c r="H1958" s="150">
        <v>232.22</v>
      </c>
      <c r="I1958" s="161">
        <v>0.25</v>
      </c>
      <c r="J1958" s="157">
        <f t="shared" si="60"/>
        <v>174.16499999999999</v>
      </c>
    </row>
    <row r="1959" spans="1:10" ht="15.75">
      <c r="A1959" s="37">
        <f t="shared" si="61"/>
        <v>1955</v>
      </c>
      <c r="B1959" s="99" t="s">
        <v>203</v>
      </c>
      <c r="C1959" s="113" t="s">
        <v>3972</v>
      </c>
      <c r="D1959" s="113" t="s">
        <v>3973</v>
      </c>
      <c r="E1959" s="113" t="s">
        <v>211</v>
      </c>
      <c r="F1959" s="113"/>
      <c r="G1959" s="113">
        <v>1</v>
      </c>
      <c r="H1959" s="150">
        <v>612.92999999999995</v>
      </c>
      <c r="I1959" s="161">
        <v>0.25</v>
      </c>
      <c r="J1959" s="157">
        <f t="shared" si="60"/>
        <v>459.69749999999999</v>
      </c>
    </row>
    <row r="1960" spans="1:10" ht="15.75">
      <c r="A1960" s="37">
        <f t="shared" si="61"/>
        <v>1956</v>
      </c>
      <c r="B1960" s="99" t="s">
        <v>203</v>
      </c>
      <c r="C1960" s="113" t="s">
        <v>3974</v>
      </c>
      <c r="D1960" s="113" t="s">
        <v>3975</v>
      </c>
      <c r="E1960" s="113" t="s">
        <v>211</v>
      </c>
      <c r="F1960" s="113"/>
      <c r="G1960" s="113">
        <v>1</v>
      </c>
      <c r="H1960" s="150">
        <v>703.68</v>
      </c>
      <c r="I1960" s="161">
        <v>0.25</v>
      </c>
      <c r="J1960" s="157">
        <f t="shared" si="60"/>
        <v>527.76</v>
      </c>
    </row>
    <row r="1961" spans="1:10" ht="15.75">
      <c r="A1961" s="37">
        <f t="shared" si="61"/>
        <v>1957</v>
      </c>
      <c r="B1961" s="99" t="s">
        <v>203</v>
      </c>
      <c r="C1961" s="113" t="s">
        <v>3976</v>
      </c>
      <c r="D1961" s="113" t="s">
        <v>3975</v>
      </c>
      <c r="E1961" s="113" t="s">
        <v>211</v>
      </c>
      <c r="F1961" s="113"/>
      <c r="G1961" s="113">
        <v>1</v>
      </c>
      <c r="H1961" s="150">
        <v>703.68</v>
      </c>
      <c r="I1961" s="161">
        <v>0.25</v>
      </c>
      <c r="J1961" s="157">
        <f t="shared" si="60"/>
        <v>527.76</v>
      </c>
    </row>
    <row r="1962" spans="1:10" ht="15.75">
      <c r="A1962" s="37">
        <f t="shared" si="61"/>
        <v>1958</v>
      </c>
      <c r="B1962" s="99" t="s">
        <v>203</v>
      </c>
      <c r="C1962" s="113" t="s">
        <v>3977</v>
      </c>
      <c r="D1962" s="113" t="s">
        <v>3978</v>
      </c>
      <c r="E1962" s="113" t="s">
        <v>211</v>
      </c>
      <c r="F1962" s="113"/>
      <c r="G1962" s="113">
        <v>1</v>
      </c>
      <c r="H1962" s="150">
        <v>716.73</v>
      </c>
      <c r="I1962" s="161">
        <v>0.25</v>
      </c>
      <c r="J1962" s="157">
        <f t="shared" si="60"/>
        <v>537.54750000000001</v>
      </c>
    </row>
    <row r="1963" spans="1:10" ht="15.75">
      <c r="A1963" s="37">
        <f t="shared" si="61"/>
        <v>1959</v>
      </c>
      <c r="B1963" s="99" t="s">
        <v>203</v>
      </c>
      <c r="C1963" s="113" t="s">
        <v>3979</v>
      </c>
      <c r="D1963" s="113" t="s">
        <v>3978</v>
      </c>
      <c r="E1963" s="113" t="s">
        <v>211</v>
      </c>
      <c r="F1963" s="113"/>
      <c r="G1963" s="113">
        <v>1</v>
      </c>
      <c r="H1963" s="150">
        <v>716.73</v>
      </c>
      <c r="I1963" s="161">
        <v>0.25</v>
      </c>
      <c r="J1963" s="157">
        <f t="shared" si="60"/>
        <v>537.54750000000001</v>
      </c>
    </row>
    <row r="1964" spans="1:10" ht="15.75">
      <c r="A1964" s="37">
        <f t="shared" si="61"/>
        <v>1960</v>
      </c>
      <c r="B1964" s="99" t="s">
        <v>203</v>
      </c>
      <c r="C1964" s="113" t="s">
        <v>3980</v>
      </c>
      <c r="D1964" s="113" t="s">
        <v>3973</v>
      </c>
      <c r="E1964" s="113" t="s">
        <v>211</v>
      </c>
      <c r="F1964" s="113"/>
      <c r="G1964" s="113">
        <v>1</v>
      </c>
      <c r="H1964" s="150">
        <v>612.92999999999995</v>
      </c>
      <c r="I1964" s="161">
        <v>0.25</v>
      </c>
      <c r="J1964" s="157">
        <f t="shared" si="60"/>
        <v>459.69749999999999</v>
      </c>
    </row>
    <row r="1965" spans="1:10" ht="15.75">
      <c r="A1965" s="37">
        <f t="shared" si="61"/>
        <v>1961</v>
      </c>
      <c r="B1965" s="99" t="s">
        <v>203</v>
      </c>
      <c r="C1965" s="113" t="s">
        <v>3981</v>
      </c>
      <c r="D1965" s="113" t="s">
        <v>3982</v>
      </c>
      <c r="E1965" s="113" t="s">
        <v>211</v>
      </c>
      <c r="F1965" s="113"/>
      <c r="G1965" s="113">
        <v>1</v>
      </c>
      <c r="H1965" s="150">
        <v>625.97</v>
      </c>
      <c r="I1965" s="161">
        <v>0.25</v>
      </c>
      <c r="J1965" s="157">
        <f t="shared" si="60"/>
        <v>469.47750000000002</v>
      </c>
    </row>
    <row r="1966" spans="1:10" ht="15.75">
      <c r="A1966" s="37">
        <f t="shared" si="61"/>
        <v>1962</v>
      </c>
      <c r="B1966" s="99" t="s">
        <v>203</v>
      </c>
      <c r="C1966" s="113" t="s">
        <v>3983</v>
      </c>
      <c r="D1966" s="113" t="s">
        <v>3982</v>
      </c>
      <c r="E1966" s="113" t="s">
        <v>211</v>
      </c>
      <c r="F1966" s="113"/>
      <c r="G1966" s="113">
        <v>1</v>
      </c>
      <c r="H1966" s="150">
        <v>625.97</v>
      </c>
      <c r="I1966" s="161">
        <v>0.25</v>
      </c>
      <c r="J1966" s="157">
        <f t="shared" si="60"/>
        <v>469.47750000000002</v>
      </c>
    </row>
    <row r="1967" spans="1:10" ht="15.75">
      <c r="A1967" s="37">
        <f t="shared" si="61"/>
        <v>1963</v>
      </c>
      <c r="B1967" s="99" t="s">
        <v>203</v>
      </c>
      <c r="C1967" s="113" t="s">
        <v>3984</v>
      </c>
      <c r="D1967" s="113" t="s">
        <v>3985</v>
      </c>
      <c r="E1967" s="113" t="s">
        <v>211</v>
      </c>
      <c r="F1967" s="113"/>
      <c r="G1967" s="113">
        <v>1</v>
      </c>
      <c r="H1967" s="150">
        <v>814.75</v>
      </c>
      <c r="I1967" s="161">
        <v>0.25</v>
      </c>
      <c r="J1967" s="157">
        <f t="shared" si="60"/>
        <v>611.0625</v>
      </c>
    </row>
    <row r="1968" spans="1:10" ht="15.75">
      <c r="A1968" s="37">
        <f t="shared" si="61"/>
        <v>1964</v>
      </c>
      <c r="B1968" s="99" t="s">
        <v>203</v>
      </c>
      <c r="C1968" s="113" t="s">
        <v>3986</v>
      </c>
      <c r="D1968" s="113" t="s">
        <v>3987</v>
      </c>
      <c r="E1968" s="113" t="s">
        <v>211</v>
      </c>
      <c r="F1968" s="113"/>
      <c r="G1968" s="113">
        <v>1</v>
      </c>
      <c r="H1968" s="150">
        <v>812.7</v>
      </c>
      <c r="I1968" s="161">
        <v>0.25</v>
      </c>
      <c r="J1968" s="157">
        <f t="shared" si="60"/>
        <v>609.52500000000009</v>
      </c>
    </row>
    <row r="1969" spans="1:10" ht="15.75">
      <c r="A1969" s="37">
        <f t="shared" si="61"/>
        <v>1965</v>
      </c>
      <c r="B1969" s="99" t="s">
        <v>203</v>
      </c>
      <c r="C1969" s="113" t="s">
        <v>3988</v>
      </c>
      <c r="D1969" s="113" t="s">
        <v>3989</v>
      </c>
      <c r="E1969" s="113" t="s">
        <v>211</v>
      </c>
      <c r="F1969" s="113"/>
      <c r="G1969" s="113">
        <v>1</v>
      </c>
      <c r="H1969" s="150">
        <v>674.87</v>
      </c>
      <c r="I1969" s="161">
        <v>0.25</v>
      </c>
      <c r="J1969" s="157">
        <f t="shared" si="60"/>
        <v>506.15250000000003</v>
      </c>
    </row>
    <row r="1970" spans="1:10" ht="15.75">
      <c r="A1970" s="37">
        <f t="shared" si="61"/>
        <v>1966</v>
      </c>
      <c r="B1970" s="99" t="s">
        <v>203</v>
      </c>
      <c r="C1970" s="113" t="s">
        <v>3990</v>
      </c>
      <c r="D1970" s="113" t="s">
        <v>3991</v>
      </c>
      <c r="E1970" s="113" t="s">
        <v>211</v>
      </c>
      <c r="F1970" s="113"/>
      <c r="G1970" s="113">
        <v>1</v>
      </c>
      <c r="H1970" s="150">
        <v>766</v>
      </c>
      <c r="I1970" s="161">
        <v>0.25</v>
      </c>
      <c r="J1970" s="157">
        <f t="shared" si="60"/>
        <v>574.5</v>
      </c>
    </row>
    <row r="1971" spans="1:10" ht="15.75">
      <c r="A1971" s="37">
        <f t="shared" si="61"/>
        <v>1967</v>
      </c>
      <c r="B1971" s="99" t="s">
        <v>203</v>
      </c>
      <c r="C1971" s="113" t="s">
        <v>3992</v>
      </c>
      <c r="D1971" s="113" t="s">
        <v>3991</v>
      </c>
      <c r="E1971" s="113" t="s">
        <v>211</v>
      </c>
      <c r="F1971" s="113"/>
      <c r="G1971" s="113">
        <v>1</v>
      </c>
      <c r="H1971" s="150">
        <v>766</v>
      </c>
      <c r="I1971" s="161">
        <v>0.25</v>
      </c>
      <c r="J1971" s="157">
        <f t="shared" si="60"/>
        <v>574.5</v>
      </c>
    </row>
    <row r="1972" spans="1:10" ht="15.75">
      <c r="A1972" s="37">
        <f t="shared" si="61"/>
        <v>1968</v>
      </c>
      <c r="B1972" s="99" t="s">
        <v>203</v>
      </c>
      <c r="C1972" s="113" t="s">
        <v>3993</v>
      </c>
      <c r="D1972" s="113" t="s">
        <v>3994</v>
      </c>
      <c r="E1972" s="113" t="s">
        <v>211</v>
      </c>
      <c r="F1972" s="113"/>
      <c r="G1972" s="113">
        <v>1</v>
      </c>
      <c r="H1972" s="150">
        <v>776.62</v>
      </c>
      <c r="I1972" s="161">
        <v>0.25</v>
      </c>
      <c r="J1972" s="157">
        <f t="shared" si="60"/>
        <v>582.46500000000003</v>
      </c>
    </row>
    <row r="1973" spans="1:10" ht="15.75">
      <c r="A1973" s="37">
        <f t="shared" si="61"/>
        <v>1969</v>
      </c>
      <c r="B1973" s="99" t="s">
        <v>203</v>
      </c>
      <c r="C1973" s="113" t="s">
        <v>3995</v>
      </c>
      <c r="D1973" s="113" t="s">
        <v>3996</v>
      </c>
      <c r="E1973" s="113" t="s">
        <v>211</v>
      </c>
      <c r="F1973" s="113"/>
      <c r="G1973" s="113">
        <v>1</v>
      </c>
      <c r="H1973" s="150">
        <v>776.62</v>
      </c>
      <c r="I1973" s="161">
        <v>0.25</v>
      </c>
      <c r="J1973" s="157">
        <f t="shared" si="60"/>
        <v>582.46500000000003</v>
      </c>
    </row>
    <row r="1974" spans="1:10" ht="15.75">
      <c r="A1974" s="37">
        <f t="shared" si="61"/>
        <v>1970</v>
      </c>
      <c r="B1974" s="99" t="s">
        <v>203</v>
      </c>
      <c r="C1974" s="113" t="s">
        <v>3997</v>
      </c>
      <c r="D1974" s="113" t="s">
        <v>3989</v>
      </c>
      <c r="E1974" s="113" t="s">
        <v>211</v>
      </c>
      <c r="F1974" s="113"/>
      <c r="G1974" s="113">
        <v>1</v>
      </c>
      <c r="H1974" s="150">
        <v>674.87</v>
      </c>
      <c r="I1974" s="161">
        <v>0.25</v>
      </c>
      <c r="J1974" s="157">
        <f t="shared" si="60"/>
        <v>506.15250000000003</v>
      </c>
    </row>
    <row r="1975" spans="1:10" ht="15.75">
      <c r="A1975" s="37">
        <f t="shared" si="61"/>
        <v>1971</v>
      </c>
      <c r="B1975" s="99" t="s">
        <v>203</v>
      </c>
      <c r="C1975" s="113" t="s">
        <v>3998</v>
      </c>
      <c r="D1975" s="113" t="s">
        <v>3999</v>
      </c>
      <c r="E1975" s="113" t="s">
        <v>211</v>
      </c>
      <c r="F1975" s="113"/>
      <c r="G1975" s="113">
        <v>1</v>
      </c>
      <c r="H1975" s="150">
        <v>685.5</v>
      </c>
      <c r="I1975" s="161">
        <v>0.25</v>
      </c>
      <c r="J1975" s="157">
        <f t="shared" si="60"/>
        <v>514.125</v>
      </c>
    </row>
    <row r="1976" spans="1:10" ht="15.75">
      <c r="A1976" s="37">
        <f t="shared" si="61"/>
        <v>1972</v>
      </c>
      <c r="B1976" s="99" t="s">
        <v>203</v>
      </c>
      <c r="C1976" s="113" t="s">
        <v>4000</v>
      </c>
      <c r="D1976" s="113" t="s">
        <v>3999</v>
      </c>
      <c r="E1976" s="113" t="s">
        <v>211</v>
      </c>
      <c r="F1976" s="113"/>
      <c r="G1976" s="113">
        <v>1</v>
      </c>
      <c r="H1976" s="150">
        <v>685.5</v>
      </c>
      <c r="I1976" s="161">
        <v>0.25</v>
      </c>
      <c r="J1976" s="157">
        <f t="shared" si="60"/>
        <v>514.125</v>
      </c>
    </row>
    <row r="1977" spans="1:10" ht="15.75">
      <c r="A1977" s="37">
        <f t="shared" si="61"/>
        <v>1973</v>
      </c>
      <c r="B1977" s="99" t="s">
        <v>203</v>
      </c>
      <c r="C1977" s="113" t="s">
        <v>4001</v>
      </c>
      <c r="D1977" s="113" t="s">
        <v>4002</v>
      </c>
      <c r="E1977" s="113" t="s">
        <v>211</v>
      </c>
      <c r="F1977" s="113"/>
      <c r="G1977" s="113">
        <v>1</v>
      </c>
      <c r="H1977" s="150">
        <v>496.72</v>
      </c>
      <c r="I1977" s="161">
        <v>0.25</v>
      </c>
      <c r="J1977" s="157">
        <f t="shared" si="60"/>
        <v>372.54</v>
      </c>
    </row>
    <row r="1978" spans="1:10" ht="15.75">
      <c r="A1978" s="37">
        <f t="shared" si="61"/>
        <v>1974</v>
      </c>
      <c r="B1978" s="99" t="s">
        <v>203</v>
      </c>
      <c r="C1978" s="113" t="s">
        <v>4003</v>
      </c>
      <c r="D1978" s="113" t="s">
        <v>4004</v>
      </c>
      <c r="E1978" s="113" t="s">
        <v>211</v>
      </c>
      <c r="F1978" s="113"/>
      <c r="G1978" s="113">
        <v>1</v>
      </c>
      <c r="H1978" s="150">
        <v>601.79</v>
      </c>
      <c r="I1978" s="161">
        <v>0.25</v>
      </c>
      <c r="J1978" s="157">
        <f t="shared" si="60"/>
        <v>451.34249999999997</v>
      </c>
    </row>
    <row r="1979" spans="1:10" ht="15.75">
      <c r="A1979" s="37">
        <f t="shared" si="61"/>
        <v>1975</v>
      </c>
      <c r="B1979" s="99" t="s">
        <v>203</v>
      </c>
      <c r="C1979" s="113" t="s">
        <v>4005</v>
      </c>
      <c r="D1979" s="113" t="s">
        <v>4006</v>
      </c>
      <c r="E1979" s="113" t="s">
        <v>211</v>
      </c>
      <c r="F1979" s="113"/>
      <c r="G1979" s="113">
        <v>1</v>
      </c>
      <c r="H1979" s="150">
        <v>443.15</v>
      </c>
      <c r="I1979" s="161">
        <v>0.25</v>
      </c>
      <c r="J1979" s="157">
        <f t="shared" si="60"/>
        <v>332.36249999999995</v>
      </c>
    </row>
    <row r="1980" spans="1:10" ht="15.75">
      <c r="A1980" s="37">
        <f t="shared" si="61"/>
        <v>1976</v>
      </c>
      <c r="B1980" s="99" t="s">
        <v>203</v>
      </c>
      <c r="C1980" s="113" t="s">
        <v>4007</v>
      </c>
      <c r="D1980" s="113" t="s">
        <v>4008</v>
      </c>
      <c r="E1980" s="113" t="s">
        <v>211</v>
      </c>
      <c r="F1980" s="113"/>
      <c r="G1980" s="113">
        <v>1</v>
      </c>
      <c r="H1980" s="150">
        <v>544.69000000000005</v>
      </c>
      <c r="I1980" s="161">
        <v>0.25</v>
      </c>
      <c r="J1980" s="157">
        <f t="shared" si="60"/>
        <v>408.51750000000004</v>
      </c>
    </row>
    <row r="1981" spans="1:10" ht="15.75">
      <c r="A1981" s="37">
        <f t="shared" si="61"/>
        <v>1977</v>
      </c>
      <c r="B1981" s="99" t="s">
        <v>203</v>
      </c>
      <c r="C1981" s="113" t="s">
        <v>4009</v>
      </c>
      <c r="D1981" s="113" t="s">
        <v>4010</v>
      </c>
      <c r="E1981" s="113" t="s">
        <v>211</v>
      </c>
      <c r="F1981" s="113"/>
      <c r="G1981" s="113">
        <v>1</v>
      </c>
      <c r="H1981" s="150">
        <v>474.99</v>
      </c>
      <c r="I1981" s="161">
        <v>0.25</v>
      </c>
      <c r="J1981" s="157">
        <f t="shared" si="60"/>
        <v>356.24250000000001</v>
      </c>
    </row>
    <row r="1982" spans="1:10" ht="15.75">
      <c r="A1982" s="37">
        <f t="shared" si="61"/>
        <v>1978</v>
      </c>
      <c r="B1982" s="99" t="s">
        <v>203</v>
      </c>
      <c r="C1982" s="113" t="s">
        <v>4011</v>
      </c>
      <c r="D1982" s="113" t="s">
        <v>4012</v>
      </c>
      <c r="E1982" s="113" t="s">
        <v>211</v>
      </c>
      <c r="F1982" s="113"/>
      <c r="G1982" s="113">
        <v>1</v>
      </c>
      <c r="H1982" s="150">
        <v>600.86</v>
      </c>
      <c r="I1982" s="161">
        <v>0.25</v>
      </c>
      <c r="J1982" s="157">
        <f t="shared" si="60"/>
        <v>450.64499999999998</v>
      </c>
    </row>
    <row r="1983" spans="1:10" ht="15.75">
      <c r="A1983" s="37">
        <f t="shared" si="61"/>
        <v>1979</v>
      </c>
      <c r="B1983" s="99" t="s">
        <v>203</v>
      </c>
      <c r="C1983" s="113" t="s">
        <v>4013</v>
      </c>
      <c r="D1983" s="113" t="s">
        <v>4014</v>
      </c>
      <c r="E1983" s="113" t="s">
        <v>211</v>
      </c>
      <c r="F1983" s="113"/>
      <c r="G1983" s="113">
        <v>1</v>
      </c>
      <c r="H1983" s="150">
        <v>443.82</v>
      </c>
      <c r="I1983" s="161">
        <v>0.25</v>
      </c>
      <c r="J1983" s="157">
        <f t="shared" si="60"/>
        <v>332.86500000000001</v>
      </c>
    </row>
    <row r="1984" spans="1:10" ht="15.75">
      <c r="A1984" s="37">
        <f t="shared" si="61"/>
        <v>1980</v>
      </c>
      <c r="B1984" s="99" t="s">
        <v>203</v>
      </c>
      <c r="C1984" s="113" t="s">
        <v>4015</v>
      </c>
      <c r="D1984" s="113" t="s">
        <v>4016</v>
      </c>
      <c r="E1984" s="113" t="s">
        <v>211</v>
      </c>
      <c r="F1984" s="113"/>
      <c r="G1984" s="113">
        <v>1</v>
      </c>
      <c r="H1984" s="150">
        <v>471.82</v>
      </c>
      <c r="I1984" s="161">
        <v>0.25</v>
      </c>
      <c r="J1984" s="157">
        <f t="shared" si="60"/>
        <v>353.86500000000001</v>
      </c>
    </row>
    <row r="1985" spans="1:10" ht="15.75">
      <c r="A1985" s="37">
        <f t="shared" si="61"/>
        <v>1981</v>
      </c>
      <c r="B1985" s="99" t="s">
        <v>203</v>
      </c>
      <c r="C1985" s="113" t="s">
        <v>4017</v>
      </c>
      <c r="D1985" s="113" t="s">
        <v>4018</v>
      </c>
      <c r="E1985" s="113" t="s">
        <v>211</v>
      </c>
      <c r="F1985" s="113"/>
      <c r="G1985" s="113">
        <v>1</v>
      </c>
      <c r="H1985" s="150">
        <v>523.59</v>
      </c>
      <c r="I1985" s="161">
        <v>0.25</v>
      </c>
      <c r="J1985" s="157">
        <f t="shared" si="60"/>
        <v>392.6925</v>
      </c>
    </row>
    <row r="1986" spans="1:10" ht="15.75">
      <c r="A1986" s="37">
        <f t="shared" si="61"/>
        <v>1982</v>
      </c>
      <c r="B1986" s="99" t="s">
        <v>203</v>
      </c>
      <c r="C1986" s="113" t="s">
        <v>4019</v>
      </c>
      <c r="D1986" s="113" t="s">
        <v>4018</v>
      </c>
      <c r="E1986" s="113" t="s">
        <v>211</v>
      </c>
      <c r="F1986" s="113"/>
      <c r="G1986" s="113">
        <v>1</v>
      </c>
      <c r="H1986" s="150">
        <v>523.59</v>
      </c>
      <c r="I1986" s="161">
        <v>0.25</v>
      </c>
      <c r="J1986" s="157">
        <f t="shared" ref="J1986:J2049" si="62">H1986*(1-I1986)</f>
        <v>392.6925</v>
      </c>
    </row>
    <row r="1987" spans="1:10" ht="15.75">
      <c r="A1987" s="37">
        <f t="shared" si="61"/>
        <v>1983</v>
      </c>
      <c r="B1987" s="99" t="s">
        <v>203</v>
      </c>
      <c r="C1987" s="113" t="s">
        <v>4020</v>
      </c>
      <c r="D1987" s="113" t="s">
        <v>4021</v>
      </c>
      <c r="E1987" s="113" t="s">
        <v>211</v>
      </c>
      <c r="F1987" s="113"/>
      <c r="G1987" s="113">
        <v>1</v>
      </c>
      <c r="H1987" s="150">
        <v>523.59</v>
      </c>
      <c r="I1987" s="161">
        <v>0.25</v>
      </c>
      <c r="J1987" s="157">
        <f t="shared" si="62"/>
        <v>392.6925</v>
      </c>
    </row>
    <row r="1988" spans="1:10" ht="15.75">
      <c r="A1988" s="37">
        <f t="shared" si="61"/>
        <v>1984</v>
      </c>
      <c r="B1988" s="99" t="s">
        <v>203</v>
      </c>
      <c r="C1988" s="113" t="s">
        <v>4022</v>
      </c>
      <c r="D1988" s="113" t="s">
        <v>4021</v>
      </c>
      <c r="E1988" s="113" t="s">
        <v>211</v>
      </c>
      <c r="F1988" s="113"/>
      <c r="G1988" s="113">
        <v>1</v>
      </c>
      <c r="H1988" s="150">
        <v>523.59</v>
      </c>
      <c r="I1988" s="161">
        <v>0.25</v>
      </c>
      <c r="J1988" s="157">
        <f t="shared" si="62"/>
        <v>392.6925</v>
      </c>
    </row>
    <row r="1989" spans="1:10" ht="15.75">
      <c r="A1989" s="37">
        <f t="shared" si="61"/>
        <v>1985</v>
      </c>
      <c r="B1989" s="99" t="s">
        <v>203</v>
      </c>
      <c r="C1989" s="113" t="s">
        <v>4023</v>
      </c>
      <c r="D1989" s="113" t="s">
        <v>4016</v>
      </c>
      <c r="E1989" s="113" t="s">
        <v>211</v>
      </c>
      <c r="F1989" s="113"/>
      <c r="G1989" s="113">
        <v>1</v>
      </c>
      <c r="H1989" s="150">
        <v>471.82</v>
      </c>
      <c r="I1989" s="161">
        <v>0.25</v>
      </c>
      <c r="J1989" s="157">
        <f t="shared" si="62"/>
        <v>353.86500000000001</v>
      </c>
    </row>
    <row r="1990" spans="1:10" ht="15.75">
      <c r="A1990" s="37">
        <f t="shared" si="61"/>
        <v>1986</v>
      </c>
      <c r="B1990" s="99" t="s">
        <v>203</v>
      </c>
      <c r="C1990" s="113" t="s">
        <v>4024</v>
      </c>
      <c r="D1990" s="113" t="s">
        <v>4025</v>
      </c>
      <c r="E1990" s="113" t="s">
        <v>211</v>
      </c>
      <c r="F1990" s="113"/>
      <c r="G1990" s="113">
        <v>1</v>
      </c>
      <c r="H1990" s="150">
        <v>471.82</v>
      </c>
      <c r="I1990" s="161">
        <v>0.25</v>
      </c>
      <c r="J1990" s="157">
        <f t="shared" si="62"/>
        <v>353.86500000000001</v>
      </c>
    </row>
    <row r="1991" spans="1:10" ht="15.75">
      <c r="A1991" s="37">
        <f t="shared" ref="A1991:A2054" si="63">A1990+1</f>
        <v>1987</v>
      </c>
      <c r="B1991" s="99" t="s">
        <v>203</v>
      </c>
      <c r="C1991" s="113" t="s">
        <v>4026</v>
      </c>
      <c r="D1991" s="113" t="s">
        <v>4025</v>
      </c>
      <c r="E1991" s="113" t="s">
        <v>211</v>
      </c>
      <c r="F1991" s="113"/>
      <c r="G1991" s="113">
        <v>1</v>
      </c>
      <c r="H1991" s="150">
        <v>471.82</v>
      </c>
      <c r="I1991" s="161">
        <v>0.25</v>
      </c>
      <c r="J1991" s="157">
        <f t="shared" si="62"/>
        <v>353.86500000000001</v>
      </c>
    </row>
    <row r="1992" spans="1:10" ht="15.75">
      <c r="A1992" s="37">
        <f t="shared" si="63"/>
        <v>1988</v>
      </c>
      <c r="B1992" s="99" t="s">
        <v>203</v>
      </c>
      <c r="C1992" s="113" t="s">
        <v>4027</v>
      </c>
      <c r="D1992" s="113" t="s">
        <v>4028</v>
      </c>
      <c r="E1992" s="113" t="s">
        <v>211</v>
      </c>
      <c r="F1992" s="113"/>
      <c r="G1992" s="113">
        <v>1</v>
      </c>
      <c r="H1992" s="150">
        <v>574.5</v>
      </c>
      <c r="I1992" s="161">
        <v>0.25</v>
      </c>
      <c r="J1992" s="157">
        <f t="shared" si="62"/>
        <v>430.875</v>
      </c>
    </row>
    <row r="1993" spans="1:10" ht="15.75">
      <c r="A1993" s="37">
        <f t="shared" si="63"/>
        <v>1989</v>
      </c>
      <c r="B1993" s="99" t="s">
        <v>203</v>
      </c>
      <c r="C1993" s="113" t="s">
        <v>4029</v>
      </c>
      <c r="D1993" s="113" t="s">
        <v>4030</v>
      </c>
      <c r="E1993" s="113" t="s">
        <v>211</v>
      </c>
      <c r="F1993" s="113"/>
      <c r="G1993" s="113">
        <v>1</v>
      </c>
      <c r="H1993" s="150">
        <v>584.85</v>
      </c>
      <c r="I1993" s="161">
        <v>0.25</v>
      </c>
      <c r="J1993" s="157">
        <f t="shared" si="62"/>
        <v>438.63750000000005</v>
      </c>
    </row>
    <row r="1994" spans="1:10" ht="15.75">
      <c r="A1994" s="37">
        <f t="shared" si="63"/>
        <v>1990</v>
      </c>
      <c r="B1994" s="99" t="s">
        <v>203</v>
      </c>
      <c r="C1994" s="113" t="s">
        <v>4031</v>
      </c>
      <c r="D1994" s="113" t="s">
        <v>4032</v>
      </c>
      <c r="E1994" s="113" t="s">
        <v>211</v>
      </c>
      <c r="F1994" s="113"/>
      <c r="G1994" s="113">
        <v>1</v>
      </c>
      <c r="H1994" s="150">
        <v>43.4</v>
      </c>
      <c r="I1994" s="161">
        <v>0.25</v>
      </c>
      <c r="J1994" s="157">
        <f t="shared" si="62"/>
        <v>32.549999999999997</v>
      </c>
    </row>
    <row r="1995" spans="1:10" ht="15.75">
      <c r="A1995" s="37">
        <f t="shared" si="63"/>
        <v>1991</v>
      </c>
      <c r="B1995" s="99" t="s">
        <v>203</v>
      </c>
      <c r="C1995" s="113" t="s">
        <v>4033</v>
      </c>
      <c r="D1995" s="113" t="s">
        <v>4034</v>
      </c>
      <c r="E1995" s="113" t="s">
        <v>211</v>
      </c>
      <c r="F1995" s="113"/>
      <c r="G1995" s="113">
        <v>1</v>
      </c>
      <c r="H1995" s="150">
        <v>40.25</v>
      </c>
      <c r="I1995" s="161">
        <v>0.25</v>
      </c>
      <c r="J1995" s="157">
        <f t="shared" si="62"/>
        <v>30.1875</v>
      </c>
    </row>
    <row r="1996" spans="1:10" ht="15.75">
      <c r="A1996" s="37">
        <f t="shared" si="63"/>
        <v>1992</v>
      </c>
      <c r="B1996" s="99" t="s">
        <v>203</v>
      </c>
      <c r="C1996" s="113" t="s">
        <v>4035</v>
      </c>
      <c r="D1996" s="113" t="s">
        <v>4036</v>
      </c>
      <c r="E1996" s="113" t="s">
        <v>211</v>
      </c>
      <c r="F1996" s="113"/>
      <c r="G1996" s="113">
        <v>1</v>
      </c>
      <c r="H1996" s="150">
        <v>42.16</v>
      </c>
      <c r="I1996" s="161">
        <v>0.25</v>
      </c>
      <c r="J1996" s="157">
        <f t="shared" si="62"/>
        <v>31.619999999999997</v>
      </c>
    </row>
    <row r="1997" spans="1:10" ht="15.75">
      <c r="A1997" s="37">
        <f t="shared" si="63"/>
        <v>1993</v>
      </c>
      <c r="B1997" s="99" t="s">
        <v>203</v>
      </c>
      <c r="C1997" s="113" t="s">
        <v>4037</v>
      </c>
      <c r="D1997" s="113" t="s">
        <v>4038</v>
      </c>
      <c r="E1997" s="113" t="s">
        <v>211</v>
      </c>
      <c r="F1997" s="113"/>
      <c r="G1997" s="113">
        <v>1</v>
      </c>
      <c r="H1997" s="150">
        <v>31.15</v>
      </c>
      <c r="I1997" s="161">
        <v>0.25</v>
      </c>
      <c r="J1997" s="157">
        <f t="shared" si="62"/>
        <v>23.362499999999997</v>
      </c>
    </row>
    <row r="1998" spans="1:10" ht="15.75">
      <c r="A1998" s="37">
        <f t="shared" si="63"/>
        <v>1994</v>
      </c>
      <c r="B1998" s="99" t="s">
        <v>203</v>
      </c>
      <c r="C1998" s="113" t="s">
        <v>4039</v>
      </c>
      <c r="D1998" s="113" t="s">
        <v>4040</v>
      </c>
      <c r="E1998" s="113" t="s">
        <v>211</v>
      </c>
      <c r="F1998" s="113"/>
      <c r="G1998" s="113">
        <v>1</v>
      </c>
      <c r="H1998" s="150">
        <v>59.5</v>
      </c>
      <c r="I1998" s="161">
        <v>0.25</v>
      </c>
      <c r="J1998" s="157">
        <f t="shared" si="62"/>
        <v>44.625</v>
      </c>
    </row>
    <row r="1999" spans="1:10" ht="15.75">
      <c r="A1999" s="37">
        <f t="shared" si="63"/>
        <v>1995</v>
      </c>
      <c r="B1999" s="99" t="s">
        <v>203</v>
      </c>
      <c r="C1999" s="113" t="s">
        <v>4041</v>
      </c>
      <c r="D1999" s="113" t="s">
        <v>4042</v>
      </c>
      <c r="E1999" s="113" t="s">
        <v>211</v>
      </c>
      <c r="F1999" s="113"/>
      <c r="G1999" s="113">
        <v>1</v>
      </c>
      <c r="H1999" s="150">
        <v>68.48</v>
      </c>
      <c r="I1999" s="161">
        <v>0.25</v>
      </c>
      <c r="J1999" s="157">
        <f t="shared" si="62"/>
        <v>51.36</v>
      </c>
    </row>
    <row r="2000" spans="1:10" ht="15.75">
      <c r="A2000" s="37">
        <f t="shared" si="63"/>
        <v>1996</v>
      </c>
      <c r="B2000" s="99" t="s">
        <v>203</v>
      </c>
      <c r="C2000" s="113" t="s">
        <v>4043</v>
      </c>
      <c r="D2000" s="113" t="s">
        <v>4044</v>
      </c>
      <c r="E2000" s="113" t="s">
        <v>211</v>
      </c>
      <c r="F2000" s="113"/>
      <c r="G2000" s="113">
        <v>1</v>
      </c>
      <c r="H2000" s="150">
        <v>77.819999999999993</v>
      </c>
      <c r="I2000" s="161">
        <v>0.25</v>
      </c>
      <c r="J2000" s="157">
        <f t="shared" si="62"/>
        <v>58.364999999999995</v>
      </c>
    </row>
    <row r="2001" spans="1:10" ht="15.75">
      <c r="A2001" s="37">
        <f t="shared" si="63"/>
        <v>1997</v>
      </c>
      <c r="B2001" s="99" t="s">
        <v>203</v>
      </c>
      <c r="C2001" s="113" t="s">
        <v>4045</v>
      </c>
      <c r="D2001" s="113" t="s">
        <v>4046</v>
      </c>
      <c r="E2001" s="113" t="s">
        <v>211</v>
      </c>
      <c r="F2001" s="113"/>
      <c r="G2001" s="113">
        <v>1</v>
      </c>
      <c r="H2001" s="150">
        <v>74.319999999999993</v>
      </c>
      <c r="I2001" s="161">
        <v>0.25</v>
      </c>
      <c r="J2001" s="157">
        <f t="shared" si="62"/>
        <v>55.739999999999995</v>
      </c>
    </row>
    <row r="2002" spans="1:10" ht="15.75">
      <c r="A2002" s="37">
        <f t="shared" si="63"/>
        <v>1998</v>
      </c>
      <c r="B2002" s="99" t="s">
        <v>203</v>
      </c>
      <c r="C2002" s="113" t="s">
        <v>4047</v>
      </c>
      <c r="D2002" s="113" t="s">
        <v>4048</v>
      </c>
      <c r="E2002" s="113" t="s">
        <v>211</v>
      </c>
      <c r="F2002" s="113"/>
      <c r="G2002" s="113">
        <v>1</v>
      </c>
      <c r="H2002" s="150">
        <v>77</v>
      </c>
      <c r="I2002" s="161">
        <v>0.25</v>
      </c>
      <c r="J2002" s="157">
        <f t="shared" si="62"/>
        <v>57.75</v>
      </c>
    </row>
    <row r="2003" spans="1:10" ht="15.75">
      <c r="A2003" s="37">
        <f t="shared" si="63"/>
        <v>1999</v>
      </c>
      <c r="B2003" s="99" t="s">
        <v>203</v>
      </c>
      <c r="C2003" s="113" t="s">
        <v>4049</v>
      </c>
      <c r="D2003" s="113" t="s">
        <v>4050</v>
      </c>
      <c r="E2003" s="113" t="s">
        <v>211</v>
      </c>
      <c r="F2003" s="113"/>
      <c r="G2003" s="113">
        <v>1</v>
      </c>
      <c r="H2003" s="150">
        <v>586.83000000000004</v>
      </c>
      <c r="I2003" s="161">
        <v>0.25</v>
      </c>
      <c r="J2003" s="157">
        <f t="shared" si="62"/>
        <v>440.12250000000006</v>
      </c>
    </row>
    <row r="2004" spans="1:10" ht="15.75">
      <c r="A2004" s="37">
        <f t="shared" si="63"/>
        <v>2000</v>
      </c>
      <c r="B2004" s="99" t="s">
        <v>203</v>
      </c>
      <c r="C2004" s="113" t="s">
        <v>4051</v>
      </c>
      <c r="D2004" s="113" t="s">
        <v>4052</v>
      </c>
      <c r="E2004" s="113" t="s">
        <v>211</v>
      </c>
      <c r="F2004" s="113"/>
      <c r="G2004" s="113">
        <v>1</v>
      </c>
      <c r="H2004" s="150">
        <v>264.99</v>
      </c>
      <c r="I2004" s="161">
        <v>0.25</v>
      </c>
      <c r="J2004" s="157">
        <f t="shared" si="62"/>
        <v>198.74250000000001</v>
      </c>
    </row>
    <row r="2005" spans="1:10" ht="15.75">
      <c r="A2005" s="37">
        <f t="shared" si="63"/>
        <v>2001</v>
      </c>
      <c r="B2005" s="99" t="s">
        <v>203</v>
      </c>
      <c r="C2005" s="113" t="s">
        <v>4053</v>
      </c>
      <c r="D2005" s="113" t="s">
        <v>4054</v>
      </c>
      <c r="E2005" s="113" t="s">
        <v>211</v>
      </c>
      <c r="F2005" s="113"/>
      <c r="G2005" s="113">
        <v>1</v>
      </c>
      <c r="H2005" s="150">
        <v>277.37</v>
      </c>
      <c r="I2005" s="161">
        <v>0.25</v>
      </c>
      <c r="J2005" s="157">
        <f t="shared" si="62"/>
        <v>208.0275</v>
      </c>
    </row>
    <row r="2006" spans="1:10" ht="15.75">
      <c r="A2006" s="37">
        <f t="shared" si="63"/>
        <v>2002</v>
      </c>
      <c r="B2006" s="99" t="s">
        <v>203</v>
      </c>
      <c r="C2006" s="113" t="s">
        <v>4055</v>
      </c>
      <c r="D2006" s="113" t="s">
        <v>4056</v>
      </c>
      <c r="E2006" s="113" t="s">
        <v>211</v>
      </c>
      <c r="F2006" s="113"/>
      <c r="G2006" s="113">
        <v>1</v>
      </c>
      <c r="H2006" s="150">
        <v>277.37</v>
      </c>
      <c r="I2006" s="161">
        <v>0.25</v>
      </c>
      <c r="J2006" s="157">
        <f t="shared" si="62"/>
        <v>208.0275</v>
      </c>
    </row>
    <row r="2007" spans="1:10" ht="15.75">
      <c r="A2007" s="37">
        <f t="shared" si="63"/>
        <v>2003</v>
      </c>
      <c r="B2007" s="99" t="s">
        <v>203</v>
      </c>
      <c r="C2007" s="113" t="s">
        <v>4057</v>
      </c>
      <c r="D2007" s="113" t="s">
        <v>4058</v>
      </c>
      <c r="E2007" s="113" t="s">
        <v>211</v>
      </c>
      <c r="F2007" s="113"/>
      <c r="G2007" s="113">
        <v>1</v>
      </c>
      <c r="H2007" s="150">
        <v>284.77999999999997</v>
      </c>
      <c r="I2007" s="161">
        <v>0.25</v>
      </c>
      <c r="J2007" s="157">
        <f t="shared" si="62"/>
        <v>213.58499999999998</v>
      </c>
    </row>
    <row r="2008" spans="1:10" ht="15.75">
      <c r="A2008" s="37">
        <f t="shared" si="63"/>
        <v>2004</v>
      </c>
      <c r="B2008" s="99" t="s">
        <v>203</v>
      </c>
      <c r="C2008" s="113" t="s">
        <v>4059</v>
      </c>
      <c r="D2008" s="113" t="s">
        <v>4060</v>
      </c>
      <c r="E2008" s="113" t="s">
        <v>211</v>
      </c>
      <c r="F2008" s="113"/>
      <c r="G2008" s="113">
        <v>1</v>
      </c>
      <c r="H2008" s="150">
        <v>284.77999999999997</v>
      </c>
      <c r="I2008" s="161">
        <v>0.25</v>
      </c>
      <c r="J2008" s="157">
        <f t="shared" si="62"/>
        <v>213.58499999999998</v>
      </c>
    </row>
    <row r="2009" spans="1:10" ht="15.75">
      <c r="A2009" s="37">
        <f t="shared" si="63"/>
        <v>2005</v>
      </c>
      <c r="B2009" s="99" t="s">
        <v>203</v>
      </c>
      <c r="C2009" s="113" t="s">
        <v>4061</v>
      </c>
      <c r="D2009" s="113" t="s">
        <v>4062</v>
      </c>
      <c r="E2009" s="113" t="s">
        <v>211</v>
      </c>
      <c r="F2009" s="113"/>
      <c r="G2009" s="113">
        <v>1</v>
      </c>
      <c r="H2009" s="150">
        <v>272.45</v>
      </c>
      <c r="I2009" s="161">
        <v>0.25</v>
      </c>
      <c r="J2009" s="157">
        <f t="shared" si="62"/>
        <v>204.33749999999998</v>
      </c>
    </row>
    <row r="2010" spans="1:10" ht="15.75">
      <c r="A2010" s="37">
        <f t="shared" si="63"/>
        <v>2006</v>
      </c>
      <c r="B2010" s="99" t="s">
        <v>203</v>
      </c>
      <c r="C2010" s="113" t="s">
        <v>4063</v>
      </c>
      <c r="D2010" s="113" t="s">
        <v>4064</v>
      </c>
      <c r="E2010" s="113" t="s">
        <v>211</v>
      </c>
      <c r="F2010" s="113"/>
      <c r="G2010" s="113">
        <v>1</v>
      </c>
      <c r="H2010" s="150">
        <v>324.91000000000003</v>
      </c>
      <c r="I2010" s="161">
        <v>0.25</v>
      </c>
      <c r="J2010" s="157">
        <f t="shared" si="62"/>
        <v>243.6825</v>
      </c>
    </row>
    <row r="2011" spans="1:10" ht="15.75">
      <c r="A2011" s="37">
        <f t="shared" si="63"/>
        <v>2007</v>
      </c>
      <c r="B2011" s="99" t="s">
        <v>203</v>
      </c>
      <c r="C2011" s="113" t="s">
        <v>4065</v>
      </c>
      <c r="D2011" s="113" t="s">
        <v>4066</v>
      </c>
      <c r="E2011" s="113" t="s">
        <v>211</v>
      </c>
      <c r="F2011" s="113"/>
      <c r="G2011" s="113">
        <v>1</v>
      </c>
      <c r="H2011" s="150">
        <v>324.91000000000003</v>
      </c>
      <c r="I2011" s="161">
        <v>0.25</v>
      </c>
      <c r="J2011" s="157">
        <f t="shared" si="62"/>
        <v>243.6825</v>
      </c>
    </row>
    <row r="2012" spans="1:10" ht="15.75">
      <c r="A2012" s="37">
        <f t="shared" si="63"/>
        <v>2008</v>
      </c>
      <c r="B2012" s="99" t="s">
        <v>203</v>
      </c>
      <c r="C2012" s="113" t="s">
        <v>4067</v>
      </c>
      <c r="D2012" s="113" t="s">
        <v>4068</v>
      </c>
      <c r="E2012" s="113" t="s">
        <v>211</v>
      </c>
      <c r="F2012" s="113"/>
      <c r="G2012" s="113">
        <v>1</v>
      </c>
      <c r="H2012" s="150">
        <v>328.23</v>
      </c>
      <c r="I2012" s="161">
        <v>0.25</v>
      </c>
      <c r="J2012" s="157">
        <f t="shared" si="62"/>
        <v>246.17250000000001</v>
      </c>
    </row>
    <row r="2013" spans="1:10" ht="15.75">
      <c r="A2013" s="37">
        <f t="shared" si="63"/>
        <v>2009</v>
      </c>
      <c r="B2013" s="99" t="s">
        <v>203</v>
      </c>
      <c r="C2013" s="113" t="s">
        <v>4069</v>
      </c>
      <c r="D2013" s="113" t="s">
        <v>4068</v>
      </c>
      <c r="E2013" s="113" t="s">
        <v>211</v>
      </c>
      <c r="F2013" s="113"/>
      <c r="G2013" s="113">
        <v>1</v>
      </c>
      <c r="H2013" s="150">
        <v>328.23</v>
      </c>
      <c r="I2013" s="161">
        <v>0.25</v>
      </c>
      <c r="J2013" s="157">
        <f t="shared" si="62"/>
        <v>246.17250000000001</v>
      </c>
    </row>
    <row r="2014" spans="1:10" ht="15.75">
      <c r="A2014" s="37">
        <f t="shared" si="63"/>
        <v>2010</v>
      </c>
      <c r="B2014" s="99" t="s">
        <v>203</v>
      </c>
      <c r="C2014" s="113" t="s">
        <v>4070</v>
      </c>
      <c r="D2014" s="113" t="s">
        <v>4071</v>
      </c>
      <c r="E2014" s="113" t="s">
        <v>211</v>
      </c>
      <c r="F2014" s="113"/>
      <c r="G2014" s="113">
        <v>1</v>
      </c>
      <c r="H2014" s="150">
        <v>326.17</v>
      </c>
      <c r="I2014" s="161">
        <v>0.25</v>
      </c>
      <c r="J2014" s="157">
        <f t="shared" si="62"/>
        <v>244.6275</v>
      </c>
    </row>
    <row r="2015" spans="1:10" ht="15.75">
      <c r="A2015" s="37">
        <f t="shared" si="63"/>
        <v>2011</v>
      </c>
      <c r="B2015" s="99" t="s">
        <v>203</v>
      </c>
      <c r="C2015" s="113" t="s">
        <v>4072</v>
      </c>
      <c r="D2015" s="113" t="s">
        <v>4071</v>
      </c>
      <c r="E2015" s="113" t="s">
        <v>211</v>
      </c>
      <c r="F2015" s="113"/>
      <c r="G2015" s="113">
        <v>1</v>
      </c>
      <c r="H2015" s="150">
        <v>326.17</v>
      </c>
      <c r="I2015" s="161">
        <v>0.25</v>
      </c>
      <c r="J2015" s="157">
        <f t="shared" si="62"/>
        <v>244.6275</v>
      </c>
    </row>
    <row r="2016" spans="1:10" ht="15.75">
      <c r="A2016" s="37">
        <f t="shared" si="63"/>
        <v>2012</v>
      </c>
      <c r="B2016" s="99" t="s">
        <v>203</v>
      </c>
      <c r="C2016" s="113" t="s">
        <v>4073</v>
      </c>
      <c r="D2016" s="113" t="s">
        <v>4074</v>
      </c>
      <c r="E2016" s="113" t="s">
        <v>211</v>
      </c>
      <c r="F2016" s="113"/>
      <c r="G2016" s="113">
        <v>1</v>
      </c>
      <c r="H2016" s="150">
        <v>291.08</v>
      </c>
      <c r="I2016" s="161">
        <v>0.25</v>
      </c>
      <c r="J2016" s="157">
        <f t="shared" si="62"/>
        <v>218.31</v>
      </c>
    </row>
    <row r="2017" spans="1:10" ht="15.75">
      <c r="A2017" s="37">
        <f t="shared" si="63"/>
        <v>2013</v>
      </c>
      <c r="B2017" s="99" t="s">
        <v>203</v>
      </c>
      <c r="C2017" s="113" t="s">
        <v>4075</v>
      </c>
      <c r="D2017" s="113" t="s">
        <v>4076</v>
      </c>
      <c r="E2017" s="113" t="s">
        <v>211</v>
      </c>
      <c r="F2017" s="113"/>
      <c r="G2017" s="113">
        <v>1</v>
      </c>
      <c r="H2017" s="150">
        <v>443.33</v>
      </c>
      <c r="I2017" s="161">
        <v>0.25</v>
      </c>
      <c r="J2017" s="157">
        <f t="shared" si="62"/>
        <v>332.4975</v>
      </c>
    </row>
    <row r="2018" spans="1:10" ht="15.75">
      <c r="A2018" s="37">
        <f t="shared" si="63"/>
        <v>2014</v>
      </c>
      <c r="B2018" s="99" t="s">
        <v>203</v>
      </c>
      <c r="C2018" s="113" t="s">
        <v>4077</v>
      </c>
      <c r="D2018" s="113" t="s">
        <v>4078</v>
      </c>
      <c r="E2018" s="113" t="s">
        <v>211</v>
      </c>
      <c r="F2018" s="113"/>
      <c r="G2018" s="113">
        <v>1</v>
      </c>
      <c r="H2018" s="150">
        <v>396.67</v>
      </c>
      <c r="I2018" s="161">
        <v>0.25</v>
      </c>
      <c r="J2018" s="157">
        <f t="shared" si="62"/>
        <v>297.5025</v>
      </c>
    </row>
    <row r="2019" spans="1:10" ht="15.75">
      <c r="A2019" s="37">
        <f t="shared" si="63"/>
        <v>2015</v>
      </c>
      <c r="B2019" s="99" t="s">
        <v>203</v>
      </c>
      <c r="C2019" s="113" t="s">
        <v>4079</v>
      </c>
      <c r="D2019" s="113" t="s">
        <v>4080</v>
      </c>
      <c r="E2019" s="113" t="s">
        <v>211</v>
      </c>
      <c r="F2019" s="113"/>
      <c r="G2019" s="113">
        <v>1</v>
      </c>
      <c r="H2019" s="150">
        <v>413</v>
      </c>
      <c r="I2019" s="161">
        <v>0.25</v>
      </c>
      <c r="J2019" s="157">
        <f t="shared" si="62"/>
        <v>309.75</v>
      </c>
    </row>
    <row r="2020" spans="1:10" ht="15.75">
      <c r="A2020" s="37">
        <f t="shared" si="63"/>
        <v>2016</v>
      </c>
      <c r="B2020" s="99" t="s">
        <v>203</v>
      </c>
      <c r="C2020" s="113" t="s">
        <v>4081</v>
      </c>
      <c r="D2020" s="113" t="s">
        <v>4082</v>
      </c>
      <c r="E2020" s="113" t="s">
        <v>211</v>
      </c>
      <c r="F2020" s="113"/>
      <c r="G2020" s="113">
        <v>1</v>
      </c>
      <c r="H2020" s="150">
        <v>413</v>
      </c>
      <c r="I2020" s="161">
        <v>0.25</v>
      </c>
      <c r="J2020" s="157">
        <f t="shared" si="62"/>
        <v>309.75</v>
      </c>
    </row>
    <row r="2021" spans="1:10" ht="15.75">
      <c r="A2021" s="37">
        <f t="shared" si="63"/>
        <v>2017</v>
      </c>
      <c r="B2021" s="99" t="s">
        <v>203</v>
      </c>
      <c r="C2021" s="113" t="s">
        <v>4083</v>
      </c>
      <c r="D2021" s="113" t="s">
        <v>4084</v>
      </c>
      <c r="E2021" s="113" t="s">
        <v>211</v>
      </c>
      <c r="F2021" s="113"/>
      <c r="G2021" s="113">
        <v>1</v>
      </c>
      <c r="H2021" s="150">
        <v>420</v>
      </c>
      <c r="I2021" s="161">
        <v>0.25</v>
      </c>
      <c r="J2021" s="157">
        <f t="shared" si="62"/>
        <v>315</v>
      </c>
    </row>
    <row r="2022" spans="1:10" ht="15.75">
      <c r="A2022" s="37">
        <f t="shared" si="63"/>
        <v>2018</v>
      </c>
      <c r="B2022" s="99" t="s">
        <v>203</v>
      </c>
      <c r="C2022" s="113" t="s">
        <v>4085</v>
      </c>
      <c r="D2022" s="113" t="s">
        <v>4086</v>
      </c>
      <c r="E2022" s="113" t="s">
        <v>211</v>
      </c>
      <c r="F2022" s="113"/>
      <c r="G2022" s="113">
        <v>1</v>
      </c>
      <c r="H2022" s="150">
        <v>420</v>
      </c>
      <c r="I2022" s="161">
        <v>0.25</v>
      </c>
      <c r="J2022" s="157">
        <f t="shared" si="62"/>
        <v>315</v>
      </c>
    </row>
    <row r="2023" spans="1:10" ht="15.75">
      <c r="A2023" s="37">
        <f t="shared" si="63"/>
        <v>2019</v>
      </c>
      <c r="B2023" s="99" t="s">
        <v>203</v>
      </c>
      <c r="C2023" s="113" t="s">
        <v>4087</v>
      </c>
      <c r="D2023" s="113" t="s">
        <v>4088</v>
      </c>
      <c r="E2023" s="113" t="s">
        <v>211</v>
      </c>
      <c r="F2023" s="113"/>
      <c r="G2023" s="113">
        <v>1</v>
      </c>
      <c r="H2023" s="150">
        <v>408.33</v>
      </c>
      <c r="I2023" s="161">
        <v>0.25</v>
      </c>
      <c r="J2023" s="157">
        <f t="shared" si="62"/>
        <v>306.2475</v>
      </c>
    </row>
    <row r="2024" spans="1:10" ht="15.75">
      <c r="A2024" s="37">
        <f t="shared" si="63"/>
        <v>2020</v>
      </c>
      <c r="B2024" s="99" t="s">
        <v>203</v>
      </c>
      <c r="C2024" s="113" t="s">
        <v>4089</v>
      </c>
      <c r="D2024" s="113" t="s">
        <v>4088</v>
      </c>
      <c r="E2024" s="113" t="s">
        <v>211</v>
      </c>
      <c r="F2024" s="113"/>
      <c r="G2024" s="113">
        <v>1</v>
      </c>
      <c r="H2024" s="150">
        <v>408.33</v>
      </c>
      <c r="I2024" s="161">
        <v>0.25</v>
      </c>
      <c r="J2024" s="157">
        <f t="shared" si="62"/>
        <v>306.2475</v>
      </c>
    </row>
    <row r="2025" spans="1:10" ht="15.75">
      <c r="A2025" s="37">
        <f t="shared" si="63"/>
        <v>2021</v>
      </c>
      <c r="B2025" s="99" t="s">
        <v>203</v>
      </c>
      <c r="C2025" s="113" t="s">
        <v>4090</v>
      </c>
      <c r="D2025" s="113" t="s">
        <v>4091</v>
      </c>
      <c r="E2025" s="113" t="s">
        <v>211</v>
      </c>
      <c r="F2025" s="113"/>
      <c r="G2025" s="113">
        <v>1</v>
      </c>
      <c r="H2025" s="150">
        <v>338.33</v>
      </c>
      <c r="I2025" s="161">
        <v>0.25</v>
      </c>
      <c r="J2025" s="157">
        <f t="shared" si="62"/>
        <v>253.7475</v>
      </c>
    </row>
    <row r="2026" spans="1:10" ht="15.75">
      <c r="A2026" s="37">
        <f t="shared" si="63"/>
        <v>2022</v>
      </c>
      <c r="B2026" s="99" t="s">
        <v>203</v>
      </c>
      <c r="C2026" s="113" t="s">
        <v>4092</v>
      </c>
      <c r="D2026" s="113" t="s">
        <v>4093</v>
      </c>
      <c r="E2026" s="113" t="s">
        <v>211</v>
      </c>
      <c r="F2026" s="113"/>
      <c r="G2026" s="113">
        <v>1</v>
      </c>
      <c r="H2026" s="150">
        <v>488.84</v>
      </c>
      <c r="I2026" s="161">
        <v>0.25</v>
      </c>
      <c r="J2026" s="157">
        <f t="shared" si="62"/>
        <v>366.63</v>
      </c>
    </row>
    <row r="2027" spans="1:10" ht="15.75">
      <c r="A2027" s="37">
        <f t="shared" si="63"/>
        <v>2023</v>
      </c>
      <c r="B2027" s="99" t="s">
        <v>203</v>
      </c>
      <c r="C2027" s="113" t="s">
        <v>4094</v>
      </c>
      <c r="D2027" s="113" t="s">
        <v>4095</v>
      </c>
      <c r="E2027" s="113" t="s">
        <v>211</v>
      </c>
      <c r="F2027" s="113"/>
      <c r="G2027" s="113">
        <v>1</v>
      </c>
      <c r="H2027" s="150">
        <v>431.09</v>
      </c>
      <c r="I2027" s="161">
        <v>0.25</v>
      </c>
      <c r="J2027" s="157">
        <f t="shared" si="62"/>
        <v>323.3175</v>
      </c>
    </row>
    <row r="2028" spans="1:10" ht="15.75">
      <c r="A2028" s="37">
        <f t="shared" si="63"/>
        <v>2024</v>
      </c>
      <c r="B2028" s="99" t="s">
        <v>203</v>
      </c>
      <c r="C2028" s="113" t="s">
        <v>4096</v>
      </c>
      <c r="D2028" s="113" t="s">
        <v>4097</v>
      </c>
      <c r="E2028" s="113" t="s">
        <v>211</v>
      </c>
      <c r="F2028" s="113"/>
      <c r="G2028" s="113">
        <v>1</v>
      </c>
      <c r="H2028" s="150">
        <v>107.63</v>
      </c>
      <c r="I2028" s="161">
        <v>0.25</v>
      </c>
      <c r="J2028" s="157">
        <f t="shared" si="62"/>
        <v>80.722499999999997</v>
      </c>
    </row>
    <row r="2029" spans="1:10" ht="15.75">
      <c r="A2029" s="37">
        <f t="shared" si="63"/>
        <v>2025</v>
      </c>
      <c r="B2029" s="99" t="s">
        <v>203</v>
      </c>
      <c r="C2029" s="113" t="s">
        <v>4098</v>
      </c>
      <c r="D2029" s="113" t="s">
        <v>4099</v>
      </c>
      <c r="E2029" s="113" t="s">
        <v>211</v>
      </c>
      <c r="F2029" s="113"/>
      <c r="G2029" s="113">
        <v>1</v>
      </c>
      <c r="H2029" s="150">
        <v>24.94</v>
      </c>
      <c r="I2029" s="161">
        <v>0.25</v>
      </c>
      <c r="J2029" s="157">
        <f t="shared" si="62"/>
        <v>18.705000000000002</v>
      </c>
    </row>
    <row r="2030" spans="1:10" ht="15.75">
      <c r="A2030" s="37">
        <f t="shared" si="63"/>
        <v>2026</v>
      </c>
      <c r="B2030" s="99" t="s">
        <v>203</v>
      </c>
      <c r="C2030" s="113" t="s">
        <v>4100</v>
      </c>
      <c r="D2030" s="113" t="s">
        <v>4101</v>
      </c>
      <c r="E2030" s="113" t="s">
        <v>211</v>
      </c>
      <c r="F2030" s="113"/>
      <c r="G2030" s="113">
        <v>1</v>
      </c>
      <c r="H2030" s="150">
        <v>182</v>
      </c>
      <c r="I2030" s="161">
        <v>0.25</v>
      </c>
      <c r="J2030" s="157">
        <f t="shared" si="62"/>
        <v>136.5</v>
      </c>
    </row>
    <row r="2031" spans="1:10" ht="15.75">
      <c r="A2031" s="37">
        <f t="shared" si="63"/>
        <v>2027</v>
      </c>
      <c r="B2031" s="99" t="s">
        <v>203</v>
      </c>
      <c r="C2031" s="113" t="s">
        <v>4102</v>
      </c>
      <c r="D2031" s="113" t="s">
        <v>4103</v>
      </c>
      <c r="E2031" s="113" t="s">
        <v>211</v>
      </c>
      <c r="F2031" s="113"/>
      <c r="G2031" s="113">
        <v>1</v>
      </c>
      <c r="H2031" s="150">
        <v>221.67</v>
      </c>
      <c r="I2031" s="161">
        <v>0.25</v>
      </c>
      <c r="J2031" s="157">
        <f t="shared" si="62"/>
        <v>166.2525</v>
      </c>
    </row>
    <row r="2032" spans="1:10" ht="15.75">
      <c r="A2032" s="37">
        <f t="shared" si="63"/>
        <v>2028</v>
      </c>
      <c r="B2032" s="99" t="s">
        <v>203</v>
      </c>
      <c r="C2032" s="113" t="s">
        <v>4104</v>
      </c>
      <c r="D2032" s="113" t="s">
        <v>4105</v>
      </c>
      <c r="E2032" s="113" t="s">
        <v>211</v>
      </c>
      <c r="F2032" s="113"/>
      <c r="G2032" s="113">
        <v>1</v>
      </c>
      <c r="H2032" s="150">
        <v>226.34</v>
      </c>
      <c r="I2032" s="161">
        <v>0.25</v>
      </c>
      <c r="J2032" s="157">
        <f t="shared" si="62"/>
        <v>169.755</v>
      </c>
    </row>
    <row r="2033" spans="1:10" ht="15.75">
      <c r="A2033" s="37">
        <f t="shared" si="63"/>
        <v>2029</v>
      </c>
      <c r="B2033" s="99" t="s">
        <v>203</v>
      </c>
      <c r="C2033" s="113" t="s">
        <v>4106</v>
      </c>
      <c r="D2033" s="113" t="s">
        <v>4105</v>
      </c>
      <c r="E2033" s="113" t="s">
        <v>211</v>
      </c>
      <c r="F2033" s="113"/>
      <c r="G2033" s="113">
        <v>1</v>
      </c>
      <c r="H2033" s="150">
        <v>221.67</v>
      </c>
      <c r="I2033" s="161">
        <v>0.25</v>
      </c>
      <c r="J2033" s="157">
        <f t="shared" si="62"/>
        <v>166.2525</v>
      </c>
    </row>
    <row r="2034" spans="1:10" ht="15.75">
      <c r="A2034" s="37">
        <f t="shared" si="63"/>
        <v>2030</v>
      </c>
      <c r="B2034" s="99" t="s">
        <v>203</v>
      </c>
      <c r="C2034" s="113" t="s">
        <v>4107</v>
      </c>
      <c r="D2034" s="113" t="s">
        <v>4108</v>
      </c>
      <c r="E2034" s="113" t="s">
        <v>211</v>
      </c>
      <c r="F2034" s="113"/>
      <c r="G2034" s="113">
        <v>1</v>
      </c>
      <c r="H2034" s="150">
        <v>37.340000000000003</v>
      </c>
      <c r="I2034" s="161">
        <v>0.25</v>
      </c>
      <c r="J2034" s="157">
        <f t="shared" si="62"/>
        <v>28.005000000000003</v>
      </c>
    </row>
    <row r="2035" spans="1:10" ht="15.75">
      <c r="A2035" s="37">
        <f t="shared" si="63"/>
        <v>2031</v>
      </c>
      <c r="B2035" s="99" t="s">
        <v>203</v>
      </c>
      <c r="C2035" s="113" t="s">
        <v>4109</v>
      </c>
      <c r="D2035" s="113" t="s">
        <v>4110</v>
      </c>
      <c r="E2035" s="113" t="s">
        <v>211</v>
      </c>
      <c r="F2035" s="113"/>
      <c r="G2035" s="113">
        <v>1</v>
      </c>
      <c r="H2035" s="150">
        <v>70</v>
      </c>
      <c r="I2035" s="161">
        <v>0.25</v>
      </c>
      <c r="J2035" s="157">
        <f t="shared" si="62"/>
        <v>52.5</v>
      </c>
    </row>
    <row r="2036" spans="1:10" ht="15.75">
      <c r="A2036" s="37">
        <f t="shared" si="63"/>
        <v>2032</v>
      </c>
      <c r="B2036" s="99" t="s">
        <v>203</v>
      </c>
      <c r="C2036" s="113" t="s">
        <v>4111</v>
      </c>
      <c r="D2036" s="113" t="s">
        <v>4112</v>
      </c>
      <c r="E2036" s="113" t="s">
        <v>211</v>
      </c>
      <c r="F2036" s="113"/>
      <c r="G2036" s="113">
        <v>1</v>
      </c>
      <c r="H2036" s="150">
        <v>300.49</v>
      </c>
      <c r="I2036" s="161">
        <v>0.25</v>
      </c>
      <c r="J2036" s="157">
        <f t="shared" si="62"/>
        <v>225.36750000000001</v>
      </c>
    </row>
    <row r="2037" spans="1:10" ht="15.75">
      <c r="A2037" s="37">
        <f t="shared" si="63"/>
        <v>2033</v>
      </c>
      <c r="B2037" s="99" t="s">
        <v>203</v>
      </c>
      <c r="C2037" s="113" t="s">
        <v>4113</v>
      </c>
      <c r="D2037" s="113" t="s">
        <v>4114</v>
      </c>
      <c r="E2037" s="113" t="s">
        <v>211</v>
      </c>
      <c r="F2037" s="113"/>
      <c r="G2037" s="113">
        <v>1</v>
      </c>
      <c r="H2037" s="150">
        <v>344.23</v>
      </c>
      <c r="I2037" s="161">
        <v>0.25</v>
      </c>
      <c r="J2037" s="157">
        <f t="shared" si="62"/>
        <v>258.17250000000001</v>
      </c>
    </row>
    <row r="2038" spans="1:10" ht="15.75">
      <c r="A2038" s="37">
        <f t="shared" si="63"/>
        <v>2034</v>
      </c>
      <c r="B2038" s="99" t="s">
        <v>203</v>
      </c>
      <c r="C2038" s="113" t="s">
        <v>4115</v>
      </c>
      <c r="D2038" s="113" t="s">
        <v>4116</v>
      </c>
      <c r="E2038" s="113" t="s">
        <v>211</v>
      </c>
      <c r="F2038" s="113"/>
      <c r="G2038" s="113">
        <v>1</v>
      </c>
      <c r="H2038" s="150">
        <v>308.95999999999998</v>
      </c>
      <c r="I2038" s="161">
        <v>0.25</v>
      </c>
      <c r="J2038" s="157">
        <f t="shared" si="62"/>
        <v>231.71999999999997</v>
      </c>
    </row>
    <row r="2039" spans="1:10" ht="15.75">
      <c r="A2039" s="37">
        <f t="shared" si="63"/>
        <v>2035</v>
      </c>
      <c r="B2039" s="99" t="s">
        <v>203</v>
      </c>
      <c r="C2039" s="113" t="s">
        <v>4117</v>
      </c>
      <c r="D2039" s="113" t="s">
        <v>4118</v>
      </c>
      <c r="E2039" s="113" t="s">
        <v>211</v>
      </c>
      <c r="F2039" s="113"/>
      <c r="G2039" s="113">
        <v>1</v>
      </c>
      <c r="H2039" s="150">
        <v>308.95999999999998</v>
      </c>
      <c r="I2039" s="161">
        <v>0.25</v>
      </c>
      <c r="J2039" s="157">
        <f t="shared" si="62"/>
        <v>231.71999999999997</v>
      </c>
    </row>
    <row r="2040" spans="1:10" ht="15.75">
      <c r="A2040" s="37">
        <f t="shared" si="63"/>
        <v>2036</v>
      </c>
      <c r="B2040" s="99" t="s">
        <v>203</v>
      </c>
      <c r="C2040" s="113" t="s">
        <v>4119</v>
      </c>
      <c r="D2040" s="113" t="s">
        <v>4120</v>
      </c>
      <c r="E2040" s="113" t="s">
        <v>211</v>
      </c>
      <c r="F2040" s="113"/>
      <c r="G2040" s="113">
        <v>1</v>
      </c>
      <c r="H2040" s="150">
        <v>372.44</v>
      </c>
      <c r="I2040" s="161">
        <v>0.25</v>
      </c>
      <c r="J2040" s="157">
        <f t="shared" si="62"/>
        <v>279.33</v>
      </c>
    </row>
    <row r="2041" spans="1:10" ht="15.75">
      <c r="A2041" s="37">
        <f t="shared" si="63"/>
        <v>2037</v>
      </c>
      <c r="B2041" s="99" t="s">
        <v>203</v>
      </c>
      <c r="C2041" s="113" t="s">
        <v>4121</v>
      </c>
      <c r="D2041" s="113" t="s">
        <v>4122</v>
      </c>
      <c r="E2041" s="113" t="s">
        <v>211</v>
      </c>
      <c r="F2041" s="113"/>
      <c r="G2041" s="113">
        <v>1</v>
      </c>
      <c r="H2041" s="150">
        <v>372.44</v>
      </c>
      <c r="I2041" s="161">
        <v>0.25</v>
      </c>
      <c r="J2041" s="157">
        <f t="shared" si="62"/>
        <v>279.33</v>
      </c>
    </row>
    <row r="2042" spans="1:10" ht="15.75">
      <c r="A2042" s="37">
        <f t="shared" si="63"/>
        <v>2038</v>
      </c>
      <c r="B2042" s="99" t="s">
        <v>203</v>
      </c>
      <c r="C2042" s="113" t="s">
        <v>4123</v>
      </c>
      <c r="D2042" s="113" t="s">
        <v>4124</v>
      </c>
      <c r="E2042" s="113" t="s">
        <v>211</v>
      </c>
      <c r="F2042" s="113"/>
      <c r="G2042" s="113">
        <v>1</v>
      </c>
      <c r="H2042" s="150">
        <v>290.62</v>
      </c>
      <c r="I2042" s="161">
        <v>0.25</v>
      </c>
      <c r="J2042" s="157">
        <f t="shared" si="62"/>
        <v>217.965</v>
      </c>
    </row>
    <row r="2043" spans="1:10" ht="15.75">
      <c r="A2043" s="37">
        <f t="shared" si="63"/>
        <v>2039</v>
      </c>
      <c r="B2043" s="99" t="s">
        <v>203</v>
      </c>
      <c r="C2043" s="113" t="s">
        <v>4125</v>
      </c>
      <c r="D2043" s="113" t="s">
        <v>4126</v>
      </c>
      <c r="E2043" s="113" t="s">
        <v>211</v>
      </c>
      <c r="F2043" s="113"/>
      <c r="G2043" s="113">
        <v>1</v>
      </c>
      <c r="H2043" s="150">
        <v>290.62</v>
      </c>
      <c r="I2043" s="161">
        <v>0.25</v>
      </c>
      <c r="J2043" s="157">
        <f t="shared" si="62"/>
        <v>217.965</v>
      </c>
    </row>
    <row r="2044" spans="1:10" ht="15.75">
      <c r="A2044" s="37">
        <f t="shared" si="63"/>
        <v>2040</v>
      </c>
      <c r="B2044" s="114" t="s">
        <v>204</v>
      </c>
      <c r="C2044" s="114" t="s">
        <v>4127</v>
      </c>
      <c r="D2044" s="92" t="s">
        <v>4128</v>
      </c>
      <c r="E2044" s="92" t="s">
        <v>211</v>
      </c>
      <c r="F2044" s="92"/>
      <c r="G2044" s="92">
        <v>1</v>
      </c>
      <c r="H2044" s="119">
        <v>605</v>
      </c>
      <c r="I2044" s="161">
        <v>0.25</v>
      </c>
      <c r="J2044" s="157">
        <f t="shared" si="62"/>
        <v>453.75</v>
      </c>
    </row>
    <row r="2045" spans="1:10" ht="15.75">
      <c r="A2045" s="37">
        <f t="shared" si="63"/>
        <v>2041</v>
      </c>
      <c r="B2045" s="114" t="s">
        <v>204</v>
      </c>
      <c r="C2045" s="114" t="s">
        <v>4129</v>
      </c>
      <c r="D2045" s="92" t="s">
        <v>4130</v>
      </c>
      <c r="E2045" s="92" t="s">
        <v>211</v>
      </c>
      <c r="F2045" s="92"/>
      <c r="G2045" s="92">
        <v>1</v>
      </c>
      <c r="H2045" s="119">
        <v>720</v>
      </c>
      <c r="I2045" s="161">
        <v>0.25</v>
      </c>
      <c r="J2045" s="157">
        <f t="shared" si="62"/>
        <v>540</v>
      </c>
    </row>
    <row r="2046" spans="1:10" ht="15.75">
      <c r="A2046" s="37">
        <f t="shared" si="63"/>
        <v>2042</v>
      </c>
      <c r="B2046" s="114" t="s">
        <v>204</v>
      </c>
      <c r="C2046" s="114" t="s">
        <v>4131</v>
      </c>
      <c r="D2046" s="92" t="s">
        <v>4132</v>
      </c>
      <c r="E2046" s="92" t="s">
        <v>211</v>
      </c>
      <c r="F2046" s="92"/>
      <c r="G2046" s="92">
        <v>1</v>
      </c>
      <c r="H2046" s="119">
        <v>731</v>
      </c>
      <c r="I2046" s="161">
        <v>0.25</v>
      </c>
      <c r="J2046" s="157">
        <f t="shared" si="62"/>
        <v>548.25</v>
      </c>
    </row>
    <row r="2047" spans="1:10" ht="15.75">
      <c r="A2047" s="37">
        <f t="shared" si="63"/>
        <v>2043</v>
      </c>
      <c r="B2047" s="114" t="s">
        <v>204</v>
      </c>
      <c r="C2047" s="114" t="s">
        <v>4133</v>
      </c>
      <c r="D2047" s="92" t="s">
        <v>4134</v>
      </c>
      <c r="E2047" s="92" t="s">
        <v>211</v>
      </c>
      <c r="F2047" s="92"/>
      <c r="G2047" s="92">
        <v>1</v>
      </c>
      <c r="H2047" s="119">
        <v>591</v>
      </c>
      <c r="I2047" s="161">
        <v>0.25</v>
      </c>
      <c r="J2047" s="157">
        <f t="shared" si="62"/>
        <v>443.25</v>
      </c>
    </row>
    <row r="2048" spans="1:10" ht="15.75">
      <c r="A2048" s="37">
        <f t="shared" si="63"/>
        <v>2044</v>
      </c>
      <c r="B2048" s="114" t="s">
        <v>204</v>
      </c>
      <c r="C2048" s="114" t="s">
        <v>4135</v>
      </c>
      <c r="D2048" s="92" t="s">
        <v>4136</v>
      </c>
      <c r="E2048" s="92" t="s">
        <v>211</v>
      </c>
      <c r="F2048" s="92"/>
      <c r="G2048" s="92">
        <v>1</v>
      </c>
      <c r="H2048" s="119">
        <v>705</v>
      </c>
      <c r="I2048" s="161">
        <v>0.25</v>
      </c>
      <c r="J2048" s="157">
        <f t="shared" si="62"/>
        <v>528.75</v>
      </c>
    </row>
    <row r="2049" spans="1:10" ht="15.75">
      <c r="A2049" s="37">
        <f t="shared" si="63"/>
        <v>2045</v>
      </c>
      <c r="B2049" s="114" t="s">
        <v>204</v>
      </c>
      <c r="C2049" s="114" t="s">
        <v>4137</v>
      </c>
      <c r="D2049" s="92" t="s">
        <v>4138</v>
      </c>
      <c r="E2049" s="92" t="s">
        <v>211</v>
      </c>
      <c r="F2049" s="92"/>
      <c r="G2049" s="92">
        <v>1</v>
      </c>
      <c r="H2049" s="119">
        <v>716</v>
      </c>
      <c r="I2049" s="161">
        <v>0.25</v>
      </c>
      <c r="J2049" s="157">
        <f t="shared" si="62"/>
        <v>537</v>
      </c>
    </row>
    <row r="2050" spans="1:10" ht="15.75">
      <c r="A2050" s="37">
        <f t="shared" si="63"/>
        <v>2046</v>
      </c>
      <c r="B2050" s="114" t="s">
        <v>204</v>
      </c>
      <c r="C2050" s="114" t="s">
        <v>4139</v>
      </c>
      <c r="D2050" s="92" t="s">
        <v>4140</v>
      </c>
      <c r="E2050" s="92" t="s">
        <v>211</v>
      </c>
      <c r="F2050" s="92"/>
      <c r="G2050" s="92">
        <v>1</v>
      </c>
      <c r="H2050" s="119">
        <v>591</v>
      </c>
      <c r="I2050" s="161">
        <v>0.25</v>
      </c>
      <c r="J2050" s="157">
        <f t="shared" ref="J2050:J2113" si="64">H2050*(1-I2050)</f>
        <v>443.25</v>
      </c>
    </row>
    <row r="2051" spans="1:10" ht="15.75">
      <c r="A2051" s="37">
        <f t="shared" si="63"/>
        <v>2047</v>
      </c>
      <c r="B2051" s="114" t="s">
        <v>204</v>
      </c>
      <c r="C2051" s="114" t="s">
        <v>4141</v>
      </c>
      <c r="D2051" s="92" t="s">
        <v>4142</v>
      </c>
      <c r="E2051" s="92" t="s">
        <v>211</v>
      </c>
      <c r="F2051" s="92"/>
      <c r="G2051" s="92">
        <v>1</v>
      </c>
      <c r="H2051" s="119">
        <v>705</v>
      </c>
      <c r="I2051" s="161">
        <v>0.25</v>
      </c>
      <c r="J2051" s="157">
        <f t="shared" si="64"/>
        <v>528.75</v>
      </c>
    </row>
    <row r="2052" spans="1:10" ht="15.75">
      <c r="A2052" s="37">
        <f t="shared" si="63"/>
        <v>2048</v>
      </c>
      <c r="B2052" s="114" t="s">
        <v>204</v>
      </c>
      <c r="C2052" s="114" t="s">
        <v>4143</v>
      </c>
      <c r="D2052" s="92" t="s">
        <v>4144</v>
      </c>
      <c r="E2052" s="92" t="s">
        <v>211</v>
      </c>
      <c r="F2052" s="92"/>
      <c r="G2052" s="92">
        <v>1</v>
      </c>
      <c r="H2052" s="119">
        <v>716</v>
      </c>
      <c r="I2052" s="161">
        <v>0.25</v>
      </c>
      <c r="J2052" s="157">
        <f t="shared" si="64"/>
        <v>537</v>
      </c>
    </row>
    <row r="2053" spans="1:10" ht="15.75">
      <c r="A2053" s="37">
        <f t="shared" si="63"/>
        <v>2049</v>
      </c>
      <c r="B2053" s="114" t="s">
        <v>204</v>
      </c>
      <c r="C2053" s="114" t="s">
        <v>4145</v>
      </c>
      <c r="D2053" s="92" t="s">
        <v>4146</v>
      </c>
      <c r="E2053" s="92" t="s">
        <v>211</v>
      </c>
      <c r="F2053" s="92"/>
      <c r="G2053" s="92">
        <v>1</v>
      </c>
      <c r="H2053" s="119">
        <v>551</v>
      </c>
      <c r="I2053" s="161">
        <v>0.25</v>
      </c>
      <c r="J2053" s="157">
        <f t="shared" si="64"/>
        <v>413.25</v>
      </c>
    </row>
    <row r="2054" spans="1:10" ht="15.75">
      <c r="A2054" s="37">
        <f t="shared" si="63"/>
        <v>2050</v>
      </c>
      <c r="B2054" s="114" t="s">
        <v>204</v>
      </c>
      <c r="C2054" s="114" t="s">
        <v>4147</v>
      </c>
      <c r="D2054" s="92" t="s">
        <v>4148</v>
      </c>
      <c r="E2054" s="92" t="s">
        <v>211</v>
      </c>
      <c r="F2054" s="92"/>
      <c r="G2054" s="92">
        <v>1</v>
      </c>
      <c r="H2054" s="119">
        <v>665</v>
      </c>
      <c r="I2054" s="161">
        <v>0.25</v>
      </c>
      <c r="J2054" s="157">
        <f t="shared" si="64"/>
        <v>498.75</v>
      </c>
    </row>
    <row r="2055" spans="1:10" ht="15.75">
      <c r="A2055" s="37">
        <f t="shared" ref="A2055:A2118" si="65">A2054+1</f>
        <v>2051</v>
      </c>
      <c r="B2055" s="114" t="s">
        <v>204</v>
      </c>
      <c r="C2055" s="114" t="s">
        <v>4149</v>
      </c>
      <c r="D2055" s="92" t="s">
        <v>4150</v>
      </c>
      <c r="E2055" s="92" t="s">
        <v>211</v>
      </c>
      <c r="F2055" s="92"/>
      <c r="G2055" s="92">
        <v>1</v>
      </c>
      <c r="H2055" s="119">
        <v>675</v>
      </c>
      <c r="I2055" s="161">
        <v>0.25</v>
      </c>
      <c r="J2055" s="157">
        <f t="shared" si="64"/>
        <v>506.25</v>
      </c>
    </row>
    <row r="2056" spans="1:10" ht="15.75">
      <c r="A2056" s="37">
        <f t="shared" si="65"/>
        <v>2052</v>
      </c>
      <c r="B2056" s="114" t="s">
        <v>204</v>
      </c>
      <c r="C2056" s="114" t="s">
        <v>4151</v>
      </c>
      <c r="D2056" s="92" t="s">
        <v>4152</v>
      </c>
      <c r="E2056" s="92" t="s">
        <v>211</v>
      </c>
      <c r="F2056" s="92"/>
      <c r="G2056" s="92">
        <v>1</v>
      </c>
      <c r="H2056" s="119">
        <v>591</v>
      </c>
      <c r="I2056" s="161">
        <v>0.25</v>
      </c>
      <c r="J2056" s="157">
        <f t="shared" si="64"/>
        <v>443.25</v>
      </c>
    </row>
    <row r="2057" spans="1:10" ht="15.75">
      <c r="A2057" s="37">
        <f t="shared" si="65"/>
        <v>2053</v>
      </c>
      <c r="B2057" s="114" t="s">
        <v>204</v>
      </c>
      <c r="C2057" s="114" t="s">
        <v>4153</v>
      </c>
      <c r="D2057" s="92" t="s">
        <v>4154</v>
      </c>
      <c r="E2057" s="92" t="s">
        <v>211</v>
      </c>
      <c r="F2057" s="92"/>
      <c r="G2057" s="92">
        <v>1</v>
      </c>
      <c r="H2057" s="119">
        <v>705</v>
      </c>
      <c r="I2057" s="161">
        <v>0.25</v>
      </c>
      <c r="J2057" s="157">
        <f t="shared" si="64"/>
        <v>528.75</v>
      </c>
    </row>
    <row r="2058" spans="1:10" ht="15.75">
      <c r="A2058" s="37">
        <f t="shared" si="65"/>
        <v>2054</v>
      </c>
      <c r="B2058" s="114" t="s">
        <v>204</v>
      </c>
      <c r="C2058" s="114" t="s">
        <v>4155</v>
      </c>
      <c r="D2058" s="92" t="s">
        <v>4156</v>
      </c>
      <c r="E2058" s="92" t="s">
        <v>211</v>
      </c>
      <c r="F2058" s="92"/>
      <c r="G2058" s="92">
        <v>1</v>
      </c>
      <c r="H2058" s="119">
        <v>716</v>
      </c>
      <c r="I2058" s="161">
        <v>0.25</v>
      </c>
      <c r="J2058" s="157">
        <f t="shared" si="64"/>
        <v>537</v>
      </c>
    </row>
    <row r="2059" spans="1:10" ht="15.75">
      <c r="A2059" s="37">
        <f t="shared" si="65"/>
        <v>2055</v>
      </c>
      <c r="B2059" s="114" t="s">
        <v>204</v>
      </c>
      <c r="C2059" s="114" t="s">
        <v>4157</v>
      </c>
      <c r="D2059" s="92" t="s">
        <v>4158</v>
      </c>
      <c r="E2059" s="92" t="s">
        <v>211</v>
      </c>
      <c r="F2059" s="92"/>
      <c r="G2059" s="92">
        <v>1</v>
      </c>
      <c r="H2059" s="119">
        <v>531</v>
      </c>
      <c r="I2059" s="161">
        <v>0.25</v>
      </c>
      <c r="J2059" s="157">
        <f t="shared" si="64"/>
        <v>398.25</v>
      </c>
    </row>
    <row r="2060" spans="1:10" ht="15.75">
      <c r="A2060" s="37">
        <f t="shared" si="65"/>
        <v>2056</v>
      </c>
      <c r="B2060" s="114" t="s">
        <v>204</v>
      </c>
      <c r="C2060" s="114" t="s">
        <v>4159</v>
      </c>
      <c r="D2060" s="92" t="s">
        <v>4160</v>
      </c>
      <c r="E2060" s="92" t="s">
        <v>211</v>
      </c>
      <c r="F2060" s="92"/>
      <c r="G2060" s="92">
        <v>1</v>
      </c>
      <c r="H2060" s="119">
        <v>646</v>
      </c>
      <c r="I2060" s="161">
        <v>0.25</v>
      </c>
      <c r="J2060" s="157">
        <f t="shared" si="64"/>
        <v>484.5</v>
      </c>
    </row>
    <row r="2061" spans="1:10" ht="15.75">
      <c r="A2061" s="37">
        <f t="shared" si="65"/>
        <v>2057</v>
      </c>
      <c r="B2061" s="114" t="s">
        <v>204</v>
      </c>
      <c r="C2061" s="114" t="s">
        <v>4161</v>
      </c>
      <c r="D2061" s="92" t="s">
        <v>4162</v>
      </c>
      <c r="E2061" s="92" t="s">
        <v>211</v>
      </c>
      <c r="F2061" s="92"/>
      <c r="G2061" s="92">
        <v>1</v>
      </c>
      <c r="H2061" s="119">
        <v>658</v>
      </c>
      <c r="I2061" s="161">
        <v>0.25</v>
      </c>
      <c r="J2061" s="157">
        <f t="shared" si="64"/>
        <v>493.5</v>
      </c>
    </row>
    <row r="2062" spans="1:10" ht="15.75">
      <c r="A2062" s="37">
        <f t="shared" si="65"/>
        <v>2058</v>
      </c>
      <c r="B2062" s="114" t="s">
        <v>204</v>
      </c>
      <c r="C2062" s="114" t="s">
        <v>4163</v>
      </c>
      <c r="D2062" s="92" t="s">
        <v>4164</v>
      </c>
      <c r="E2062" s="92" t="s">
        <v>211</v>
      </c>
      <c r="F2062" s="92"/>
      <c r="G2062" s="92">
        <v>1</v>
      </c>
      <c r="H2062" s="119">
        <v>526</v>
      </c>
      <c r="I2062" s="161">
        <v>0.25</v>
      </c>
      <c r="J2062" s="157">
        <f t="shared" si="64"/>
        <v>394.5</v>
      </c>
    </row>
    <row r="2063" spans="1:10" ht="15.75">
      <c r="A2063" s="37">
        <f t="shared" si="65"/>
        <v>2059</v>
      </c>
      <c r="B2063" s="114" t="s">
        <v>204</v>
      </c>
      <c r="C2063" s="114" t="s">
        <v>4165</v>
      </c>
      <c r="D2063" s="92" t="s">
        <v>4166</v>
      </c>
      <c r="E2063" s="92" t="s">
        <v>211</v>
      </c>
      <c r="F2063" s="92"/>
      <c r="G2063" s="92">
        <v>1</v>
      </c>
      <c r="H2063" s="119">
        <v>640</v>
      </c>
      <c r="I2063" s="161">
        <v>0.25</v>
      </c>
      <c r="J2063" s="157">
        <f t="shared" si="64"/>
        <v>480</v>
      </c>
    </row>
    <row r="2064" spans="1:10" ht="15.75">
      <c r="A2064" s="37">
        <f t="shared" si="65"/>
        <v>2060</v>
      </c>
      <c r="B2064" s="114" t="s">
        <v>204</v>
      </c>
      <c r="C2064" s="114" t="s">
        <v>4167</v>
      </c>
      <c r="D2064" s="92" t="s">
        <v>4168</v>
      </c>
      <c r="E2064" s="92" t="s">
        <v>211</v>
      </c>
      <c r="F2064" s="92"/>
      <c r="G2064" s="92">
        <v>1</v>
      </c>
      <c r="H2064" s="119">
        <v>653</v>
      </c>
      <c r="I2064" s="161">
        <v>0.25</v>
      </c>
      <c r="J2064" s="157">
        <f t="shared" si="64"/>
        <v>489.75</v>
      </c>
    </row>
    <row r="2065" spans="1:10" ht="15.75">
      <c r="A2065" s="37">
        <f t="shared" si="65"/>
        <v>2061</v>
      </c>
      <c r="B2065" s="114" t="s">
        <v>204</v>
      </c>
      <c r="C2065" s="114" t="s">
        <v>4169</v>
      </c>
      <c r="D2065" s="92" t="s">
        <v>4170</v>
      </c>
      <c r="E2065" s="92" t="s">
        <v>211</v>
      </c>
      <c r="F2065" s="92"/>
      <c r="G2065" s="92">
        <v>1</v>
      </c>
      <c r="H2065" s="119">
        <v>553</v>
      </c>
      <c r="I2065" s="161">
        <v>0.25</v>
      </c>
      <c r="J2065" s="157">
        <f t="shared" si="64"/>
        <v>414.75</v>
      </c>
    </row>
    <row r="2066" spans="1:10" ht="15.75">
      <c r="A2066" s="37">
        <f t="shared" si="65"/>
        <v>2062</v>
      </c>
      <c r="B2066" s="114" t="s">
        <v>204</v>
      </c>
      <c r="C2066" s="114" t="s">
        <v>4171</v>
      </c>
      <c r="D2066" s="92" t="s">
        <v>4172</v>
      </c>
      <c r="E2066" s="92" t="s">
        <v>211</v>
      </c>
      <c r="F2066" s="92"/>
      <c r="G2066" s="92">
        <v>1</v>
      </c>
      <c r="H2066" s="119">
        <v>587</v>
      </c>
      <c r="I2066" s="161">
        <v>0.25</v>
      </c>
      <c r="J2066" s="157">
        <f t="shared" si="64"/>
        <v>440.25</v>
      </c>
    </row>
    <row r="2067" spans="1:10" ht="15.75">
      <c r="A2067" s="37">
        <f t="shared" si="65"/>
        <v>2063</v>
      </c>
      <c r="B2067" s="114" t="s">
        <v>204</v>
      </c>
      <c r="C2067" s="114" t="s">
        <v>4173</v>
      </c>
      <c r="D2067" s="92" t="s">
        <v>4174</v>
      </c>
      <c r="E2067" s="92" t="s">
        <v>211</v>
      </c>
      <c r="F2067" s="92"/>
      <c r="G2067" s="92">
        <v>1</v>
      </c>
      <c r="H2067" s="119">
        <v>587</v>
      </c>
      <c r="I2067" s="161">
        <v>0.25</v>
      </c>
      <c r="J2067" s="157">
        <f t="shared" si="64"/>
        <v>440.25</v>
      </c>
    </row>
    <row r="2068" spans="1:10" ht="15.75">
      <c r="A2068" s="37">
        <f t="shared" si="65"/>
        <v>2064</v>
      </c>
      <c r="B2068" s="114" t="s">
        <v>204</v>
      </c>
      <c r="C2068" s="114" t="s">
        <v>4175</v>
      </c>
      <c r="D2068" s="92" t="s">
        <v>4176</v>
      </c>
      <c r="E2068" s="92" t="s">
        <v>211</v>
      </c>
      <c r="F2068" s="92"/>
      <c r="G2068" s="92">
        <v>1</v>
      </c>
      <c r="H2068" s="119">
        <v>565</v>
      </c>
      <c r="I2068" s="161">
        <v>0.25</v>
      </c>
      <c r="J2068" s="157">
        <f t="shared" si="64"/>
        <v>423.75</v>
      </c>
    </row>
    <row r="2069" spans="1:10" ht="15.75">
      <c r="A2069" s="37">
        <f t="shared" si="65"/>
        <v>2065</v>
      </c>
      <c r="B2069" s="114" t="s">
        <v>204</v>
      </c>
      <c r="C2069" s="114" t="s">
        <v>4177</v>
      </c>
      <c r="D2069" s="92" t="s">
        <v>4178</v>
      </c>
      <c r="E2069" s="92" t="s">
        <v>211</v>
      </c>
      <c r="F2069" s="92"/>
      <c r="G2069" s="92">
        <v>1</v>
      </c>
      <c r="H2069" s="119">
        <v>679</v>
      </c>
      <c r="I2069" s="161">
        <v>0.25</v>
      </c>
      <c r="J2069" s="157">
        <f t="shared" si="64"/>
        <v>509.25</v>
      </c>
    </row>
    <row r="2070" spans="1:10" ht="15.75">
      <c r="A2070" s="37">
        <f t="shared" si="65"/>
        <v>2066</v>
      </c>
      <c r="B2070" s="114" t="s">
        <v>204</v>
      </c>
      <c r="C2070" s="114" t="s">
        <v>4179</v>
      </c>
      <c r="D2070" s="92" t="s">
        <v>4180</v>
      </c>
      <c r="E2070" s="92" t="s">
        <v>211</v>
      </c>
      <c r="F2070" s="92"/>
      <c r="G2070" s="92">
        <v>1</v>
      </c>
      <c r="H2070" s="119">
        <v>692</v>
      </c>
      <c r="I2070" s="161">
        <v>0.25</v>
      </c>
      <c r="J2070" s="157">
        <f t="shared" si="64"/>
        <v>519</v>
      </c>
    </row>
    <row r="2071" spans="1:10" ht="15.75">
      <c r="A2071" s="37">
        <f t="shared" si="65"/>
        <v>2067</v>
      </c>
      <c r="B2071" s="114" t="s">
        <v>204</v>
      </c>
      <c r="C2071" s="114" t="s">
        <v>4181</v>
      </c>
      <c r="D2071" s="92" t="s">
        <v>4182</v>
      </c>
      <c r="E2071" s="92" t="s">
        <v>211</v>
      </c>
      <c r="F2071" s="92"/>
      <c r="G2071" s="92">
        <v>1</v>
      </c>
      <c r="H2071" s="119">
        <v>389</v>
      </c>
      <c r="I2071" s="161">
        <v>0.25</v>
      </c>
      <c r="J2071" s="157">
        <f t="shared" si="64"/>
        <v>291.75</v>
      </c>
    </row>
    <row r="2072" spans="1:10" ht="15.75">
      <c r="A2072" s="37">
        <f t="shared" si="65"/>
        <v>2068</v>
      </c>
      <c r="B2072" s="114" t="s">
        <v>204</v>
      </c>
      <c r="C2072" s="114" t="s">
        <v>4183</v>
      </c>
      <c r="D2072" s="92" t="s">
        <v>4184</v>
      </c>
      <c r="E2072" s="92" t="s">
        <v>211</v>
      </c>
      <c r="F2072" s="92"/>
      <c r="G2072" s="92">
        <v>1</v>
      </c>
      <c r="H2072" s="119">
        <v>565</v>
      </c>
      <c r="I2072" s="161">
        <v>0.25</v>
      </c>
      <c r="J2072" s="157">
        <f t="shared" si="64"/>
        <v>423.75</v>
      </c>
    </row>
    <row r="2073" spans="1:10" ht="15.75">
      <c r="A2073" s="37">
        <f t="shared" si="65"/>
        <v>2069</v>
      </c>
      <c r="B2073" s="114" t="s">
        <v>204</v>
      </c>
      <c r="C2073" s="114" t="s">
        <v>4185</v>
      </c>
      <c r="D2073" s="92" t="s">
        <v>4186</v>
      </c>
      <c r="E2073" s="92" t="s">
        <v>211</v>
      </c>
      <c r="F2073" s="92"/>
      <c r="G2073" s="92">
        <v>1</v>
      </c>
      <c r="H2073" s="119">
        <v>679</v>
      </c>
      <c r="I2073" s="161">
        <v>0.25</v>
      </c>
      <c r="J2073" s="157">
        <f t="shared" si="64"/>
        <v>509.25</v>
      </c>
    </row>
    <row r="2074" spans="1:10" ht="15.75">
      <c r="A2074" s="37">
        <f t="shared" si="65"/>
        <v>2070</v>
      </c>
      <c r="B2074" s="114" t="s">
        <v>204</v>
      </c>
      <c r="C2074" s="114" t="s">
        <v>4187</v>
      </c>
      <c r="D2074" s="92" t="s">
        <v>4188</v>
      </c>
      <c r="E2074" s="92" t="s">
        <v>211</v>
      </c>
      <c r="F2074" s="92"/>
      <c r="G2074" s="92">
        <v>1</v>
      </c>
      <c r="H2074" s="119">
        <v>692</v>
      </c>
      <c r="I2074" s="161">
        <v>0.25</v>
      </c>
      <c r="J2074" s="157">
        <f t="shared" si="64"/>
        <v>519</v>
      </c>
    </row>
    <row r="2075" spans="1:10" ht="15.75">
      <c r="A2075" s="37">
        <f t="shared" si="65"/>
        <v>2071</v>
      </c>
      <c r="B2075" s="114" t="s">
        <v>204</v>
      </c>
      <c r="C2075" s="114" t="s">
        <v>4189</v>
      </c>
      <c r="D2075" s="92" t="s">
        <v>4190</v>
      </c>
      <c r="E2075" s="92" t="s">
        <v>211</v>
      </c>
      <c r="F2075" s="92"/>
      <c r="G2075" s="92">
        <v>1</v>
      </c>
      <c r="H2075" s="119">
        <v>622</v>
      </c>
      <c r="I2075" s="161">
        <v>0.25</v>
      </c>
      <c r="J2075" s="157">
        <f t="shared" si="64"/>
        <v>466.5</v>
      </c>
    </row>
    <row r="2076" spans="1:10" ht="15.75">
      <c r="A2076" s="37">
        <f t="shared" si="65"/>
        <v>2072</v>
      </c>
      <c r="B2076" s="114" t="s">
        <v>204</v>
      </c>
      <c r="C2076" s="114" t="s">
        <v>4191</v>
      </c>
      <c r="D2076" s="92" t="s">
        <v>4192</v>
      </c>
      <c r="E2076" s="92" t="s">
        <v>211</v>
      </c>
      <c r="F2076" s="92"/>
      <c r="G2076" s="92">
        <v>1</v>
      </c>
      <c r="H2076" s="119">
        <v>622</v>
      </c>
      <c r="I2076" s="161">
        <v>0.25</v>
      </c>
      <c r="J2076" s="157">
        <f t="shared" si="64"/>
        <v>466.5</v>
      </c>
    </row>
    <row r="2077" spans="1:10" ht="15.75">
      <c r="A2077" s="37">
        <f t="shared" si="65"/>
        <v>2073</v>
      </c>
      <c r="B2077" s="114" t="s">
        <v>204</v>
      </c>
      <c r="C2077" s="114" t="s">
        <v>4193</v>
      </c>
      <c r="D2077" s="92" t="s">
        <v>4194</v>
      </c>
      <c r="E2077" s="92" t="s">
        <v>211</v>
      </c>
      <c r="F2077" s="92"/>
      <c r="G2077" s="92">
        <v>1</v>
      </c>
      <c r="H2077" s="119">
        <v>605</v>
      </c>
      <c r="I2077" s="161">
        <v>0.25</v>
      </c>
      <c r="J2077" s="157">
        <f t="shared" si="64"/>
        <v>453.75</v>
      </c>
    </row>
    <row r="2078" spans="1:10" ht="15.75">
      <c r="A2078" s="37">
        <f t="shared" si="65"/>
        <v>2074</v>
      </c>
      <c r="B2078" s="114" t="s">
        <v>204</v>
      </c>
      <c r="C2078" s="114" t="s">
        <v>4195</v>
      </c>
      <c r="D2078" s="92" t="s">
        <v>4196</v>
      </c>
      <c r="E2078" s="92" t="s">
        <v>211</v>
      </c>
      <c r="F2078" s="92"/>
      <c r="G2078" s="92">
        <v>1</v>
      </c>
      <c r="H2078" s="119">
        <v>720</v>
      </c>
      <c r="I2078" s="161">
        <v>0.25</v>
      </c>
      <c r="J2078" s="157">
        <f t="shared" si="64"/>
        <v>540</v>
      </c>
    </row>
    <row r="2079" spans="1:10" ht="15.75">
      <c r="A2079" s="37">
        <f t="shared" si="65"/>
        <v>2075</v>
      </c>
      <c r="B2079" s="114" t="s">
        <v>204</v>
      </c>
      <c r="C2079" s="114" t="s">
        <v>4197</v>
      </c>
      <c r="D2079" s="92" t="s">
        <v>4198</v>
      </c>
      <c r="E2079" s="92" t="s">
        <v>211</v>
      </c>
      <c r="F2079" s="92"/>
      <c r="G2079" s="92">
        <v>1</v>
      </c>
      <c r="H2079" s="119">
        <v>731</v>
      </c>
      <c r="I2079" s="161">
        <v>0.25</v>
      </c>
      <c r="J2079" s="157">
        <f t="shared" si="64"/>
        <v>548.25</v>
      </c>
    </row>
    <row r="2080" spans="1:10" ht="15.75">
      <c r="A2080" s="37">
        <f t="shared" si="65"/>
        <v>2076</v>
      </c>
      <c r="B2080" s="114" t="s">
        <v>204</v>
      </c>
      <c r="C2080" s="114" t="s">
        <v>4199</v>
      </c>
      <c r="D2080" s="92" t="s">
        <v>4200</v>
      </c>
      <c r="E2080" s="92" t="s">
        <v>211</v>
      </c>
      <c r="F2080" s="92"/>
      <c r="G2080" s="92">
        <v>1</v>
      </c>
      <c r="H2080" s="119">
        <v>591</v>
      </c>
      <c r="I2080" s="161">
        <v>0.25</v>
      </c>
      <c r="J2080" s="157">
        <f t="shared" si="64"/>
        <v>443.25</v>
      </c>
    </row>
    <row r="2081" spans="1:10" ht="15.75">
      <c r="A2081" s="37">
        <f t="shared" si="65"/>
        <v>2077</v>
      </c>
      <c r="B2081" s="114" t="s">
        <v>204</v>
      </c>
      <c r="C2081" s="114" t="s">
        <v>4201</v>
      </c>
      <c r="D2081" s="92" t="s">
        <v>4202</v>
      </c>
      <c r="E2081" s="92" t="s">
        <v>211</v>
      </c>
      <c r="F2081" s="92"/>
      <c r="G2081" s="92">
        <v>1</v>
      </c>
      <c r="H2081" s="119">
        <v>591</v>
      </c>
      <c r="I2081" s="161">
        <v>0.25</v>
      </c>
      <c r="J2081" s="157">
        <f t="shared" si="64"/>
        <v>443.25</v>
      </c>
    </row>
    <row r="2082" spans="1:10" ht="15.75">
      <c r="A2082" s="37">
        <f t="shared" si="65"/>
        <v>2078</v>
      </c>
      <c r="B2082" s="114" t="s">
        <v>204</v>
      </c>
      <c r="C2082" s="114" t="s">
        <v>4203</v>
      </c>
      <c r="D2082" s="92" t="s">
        <v>4204</v>
      </c>
      <c r="E2082" s="92" t="s">
        <v>211</v>
      </c>
      <c r="F2082" s="92"/>
      <c r="G2082" s="92">
        <v>1</v>
      </c>
      <c r="H2082" s="119">
        <v>705</v>
      </c>
      <c r="I2082" s="161">
        <v>0.25</v>
      </c>
      <c r="J2082" s="157">
        <f t="shared" si="64"/>
        <v>528.75</v>
      </c>
    </row>
    <row r="2083" spans="1:10" ht="15.75">
      <c r="A2083" s="37">
        <f t="shared" si="65"/>
        <v>2079</v>
      </c>
      <c r="B2083" s="114" t="s">
        <v>204</v>
      </c>
      <c r="C2083" s="114" t="s">
        <v>4205</v>
      </c>
      <c r="D2083" s="92" t="s">
        <v>4206</v>
      </c>
      <c r="E2083" s="92" t="s">
        <v>211</v>
      </c>
      <c r="F2083" s="92"/>
      <c r="G2083" s="92">
        <v>1</v>
      </c>
      <c r="H2083" s="119">
        <v>716</v>
      </c>
      <c r="I2083" s="161">
        <v>0.25</v>
      </c>
      <c r="J2083" s="157">
        <f t="shared" si="64"/>
        <v>537</v>
      </c>
    </row>
    <row r="2084" spans="1:10" ht="15.75">
      <c r="A2084" s="37">
        <f t="shared" si="65"/>
        <v>2080</v>
      </c>
      <c r="B2084" s="114" t="s">
        <v>204</v>
      </c>
      <c r="C2084" s="114" t="s">
        <v>4207</v>
      </c>
      <c r="D2084" s="92" t="s">
        <v>4208</v>
      </c>
      <c r="E2084" s="92" t="s">
        <v>211</v>
      </c>
      <c r="F2084" s="92"/>
      <c r="G2084" s="92">
        <v>1</v>
      </c>
      <c r="H2084" s="119">
        <v>551</v>
      </c>
      <c r="I2084" s="161">
        <v>0.25</v>
      </c>
      <c r="J2084" s="157">
        <f t="shared" si="64"/>
        <v>413.25</v>
      </c>
    </row>
    <row r="2085" spans="1:10" ht="15.75">
      <c r="A2085" s="37">
        <f t="shared" si="65"/>
        <v>2081</v>
      </c>
      <c r="B2085" s="114" t="s">
        <v>204</v>
      </c>
      <c r="C2085" s="114" t="s">
        <v>4209</v>
      </c>
      <c r="D2085" s="92" t="s">
        <v>4210</v>
      </c>
      <c r="E2085" s="92" t="s">
        <v>211</v>
      </c>
      <c r="F2085" s="92"/>
      <c r="G2085" s="92">
        <v>1</v>
      </c>
      <c r="H2085" s="119">
        <v>665</v>
      </c>
      <c r="I2085" s="161">
        <v>0.25</v>
      </c>
      <c r="J2085" s="157">
        <f t="shared" si="64"/>
        <v>498.75</v>
      </c>
    </row>
    <row r="2086" spans="1:10" ht="15.75">
      <c r="A2086" s="37">
        <f t="shared" si="65"/>
        <v>2082</v>
      </c>
      <c r="B2086" s="114" t="s">
        <v>204</v>
      </c>
      <c r="C2086" s="114" t="s">
        <v>4211</v>
      </c>
      <c r="D2086" s="92" t="s">
        <v>4212</v>
      </c>
      <c r="E2086" s="92" t="s">
        <v>211</v>
      </c>
      <c r="F2086" s="92"/>
      <c r="G2086" s="92">
        <v>1</v>
      </c>
      <c r="H2086" s="119">
        <v>675</v>
      </c>
      <c r="I2086" s="161">
        <v>0.25</v>
      </c>
      <c r="J2086" s="157">
        <f t="shared" si="64"/>
        <v>506.25</v>
      </c>
    </row>
    <row r="2087" spans="1:10" ht="15.75">
      <c r="A2087" s="37">
        <f t="shared" si="65"/>
        <v>2083</v>
      </c>
      <c r="B2087" s="114" t="s">
        <v>204</v>
      </c>
      <c r="C2087" s="114" t="s">
        <v>4213</v>
      </c>
      <c r="D2087" s="92" t="s">
        <v>4214</v>
      </c>
      <c r="E2087" s="92" t="s">
        <v>211</v>
      </c>
      <c r="F2087" s="92"/>
      <c r="G2087" s="92">
        <v>1</v>
      </c>
      <c r="H2087" s="119">
        <v>591</v>
      </c>
      <c r="I2087" s="161">
        <v>0.25</v>
      </c>
      <c r="J2087" s="157">
        <f t="shared" si="64"/>
        <v>443.25</v>
      </c>
    </row>
    <row r="2088" spans="1:10" ht="15.75">
      <c r="A2088" s="37">
        <f t="shared" si="65"/>
        <v>2084</v>
      </c>
      <c r="B2088" s="114" t="s">
        <v>204</v>
      </c>
      <c r="C2088" s="114" t="s">
        <v>4215</v>
      </c>
      <c r="D2088" s="92" t="s">
        <v>4216</v>
      </c>
      <c r="E2088" s="92" t="s">
        <v>211</v>
      </c>
      <c r="F2088" s="92"/>
      <c r="G2088" s="92">
        <v>1</v>
      </c>
      <c r="H2088" s="119">
        <v>716</v>
      </c>
      <c r="I2088" s="161">
        <v>0.25</v>
      </c>
      <c r="J2088" s="157">
        <f t="shared" si="64"/>
        <v>537</v>
      </c>
    </row>
    <row r="2089" spans="1:10" ht="15.75">
      <c r="A2089" s="37">
        <f t="shared" si="65"/>
        <v>2085</v>
      </c>
      <c r="B2089" s="114" t="s">
        <v>204</v>
      </c>
      <c r="C2089" s="114" t="s">
        <v>4217</v>
      </c>
      <c r="D2089" s="92" t="s">
        <v>4218</v>
      </c>
      <c r="E2089" s="92" t="s">
        <v>211</v>
      </c>
      <c r="F2089" s="92"/>
      <c r="G2089" s="92">
        <v>1</v>
      </c>
      <c r="H2089" s="119">
        <v>531</v>
      </c>
      <c r="I2089" s="161">
        <v>0.25</v>
      </c>
      <c r="J2089" s="157">
        <f t="shared" si="64"/>
        <v>398.25</v>
      </c>
    </row>
    <row r="2090" spans="1:10" ht="15.75">
      <c r="A2090" s="37">
        <f t="shared" si="65"/>
        <v>2086</v>
      </c>
      <c r="B2090" s="114" t="s">
        <v>204</v>
      </c>
      <c r="C2090" s="114" t="s">
        <v>4219</v>
      </c>
      <c r="D2090" s="92" t="s">
        <v>4220</v>
      </c>
      <c r="E2090" s="92" t="s">
        <v>211</v>
      </c>
      <c r="F2090" s="92"/>
      <c r="G2090" s="92">
        <v>1</v>
      </c>
      <c r="H2090" s="119">
        <v>646</v>
      </c>
      <c r="I2090" s="161">
        <v>0.25</v>
      </c>
      <c r="J2090" s="157">
        <f t="shared" si="64"/>
        <v>484.5</v>
      </c>
    </row>
    <row r="2091" spans="1:10" ht="15.75">
      <c r="A2091" s="37">
        <f t="shared" si="65"/>
        <v>2087</v>
      </c>
      <c r="B2091" s="114" t="s">
        <v>204</v>
      </c>
      <c r="C2091" s="114" t="s">
        <v>4221</v>
      </c>
      <c r="D2091" s="92" t="s">
        <v>4222</v>
      </c>
      <c r="E2091" s="92" t="s">
        <v>211</v>
      </c>
      <c r="F2091" s="92"/>
      <c r="G2091" s="92">
        <v>1</v>
      </c>
      <c r="H2091" s="119">
        <v>658</v>
      </c>
      <c r="I2091" s="161">
        <v>0.25</v>
      </c>
      <c r="J2091" s="157">
        <f t="shared" si="64"/>
        <v>493.5</v>
      </c>
    </row>
    <row r="2092" spans="1:10" ht="15.75">
      <c r="A2092" s="37">
        <f t="shared" si="65"/>
        <v>2088</v>
      </c>
      <c r="B2092" s="114" t="s">
        <v>204</v>
      </c>
      <c r="C2092" s="114" t="s">
        <v>4223</v>
      </c>
      <c r="D2092" s="92" t="s">
        <v>4224</v>
      </c>
      <c r="E2092" s="92" t="s">
        <v>211</v>
      </c>
      <c r="F2092" s="92"/>
      <c r="G2092" s="92">
        <v>1</v>
      </c>
      <c r="H2092" s="119">
        <v>526</v>
      </c>
      <c r="I2092" s="161">
        <v>0.25</v>
      </c>
      <c r="J2092" s="157">
        <f t="shared" si="64"/>
        <v>394.5</v>
      </c>
    </row>
    <row r="2093" spans="1:10" ht="15.75">
      <c r="A2093" s="37">
        <f t="shared" si="65"/>
        <v>2089</v>
      </c>
      <c r="B2093" s="114" t="s">
        <v>204</v>
      </c>
      <c r="C2093" s="114" t="s">
        <v>4225</v>
      </c>
      <c r="D2093" s="92" t="s">
        <v>4226</v>
      </c>
      <c r="E2093" s="92" t="s">
        <v>211</v>
      </c>
      <c r="F2093" s="92"/>
      <c r="G2093" s="92">
        <v>1</v>
      </c>
      <c r="H2093" s="119">
        <v>640</v>
      </c>
      <c r="I2093" s="161">
        <v>0.25</v>
      </c>
      <c r="J2093" s="157">
        <f t="shared" si="64"/>
        <v>480</v>
      </c>
    </row>
    <row r="2094" spans="1:10" ht="15.75">
      <c r="A2094" s="37">
        <f t="shared" si="65"/>
        <v>2090</v>
      </c>
      <c r="B2094" s="114" t="s">
        <v>204</v>
      </c>
      <c r="C2094" s="114" t="s">
        <v>4227</v>
      </c>
      <c r="D2094" s="92" t="s">
        <v>4228</v>
      </c>
      <c r="E2094" s="92" t="s">
        <v>211</v>
      </c>
      <c r="F2094" s="92"/>
      <c r="G2094" s="92">
        <v>1</v>
      </c>
      <c r="H2094" s="119">
        <v>653</v>
      </c>
      <c r="I2094" s="161">
        <v>0.25</v>
      </c>
      <c r="J2094" s="157">
        <f t="shared" si="64"/>
        <v>489.75</v>
      </c>
    </row>
    <row r="2095" spans="1:10" ht="15.75">
      <c r="A2095" s="37">
        <f t="shared" si="65"/>
        <v>2091</v>
      </c>
      <c r="B2095" s="92" t="s">
        <v>204</v>
      </c>
      <c r="C2095" s="114" t="s">
        <v>4229</v>
      </c>
      <c r="D2095" s="92" t="s">
        <v>4230</v>
      </c>
      <c r="E2095" s="92" t="s">
        <v>211</v>
      </c>
      <c r="F2095" s="92"/>
      <c r="G2095" s="92">
        <v>1</v>
      </c>
      <c r="H2095" s="119">
        <v>552</v>
      </c>
      <c r="I2095" s="161">
        <v>0.25</v>
      </c>
      <c r="J2095" s="157">
        <f t="shared" si="64"/>
        <v>414</v>
      </c>
    </row>
    <row r="2096" spans="1:10" ht="15.75">
      <c r="A2096" s="37">
        <f t="shared" si="65"/>
        <v>2092</v>
      </c>
      <c r="B2096" s="92" t="s">
        <v>204</v>
      </c>
      <c r="C2096" s="114" t="s">
        <v>4231</v>
      </c>
      <c r="D2096" s="92" t="s">
        <v>4232</v>
      </c>
      <c r="E2096" s="92" t="s">
        <v>211</v>
      </c>
      <c r="F2096" s="92"/>
      <c r="G2096" s="92">
        <v>1</v>
      </c>
      <c r="H2096" s="119">
        <v>754</v>
      </c>
      <c r="I2096" s="161">
        <v>0.25</v>
      </c>
      <c r="J2096" s="157">
        <f t="shared" si="64"/>
        <v>565.5</v>
      </c>
    </row>
    <row r="2097" spans="1:10" ht="15.75">
      <c r="A2097" s="37">
        <f t="shared" si="65"/>
        <v>2093</v>
      </c>
      <c r="B2097" s="92" t="s">
        <v>204</v>
      </c>
      <c r="C2097" s="114" t="s">
        <v>4233</v>
      </c>
      <c r="D2097" s="92" t="s">
        <v>4234</v>
      </c>
      <c r="E2097" s="92" t="s">
        <v>211</v>
      </c>
      <c r="F2097" s="92"/>
      <c r="G2097" s="92">
        <v>1</v>
      </c>
      <c r="H2097" s="119">
        <v>765</v>
      </c>
      <c r="I2097" s="161">
        <v>0.25</v>
      </c>
      <c r="J2097" s="157">
        <f t="shared" si="64"/>
        <v>573.75</v>
      </c>
    </row>
    <row r="2098" spans="1:10" ht="15.75">
      <c r="A2098" s="37">
        <f t="shared" si="65"/>
        <v>2094</v>
      </c>
      <c r="B2098" s="92" t="s">
        <v>204</v>
      </c>
      <c r="C2098" s="114" t="s">
        <v>4235</v>
      </c>
      <c r="D2098" s="92" t="s">
        <v>4236</v>
      </c>
      <c r="E2098" s="92" t="s">
        <v>211</v>
      </c>
      <c r="F2098" s="92"/>
      <c r="G2098" s="92">
        <v>1</v>
      </c>
      <c r="H2098" s="119">
        <v>653</v>
      </c>
      <c r="I2098" s="161">
        <v>0.25</v>
      </c>
      <c r="J2098" s="157">
        <f t="shared" si="64"/>
        <v>489.75</v>
      </c>
    </row>
    <row r="2099" spans="1:10" ht="15.75">
      <c r="A2099" s="37">
        <f t="shared" si="65"/>
        <v>2095</v>
      </c>
      <c r="B2099" s="92" t="s">
        <v>204</v>
      </c>
      <c r="C2099" s="114" t="s">
        <v>4237</v>
      </c>
      <c r="D2099" s="92" t="s">
        <v>4238</v>
      </c>
      <c r="E2099" s="92" t="s">
        <v>211</v>
      </c>
      <c r="F2099" s="92"/>
      <c r="G2099" s="92">
        <v>1</v>
      </c>
      <c r="H2099" s="119">
        <v>664</v>
      </c>
      <c r="I2099" s="161">
        <v>0.25</v>
      </c>
      <c r="J2099" s="157">
        <f t="shared" si="64"/>
        <v>498</v>
      </c>
    </row>
    <row r="2100" spans="1:10" ht="15.75">
      <c r="A2100" s="37">
        <f t="shared" si="65"/>
        <v>2096</v>
      </c>
      <c r="B2100" s="92" t="s">
        <v>204</v>
      </c>
      <c r="C2100" s="114" t="s">
        <v>4239</v>
      </c>
      <c r="D2100" s="92" t="s">
        <v>4240</v>
      </c>
      <c r="E2100" s="92" t="s">
        <v>211</v>
      </c>
      <c r="F2100" s="92"/>
      <c r="G2100" s="92">
        <v>1</v>
      </c>
      <c r="H2100" s="119">
        <v>593</v>
      </c>
      <c r="I2100" s="161">
        <v>0.25</v>
      </c>
      <c r="J2100" s="157">
        <f t="shared" si="64"/>
        <v>444.75</v>
      </c>
    </row>
    <row r="2101" spans="1:10" ht="15.75">
      <c r="A2101" s="37">
        <f t="shared" si="65"/>
        <v>2097</v>
      </c>
      <c r="B2101" s="92" t="s">
        <v>204</v>
      </c>
      <c r="C2101" s="114" t="s">
        <v>4241</v>
      </c>
      <c r="D2101" s="92" t="s">
        <v>4242</v>
      </c>
      <c r="E2101" s="92" t="s">
        <v>211</v>
      </c>
      <c r="F2101" s="92"/>
      <c r="G2101" s="92">
        <v>1</v>
      </c>
      <c r="H2101" s="119">
        <v>795</v>
      </c>
      <c r="I2101" s="161">
        <v>0.25</v>
      </c>
      <c r="J2101" s="157">
        <f t="shared" si="64"/>
        <v>596.25</v>
      </c>
    </row>
    <row r="2102" spans="1:10" ht="15.75">
      <c r="A2102" s="37">
        <f t="shared" si="65"/>
        <v>2098</v>
      </c>
      <c r="B2102" s="92" t="s">
        <v>204</v>
      </c>
      <c r="C2102" s="114" t="s">
        <v>4243</v>
      </c>
      <c r="D2102" s="92" t="s">
        <v>4244</v>
      </c>
      <c r="E2102" s="92" t="s">
        <v>211</v>
      </c>
      <c r="F2102" s="92"/>
      <c r="G2102" s="92">
        <v>1</v>
      </c>
      <c r="H2102" s="119">
        <v>805</v>
      </c>
      <c r="I2102" s="161">
        <v>0.25</v>
      </c>
      <c r="J2102" s="157">
        <f t="shared" si="64"/>
        <v>603.75</v>
      </c>
    </row>
    <row r="2103" spans="1:10" ht="15.75">
      <c r="A2103" s="37">
        <f t="shared" si="65"/>
        <v>2099</v>
      </c>
      <c r="B2103" s="92" t="s">
        <v>204</v>
      </c>
      <c r="C2103" s="114" t="s">
        <v>4245</v>
      </c>
      <c r="D2103" s="92" t="s">
        <v>4246</v>
      </c>
      <c r="E2103" s="92" t="s">
        <v>211</v>
      </c>
      <c r="F2103" s="92"/>
      <c r="G2103" s="92">
        <v>1</v>
      </c>
      <c r="H2103" s="119">
        <v>694</v>
      </c>
      <c r="I2103" s="161">
        <v>0.25</v>
      </c>
      <c r="J2103" s="157">
        <f t="shared" si="64"/>
        <v>520.5</v>
      </c>
    </row>
    <row r="2104" spans="1:10" ht="15.75">
      <c r="A2104" s="37">
        <f t="shared" si="65"/>
        <v>2100</v>
      </c>
      <c r="B2104" s="92" t="s">
        <v>204</v>
      </c>
      <c r="C2104" s="114" t="s">
        <v>4247</v>
      </c>
      <c r="D2104" s="92" t="s">
        <v>4248</v>
      </c>
      <c r="E2104" s="92" t="s">
        <v>211</v>
      </c>
      <c r="F2104" s="92"/>
      <c r="G2104" s="92">
        <v>1</v>
      </c>
      <c r="H2104" s="119">
        <v>704</v>
      </c>
      <c r="I2104" s="161">
        <v>0.25</v>
      </c>
      <c r="J2104" s="157">
        <f t="shared" si="64"/>
        <v>528</v>
      </c>
    </row>
    <row r="2105" spans="1:10" ht="15.75">
      <c r="A2105" s="37">
        <f t="shared" si="65"/>
        <v>2101</v>
      </c>
      <c r="B2105" s="92" t="s">
        <v>204</v>
      </c>
      <c r="C2105" s="92" t="s">
        <v>4249</v>
      </c>
      <c r="D2105" s="92" t="s">
        <v>4250</v>
      </c>
      <c r="E2105" s="92" t="s">
        <v>211</v>
      </c>
      <c r="F2105" s="92"/>
      <c r="G2105" s="92">
        <v>1</v>
      </c>
      <c r="H2105" s="119">
        <v>538</v>
      </c>
      <c r="I2105" s="161">
        <v>0.25</v>
      </c>
      <c r="J2105" s="157">
        <f t="shared" si="64"/>
        <v>403.5</v>
      </c>
    </row>
    <row r="2106" spans="1:10" ht="15.75">
      <c r="A2106" s="37">
        <f t="shared" si="65"/>
        <v>2102</v>
      </c>
      <c r="B2106" s="92" t="s">
        <v>204</v>
      </c>
      <c r="C2106" s="92" t="s">
        <v>4251</v>
      </c>
      <c r="D2106" s="92" t="s">
        <v>4252</v>
      </c>
      <c r="E2106" s="92" t="s">
        <v>211</v>
      </c>
      <c r="F2106" s="92"/>
      <c r="G2106" s="92">
        <v>1</v>
      </c>
      <c r="H2106" s="119">
        <v>740</v>
      </c>
      <c r="I2106" s="161">
        <v>0.25</v>
      </c>
      <c r="J2106" s="157">
        <f t="shared" si="64"/>
        <v>555</v>
      </c>
    </row>
    <row r="2107" spans="1:10" ht="15.75">
      <c r="A2107" s="37">
        <f t="shared" si="65"/>
        <v>2103</v>
      </c>
      <c r="B2107" s="92" t="s">
        <v>204</v>
      </c>
      <c r="C2107" s="92" t="s">
        <v>4253</v>
      </c>
      <c r="D2107" s="92" t="s">
        <v>4254</v>
      </c>
      <c r="E2107" s="92" t="s">
        <v>211</v>
      </c>
      <c r="F2107" s="92"/>
      <c r="G2107" s="92">
        <v>1</v>
      </c>
      <c r="H2107" s="119">
        <v>750</v>
      </c>
      <c r="I2107" s="161">
        <v>0.25</v>
      </c>
      <c r="J2107" s="157">
        <f t="shared" si="64"/>
        <v>562.5</v>
      </c>
    </row>
    <row r="2108" spans="1:10" ht="15.75">
      <c r="A2108" s="37">
        <f t="shared" si="65"/>
        <v>2104</v>
      </c>
      <c r="B2108" s="92" t="s">
        <v>204</v>
      </c>
      <c r="C2108" s="92" t="s">
        <v>4255</v>
      </c>
      <c r="D2108" s="92" t="s">
        <v>4256</v>
      </c>
      <c r="E2108" s="92" t="s">
        <v>211</v>
      </c>
      <c r="F2108" s="92"/>
      <c r="G2108" s="92">
        <v>1</v>
      </c>
      <c r="H2108" s="119">
        <v>639</v>
      </c>
      <c r="I2108" s="161">
        <v>0.25</v>
      </c>
      <c r="J2108" s="157">
        <f t="shared" si="64"/>
        <v>479.25</v>
      </c>
    </row>
    <row r="2109" spans="1:10" ht="15.75">
      <c r="A2109" s="37">
        <f t="shared" si="65"/>
        <v>2105</v>
      </c>
      <c r="B2109" s="92" t="s">
        <v>204</v>
      </c>
      <c r="C2109" s="92" t="s">
        <v>4257</v>
      </c>
      <c r="D2109" s="92" t="s">
        <v>4258</v>
      </c>
      <c r="E2109" s="92" t="s">
        <v>211</v>
      </c>
      <c r="F2109" s="92"/>
      <c r="G2109" s="92">
        <v>1</v>
      </c>
      <c r="H2109" s="119">
        <v>649</v>
      </c>
      <c r="I2109" s="161">
        <v>0.25</v>
      </c>
      <c r="J2109" s="157">
        <f t="shared" si="64"/>
        <v>486.75</v>
      </c>
    </row>
    <row r="2110" spans="1:10" ht="15.75">
      <c r="A2110" s="37">
        <f t="shared" si="65"/>
        <v>2106</v>
      </c>
      <c r="B2110" s="92" t="s">
        <v>204</v>
      </c>
      <c r="C2110" s="92" t="s">
        <v>4259</v>
      </c>
      <c r="D2110" s="92" t="s">
        <v>4260</v>
      </c>
      <c r="E2110" s="92" t="s">
        <v>211</v>
      </c>
      <c r="F2110" s="92"/>
      <c r="G2110" s="92">
        <v>1</v>
      </c>
      <c r="H2110" s="119">
        <v>579</v>
      </c>
      <c r="I2110" s="161">
        <v>0.25</v>
      </c>
      <c r="J2110" s="157">
        <f t="shared" si="64"/>
        <v>434.25</v>
      </c>
    </row>
    <row r="2111" spans="1:10" ht="15.75">
      <c r="A2111" s="37">
        <f t="shared" si="65"/>
        <v>2107</v>
      </c>
      <c r="B2111" s="92" t="s">
        <v>204</v>
      </c>
      <c r="C2111" s="92" t="s">
        <v>4261</v>
      </c>
      <c r="D2111" s="92" t="s">
        <v>4262</v>
      </c>
      <c r="E2111" s="92" t="s">
        <v>211</v>
      </c>
      <c r="F2111" s="92"/>
      <c r="G2111" s="92">
        <v>1</v>
      </c>
      <c r="H2111" s="119">
        <v>781</v>
      </c>
      <c r="I2111" s="161">
        <v>0.25</v>
      </c>
      <c r="J2111" s="157">
        <f t="shared" si="64"/>
        <v>585.75</v>
      </c>
    </row>
    <row r="2112" spans="1:10" ht="15.75">
      <c r="A2112" s="37">
        <f t="shared" si="65"/>
        <v>2108</v>
      </c>
      <c r="B2112" s="92" t="s">
        <v>204</v>
      </c>
      <c r="C2112" s="92" t="s">
        <v>4263</v>
      </c>
      <c r="D2112" s="92" t="s">
        <v>4264</v>
      </c>
      <c r="E2112" s="92" t="s">
        <v>211</v>
      </c>
      <c r="F2112" s="92"/>
      <c r="G2112" s="92">
        <v>1</v>
      </c>
      <c r="H2112" s="119">
        <v>791</v>
      </c>
      <c r="I2112" s="161">
        <v>0.25</v>
      </c>
      <c r="J2112" s="157">
        <f t="shared" si="64"/>
        <v>593.25</v>
      </c>
    </row>
    <row r="2113" spans="1:10" ht="15.75">
      <c r="A2113" s="37">
        <f t="shared" si="65"/>
        <v>2109</v>
      </c>
      <c r="B2113" s="92" t="s">
        <v>204</v>
      </c>
      <c r="C2113" s="92" t="s">
        <v>4265</v>
      </c>
      <c r="D2113" s="92" t="s">
        <v>4266</v>
      </c>
      <c r="E2113" s="92" t="s">
        <v>211</v>
      </c>
      <c r="F2113" s="92"/>
      <c r="G2113" s="92">
        <v>1</v>
      </c>
      <c r="H2113" s="119">
        <v>680</v>
      </c>
      <c r="I2113" s="161">
        <v>0.25</v>
      </c>
      <c r="J2113" s="157">
        <f t="shared" si="64"/>
        <v>510</v>
      </c>
    </row>
    <row r="2114" spans="1:10" ht="15.75">
      <c r="A2114" s="37">
        <f t="shared" si="65"/>
        <v>2110</v>
      </c>
      <c r="B2114" s="92" t="s">
        <v>204</v>
      </c>
      <c r="C2114" s="92" t="s">
        <v>4267</v>
      </c>
      <c r="D2114" s="92" t="s">
        <v>4268</v>
      </c>
      <c r="E2114" s="92" t="s">
        <v>211</v>
      </c>
      <c r="F2114" s="92"/>
      <c r="G2114" s="92">
        <v>1</v>
      </c>
      <c r="H2114" s="119">
        <v>690</v>
      </c>
      <c r="I2114" s="161">
        <v>0.25</v>
      </c>
      <c r="J2114" s="157">
        <f t="shared" ref="J2114:J2177" si="66">H2114*(1-I2114)</f>
        <v>517.5</v>
      </c>
    </row>
    <row r="2115" spans="1:10" ht="15.75">
      <c r="A2115" s="37">
        <f t="shared" si="65"/>
        <v>2111</v>
      </c>
      <c r="B2115" s="92" t="s">
        <v>204</v>
      </c>
      <c r="C2115" s="92" t="s">
        <v>4269</v>
      </c>
      <c r="D2115" s="92" t="s">
        <v>4270</v>
      </c>
      <c r="E2115" s="92" t="s">
        <v>211</v>
      </c>
      <c r="F2115" s="92"/>
      <c r="G2115" s="92">
        <v>1</v>
      </c>
      <c r="H2115" s="119">
        <v>538</v>
      </c>
      <c r="I2115" s="161">
        <v>0.25</v>
      </c>
      <c r="J2115" s="157">
        <f t="shared" si="66"/>
        <v>403.5</v>
      </c>
    </row>
    <row r="2116" spans="1:10" ht="15.75">
      <c r="A2116" s="37">
        <f t="shared" si="65"/>
        <v>2112</v>
      </c>
      <c r="B2116" s="92" t="s">
        <v>204</v>
      </c>
      <c r="C2116" s="92" t="s">
        <v>4271</v>
      </c>
      <c r="D2116" s="92" t="s">
        <v>4272</v>
      </c>
      <c r="E2116" s="92" t="s">
        <v>211</v>
      </c>
      <c r="F2116" s="92"/>
      <c r="G2116" s="92">
        <v>1</v>
      </c>
      <c r="H2116" s="119">
        <v>740</v>
      </c>
      <c r="I2116" s="161">
        <v>0.25</v>
      </c>
      <c r="J2116" s="157">
        <f t="shared" si="66"/>
        <v>555</v>
      </c>
    </row>
    <row r="2117" spans="1:10" ht="15.75">
      <c r="A2117" s="37">
        <f t="shared" si="65"/>
        <v>2113</v>
      </c>
      <c r="B2117" s="92" t="s">
        <v>204</v>
      </c>
      <c r="C2117" s="92" t="s">
        <v>4273</v>
      </c>
      <c r="D2117" s="92" t="s">
        <v>4274</v>
      </c>
      <c r="E2117" s="92" t="s">
        <v>211</v>
      </c>
      <c r="F2117" s="92"/>
      <c r="G2117" s="92">
        <v>1</v>
      </c>
      <c r="H2117" s="119">
        <v>750</v>
      </c>
      <c r="I2117" s="161">
        <v>0.25</v>
      </c>
      <c r="J2117" s="157">
        <f t="shared" si="66"/>
        <v>562.5</v>
      </c>
    </row>
    <row r="2118" spans="1:10" ht="15.75">
      <c r="A2118" s="37">
        <f t="shared" si="65"/>
        <v>2114</v>
      </c>
      <c r="B2118" s="92" t="s">
        <v>204</v>
      </c>
      <c r="C2118" s="92" t="s">
        <v>4275</v>
      </c>
      <c r="D2118" s="92" t="s">
        <v>4276</v>
      </c>
      <c r="E2118" s="92" t="s">
        <v>211</v>
      </c>
      <c r="F2118" s="92"/>
      <c r="G2118" s="92">
        <v>1</v>
      </c>
      <c r="H2118" s="119">
        <v>639</v>
      </c>
      <c r="I2118" s="161">
        <v>0.25</v>
      </c>
      <c r="J2118" s="157">
        <f t="shared" si="66"/>
        <v>479.25</v>
      </c>
    </row>
    <row r="2119" spans="1:10" ht="15.75">
      <c r="A2119" s="37">
        <f t="shared" ref="A2119:A2182" si="67">A2118+1</f>
        <v>2115</v>
      </c>
      <c r="B2119" s="92" t="s">
        <v>204</v>
      </c>
      <c r="C2119" s="92" t="s">
        <v>4277</v>
      </c>
      <c r="D2119" s="92" t="s">
        <v>4278</v>
      </c>
      <c r="E2119" s="92" t="s">
        <v>211</v>
      </c>
      <c r="F2119" s="92"/>
      <c r="G2119" s="92">
        <v>1</v>
      </c>
      <c r="H2119" s="119">
        <v>649</v>
      </c>
      <c r="I2119" s="161">
        <v>0.25</v>
      </c>
      <c r="J2119" s="157">
        <f t="shared" si="66"/>
        <v>486.75</v>
      </c>
    </row>
    <row r="2120" spans="1:10" ht="15.75">
      <c r="A2120" s="37">
        <f t="shared" si="67"/>
        <v>2116</v>
      </c>
      <c r="B2120" s="92" t="s">
        <v>204</v>
      </c>
      <c r="C2120" s="92" t="s">
        <v>4279</v>
      </c>
      <c r="D2120" s="92" t="s">
        <v>4280</v>
      </c>
      <c r="E2120" s="92" t="s">
        <v>211</v>
      </c>
      <c r="F2120" s="92"/>
      <c r="G2120" s="92">
        <v>1</v>
      </c>
      <c r="H2120" s="119">
        <v>579</v>
      </c>
      <c r="I2120" s="161">
        <v>0.25</v>
      </c>
      <c r="J2120" s="157">
        <f t="shared" si="66"/>
        <v>434.25</v>
      </c>
    </row>
    <row r="2121" spans="1:10" ht="15.75">
      <c r="A2121" s="37">
        <f t="shared" si="67"/>
        <v>2117</v>
      </c>
      <c r="B2121" s="92" t="s">
        <v>204</v>
      </c>
      <c r="C2121" s="92" t="s">
        <v>4281</v>
      </c>
      <c r="D2121" s="92" t="s">
        <v>4282</v>
      </c>
      <c r="E2121" s="92" t="s">
        <v>211</v>
      </c>
      <c r="F2121" s="92"/>
      <c r="G2121" s="92">
        <v>1</v>
      </c>
      <c r="H2121" s="119">
        <v>781</v>
      </c>
      <c r="I2121" s="161">
        <v>0.25</v>
      </c>
      <c r="J2121" s="157">
        <f t="shared" si="66"/>
        <v>585.75</v>
      </c>
    </row>
    <row r="2122" spans="1:10" ht="15.75">
      <c r="A2122" s="37">
        <f t="shared" si="67"/>
        <v>2118</v>
      </c>
      <c r="B2122" s="92" t="s">
        <v>204</v>
      </c>
      <c r="C2122" s="92" t="s">
        <v>4283</v>
      </c>
      <c r="D2122" s="92" t="s">
        <v>4284</v>
      </c>
      <c r="E2122" s="92" t="s">
        <v>211</v>
      </c>
      <c r="F2122" s="92"/>
      <c r="G2122" s="92">
        <v>1</v>
      </c>
      <c r="H2122" s="119">
        <v>791</v>
      </c>
      <c r="I2122" s="161">
        <v>0.25</v>
      </c>
      <c r="J2122" s="157">
        <f t="shared" si="66"/>
        <v>593.25</v>
      </c>
    </row>
    <row r="2123" spans="1:10" ht="15.75">
      <c r="A2123" s="37">
        <f t="shared" si="67"/>
        <v>2119</v>
      </c>
      <c r="B2123" s="92" t="s">
        <v>204</v>
      </c>
      <c r="C2123" s="92" t="s">
        <v>4285</v>
      </c>
      <c r="D2123" s="92" t="s">
        <v>4286</v>
      </c>
      <c r="E2123" s="92" t="s">
        <v>211</v>
      </c>
      <c r="F2123" s="92"/>
      <c r="G2123" s="92">
        <v>1</v>
      </c>
      <c r="H2123" s="119">
        <v>680</v>
      </c>
      <c r="I2123" s="161">
        <v>0.25</v>
      </c>
      <c r="J2123" s="157">
        <f t="shared" si="66"/>
        <v>510</v>
      </c>
    </row>
    <row r="2124" spans="1:10" ht="15.75">
      <c r="A2124" s="37">
        <f t="shared" si="67"/>
        <v>2120</v>
      </c>
      <c r="B2124" s="92" t="s">
        <v>204</v>
      </c>
      <c r="C2124" s="92" t="s">
        <v>4287</v>
      </c>
      <c r="D2124" s="92" t="s">
        <v>4288</v>
      </c>
      <c r="E2124" s="92" t="s">
        <v>211</v>
      </c>
      <c r="F2124" s="92"/>
      <c r="G2124" s="92">
        <v>1</v>
      </c>
      <c r="H2124" s="119">
        <v>690</v>
      </c>
      <c r="I2124" s="161">
        <v>0.25</v>
      </c>
      <c r="J2124" s="157">
        <f t="shared" si="66"/>
        <v>517.5</v>
      </c>
    </row>
    <row r="2125" spans="1:10" ht="15.75">
      <c r="A2125" s="37">
        <f t="shared" si="67"/>
        <v>2121</v>
      </c>
      <c r="B2125" s="92" t="s">
        <v>204</v>
      </c>
      <c r="C2125" s="92" t="s">
        <v>4289</v>
      </c>
      <c r="D2125" s="92" t="s">
        <v>4290</v>
      </c>
      <c r="E2125" s="92" t="s">
        <v>211</v>
      </c>
      <c r="F2125" s="92"/>
      <c r="G2125" s="92">
        <v>1</v>
      </c>
      <c r="H2125" s="119">
        <v>510</v>
      </c>
      <c r="I2125" s="161">
        <v>0.25</v>
      </c>
      <c r="J2125" s="157">
        <f t="shared" si="66"/>
        <v>382.5</v>
      </c>
    </row>
    <row r="2126" spans="1:10" ht="15.75">
      <c r="A2126" s="37">
        <f t="shared" si="67"/>
        <v>2122</v>
      </c>
      <c r="B2126" s="92" t="s">
        <v>204</v>
      </c>
      <c r="C2126" s="92" t="s">
        <v>4291</v>
      </c>
      <c r="D2126" s="92" t="s">
        <v>4292</v>
      </c>
      <c r="E2126" s="92" t="s">
        <v>211</v>
      </c>
      <c r="F2126" s="92"/>
      <c r="G2126" s="92">
        <v>1</v>
      </c>
      <c r="H2126" s="119">
        <v>716</v>
      </c>
      <c r="I2126" s="161">
        <v>0.25</v>
      </c>
      <c r="J2126" s="157">
        <f t="shared" si="66"/>
        <v>537</v>
      </c>
    </row>
    <row r="2127" spans="1:10" ht="15.75">
      <c r="A2127" s="37">
        <f t="shared" si="67"/>
        <v>2123</v>
      </c>
      <c r="B2127" s="92" t="s">
        <v>204</v>
      </c>
      <c r="C2127" s="92" t="s">
        <v>4293</v>
      </c>
      <c r="D2127" s="92" t="s">
        <v>4294</v>
      </c>
      <c r="E2127" s="92" t="s">
        <v>211</v>
      </c>
      <c r="F2127" s="92"/>
      <c r="G2127" s="92">
        <v>1</v>
      </c>
      <c r="H2127" s="119">
        <v>726</v>
      </c>
      <c r="I2127" s="161">
        <v>0.25</v>
      </c>
      <c r="J2127" s="157">
        <f t="shared" si="66"/>
        <v>544.5</v>
      </c>
    </row>
    <row r="2128" spans="1:10" ht="15.75">
      <c r="A2128" s="37">
        <f t="shared" si="67"/>
        <v>2124</v>
      </c>
      <c r="B2128" s="92" t="s">
        <v>204</v>
      </c>
      <c r="C2128" s="92" t="s">
        <v>4295</v>
      </c>
      <c r="D2128" s="92" t="s">
        <v>4296</v>
      </c>
      <c r="E2128" s="92" t="s">
        <v>211</v>
      </c>
      <c r="F2128" s="92"/>
      <c r="G2128" s="92">
        <v>1</v>
      </c>
      <c r="H2128" s="119">
        <v>613</v>
      </c>
      <c r="I2128" s="161">
        <v>0.25</v>
      </c>
      <c r="J2128" s="157">
        <f t="shared" si="66"/>
        <v>459.75</v>
      </c>
    </row>
    <row r="2129" spans="1:10" ht="15.75">
      <c r="A2129" s="37">
        <f t="shared" si="67"/>
        <v>2125</v>
      </c>
      <c r="B2129" s="92" t="s">
        <v>204</v>
      </c>
      <c r="C2129" s="92" t="s">
        <v>4297</v>
      </c>
      <c r="D2129" s="92" t="s">
        <v>4298</v>
      </c>
      <c r="E2129" s="92" t="s">
        <v>211</v>
      </c>
      <c r="F2129" s="92"/>
      <c r="G2129" s="92">
        <v>1</v>
      </c>
      <c r="H2129" s="119">
        <v>623</v>
      </c>
      <c r="I2129" s="161">
        <v>0.25</v>
      </c>
      <c r="J2129" s="157">
        <f t="shared" si="66"/>
        <v>467.25</v>
      </c>
    </row>
    <row r="2130" spans="1:10" ht="15.75">
      <c r="A2130" s="37">
        <f t="shared" si="67"/>
        <v>2126</v>
      </c>
      <c r="B2130" s="92" t="s">
        <v>204</v>
      </c>
      <c r="C2130" s="92" t="s">
        <v>4299</v>
      </c>
      <c r="D2130" s="92" t="s">
        <v>4300</v>
      </c>
      <c r="E2130" s="92" t="s">
        <v>211</v>
      </c>
      <c r="F2130" s="92"/>
      <c r="G2130" s="92">
        <v>1</v>
      </c>
      <c r="H2130" s="119">
        <v>551</v>
      </c>
      <c r="I2130" s="161">
        <v>0.25</v>
      </c>
      <c r="J2130" s="157">
        <f t="shared" si="66"/>
        <v>413.25</v>
      </c>
    </row>
    <row r="2131" spans="1:10" ht="15.75">
      <c r="A2131" s="37">
        <f t="shared" si="67"/>
        <v>2127</v>
      </c>
      <c r="B2131" s="92" t="s">
        <v>204</v>
      </c>
      <c r="C2131" s="92" t="s">
        <v>4301</v>
      </c>
      <c r="D2131" s="92" t="s">
        <v>4302</v>
      </c>
      <c r="E2131" s="92" t="s">
        <v>211</v>
      </c>
      <c r="F2131" s="92"/>
      <c r="G2131" s="92">
        <v>1</v>
      </c>
      <c r="H2131" s="119">
        <v>757</v>
      </c>
      <c r="I2131" s="161">
        <v>0.25</v>
      </c>
      <c r="J2131" s="157">
        <f t="shared" si="66"/>
        <v>567.75</v>
      </c>
    </row>
    <row r="2132" spans="1:10" ht="15.75">
      <c r="A2132" s="37">
        <f t="shared" si="67"/>
        <v>2128</v>
      </c>
      <c r="B2132" s="92" t="s">
        <v>204</v>
      </c>
      <c r="C2132" s="92" t="s">
        <v>4303</v>
      </c>
      <c r="D2132" s="92" t="s">
        <v>4304</v>
      </c>
      <c r="E2132" s="92" t="s">
        <v>211</v>
      </c>
      <c r="F2132" s="92"/>
      <c r="G2132" s="92">
        <v>1</v>
      </c>
      <c r="H2132" s="119">
        <v>767</v>
      </c>
      <c r="I2132" s="161">
        <v>0.25</v>
      </c>
      <c r="J2132" s="157">
        <f t="shared" si="66"/>
        <v>575.25</v>
      </c>
    </row>
    <row r="2133" spans="1:10" ht="15.75">
      <c r="A2133" s="37">
        <f t="shared" si="67"/>
        <v>2129</v>
      </c>
      <c r="B2133" s="92" t="s">
        <v>204</v>
      </c>
      <c r="C2133" s="92" t="s">
        <v>4305</v>
      </c>
      <c r="D2133" s="92" t="s">
        <v>4306</v>
      </c>
      <c r="E2133" s="92" t="s">
        <v>211</v>
      </c>
      <c r="F2133" s="92"/>
      <c r="G2133" s="92">
        <v>1</v>
      </c>
      <c r="H2133" s="119">
        <v>654</v>
      </c>
      <c r="I2133" s="161">
        <v>0.25</v>
      </c>
      <c r="J2133" s="157">
        <f t="shared" si="66"/>
        <v>490.5</v>
      </c>
    </row>
    <row r="2134" spans="1:10" ht="15.75">
      <c r="A2134" s="37">
        <f t="shared" si="67"/>
        <v>2130</v>
      </c>
      <c r="B2134" s="92" t="s">
        <v>204</v>
      </c>
      <c r="C2134" s="92" t="s">
        <v>4307</v>
      </c>
      <c r="D2134" s="92" t="s">
        <v>4308</v>
      </c>
      <c r="E2134" s="92" t="s">
        <v>211</v>
      </c>
      <c r="F2134" s="92"/>
      <c r="G2134" s="92">
        <v>1</v>
      </c>
      <c r="H2134" s="119">
        <v>664</v>
      </c>
      <c r="I2134" s="161">
        <v>0.25</v>
      </c>
      <c r="J2134" s="157">
        <f t="shared" si="66"/>
        <v>498</v>
      </c>
    </row>
    <row r="2135" spans="1:10" ht="15.75">
      <c r="A2135" s="37">
        <f t="shared" si="67"/>
        <v>2131</v>
      </c>
      <c r="B2135" s="92" t="s">
        <v>204</v>
      </c>
      <c r="C2135" s="92" t="s">
        <v>4309</v>
      </c>
      <c r="D2135" s="92" t="s">
        <v>4310</v>
      </c>
      <c r="E2135" s="92" t="s">
        <v>211</v>
      </c>
      <c r="F2135" s="92"/>
      <c r="G2135" s="92">
        <v>1</v>
      </c>
      <c r="H2135" s="119">
        <v>538</v>
      </c>
      <c r="I2135" s="161">
        <v>0.25</v>
      </c>
      <c r="J2135" s="157">
        <f t="shared" si="66"/>
        <v>403.5</v>
      </c>
    </row>
    <row r="2136" spans="1:10" ht="15.75">
      <c r="A2136" s="37">
        <f t="shared" si="67"/>
        <v>2132</v>
      </c>
      <c r="B2136" s="92" t="s">
        <v>204</v>
      </c>
      <c r="C2136" s="92" t="s">
        <v>4311</v>
      </c>
      <c r="D2136" s="92" t="s">
        <v>4312</v>
      </c>
      <c r="E2136" s="92" t="s">
        <v>211</v>
      </c>
      <c r="F2136" s="92"/>
      <c r="G2136" s="92">
        <v>1</v>
      </c>
      <c r="H2136" s="119">
        <v>740</v>
      </c>
      <c r="I2136" s="161">
        <v>0.25</v>
      </c>
      <c r="J2136" s="157">
        <f t="shared" si="66"/>
        <v>555</v>
      </c>
    </row>
    <row r="2137" spans="1:10" ht="15.75">
      <c r="A2137" s="37">
        <f t="shared" si="67"/>
        <v>2133</v>
      </c>
      <c r="B2137" s="92" t="s">
        <v>204</v>
      </c>
      <c r="C2137" s="92" t="s">
        <v>4313</v>
      </c>
      <c r="D2137" s="92" t="s">
        <v>4314</v>
      </c>
      <c r="E2137" s="92" t="s">
        <v>211</v>
      </c>
      <c r="F2137" s="92"/>
      <c r="G2137" s="92">
        <v>1</v>
      </c>
      <c r="H2137" s="119">
        <v>750</v>
      </c>
      <c r="I2137" s="161">
        <v>0.25</v>
      </c>
      <c r="J2137" s="157">
        <f t="shared" si="66"/>
        <v>562.5</v>
      </c>
    </row>
    <row r="2138" spans="1:10" ht="15.75">
      <c r="A2138" s="37">
        <f t="shared" si="67"/>
        <v>2134</v>
      </c>
      <c r="B2138" s="92" t="s">
        <v>204</v>
      </c>
      <c r="C2138" s="92" t="s">
        <v>4315</v>
      </c>
      <c r="D2138" s="92" t="s">
        <v>4316</v>
      </c>
      <c r="E2138" s="92" t="s">
        <v>211</v>
      </c>
      <c r="F2138" s="92"/>
      <c r="G2138" s="92">
        <v>1</v>
      </c>
      <c r="H2138" s="119">
        <v>639</v>
      </c>
      <c r="I2138" s="161">
        <v>0.25</v>
      </c>
      <c r="J2138" s="157">
        <f t="shared" si="66"/>
        <v>479.25</v>
      </c>
    </row>
    <row r="2139" spans="1:10" ht="15.75">
      <c r="A2139" s="37">
        <f t="shared" si="67"/>
        <v>2135</v>
      </c>
      <c r="B2139" s="92" t="s">
        <v>204</v>
      </c>
      <c r="C2139" s="92" t="s">
        <v>4317</v>
      </c>
      <c r="D2139" s="92" t="s">
        <v>4318</v>
      </c>
      <c r="E2139" s="92" t="s">
        <v>211</v>
      </c>
      <c r="F2139" s="92"/>
      <c r="G2139" s="92">
        <v>1</v>
      </c>
      <c r="H2139" s="119">
        <v>649</v>
      </c>
      <c r="I2139" s="161">
        <v>0.25</v>
      </c>
      <c r="J2139" s="157">
        <f t="shared" si="66"/>
        <v>486.75</v>
      </c>
    </row>
    <row r="2140" spans="1:10" ht="15.75">
      <c r="A2140" s="37">
        <f t="shared" si="67"/>
        <v>2136</v>
      </c>
      <c r="B2140" s="92" t="s">
        <v>204</v>
      </c>
      <c r="C2140" s="92" t="s">
        <v>4319</v>
      </c>
      <c r="D2140" s="92" t="s">
        <v>4320</v>
      </c>
      <c r="E2140" s="92" t="s">
        <v>211</v>
      </c>
      <c r="F2140" s="92"/>
      <c r="G2140" s="92">
        <v>1</v>
      </c>
      <c r="H2140" s="119">
        <v>579</v>
      </c>
      <c r="I2140" s="161">
        <v>0.25</v>
      </c>
      <c r="J2140" s="157">
        <f t="shared" si="66"/>
        <v>434.25</v>
      </c>
    </row>
    <row r="2141" spans="1:10" ht="15.75">
      <c r="A2141" s="37">
        <f t="shared" si="67"/>
        <v>2137</v>
      </c>
      <c r="B2141" s="92" t="s">
        <v>204</v>
      </c>
      <c r="C2141" s="92" t="s">
        <v>4321</v>
      </c>
      <c r="D2141" s="92" t="s">
        <v>4322</v>
      </c>
      <c r="E2141" s="92" t="s">
        <v>211</v>
      </c>
      <c r="F2141" s="92"/>
      <c r="G2141" s="92">
        <v>1</v>
      </c>
      <c r="H2141" s="119">
        <v>781</v>
      </c>
      <c r="I2141" s="161">
        <v>0.25</v>
      </c>
      <c r="J2141" s="157">
        <f t="shared" si="66"/>
        <v>585.75</v>
      </c>
    </row>
    <row r="2142" spans="1:10" ht="15.75">
      <c r="A2142" s="37">
        <f t="shared" si="67"/>
        <v>2138</v>
      </c>
      <c r="B2142" s="92" t="s">
        <v>204</v>
      </c>
      <c r="C2142" s="92" t="s">
        <v>4323</v>
      </c>
      <c r="D2142" s="92" t="s">
        <v>4324</v>
      </c>
      <c r="E2142" s="92" t="s">
        <v>211</v>
      </c>
      <c r="F2142" s="92"/>
      <c r="G2142" s="92">
        <v>1</v>
      </c>
      <c r="H2142" s="119">
        <v>791</v>
      </c>
      <c r="I2142" s="161">
        <v>0.25</v>
      </c>
      <c r="J2142" s="157">
        <f t="shared" si="66"/>
        <v>593.25</v>
      </c>
    </row>
    <row r="2143" spans="1:10" ht="15.75">
      <c r="A2143" s="37">
        <f t="shared" si="67"/>
        <v>2139</v>
      </c>
      <c r="B2143" s="92" t="s">
        <v>204</v>
      </c>
      <c r="C2143" s="92" t="s">
        <v>4325</v>
      </c>
      <c r="D2143" s="92" t="s">
        <v>4326</v>
      </c>
      <c r="E2143" s="92" t="s">
        <v>211</v>
      </c>
      <c r="F2143" s="92"/>
      <c r="G2143" s="92">
        <v>1</v>
      </c>
      <c r="H2143" s="119">
        <v>680</v>
      </c>
      <c r="I2143" s="161">
        <v>0.25</v>
      </c>
      <c r="J2143" s="157">
        <f t="shared" si="66"/>
        <v>510</v>
      </c>
    </row>
    <row r="2144" spans="1:10" ht="15.75">
      <c r="A2144" s="37">
        <f t="shared" si="67"/>
        <v>2140</v>
      </c>
      <c r="B2144" s="92" t="s">
        <v>204</v>
      </c>
      <c r="C2144" s="92" t="s">
        <v>4327</v>
      </c>
      <c r="D2144" s="92" t="s">
        <v>4328</v>
      </c>
      <c r="E2144" s="92" t="s">
        <v>211</v>
      </c>
      <c r="F2144" s="92"/>
      <c r="G2144" s="92">
        <v>1</v>
      </c>
      <c r="H2144" s="119">
        <v>690</v>
      </c>
      <c r="I2144" s="161">
        <v>0.25</v>
      </c>
      <c r="J2144" s="157">
        <f t="shared" si="66"/>
        <v>517.5</v>
      </c>
    </row>
    <row r="2145" spans="1:10" ht="15.75">
      <c r="A2145" s="37">
        <f t="shared" si="67"/>
        <v>2141</v>
      </c>
      <c r="B2145" s="92" t="s">
        <v>204</v>
      </c>
      <c r="C2145" s="92" t="s">
        <v>4329</v>
      </c>
      <c r="D2145" s="92" t="s">
        <v>4330</v>
      </c>
      <c r="E2145" s="92" t="s">
        <v>211</v>
      </c>
      <c r="F2145" s="92"/>
      <c r="G2145" s="92">
        <v>1</v>
      </c>
      <c r="H2145" s="119">
        <v>480</v>
      </c>
      <c r="I2145" s="161">
        <v>0.25</v>
      </c>
      <c r="J2145" s="157">
        <f t="shared" si="66"/>
        <v>360</v>
      </c>
    </row>
    <row r="2146" spans="1:10" ht="15.75">
      <c r="A2146" s="37">
        <f t="shared" si="67"/>
        <v>2142</v>
      </c>
      <c r="B2146" s="92" t="s">
        <v>204</v>
      </c>
      <c r="C2146" s="92" t="s">
        <v>4331</v>
      </c>
      <c r="D2146" s="92" t="s">
        <v>4332</v>
      </c>
      <c r="E2146" s="92" t="s">
        <v>211</v>
      </c>
      <c r="F2146" s="92"/>
      <c r="G2146" s="92">
        <v>1</v>
      </c>
      <c r="H2146" s="119">
        <v>682</v>
      </c>
      <c r="I2146" s="161">
        <v>0.25</v>
      </c>
      <c r="J2146" s="157">
        <f t="shared" si="66"/>
        <v>511.5</v>
      </c>
    </row>
    <row r="2147" spans="1:10" ht="15.75">
      <c r="A2147" s="37">
        <f t="shared" si="67"/>
        <v>2143</v>
      </c>
      <c r="B2147" s="92" t="s">
        <v>204</v>
      </c>
      <c r="C2147" s="92" t="s">
        <v>4333</v>
      </c>
      <c r="D2147" s="92" t="s">
        <v>4334</v>
      </c>
      <c r="E2147" s="92" t="s">
        <v>211</v>
      </c>
      <c r="F2147" s="92"/>
      <c r="G2147" s="92">
        <v>1</v>
      </c>
      <c r="H2147" s="119">
        <v>692</v>
      </c>
      <c r="I2147" s="161">
        <v>0.25</v>
      </c>
      <c r="J2147" s="157">
        <f t="shared" si="66"/>
        <v>519</v>
      </c>
    </row>
    <row r="2148" spans="1:10" ht="15.75">
      <c r="A2148" s="37">
        <f t="shared" si="67"/>
        <v>2144</v>
      </c>
      <c r="B2148" s="92" t="s">
        <v>204</v>
      </c>
      <c r="C2148" s="92" t="s">
        <v>4335</v>
      </c>
      <c r="D2148" s="92" t="s">
        <v>4336</v>
      </c>
      <c r="E2148" s="92" t="s">
        <v>211</v>
      </c>
      <c r="F2148" s="92"/>
      <c r="G2148" s="92">
        <v>1</v>
      </c>
      <c r="H2148" s="119">
        <v>581</v>
      </c>
      <c r="I2148" s="161">
        <v>0.25</v>
      </c>
      <c r="J2148" s="157">
        <f t="shared" si="66"/>
        <v>435.75</v>
      </c>
    </row>
    <row r="2149" spans="1:10" ht="15.75">
      <c r="A2149" s="37">
        <f t="shared" si="67"/>
        <v>2145</v>
      </c>
      <c r="B2149" s="92" t="s">
        <v>204</v>
      </c>
      <c r="C2149" s="92" t="s">
        <v>4337</v>
      </c>
      <c r="D2149" s="92" t="s">
        <v>4338</v>
      </c>
      <c r="E2149" s="92" t="s">
        <v>211</v>
      </c>
      <c r="F2149" s="92"/>
      <c r="G2149" s="92">
        <v>1</v>
      </c>
      <c r="H2149" s="119">
        <v>591</v>
      </c>
      <c r="I2149" s="161">
        <v>0.25</v>
      </c>
      <c r="J2149" s="157">
        <f t="shared" si="66"/>
        <v>443.25</v>
      </c>
    </row>
    <row r="2150" spans="1:10" ht="15.75">
      <c r="A2150" s="37">
        <f t="shared" si="67"/>
        <v>2146</v>
      </c>
      <c r="B2150" s="92" t="s">
        <v>204</v>
      </c>
      <c r="C2150" s="92" t="s">
        <v>4339</v>
      </c>
      <c r="D2150" s="92" t="s">
        <v>4340</v>
      </c>
      <c r="E2150" s="92" t="s">
        <v>211</v>
      </c>
      <c r="F2150" s="92"/>
      <c r="G2150" s="92">
        <v>1</v>
      </c>
      <c r="H2150" s="119">
        <v>520</v>
      </c>
      <c r="I2150" s="161">
        <v>0.25</v>
      </c>
      <c r="J2150" s="157">
        <f t="shared" si="66"/>
        <v>390</v>
      </c>
    </row>
    <row r="2151" spans="1:10" ht="15.75">
      <c r="A2151" s="37">
        <f t="shared" si="67"/>
        <v>2147</v>
      </c>
      <c r="B2151" s="92" t="s">
        <v>204</v>
      </c>
      <c r="C2151" s="92" t="s">
        <v>4341</v>
      </c>
      <c r="D2151" s="92" t="s">
        <v>4342</v>
      </c>
      <c r="E2151" s="92" t="s">
        <v>211</v>
      </c>
      <c r="F2151" s="92"/>
      <c r="G2151" s="92">
        <v>1</v>
      </c>
      <c r="H2151" s="119">
        <v>722</v>
      </c>
      <c r="I2151" s="161">
        <v>0.25</v>
      </c>
      <c r="J2151" s="157">
        <f t="shared" si="66"/>
        <v>541.5</v>
      </c>
    </row>
    <row r="2152" spans="1:10" ht="15.75">
      <c r="A2152" s="37">
        <f t="shared" si="67"/>
        <v>2148</v>
      </c>
      <c r="B2152" s="92" t="s">
        <v>204</v>
      </c>
      <c r="C2152" s="92" t="s">
        <v>4343</v>
      </c>
      <c r="D2152" s="92" t="s">
        <v>4344</v>
      </c>
      <c r="E2152" s="92" t="s">
        <v>211</v>
      </c>
      <c r="F2152" s="92"/>
      <c r="G2152" s="92">
        <v>1</v>
      </c>
      <c r="H2152" s="119">
        <v>732</v>
      </c>
      <c r="I2152" s="161">
        <v>0.25</v>
      </c>
      <c r="J2152" s="157">
        <f t="shared" si="66"/>
        <v>549</v>
      </c>
    </row>
    <row r="2153" spans="1:10" ht="15.75">
      <c r="A2153" s="37">
        <f t="shared" si="67"/>
        <v>2149</v>
      </c>
      <c r="B2153" s="92" t="s">
        <v>204</v>
      </c>
      <c r="C2153" s="92" t="s">
        <v>4345</v>
      </c>
      <c r="D2153" s="92" t="s">
        <v>4346</v>
      </c>
      <c r="E2153" s="92" t="s">
        <v>211</v>
      </c>
      <c r="F2153" s="92"/>
      <c r="G2153" s="92">
        <v>1</v>
      </c>
      <c r="H2153" s="119">
        <v>621</v>
      </c>
      <c r="I2153" s="161">
        <v>0.25</v>
      </c>
      <c r="J2153" s="157">
        <f t="shared" si="66"/>
        <v>465.75</v>
      </c>
    </row>
    <row r="2154" spans="1:10" ht="15.75">
      <c r="A2154" s="37">
        <f t="shared" si="67"/>
        <v>2150</v>
      </c>
      <c r="B2154" s="92" t="s">
        <v>204</v>
      </c>
      <c r="C2154" s="92" t="s">
        <v>4347</v>
      </c>
      <c r="D2154" s="92" t="s">
        <v>4348</v>
      </c>
      <c r="E2154" s="92" t="s">
        <v>211</v>
      </c>
      <c r="F2154" s="92"/>
      <c r="G2154" s="92">
        <v>1</v>
      </c>
      <c r="H2154" s="119">
        <v>631</v>
      </c>
      <c r="I2154" s="161">
        <v>0.25</v>
      </c>
      <c r="J2154" s="157">
        <f t="shared" si="66"/>
        <v>473.25</v>
      </c>
    </row>
    <row r="2155" spans="1:10" ht="15.75">
      <c r="A2155" s="37">
        <f t="shared" si="67"/>
        <v>2151</v>
      </c>
      <c r="B2155" s="92" t="s">
        <v>204</v>
      </c>
      <c r="C2155" s="92" t="s">
        <v>4349</v>
      </c>
      <c r="D2155" s="92" t="s">
        <v>4350</v>
      </c>
      <c r="E2155" s="92" t="s">
        <v>211</v>
      </c>
      <c r="F2155" s="92"/>
      <c r="G2155" s="92">
        <v>1</v>
      </c>
      <c r="H2155" s="119">
        <v>510</v>
      </c>
      <c r="I2155" s="161">
        <v>0.25</v>
      </c>
      <c r="J2155" s="157">
        <f t="shared" si="66"/>
        <v>382.5</v>
      </c>
    </row>
    <row r="2156" spans="1:10" ht="15.75">
      <c r="A2156" s="37">
        <f t="shared" si="67"/>
        <v>2152</v>
      </c>
      <c r="B2156" s="92" t="s">
        <v>204</v>
      </c>
      <c r="C2156" s="92" t="s">
        <v>4351</v>
      </c>
      <c r="D2156" s="92" t="s">
        <v>4352</v>
      </c>
      <c r="E2156" s="92" t="s">
        <v>211</v>
      </c>
      <c r="F2156" s="92"/>
      <c r="G2156" s="92">
        <v>1</v>
      </c>
      <c r="H2156" s="119">
        <v>716</v>
      </c>
      <c r="I2156" s="161">
        <v>0.25</v>
      </c>
      <c r="J2156" s="157">
        <f t="shared" si="66"/>
        <v>537</v>
      </c>
    </row>
    <row r="2157" spans="1:10" ht="15.75">
      <c r="A2157" s="37">
        <f t="shared" si="67"/>
        <v>2153</v>
      </c>
      <c r="B2157" s="92" t="s">
        <v>204</v>
      </c>
      <c r="C2157" s="92" t="s">
        <v>4353</v>
      </c>
      <c r="D2157" s="92" t="s">
        <v>4354</v>
      </c>
      <c r="E2157" s="92" t="s">
        <v>211</v>
      </c>
      <c r="F2157" s="92"/>
      <c r="G2157" s="92">
        <v>1</v>
      </c>
      <c r="H2157" s="119">
        <v>726</v>
      </c>
      <c r="I2157" s="161">
        <v>0.25</v>
      </c>
      <c r="J2157" s="157">
        <f t="shared" si="66"/>
        <v>544.5</v>
      </c>
    </row>
    <row r="2158" spans="1:10" ht="15.75">
      <c r="A2158" s="37">
        <f t="shared" si="67"/>
        <v>2154</v>
      </c>
      <c r="B2158" s="92" t="s">
        <v>204</v>
      </c>
      <c r="C2158" s="92" t="s">
        <v>4355</v>
      </c>
      <c r="D2158" s="92" t="s">
        <v>4356</v>
      </c>
      <c r="E2158" s="92" t="s">
        <v>211</v>
      </c>
      <c r="F2158" s="92"/>
      <c r="G2158" s="92">
        <v>1</v>
      </c>
      <c r="H2158" s="119">
        <v>613</v>
      </c>
      <c r="I2158" s="161">
        <v>0.25</v>
      </c>
      <c r="J2158" s="157">
        <f t="shared" si="66"/>
        <v>459.75</v>
      </c>
    </row>
    <row r="2159" spans="1:10" ht="15.75">
      <c r="A2159" s="37">
        <f t="shared" si="67"/>
        <v>2155</v>
      </c>
      <c r="B2159" s="92" t="s">
        <v>204</v>
      </c>
      <c r="C2159" s="92" t="s">
        <v>4357</v>
      </c>
      <c r="D2159" s="92" t="s">
        <v>4358</v>
      </c>
      <c r="E2159" s="92" t="s">
        <v>211</v>
      </c>
      <c r="F2159" s="92"/>
      <c r="G2159" s="92">
        <v>1</v>
      </c>
      <c r="H2159" s="119">
        <v>623</v>
      </c>
      <c r="I2159" s="161">
        <v>0.25</v>
      </c>
      <c r="J2159" s="157">
        <f t="shared" si="66"/>
        <v>467.25</v>
      </c>
    </row>
    <row r="2160" spans="1:10" ht="15.75">
      <c r="A2160" s="37">
        <f t="shared" si="67"/>
        <v>2156</v>
      </c>
      <c r="B2160" s="92" t="s">
        <v>204</v>
      </c>
      <c r="C2160" s="92" t="s">
        <v>4359</v>
      </c>
      <c r="D2160" s="92" t="s">
        <v>4360</v>
      </c>
      <c r="E2160" s="92" t="s">
        <v>211</v>
      </c>
      <c r="F2160" s="92"/>
      <c r="G2160" s="92">
        <v>1</v>
      </c>
      <c r="H2160" s="119">
        <v>551</v>
      </c>
      <c r="I2160" s="161">
        <v>0.25</v>
      </c>
      <c r="J2160" s="157">
        <f t="shared" si="66"/>
        <v>413.25</v>
      </c>
    </row>
    <row r="2161" spans="1:10" ht="15.75">
      <c r="A2161" s="37">
        <f t="shared" si="67"/>
        <v>2157</v>
      </c>
      <c r="B2161" s="92" t="s">
        <v>204</v>
      </c>
      <c r="C2161" s="92" t="s">
        <v>4361</v>
      </c>
      <c r="D2161" s="92" t="s">
        <v>4362</v>
      </c>
      <c r="E2161" s="92" t="s">
        <v>211</v>
      </c>
      <c r="F2161" s="92"/>
      <c r="G2161" s="92">
        <v>1</v>
      </c>
      <c r="H2161" s="119">
        <v>757</v>
      </c>
      <c r="I2161" s="161">
        <v>0.25</v>
      </c>
      <c r="J2161" s="157">
        <f t="shared" si="66"/>
        <v>567.75</v>
      </c>
    </row>
    <row r="2162" spans="1:10" ht="15.75">
      <c r="A2162" s="37">
        <f t="shared" si="67"/>
        <v>2158</v>
      </c>
      <c r="B2162" s="92" t="s">
        <v>204</v>
      </c>
      <c r="C2162" s="92" t="s">
        <v>4363</v>
      </c>
      <c r="D2162" s="92" t="s">
        <v>4364</v>
      </c>
      <c r="E2162" s="92" t="s">
        <v>211</v>
      </c>
      <c r="F2162" s="92"/>
      <c r="G2162" s="92">
        <v>1</v>
      </c>
      <c r="H2162" s="119">
        <v>767</v>
      </c>
      <c r="I2162" s="161">
        <v>0.25</v>
      </c>
      <c r="J2162" s="157">
        <f t="shared" si="66"/>
        <v>575.25</v>
      </c>
    </row>
    <row r="2163" spans="1:10" ht="15.75">
      <c r="A2163" s="37">
        <f t="shared" si="67"/>
        <v>2159</v>
      </c>
      <c r="B2163" s="92" t="s">
        <v>204</v>
      </c>
      <c r="C2163" s="92" t="s">
        <v>4365</v>
      </c>
      <c r="D2163" s="92" t="s">
        <v>4366</v>
      </c>
      <c r="E2163" s="92" t="s">
        <v>211</v>
      </c>
      <c r="F2163" s="92"/>
      <c r="G2163" s="92">
        <v>1</v>
      </c>
      <c r="H2163" s="119">
        <v>654</v>
      </c>
      <c r="I2163" s="161">
        <v>0.25</v>
      </c>
      <c r="J2163" s="157">
        <f t="shared" si="66"/>
        <v>490.5</v>
      </c>
    </row>
    <row r="2164" spans="1:10" ht="15.75">
      <c r="A2164" s="37">
        <f t="shared" si="67"/>
        <v>2160</v>
      </c>
      <c r="B2164" s="92" t="s">
        <v>204</v>
      </c>
      <c r="C2164" s="92" t="s">
        <v>4367</v>
      </c>
      <c r="D2164" s="92" t="s">
        <v>4368</v>
      </c>
      <c r="E2164" s="92" t="s">
        <v>211</v>
      </c>
      <c r="F2164" s="92"/>
      <c r="G2164" s="92">
        <v>1</v>
      </c>
      <c r="H2164" s="119">
        <v>664</v>
      </c>
      <c r="I2164" s="161">
        <v>0.25</v>
      </c>
      <c r="J2164" s="157">
        <f t="shared" si="66"/>
        <v>498</v>
      </c>
    </row>
    <row r="2165" spans="1:10" ht="15.75">
      <c r="A2165" s="37">
        <f t="shared" si="67"/>
        <v>2161</v>
      </c>
      <c r="B2165" s="92" t="s">
        <v>204</v>
      </c>
      <c r="C2165" s="114" t="s">
        <v>4369</v>
      </c>
      <c r="D2165" s="92" t="s">
        <v>4370</v>
      </c>
      <c r="E2165" s="92" t="s">
        <v>211</v>
      </c>
      <c r="F2165" s="92"/>
      <c r="G2165" s="92">
        <v>1</v>
      </c>
      <c r="H2165" s="119">
        <v>552</v>
      </c>
      <c r="I2165" s="161">
        <v>0.25</v>
      </c>
      <c r="J2165" s="157">
        <f t="shared" si="66"/>
        <v>414</v>
      </c>
    </row>
    <row r="2166" spans="1:10" ht="15.75">
      <c r="A2166" s="37">
        <f t="shared" si="67"/>
        <v>2162</v>
      </c>
      <c r="B2166" s="92" t="s">
        <v>204</v>
      </c>
      <c r="C2166" s="114" t="s">
        <v>4371</v>
      </c>
      <c r="D2166" s="92" t="s">
        <v>4372</v>
      </c>
      <c r="E2166" s="92" t="s">
        <v>211</v>
      </c>
      <c r="F2166" s="92"/>
      <c r="G2166" s="92">
        <v>1</v>
      </c>
      <c r="H2166" s="119">
        <v>754</v>
      </c>
      <c r="I2166" s="161">
        <v>0.25</v>
      </c>
      <c r="J2166" s="157">
        <f t="shared" si="66"/>
        <v>565.5</v>
      </c>
    </row>
    <row r="2167" spans="1:10" ht="15.75">
      <c r="A2167" s="37">
        <f t="shared" si="67"/>
        <v>2163</v>
      </c>
      <c r="B2167" s="92" t="s">
        <v>204</v>
      </c>
      <c r="C2167" s="114" t="s">
        <v>4373</v>
      </c>
      <c r="D2167" s="92" t="s">
        <v>4374</v>
      </c>
      <c r="E2167" s="92" t="s">
        <v>211</v>
      </c>
      <c r="F2167" s="92"/>
      <c r="G2167" s="92">
        <v>1</v>
      </c>
      <c r="H2167" s="119">
        <v>765</v>
      </c>
      <c r="I2167" s="161">
        <v>0.25</v>
      </c>
      <c r="J2167" s="157">
        <f t="shared" si="66"/>
        <v>573.75</v>
      </c>
    </row>
    <row r="2168" spans="1:10" ht="15.75">
      <c r="A2168" s="37">
        <f t="shared" si="67"/>
        <v>2164</v>
      </c>
      <c r="B2168" s="92" t="s">
        <v>204</v>
      </c>
      <c r="C2168" s="114" t="s">
        <v>4375</v>
      </c>
      <c r="D2168" s="92" t="s">
        <v>4376</v>
      </c>
      <c r="E2168" s="92" t="s">
        <v>211</v>
      </c>
      <c r="F2168" s="92"/>
      <c r="G2168" s="92">
        <v>1</v>
      </c>
      <c r="H2168" s="119">
        <v>653</v>
      </c>
      <c r="I2168" s="161">
        <v>0.25</v>
      </c>
      <c r="J2168" s="157">
        <f t="shared" si="66"/>
        <v>489.75</v>
      </c>
    </row>
    <row r="2169" spans="1:10" ht="15.75">
      <c r="A2169" s="37">
        <f t="shared" si="67"/>
        <v>2165</v>
      </c>
      <c r="B2169" s="92" t="s">
        <v>204</v>
      </c>
      <c r="C2169" s="114" t="s">
        <v>4377</v>
      </c>
      <c r="D2169" s="92" t="s">
        <v>4378</v>
      </c>
      <c r="E2169" s="92" t="s">
        <v>211</v>
      </c>
      <c r="F2169" s="92"/>
      <c r="G2169" s="92">
        <v>1</v>
      </c>
      <c r="H2169" s="119">
        <v>664</v>
      </c>
      <c r="I2169" s="161">
        <v>0.25</v>
      </c>
      <c r="J2169" s="157">
        <f t="shared" si="66"/>
        <v>498</v>
      </c>
    </row>
    <row r="2170" spans="1:10" ht="15.75">
      <c r="A2170" s="37">
        <f t="shared" si="67"/>
        <v>2166</v>
      </c>
      <c r="B2170" s="92" t="s">
        <v>204</v>
      </c>
      <c r="C2170" s="114" t="s">
        <v>4379</v>
      </c>
      <c r="D2170" s="92" t="s">
        <v>4380</v>
      </c>
      <c r="E2170" s="92" t="s">
        <v>211</v>
      </c>
      <c r="F2170" s="92"/>
      <c r="G2170" s="92">
        <v>1</v>
      </c>
      <c r="H2170" s="119">
        <v>538</v>
      </c>
      <c r="I2170" s="161">
        <v>0.25</v>
      </c>
      <c r="J2170" s="157">
        <f t="shared" si="66"/>
        <v>403.5</v>
      </c>
    </row>
    <row r="2171" spans="1:10" ht="15.75">
      <c r="A2171" s="37">
        <f t="shared" si="67"/>
        <v>2167</v>
      </c>
      <c r="B2171" s="92" t="s">
        <v>204</v>
      </c>
      <c r="C2171" s="114" t="s">
        <v>4381</v>
      </c>
      <c r="D2171" s="92" t="s">
        <v>4382</v>
      </c>
      <c r="E2171" s="92" t="s">
        <v>211</v>
      </c>
      <c r="F2171" s="92"/>
      <c r="G2171" s="92">
        <v>1</v>
      </c>
      <c r="H2171" s="119">
        <v>740</v>
      </c>
      <c r="I2171" s="161">
        <v>0.25</v>
      </c>
      <c r="J2171" s="157">
        <f t="shared" si="66"/>
        <v>555</v>
      </c>
    </row>
    <row r="2172" spans="1:10" ht="15.75">
      <c r="A2172" s="37">
        <f t="shared" si="67"/>
        <v>2168</v>
      </c>
      <c r="B2172" s="92" t="s">
        <v>204</v>
      </c>
      <c r="C2172" s="114" t="s">
        <v>4383</v>
      </c>
      <c r="D2172" s="92" t="s">
        <v>4384</v>
      </c>
      <c r="E2172" s="92" t="s">
        <v>211</v>
      </c>
      <c r="F2172" s="92"/>
      <c r="G2172" s="92">
        <v>1</v>
      </c>
      <c r="H2172" s="119">
        <v>750</v>
      </c>
      <c r="I2172" s="161">
        <v>0.25</v>
      </c>
      <c r="J2172" s="157">
        <f t="shared" si="66"/>
        <v>562.5</v>
      </c>
    </row>
    <row r="2173" spans="1:10" ht="15.75">
      <c r="A2173" s="37">
        <f t="shared" si="67"/>
        <v>2169</v>
      </c>
      <c r="B2173" s="92" t="s">
        <v>204</v>
      </c>
      <c r="C2173" s="114" t="s">
        <v>4385</v>
      </c>
      <c r="D2173" s="92" t="s">
        <v>4386</v>
      </c>
      <c r="E2173" s="92" t="s">
        <v>211</v>
      </c>
      <c r="F2173" s="92"/>
      <c r="G2173" s="92">
        <v>1</v>
      </c>
      <c r="H2173" s="119">
        <v>639</v>
      </c>
      <c r="I2173" s="161">
        <v>0.25</v>
      </c>
      <c r="J2173" s="157">
        <f t="shared" si="66"/>
        <v>479.25</v>
      </c>
    </row>
    <row r="2174" spans="1:10" ht="15.75">
      <c r="A2174" s="37">
        <f t="shared" si="67"/>
        <v>2170</v>
      </c>
      <c r="B2174" s="92" t="s">
        <v>204</v>
      </c>
      <c r="C2174" s="114" t="s">
        <v>4387</v>
      </c>
      <c r="D2174" s="92" t="s">
        <v>4388</v>
      </c>
      <c r="E2174" s="92" t="s">
        <v>211</v>
      </c>
      <c r="F2174" s="92"/>
      <c r="G2174" s="92">
        <v>1</v>
      </c>
      <c r="H2174" s="119">
        <v>649</v>
      </c>
      <c r="I2174" s="161">
        <v>0.25</v>
      </c>
      <c r="J2174" s="157">
        <f t="shared" si="66"/>
        <v>486.75</v>
      </c>
    </row>
    <row r="2175" spans="1:10" ht="15.75">
      <c r="A2175" s="37">
        <f t="shared" si="67"/>
        <v>2171</v>
      </c>
      <c r="B2175" s="92" t="s">
        <v>204</v>
      </c>
      <c r="C2175" s="114" t="s">
        <v>4389</v>
      </c>
      <c r="D2175" s="92" t="s">
        <v>4390</v>
      </c>
      <c r="E2175" s="92" t="s">
        <v>211</v>
      </c>
      <c r="F2175" s="92"/>
      <c r="G2175" s="92">
        <v>1</v>
      </c>
      <c r="H2175" s="119">
        <v>538</v>
      </c>
      <c r="I2175" s="161">
        <v>0.25</v>
      </c>
      <c r="J2175" s="157">
        <f t="shared" si="66"/>
        <v>403.5</v>
      </c>
    </row>
    <row r="2176" spans="1:10" ht="15.75">
      <c r="A2176" s="37">
        <f t="shared" si="67"/>
        <v>2172</v>
      </c>
      <c r="B2176" s="92" t="s">
        <v>204</v>
      </c>
      <c r="C2176" s="114" t="s">
        <v>4391</v>
      </c>
      <c r="D2176" s="92" t="s">
        <v>4392</v>
      </c>
      <c r="E2176" s="92" t="s">
        <v>211</v>
      </c>
      <c r="F2176" s="92"/>
      <c r="G2176" s="92">
        <v>1</v>
      </c>
      <c r="H2176" s="119">
        <v>740</v>
      </c>
      <c r="I2176" s="161">
        <v>0.25</v>
      </c>
      <c r="J2176" s="157">
        <f t="shared" si="66"/>
        <v>555</v>
      </c>
    </row>
    <row r="2177" spans="1:10" ht="15.75">
      <c r="A2177" s="37">
        <f t="shared" si="67"/>
        <v>2173</v>
      </c>
      <c r="B2177" s="92" t="s">
        <v>204</v>
      </c>
      <c r="C2177" s="114" t="s">
        <v>4393</v>
      </c>
      <c r="D2177" s="92" t="s">
        <v>4394</v>
      </c>
      <c r="E2177" s="92" t="s">
        <v>211</v>
      </c>
      <c r="F2177" s="92"/>
      <c r="G2177" s="92">
        <v>1</v>
      </c>
      <c r="H2177" s="119">
        <v>750</v>
      </c>
      <c r="I2177" s="161">
        <v>0.25</v>
      </c>
      <c r="J2177" s="157">
        <f t="shared" si="66"/>
        <v>562.5</v>
      </c>
    </row>
    <row r="2178" spans="1:10" ht="15.75">
      <c r="A2178" s="37">
        <f t="shared" si="67"/>
        <v>2174</v>
      </c>
      <c r="B2178" s="92" t="s">
        <v>204</v>
      </c>
      <c r="C2178" s="114" t="s">
        <v>4395</v>
      </c>
      <c r="D2178" s="92" t="s">
        <v>4396</v>
      </c>
      <c r="E2178" s="92" t="s">
        <v>211</v>
      </c>
      <c r="F2178" s="92"/>
      <c r="G2178" s="92">
        <v>1</v>
      </c>
      <c r="H2178" s="119">
        <v>639</v>
      </c>
      <c r="I2178" s="161">
        <v>0.25</v>
      </c>
      <c r="J2178" s="157">
        <f t="shared" ref="J2178:J2241" si="68">H2178*(1-I2178)</f>
        <v>479.25</v>
      </c>
    </row>
    <row r="2179" spans="1:10" ht="15.75">
      <c r="A2179" s="37">
        <f t="shared" si="67"/>
        <v>2175</v>
      </c>
      <c r="B2179" s="92" t="s">
        <v>204</v>
      </c>
      <c r="C2179" s="114" t="s">
        <v>4397</v>
      </c>
      <c r="D2179" s="92" t="s">
        <v>4398</v>
      </c>
      <c r="E2179" s="92" t="s">
        <v>211</v>
      </c>
      <c r="F2179" s="92"/>
      <c r="G2179" s="92">
        <v>1</v>
      </c>
      <c r="H2179" s="119">
        <v>649</v>
      </c>
      <c r="I2179" s="161">
        <v>0.25</v>
      </c>
      <c r="J2179" s="157">
        <f t="shared" si="68"/>
        <v>486.75</v>
      </c>
    </row>
    <row r="2180" spans="1:10" ht="15.75">
      <c r="A2180" s="37">
        <f t="shared" si="67"/>
        <v>2176</v>
      </c>
      <c r="B2180" s="92" t="s">
        <v>204</v>
      </c>
      <c r="C2180" s="114" t="s">
        <v>4399</v>
      </c>
      <c r="D2180" s="92" t="s">
        <v>4400</v>
      </c>
      <c r="E2180" s="92" t="s">
        <v>211</v>
      </c>
      <c r="F2180" s="92"/>
      <c r="G2180" s="92">
        <v>1</v>
      </c>
      <c r="H2180" s="119">
        <v>510</v>
      </c>
      <c r="I2180" s="161">
        <v>0.25</v>
      </c>
      <c r="J2180" s="157">
        <f t="shared" si="68"/>
        <v>382.5</v>
      </c>
    </row>
    <row r="2181" spans="1:10" ht="15.75">
      <c r="A2181" s="37">
        <f t="shared" si="67"/>
        <v>2177</v>
      </c>
      <c r="B2181" s="92" t="s">
        <v>204</v>
      </c>
      <c r="C2181" s="114" t="s">
        <v>4401</v>
      </c>
      <c r="D2181" s="92" t="s">
        <v>4402</v>
      </c>
      <c r="E2181" s="92" t="s">
        <v>211</v>
      </c>
      <c r="F2181" s="92"/>
      <c r="G2181" s="92">
        <v>1</v>
      </c>
      <c r="H2181" s="119">
        <v>716</v>
      </c>
      <c r="I2181" s="161">
        <v>0.25</v>
      </c>
      <c r="J2181" s="157">
        <f t="shared" si="68"/>
        <v>537</v>
      </c>
    </row>
    <row r="2182" spans="1:10" ht="15.75">
      <c r="A2182" s="37">
        <f t="shared" si="67"/>
        <v>2178</v>
      </c>
      <c r="B2182" s="92" t="s">
        <v>204</v>
      </c>
      <c r="C2182" s="114" t="s">
        <v>4403</v>
      </c>
      <c r="D2182" s="92" t="s">
        <v>4404</v>
      </c>
      <c r="E2182" s="92" t="s">
        <v>211</v>
      </c>
      <c r="F2182" s="92"/>
      <c r="G2182" s="92">
        <v>1</v>
      </c>
      <c r="H2182" s="119">
        <v>726</v>
      </c>
      <c r="I2182" s="161">
        <v>0.25</v>
      </c>
      <c r="J2182" s="157">
        <f t="shared" si="68"/>
        <v>544.5</v>
      </c>
    </row>
    <row r="2183" spans="1:10" ht="15.75">
      <c r="A2183" s="37">
        <f t="shared" ref="A2183:A2246" si="69">A2182+1</f>
        <v>2179</v>
      </c>
      <c r="B2183" s="92" t="s">
        <v>204</v>
      </c>
      <c r="C2183" s="114" t="s">
        <v>4405</v>
      </c>
      <c r="D2183" s="92" t="s">
        <v>4406</v>
      </c>
      <c r="E2183" s="92" t="s">
        <v>211</v>
      </c>
      <c r="F2183" s="92"/>
      <c r="G2183" s="92">
        <v>1</v>
      </c>
      <c r="H2183" s="119">
        <v>613</v>
      </c>
      <c r="I2183" s="161">
        <v>0.25</v>
      </c>
      <c r="J2183" s="157">
        <f t="shared" si="68"/>
        <v>459.75</v>
      </c>
    </row>
    <row r="2184" spans="1:10" ht="15.75">
      <c r="A2184" s="37">
        <f t="shared" si="69"/>
        <v>2180</v>
      </c>
      <c r="B2184" s="92" t="s">
        <v>204</v>
      </c>
      <c r="C2184" s="114" t="s">
        <v>4407</v>
      </c>
      <c r="D2184" s="92" t="s">
        <v>4408</v>
      </c>
      <c r="E2184" s="92" t="s">
        <v>211</v>
      </c>
      <c r="F2184" s="92"/>
      <c r="G2184" s="92">
        <v>1</v>
      </c>
      <c r="H2184" s="119">
        <v>623</v>
      </c>
      <c r="I2184" s="161">
        <v>0.25</v>
      </c>
      <c r="J2184" s="157">
        <f t="shared" si="68"/>
        <v>467.25</v>
      </c>
    </row>
    <row r="2185" spans="1:10" ht="15.75">
      <c r="A2185" s="37">
        <f t="shared" si="69"/>
        <v>2181</v>
      </c>
      <c r="B2185" s="92" t="s">
        <v>204</v>
      </c>
      <c r="C2185" s="114" t="s">
        <v>4409</v>
      </c>
      <c r="D2185" s="92" t="s">
        <v>4410</v>
      </c>
      <c r="E2185" s="92" t="s">
        <v>211</v>
      </c>
      <c r="F2185" s="92"/>
      <c r="G2185" s="92">
        <v>1</v>
      </c>
      <c r="H2185" s="119">
        <v>538</v>
      </c>
      <c r="I2185" s="161">
        <v>0.25</v>
      </c>
      <c r="J2185" s="157">
        <f t="shared" si="68"/>
        <v>403.5</v>
      </c>
    </row>
    <row r="2186" spans="1:10" ht="15.75">
      <c r="A2186" s="37">
        <f t="shared" si="69"/>
        <v>2182</v>
      </c>
      <c r="B2186" s="92" t="s">
        <v>204</v>
      </c>
      <c r="C2186" s="114" t="s">
        <v>4411</v>
      </c>
      <c r="D2186" s="92" t="s">
        <v>4412</v>
      </c>
      <c r="E2186" s="92" t="s">
        <v>211</v>
      </c>
      <c r="F2186" s="92"/>
      <c r="G2186" s="92">
        <v>1</v>
      </c>
      <c r="H2186" s="119">
        <v>740</v>
      </c>
      <c r="I2186" s="161">
        <v>0.25</v>
      </c>
      <c r="J2186" s="157">
        <f t="shared" si="68"/>
        <v>555</v>
      </c>
    </row>
    <row r="2187" spans="1:10" ht="15.75">
      <c r="A2187" s="37">
        <f t="shared" si="69"/>
        <v>2183</v>
      </c>
      <c r="B2187" s="92" t="s">
        <v>204</v>
      </c>
      <c r="C2187" s="114" t="s">
        <v>4413</v>
      </c>
      <c r="D2187" s="92" t="s">
        <v>4414</v>
      </c>
      <c r="E2187" s="92" t="s">
        <v>211</v>
      </c>
      <c r="F2187" s="92"/>
      <c r="G2187" s="92">
        <v>1</v>
      </c>
      <c r="H2187" s="119">
        <v>750</v>
      </c>
      <c r="I2187" s="161">
        <v>0.25</v>
      </c>
      <c r="J2187" s="157">
        <f t="shared" si="68"/>
        <v>562.5</v>
      </c>
    </row>
    <row r="2188" spans="1:10" ht="15.75">
      <c r="A2188" s="37">
        <f t="shared" si="69"/>
        <v>2184</v>
      </c>
      <c r="B2188" s="92" t="s">
        <v>204</v>
      </c>
      <c r="C2188" s="114" t="s">
        <v>4415</v>
      </c>
      <c r="D2188" s="92" t="s">
        <v>4416</v>
      </c>
      <c r="E2188" s="92" t="s">
        <v>211</v>
      </c>
      <c r="F2188" s="92"/>
      <c r="G2188" s="92">
        <v>1</v>
      </c>
      <c r="H2188" s="119">
        <v>639</v>
      </c>
      <c r="I2188" s="161">
        <v>0.25</v>
      </c>
      <c r="J2188" s="157">
        <f t="shared" si="68"/>
        <v>479.25</v>
      </c>
    </row>
    <row r="2189" spans="1:10" ht="15.75">
      <c r="A2189" s="37">
        <f t="shared" si="69"/>
        <v>2185</v>
      </c>
      <c r="B2189" s="92" t="s">
        <v>204</v>
      </c>
      <c r="C2189" s="114" t="s">
        <v>4417</v>
      </c>
      <c r="D2189" s="92" t="s">
        <v>4418</v>
      </c>
      <c r="E2189" s="92" t="s">
        <v>211</v>
      </c>
      <c r="F2189" s="92"/>
      <c r="G2189" s="92">
        <v>1</v>
      </c>
      <c r="H2189" s="119">
        <v>649</v>
      </c>
      <c r="I2189" s="161">
        <v>0.25</v>
      </c>
      <c r="J2189" s="157">
        <f t="shared" si="68"/>
        <v>486.75</v>
      </c>
    </row>
    <row r="2190" spans="1:10" ht="15.75">
      <c r="A2190" s="37">
        <f t="shared" si="69"/>
        <v>2186</v>
      </c>
      <c r="B2190" s="92" t="s">
        <v>204</v>
      </c>
      <c r="C2190" s="114" t="s">
        <v>4419</v>
      </c>
      <c r="D2190" s="92" t="s">
        <v>4420</v>
      </c>
      <c r="E2190" s="92" t="s">
        <v>211</v>
      </c>
      <c r="F2190" s="92"/>
      <c r="G2190" s="92">
        <v>1</v>
      </c>
      <c r="H2190" s="119">
        <v>480</v>
      </c>
      <c r="I2190" s="161">
        <v>0.25</v>
      </c>
      <c r="J2190" s="157">
        <f t="shared" si="68"/>
        <v>360</v>
      </c>
    </row>
    <row r="2191" spans="1:10" ht="15.75">
      <c r="A2191" s="37">
        <f t="shared" si="69"/>
        <v>2187</v>
      </c>
      <c r="B2191" s="92" t="s">
        <v>204</v>
      </c>
      <c r="C2191" s="114" t="s">
        <v>4421</v>
      </c>
      <c r="D2191" s="92" t="s">
        <v>4422</v>
      </c>
      <c r="E2191" s="92" t="s">
        <v>211</v>
      </c>
      <c r="F2191" s="92"/>
      <c r="G2191" s="92">
        <v>1</v>
      </c>
      <c r="H2191" s="119">
        <v>682</v>
      </c>
      <c r="I2191" s="161">
        <v>0.25</v>
      </c>
      <c r="J2191" s="157">
        <f t="shared" si="68"/>
        <v>511.5</v>
      </c>
    </row>
    <row r="2192" spans="1:10" ht="15.75">
      <c r="A2192" s="37">
        <f t="shared" si="69"/>
        <v>2188</v>
      </c>
      <c r="B2192" s="92" t="s">
        <v>204</v>
      </c>
      <c r="C2192" s="114" t="s">
        <v>4423</v>
      </c>
      <c r="D2192" s="92" t="s">
        <v>4424</v>
      </c>
      <c r="E2192" s="92" t="s">
        <v>211</v>
      </c>
      <c r="F2192" s="92"/>
      <c r="G2192" s="92">
        <v>1</v>
      </c>
      <c r="H2192" s="119">
        <v>692</v>
      </c>
      <c r="I2192" s="161">
        <v>0.25</v>
      </c>
      <c r="J2192" s="157">
        <f t="shared" si="68"/>
        <v>519</v>
      </c>
    </row>
    <row r="2193" spans="1:10" ht="15.75">
      <c r="A2193" s="37">
        <f t="shared" si="69"/>
        <v>2189</v>
      </c>
      <c r="B2193" s="92" t="s">
        <v>204</v>
      </c>
      <c r="C2193" s="114" t="s">
        <v>4425</v>
      </c>
      <c r="D2193" s="92" t="s">
        <v>4426</v>
      </c>
      <c r="E2193" s="92" t="s">
        <v>211</v>
      </c>
      <c r="F2193" s="92"/>
      <c r="G2193" s="92">
        <v>1</v>
      </c>
      <c r="H2193" s="119">
        <v>581</v>
      </c>
      <c r="I2193" s="161">
        <v>0.25</v>
      </c>
      <c r="J2193" s="157">
        <f t="shared" si="68"/>
        <v>435.75</v>
      </c>
    </row>
    <row r="2194" spans="1:10" ht="15.75">
      <c r="A2194" s="37">
        <f t="shared" si="69"/>
        <v>2190</v>
      </c>
      <c r="B2194" s="92" t="s">
        <v>204</v>
      </c>
      <c r="C2194" s="114" t="s">
        <v>4427</v>
      </c>
      <c r="D2194" s="92" t="s">
        <v>4428</v>
      </c>
      <c r="E2194" s="92" t="s">
        <v>211</v>
      </c>
      <c r="F2194" s="92"/>
      <c r="G2194" s="92">
        <v>1</v>
      </c>
      <c r="H2194" s="119">
        <v>591</v>
      </c>
      <c r="I2194" s="161">
        <v>0.25</v>
      </c>
      <c r="J2194" s="157">
        <f t="shared" si="68"/>
        <v>443.25</v>
      </c>
    </row>
    <row r="2195" spans="1:10" ht="15.75">
      <c r="A2195" s="37">
        <f t="shared" si="69"/>
        <v>2191</v>
      </c>
      <c r="B2195" s="92" t="s">
        <v>204</v>
      </c>
      <c r="C2195" s="114" t="s">
        <v>4429</v>
      </c>
      <c r="D2195" s="92" t="s">
        <v>4430</v>
      </c>
      <c r="E2195" s="92" t="s">
        <v>211</v>
      </c>
      <c r="F2195" s="92"/>
      <c r="G2195" s="92">
        <v>1</v>
      </c>
      <c r="H2195" s="119">
        <v>510</v>
      </c>
      <c r="I2195" s="161">
        <v>0.25</v>
      </c>
      <c r="J2195" s="157">
        <f t="shared" si="68"/>
        <v>382.5</v>
      </c>
    </row>
    <row r="2196" spans="1:10" ht="15.75">
      <c r="A2196" s="37">
        <f t="shared" si="69"/>
        <v>2192</v>
      </c>
      <c r="B2196" s="92" t="s">
        <v>204</v>
      </c>
      <c r="C2196" s="114" t="s">
        <v>4431</v>
      </c>
      <c r="D2196" s="92" t="s">
        <v>4432</v>
      </c>
      <c r="E2196" s="92" t="s">
        <v>211</v>
      </c>
      <c r="F2196" s="92"/>
      <c r="G2196" s="92">
        <v>1</v>
      </c>
      <c r="H2196" s="119">
        <v>716</v>
      </c>
      <c r="I2196" s="161">
        <v>0.25</v>
      </c>
      <c r="J2196" s="157">
        <f t="shared" si="68"/>
        <v>537</v>
      </c>
    </row>
    <row r="2197" spans="1:10" ht="15.75">
      <c r="A2197" s="37">
        <f t="shared" si="69"/>
        <v>2193</v>
      </c>
      <c r="B2197" s="92" t="s">
        <v>204</v>
      </c>
      <c r="C2197" s="114" t="s">
        <v>4433</v>
      </c>
      <c r="D2197" s="92" t="s">
        <v>4434</v>
      </c>
      <c r="E2197" s="92" t="s">
        <v>211</v>
      </c>
      <c r="F2197" s="92"/>
      <c r="G2197" s="92">
        <v>1</v>
      </c>
      <c r="H2197" s="119">
        <v>726</v>
      </c>
      <c r="I2197" s="161">
        <v>0.25</v>
      </c>
      <c r="J2197" s="157">
        <f t="shared" si="68"/>
        <v>544.5</v>
      </c>
    </row>
    <row r="2198" spans="1:10" ht="15.75">
      <c r="A2198" s="37">
        <f t="shared" si="69"/>
        <v>2194</v>
      </c>
      <c r="B2198" s="92" t="s">
        <v>204</v>
      </c>
      <c r="C2198" s="114" t="s">
        <v>4435</v>
      </c>
      <c r="D2198" s="92" t="s">
        <v>4436</v>
      </c>
      <c r="E2198" s="92" t="s">
        <v>211</v>
      </c>
      <c r="F2198" s="92"/>
      <c r="G2198" s="92">
        <v>1</v>
      </c>
      <c r="H2198" s="119">
        <v>613</v>
      </c>
      <c r="I2198" s="161">
        <v>0.25</v>
      </c>
      <c r="J2198" s="157">
        <f t="shared" si="68"/>
        <v>459.75</v>
      </c>
    </row>
    <row r="2199" spans="1:10" ht="15.75">
      <c r="A2199" s="37">
        <f t="shared" si="69"/>
        <v>2195</v>
      </c>
      <c r="B2199" s="92" t="s">
        <v>204</v>
      </c>
      <c r="C2199" s="114" t="s">
        <v>4437</v>
      </c>
      <c r="D2199" s="92" t="s">
        <v>4438</v>
      </c>
      <c r="E2199" s="92" t="s">
        <v>211</v>
      </c>
      <c r="F2199" s="92"/>
      <c r="G2199" s="92">
        <v>1</v>
      </c>
      <c r="H2199" s="119">
        <v>623</v>
      </c>
      <c r="I2199" s="161">
        <v>0.25</v>
      </c>
      <c r="J2199" s="157">
        <f t="shared" si="68"/>
        <v>467.25</v>
      </c>
    </row>
    <row r="2200" spans="1:10" ht="15.75">
      <c r="A2200" s="37">
        <f t="shared" si="69"/>
        <v>2196</v>
      </c>
      <c r="B2200" s="92" t="s">
        <v>204</v>
      </c>
      <c r="C2200" s="92" t="s">
        <v>4439</v>
      </c>
      <c r="D2200" s="92" t="s">
        <v>4440</v>
      </c>
      <c r="E2200" s="92" t="s">
        <v>211</v>
      </c>
      <c r="F2200" s="92"/>
      <c r="G2200" s="92">
        <v>1</v>
      </c>
      <c r="H2200" s="119">
        <v>593</v>
      </c>
      <c r="I2200" s="161">
        <v>0.25</v>
      </c>
      <c r="J2200" s="157">
        <f t="shared" si="68"/>
        <v>444.75</v>
      </c>
    </row>
    <row r="2201" spans="1:10" ht="15.75">
      <c r="A2201" s="37">
        <f t="shared" si="69"/>
        <v>2197</v>
      </c>
      <c r="B2201" s="92" t="s">
        <v>204</v>
      </c>
      <c r="C2201" s="92" t="s">
        <v>4441</v>
      </c>
      <c r="D2201" s="92" t="s">
        <v>4442</v>
      </c>
      <c r="E2201" s="92" t="s">
        <v>211</v>
      </c>
      <c r="F2201" s="92"/>
      <c r="G2201" s="92">
        <v>1</v>
      </c>
      <c r="H2201" s="119">
        <v>795</v>
      </c>
      <c r="I2201" s="161">
        <v>0.25</v>
      </c>
      <c r="J2201" s="157">
        <f t="shared" si="68"/>
        <v>596.25</v>
      </c>
    </row>
    <row r="2202" spans="1:10" ht="15.75">
      <c r="A2202" s="37">
        <f t="shared" si="69"/>
        <v>2198</v>
      </c>
      <c r="B2202" s="92" t="s">
        <v>204</v>
      </c>
      <c r="C2202" s="92" t="s">
        <v>4443</v>
      </c>
      <c r="D2202" s="92" t="s">
        <v>4444</v>
      </c>
      <c r="E2202" s="92" t="s">
        <v>211</v>
      </c>
      <c r="F2202" s="92"/>
      <c r="G2202" s="92">
        <v>1</v>
      </c>
      <c r="H2202" s="119">
        <v>805</v>
      </c>
      <c r="I2202" s="161">
        <v>0.25</v>
      </c>
      <c r="J2202" s="157">
        <f t="shared" si="68"/>
        <v>603.75</v>
      </c>
    </row>
    <row r="2203" spans="1:10" ht="15.75">
      <c r="A2203" s="37">
        <f t="shared" si="69"/>
        <v>2199</v>
      </c>
      <c r="B2203" s="92" t="s">
        <v>204</v>
      </c>
      <c r="C2203" s="92" t="s">
        <v>4445</v>
      </c>
      <c r="D2203" s="92" t="s">
        <v>4446</v>
      </c>
      <c r="E2203" s="92" t="s">
        <v>211</v>
      </c>
      <c r="F2203" s="92"/>
      <c r="G2203" s="92">
        <v>1</v>
      </c>
      <c r="H2203" s="119">
        <v>694</v>
      </c>
      <c r="I2203" s="161">
        <v>0.25</v>
      </c>
      <c r="J2203" s="157">
        <f t="shared" si="68"/>
        <v>520.5</v>
      </c>
    </row>
    <row r="2204" spans="1:10" ht="15.75">
      <c r="A2204" s="37">
        <f t="shared" si="69"/>
        <v>2200</v>
      </c>
      <c r="B2204" s="92" t="s">
        <v>204</v>
      </c>
      <c r="C2204" s="92" t="s">
        <v>4447</v>
      </c>
      <c r="D2204" s="92" t="s">
        <v>4448</v>
      </c>
      <c r="E2204" s="92" t="s">
        <v>211</v>
      </c>
      <c r="F2204" s="92"/>
      <c r="G2204" s="92">
        <v>1</v>
      </c>
      <c r="H2204" s="119">
        <v>704</v>
      </c>
      <c r="I2204" s="161">
        <v>0.25</v>
      </c>
      <c r="J2204" s="157">
        <f t="shared" si="68"/>
        <v>528</v>
      </c>
    </row>
    <row r="2205" spans="1:10" ht="15.75">
      <c r="A2205" s="37">
        <f t="shared" si="69"/>
        <v>2201</v>
      </c>
      <c r="B2205" s="92" t="s">
        <v>204</v>
      </c>
      <c r="C2205" s="92" t="s">
        <v>4449</v>
      </c>
      <c r="D2205" s="92" t="s">
        <v>4450</v>
      </c>
      <c r="E2205" s="92" t="s">
        <v>211</v>
      </c>
      <c r="F2205" s="92"/>
      <c r="G2205" s="92">
        <v>1</v>
      </c>
      <c r="H2205" s="119">
        <v>579</v>
      </c>
      <c r="I2205" s="161">
        <v>0.25</v>
      </c>
      <c r="J2205" s="157">
        <f t="shared" si="68"/>
        <v>434.25</v>
      </c>
    </row>
    <row r="2206" spans="1:10" ht="15.75">
      <c r="A2206" s="37">
        <f t="shared" si="69"/>
        <v>2202</v>
      </c>
      <c r="B2206" s="92" t="s">
        <v>204</v>
      </c>
      <c r="C2206" s="92" t="s">
        <v>4451</v>
      </c>
      <c r="D2206" s="92" t="s">
        <v>4452</v>
      </c>
      <c r="E2206" s="92" t="s">
        <v>211</v>
      </c>
      <c r="F2206" s="92"/>
      <c r="G2206" s="92">
        <v>1</v>
      </c>
      <c r="H2206" s="119">
        <v>781</v>
      </c>
      <c r="I2206" s="161">
        <v>0.25</v>
      </c>
      <c r="J2206" s="157">
        <f t="shared" si="68"/>
        <v>585.75</v>
      </c>
    </row>
    <row r="2207" spans="1:10" ht="15.75">
      <c r="A2207" s="37">
        <f t="shared" si="69"/>
        <v>2203</v>
      </c>
      <c r="B2207" s="92" t="s">
        <v>204</v>
      </c>
      <c r="C2207" s="92" t="s">
        <v>4453</v>
      </c>
      <c r="D2207" s="92" t="s">
        <v>4454</v>
      </c>
      <c r="E2207" s="92" t="s">
        <v>211</v>
      </c>
      <c r="F2207" s="92"/>
      <c r="G2207" s="92">
        <v>1</v>
      </c>
      <c r="H2207" s="119">
        <v>791</v>
      </c>
      <c r="I2207" s="161">
        <v>0.25</v>
      </c>
      <c r="J2207" s="157">
        <f t="shared" si="68"/>
        <v>593.25</v>
      </c>
    </row>
    <row r="2208" spans="1:10" ht="15.75">
      <c r="A2208" s="37">
        <f t="shared" si="69"/>
        <v>2204</v>
      </c>
      <c r="B2208" s="92" t="s">
        <v>204</v>
      </c>
      <c r="C2208" s="92" t="s">
        <v>4455</v>
      </c>
      <c r="D2208" s="92" t="s">
        <v>4456</v>
      </c>
      <c r="E2208" s="92" t="s">
        <v>211</v>
      </c>
      <c r="F2208" s="92"/>
      <c r="G2208" s="92">
        <v>1</v>
      </c>
      <c r="H2208" s="119">
        <v>680</v>
      </c>
      <c r="I2208" s="161">
        <v>0.25</v>
      </c>
      <c r="J2208" s="157">
        <f t="shared" si="68"/>
        <v>510</v>
      </c>
    </row>
    <row r="2209" spans="1:10" ht="15.75">
      <c r="A2209" s="37">
        <f t="shared" si="69"/>
        <v>2205</v>
      </c>
      <c r="B2209" s="92" t="s">
        <v>204</v>
      </c>
      <c r="C2209" s="92" t="s">
        <v>4457</v>
      </c>
      <c r="D2209" s="92" t="s">
        <v>4458</v>
      </c>
      <c r="E2209" s="92" t="s">
        <v>211</v>
      </c>
      <c r="F2209" s="92"/>
      <c r="G2209" s="92">
        <v>1</v>
      </c>
      <c r="H2209" s="119">
        <v>690</v>
      </c>
      <c r="I2209" s="161">
        <v>0.25</v>
      </c>
      <c r="J2209" s="157">
        <f t="shared" si="68"/>
        <v>517.5</v>
      </c>
    </row>
    <row r="2210" spans="1:10" ht="15.75">
      <c r="A2210" s="37">
        <f t="shared" si="69"/>
        <v>2206</v>
      </c>
      <c r="B2210" s="92" t="s">
        <v>204</v>
      </c>
      <c r="C2210" s="92" t="s">
        <v>4459</v>
      </c>
      <c r="D2210" s="92" t="s">
        <v>4460</v>
      </c>
      <c r="E2210" s="92" t="s">
        <v>211</v>
      </c>
      <c r="F2210" s="92"/>
      <c r="G2210" s="92">
        <v>1</v>
      </c>
      <c r="H2210" s="119">
        <v>579</v>
      </c>
      <c r="I2210" s="161">
        <v>0.25</v>
      </c>
      <c r="J2210" s="157">
        <f t="shared" si="68"/>
        <v>434.25</v>
      </c>
    </row>
    <row r="2211" spans="1:10" ht="15.75">
      <c r="A2211" s="37">
        <f t="shared" si="69"/>
        <v>2207</v>
      </c>
      <c r="B2211" s="92" t="s">
        <v>204</v>
      </c>
      <c r="C2211" s="92" t="s">
        <v>4461</v>
      </c>
      <c r="D2211" s="92" t="s">
        <v>4462</v>
      </c>
      <c r="E2211" s="92" t="s">
        <v>211</v>
      </c>
      <c r="F2211" s="92"/>
      <c r="G2211" s="92">
        <v>1</v>
      </c>
      <c r="H2211" s="119">
        <v>781</v>
      </c>
      <c r="I2211" s="161">
        <v>0.25</v>
      </c>
      <c r="J2211" s="157">
        <f t="shared" si="68"/>
        <v>585.75</v>
      </c>
    </row>
    <row r="2212" spans="1:10" ht="15.75">
      <c r="A2212" s="37">
        <f t="shared" si="69"/>
        <v>2208</v>
      </c>
      <c r="B2212" s="92" t="s">
        <v>204</v>
      </c>
      <c r="C2212" s="92" t="s">
        <v>4463</v>
      </c>
      <c r="D2212" s="92" t="s">
        <v>4464</v>
      </c>
      <c r="E2212" s="92" t="s">
        <v>211</v>
      </c>
      <c r="F2212" s="92"/>
      <c r="G2212" s="92">
        <v>1</v>
      </c>
      <c r="H2212" s="119">
        <v>791</v>
      </c>
      <c r="I2212" s="161">
        <v>0.25</v>
      </c>
      <c r="J2212" s="157">
        <f t="shared" si="68"/>
        <v>593.25</v>
      </c>
    </row>
    <row r="2213" spans="1:10" ht="15.75">
      <c r="A2213" s="37">
        <f t="shared" si="69"/>
        <v>2209</v>
      </c>
      <c r="B2213" s="92" t="s">
        <v>204</v>
      </c>
      <c r="C2213" s="92" t="s">
        <v>4465</v>
      </c>
      <c r="D2213" s="92" t="s">
        <v>4466</v>
      </c>
      <c r="E2213" s="92" t="s">
        <v>211</v>
      </c>
      <c r="F2213" s="92"/>
      <c r="G2213" s="92">
        <v>1</v>
      </c>
      <c r="H2213" s="119">
        <v>680</v>
      </c>
      <c r="I2213" s="161">
        <v>0.25</v>
      </c>
      <c r="J2213" s="157">
        <f t="shared" si="68"/>
        <v>510</v>
      </c>
    </row>
    <row r="2214" spans="1:10" ht="15.75">
      <c r="A2214" s="37">
        <f t="shared" si="69"/>
        <v>2210</v>
      </c>
      <c r="B2214" s="92" t="s">
        <v>204</v>
      </c>
      <c r="C2214" s="92" t="s">
        <v>4467</v>
      </c>
      <c r="D2214" s="92" t="s">
        <v>4468</v>
      </c>
      <c r="E2214" s="92" t="s">
        <v>211</v>
      </c>
      <c r="F2214" s="92"/>
      <c r="G2214" s="92">
        <v>1</v>
      </c>
      <c r="H2214" s="119">
        <v>690</v>
      </c>
      <c r="I2214" s="161">
        <v>0.25</v>
      </c>
      <c r="J2214" s="157">
        <f t="shared" si="68"/>
        <v>517.5</v>
      </c>
    </row>
    <row r="2215" spans="1:10" ht="15.75">
      <c r="A2215" s="37">
        <f t="shared" si="69"/>
        <v>2211</v>
      </c>
      <c r="B2215" s="92" t="s">
        <v>204</v>
      </c>
      <c r="C2215" s="92" t="s">
        <v>4469</v>
      </c>
      <c r="D2215" s="92" t="s">
        <v>4470</v>
      </c>
      <c r="E2215" s="92" t="s">
        <v>211</v>
      </c>
      <c r="F2215" s="92"/>
      <c r="G2215" s="92">
        <v>1</v>
      </c>
      <c r="H2215" s="119">
        <v>551</v>
      </c>
      <c r="I2215" s="161">
        <v>0.25</v>
      </c>
      <c r="J2215" s="157">
        <f t="shared" si="68"/>
        <v>413.25</v>
      </c>
    </row>
    <row r="2216" spans="1:10" ht="15.75">
      <c r="A2216" s="37">
        <f t="shared" si="69"/>
        <v>2212</v>
      </c>
      <c r="B2216" s="92" t="s">
        <v>204</v>
      </c>
      <c r="C2216" s="92" t="s">
        <v>4471</v>
      </c>
      <c r="D2216" s="92" t="s">
        <v>4472</v>
      </c>
      <c r="E2216" s="92" t="s">
        <v>211</v>
      </c>
      <c r="F2216" s="92"/>
      <c r="G2216" s="92">
        <v>1</v>
      </c>
      <c r="H2216" s="119">
        <v>757</v>
      </c>
      <c r="I2216" s="161">
        <v>0.25</v>
      </c>
      <c r="J2216" s="157">
        <f t="shared" si="68"/>
        <v>567.75</v>
      </c>
    </row>
    <row r="2217" spans="1:10" ht="15.75">
      <c r="A2217" s="37">
        <f t="shared" si="69"/>
        <v>2213</v>
      </c>
      <c r="B2217" s="92" t="s">
        <v>204</v>
      </c>
      <c r="C2217" s="92" t="s">
        <v>4473</v>
      </c>
      <c r="D2217" s="92" t="s">
        <v>4474</v>
      </c>
      <c r="E2217" s="92" t="s">
        <v>211</v>
      </c>
      <c r="F2217" s="92"/>
      <c r="G2217" s="92">
        <v>1</v>
      </c>
      <c r="H2217" s="119">
        <v>767</v>
      </c>
      <c r="I2217" s="161">
        <v>0.25</v>
      </c>
      <c r="J2217" s="157">
        <f t="shared" si="68"/>
        <v>575.25</v>
      </c>
    </row>
    <row r="2218" spans="1:10" ht="15.75">
      <c r="A2218" s="37">
        <f t="shared" si="69"/>
        <v>2214</v>
      </c>
      <c r="B2218" s="92" t="s">
        <v>204</v>
      </c>
      <c r="C2218" s="92" t="s">
        <v>4475</v>
      </c>
      <c r="D2218" s="92" t="s">
        <v>4476</v>
      </c>
      <c r="E2218" s="92" t="s">
        <v>211</v>
      </c>
      <c r="F2218" s="92"/>
      <c r="G2218" s="92">
        <v>1</v>
      </c>
      <c r="H2218" s="119">
        <v>654</v>
      </c>
      <c r="I2218" s="161">
        <v>0.25</v>
      </c>
      <c r="J2218" s="157">
        <f t="shared" si="68"/>
        <v>490.5</v>
      </c>
    </row>
    <row r="2219" spans="1:10" ht="15.75">
      <c r="A2219" s="37">
        <f t="shared" si="69"/>
        <v>2215</v>
      </c>
      <c r="B2219" s="92" t="s">
        <v>204</v>
      </c>
      <c r="C2219" s="92" t="s">
        <v>4477</v>
      </c>
      <c r="D2219" s="92" t="s">
        <v>4478</v>
      </c>
      <c r="E2219" s="92" t="s">
        <v>211</v>
      </c>
      <c r="F2219" s="92"/>
      <c r="G2219" s="92">
        <v>1</v>
      </c>
      <c r="H2219" s="119">
        <v>664</v>
      </c>
      <c r="I2219" s="161">
        <v>0.25</v>
      </c>
      <c r="J2219" s="157">
        <f t="shared" si="68"/>
        <v>498</v>
      </c>
    </row>
    <row r="2220" spans="1:10" ht="15.75">
      <c r="A2220" s="37">
        <f t="shared" si="69"/>
        <v>2216</v>
      </c>
      <c r="B2220" s="92" t="s">
        <v>204</v>
      </c>
      <c r="C2220" s="92" t="s">
        <v>4479</v>
      </c>
      <c r="D2220" s="92" t="s">
        <v>4480</v>
      </c>
      <c r="E2220" s="92" t="s">
        <v>211</v>
      </c>
      <c r="F2220" s="92"/>
      <c r="G2220" s="92">
        <v>1</v>
      </c>
      <c r="H2220" s="119">
        <v>579</v>
      </c>
      <c r="I2220" s="161">
        <v>0.25</v>
      </c>
      <c r="J2220" s="157">
        <f t="shared" si="68"/>
        <v>434.25</v>
      </c>
    </row>
    <row r="2221" spans="1:10" ht="15.75">
      <c r="A2221" s="37">
        <f t="shared" si="69"/>
        <v>2217</v>
      </c>
      <c r="B2221" s="92" t="s">
        <v>204</v>
      </c>
      <c r="C2221" s="92" t="s">
        <v>4481</v>
      </c>
      <c r="D2221" s="92" t="s">
        <v>4482</v>
      </c>
      <c r="E2221" s="92" t="s">
        <v>211</v>
      </c>
      <c r="F2221" s="92"/>
      <c r="G2221" s="92">
        <v>1</v>
      </c>
      <c r="H2221" s="119">
        <v>781</v>
      </c>
      <c r="I2221" s="161">
        <v>0.25</v>
      </c>
      <c r="J2221" s="157">
        <f t="shared" si="68"/>
        <v>585.75</v>
      </c>
    </row>
    <row r="2222" spans="1:10" ht="15.75">
      <c r="A2222" s="37">
        <f t="shared" si="69"/>
        <v>2218</v>
      </c>
      <c r="B2222" s="92" t="s">
        <v>204</v>
      </c>
      <c r="C2222" s="92" t="s">
        <v>4483</v>
      </c>
      <c r="D2222" s="92" t="s">
        <v>4484</v>
      </c>
      <c r="E2222" s="92" t="s">
        <v>211</v>
      </c>
      <c r="F2222" s="92"/>
      <c r="G2222" s="92">
        <v>1</v>
      </c>
      <c r="H2222" s="119">
        <v>791</v>
      </c>
      <c r="I2222" s="161">
        <v>0.25</v>
      </c>
      <c r="J2222" s="157">
        <f t="shared" si="68"/>
        <v>593.25</v>
      </c>
    </row>
    <row r="2223" spans="1:10" ht="15.75">
      <c r="A2223" s="37">
        <f t="shared" si="69"/>
        <v>2219</v>
      </c>
      <c r="B2223" s="92" t="s">
        <v>204</v>
      </c>
      <c r="C2223" s="92" t="s">
        <v>4485</v>
      </c>
      <c r="D2223" s="92" t="s">
        <v>4486</v>
      </c>
      <c r="E2223" s="92" t="s">
        <v>211</v>
      </c>
      <c r="F2223" s="92"/>
      <c r="G2223" s="92">
        <v>1</v>
      </c>
      <c r="H2223" s="119">
        <v>680</v>
      </c>
      <c r="I2223" s="161">
        <v>0.25</v>
      </c>
      <c r="J2223" s="157">
        <f t="shared" si="68"/>
        <v>510</v>
      </c>
    </row>
    <row r="2224" spans="1:10" ht="15.75">
      <c r="A2224" s="37">
        <f t="shared" si="69"/>
        <v>2220</v>
      </c>
      <c r="B2224" s="92" t="s">
        <v>204</v>
      </c>
      <c r="C2224" s="92" t="s">
        <v>4487</v>
      </c>
      <c r="D2224" s="92" t="s">
        <v>4488</v>
      </c>
      <c r="E2224" s="92" t="s">
        <v>211</v>
      </c>
      <c r="F2224" s="92"/>
      <c r="G2224" s="92">
        <v>1</v>
      </c>
      <c r="H2224" s="119">
        <v>690</v>
      </c>
      <c r="I2224" s="161">
        <v>0.25</v>
      </c>
      <c r="J2224" s="157">
        <f t="shared" si="68"/>
        <v>517.5</v>
      </c>
    </row>
    <row r="2225" spans="1:10" ht="15.75">
      <c r="A2225" s="37">
        <f t="shared" si="69"/>
        <v>2221</v>
      </c>
      <c r="B2225" s="92" t="s">
        <v>204</v>
      </c>
      <c r="C2225" s="92" t="s">
        <v>4489</v>
      </c>
      <c r="D2225" s="92" t="s">
        <v>4490</v>
      </c>
      <c r="E2225" s="92" t="s">
        <v>211</v>
      </c>
      <c r="F2225" s="92"/>
      <c r="G2225" s="92">
        <v>1</v>
      </c>
      <c r="H2225" s="119">
        <v>520</v>
      </c>
      <c r="I2225" s="161">
        <v>0.25</v>
      </c>
      <c r="J2225" s="157">
        <f t="shared" si="68"/>
        <v>390</v>
      </c>
    </row>
    <row r="2226" spans="1:10" ht="15.75">
      <c r="A2226" s="37">
        <f t="shared" si="69"/>
        <v>2222</v>
      </c>
      <c r="B2226" s="92" t="s">
        <v>204</v>
      </c>
      <c r="C2226" s="92" t="s">
        <v>4491</v>
      </c>
      <c r="D2226" s="92" t="s">
        <v>4492</v>
      </c>
      <c r="E2226" s="92" t="s">
        <v>211</v>
      </c>
      <c r="F2226" s="92"/>
      <c r="G2226" s="92">
        <v>1</v>
      </c>
      <c r="H2226" s="119">
        <v>722</v>
      </c>
      <c r="I2226" s="161">
        <v>0.25</v>
      </c>
      <c r="J2226" s="157">
        <f t="shared" si="68"/>
        <v>541.5</v>
      </c>
    </row>
    <row r="2227" spans="1:10" ht="15.75">
      <c r="A2227" s="37">
        <f t="shared" si="69"/>
        <v>2223</v>
      </c>
      <c r="B2227" s="92" t="s">
        <v>204</v>
      </c>
      <c r="C2227" s="92" t="s">
        <v>4493</v>
      </c>
      <c r="D2227" s="92" t="s">
        <v>4494</v>
      </c>
      <c r="E2227" s="92" t="s">
        <v>211</v>
      </c>
      <c r="F2227" s="92"/>
      <c r="G2227" s="92">
        <v>1</v>
      </c>
      <c r="H2227" s="119">
        <v>732</v>
      </c>
      <c r="I2227" s="161">
        <v>0.25</v>
      </c>
      <c r="J2227" s="157">
        <f t="shared" si="68"/>
        <v>549</v>
      </c>
    </row>
    <row r="2228" spans="1:10" ht="15.75">
      <c r="A2228" s="37">
        <f t="shared" si="69"/>
        <v>2224</v>
      </c>
      <c r="B2228" s="92" t="s">
        <v>204</v>
      </c>
      <c r="C2228" s="92" t="s">
        <v>4495</v>
      </c>
      <c r="D2228" s="92" t="s">
        <v>4496</v>
      </c>
      <c r="E2228" s="92" t="s">
        <v>211</v>
      </c>
      <c r="F2228" s="92"/>
      <c r="G2228" s="92">
        <v>1</v>
      </c>
      <c r="H2228" s="119">
        <v>621</v>
      </c>
      <c r="I2228" s="161">
        <v>0.25</v>
      </c>
      <c r="J2228" s="157">
        <f t="shared" si="68"/>
        <v>465.75</v>
      </c>
    </row>
    <row r="2229" spans="1:10" ht="15.75">
      <c r="A2229" s="37">
        <f t="shared" si="69"/>
        <v>2225</v>
      </c>
      <c r="B2229" s="92" t="s">
        <v>204</v>
      </c>
      <c r="C2229" s="92" t="s">
        <v>4497</v>
      </c>
      <c r="D2229" s="92" t="s">
        <v>4498</v>
      </c>
      <c r="E2229" s="92" t="s">
        <v>211</v>
      </c>
      <c r="F2229" s="92"/>
      <c r="G2229" s="92">
        <v>1</v>
      </c>
      <c r="H2229" s="119">
        <v>631</v>
      </c>
      <c r="I2229" s="161">
        <v>0.25</v>
      </c>
      <c r="J2229" s="157">
        <f t="shared" si="68"/>
        <v>473.25</v>
      </c>
    </row>
    <row r="2230" spans="1:10" ht="15.75">
      <c r="A2230" s="37">
        <f t="shared" si="69"/>
        <v>2226</v>
      </c>
      <c r="B2230" s="92" t="s">
        <v>204</v>
      </c>
      <c r="C2230" s="92" t="s">
        <v>4499</v>
      </c>
      <c r="D2230" s="92" t="s">
        <v>4500</v>
      </c>
      <c r="E2230" s="92" t="s">
        <v>211</v>
      </c>
      <c r="F2230" s="92"/>
      <c r="G2230" s="92">
        <v>1</v>
      </c>
      <c r="H2230" s="119">
        <v>551</v>
      </c>
      <c r="I2230" s="161">
        <v>0.25</v>
      </c>
      <c r="J2230" s="157">
        <f t="shared" si="68"/>
        <v>413.25</v>
      </c>
    </row>
    <row r="2231" spans="1:10" ht="15.75">
      <c r="A2231" s="37">
        <f t="shared" si="69"/>
        <v>2227</v>
      </c>
      <c r="B2231" s="92" t="s">
        <v>204</v>
      </c>
      <c r="C2231" s="92" t="s">
        <v>4501</v>
      </c>
      <c r="D2231" s="92" t="s">
        <v>4502</v>
      </c>
      <c r="E2231" s="92" t="s">
        <v>211</v>
      </c>
      <c r="F2231" s="92"/>
      <c r="G2231" s="92">
        <v>1</v>
      </c>
      <c r="H2231" s="119">
        <v>757</v>
      </c>
      <c r="I2231" s="161">
        <v>0.25</v>
      </c>
      <c r="J2231" s="157">
        <f t="shared" si="68"/>
        <v>567.75</v>
      </c>
    </row>
    <row r="2232" spans="1:10" ht="15.75">
      <c r="A2232" s="37">
        <f t="shared" si="69"/>
        <v>2228</v>
      </c>
      <c r="B2232" s="92" t="s">
        <v>204</v>
      </c>
      <c r="C2232" s="92" t="s">
        <v>4503</v>
      </c>
      <c r="D2232" s="92" t="s">
        <v>4504</v>
      </c>
      <c r="E2232" s="92" t="s">
        <v>211</v>
      </c>
      <c r="F2232" s="92"/>
      <c r="G2232" s="92">
        <v>1</v>
      </c>
      <c r="H2232" s="119">
        <v>767</v>
      </c>
      <c r="I2232" s="161">
        <v>0.25</v>
      </c>
      <c r="J2232" s="157">
        <f t="shared" si="68"/>
        <v>575.25</v>
      </c>
    </row>
    <row r="2233" spans="1:10" ht="15.75">
      <c r="A2233" s="37">
        <f t="shared" si="69"/>
        <v>2229</v>
      </c>
      <c r="B2233" s="92" t="s">
        <v>204</v>
      </c>
      <c r="C2233" s="92" t="s">
        <v>4505</v>
      </c>
      <c r="D2233" s="92" t="s">
        <v>4506</v>
      </c>
      <c r="E2233" s="92" t="s">
        <v>211</v>
      </c>
      <c r="F2233" s="92"/>
      <c r="G2233" s="92">
        <v>1</v>
      </c>
      <c r="H2233" s="119">
        <v>654</v>
      </c>
      <c r="I2233" s="161">
        <v>0.25</v>
      </c>
      <c r="J2233" s="157">
        <f t="shared" si="68"/>
        <v>490.5</v>
      </c>
    </row>
    <row r="2234" spans="1:10" ht="15.75">
      <c r="A2234" s="37">
        <f t="shared" si="69"/>
        <v>2230</v>
      </c>
      <c r="B2234" s="92" t="s">
        <v>204</v>
      </c>
      <c r="C2234" s="92" t="s">
        <v>4507</v>
      </c>
      <c r="D2234" s="92" t="s">
        <v>4508</v>
      </c>
      <c r="E2234" s="92" t="s">
        <v>211</v>
      </c>
      <c r="F2234" s="92"/>
      <c r="G2234" s="92">
        <v>1</v>
      </c>
      <c r="H2234" s="119">
        <v>664</v>
      </c>
      <c r="I2234" s="161">
        <v>0.25</v>
      </c>
      <c r="J2234" s="157">
        <f t="shared" si="68"/>
        <v>498</v>
      </c>
    </row>
    <row r="2235" spans="1:10" ht="15.75">
      <c r="A2235" s="37">
        <f t="shared" si="69"/>
        <v>2231</v>
      </c>
      <c r="B2235" s="92" t="s">
        <v>204</v>
      </c>
      <c r="C2235" s="92" t="s">
        <v>4509</v>
      </c>
      <c r="D2235" s="92" t="s">
        <v>4510</v>
      </c>
      <c r="E2235" s="92" t="s">
        <v>211</v>
      </c>
      <c r="F2235" s="92"/>
      <c r="G2235" s="92">
        <v>1</v>
      </c>
      <c r="H2235" s="119">
        <v>593</v>
      </c>
      <c r="I2235" s="161">
        <v>0.25</v>
      </c>
      <c r="J2235" s="157">
        <f t="shared" si="68"/>
        <v>444.75</v>
      </c>
    </row>
    <row r="2236" spans="1:10" ht="15.75">
      <c r="A2236" s="37">
        <f t="shared" si="69"/>
        <v>2232</v>
      </c>
      <c r="B2236" s="92" t="s">
        <v>204</v>
      </c>
      <c r="C2236" s="92" t="s">
        <v>4511</v>
      </c>
      <c r="D2236" s="92" t="s">
        <v>4512</v>
      </c>
      <c r="E2236" s="92" t="s">
        <v>211</v>
      </c>
      <c r="F2236" s="92"/>
      <c r="G2236" s="92">
        <v>1</v>
      </c>
      <c r="H2236" s="119">
        <v>795</v>
      </c>
      <c r="I2236" s="161">
        <v>0.25</v>
      </c>
      <c r="J2236" s="157">
        <f t="shared" si="68"/>
        <v>596.25</v>
      </c>
    </row>
    <row r="2237" spans="1:10" ht="15.75">
      <c r="A2237" s="37">
        <f t="shared" si="69"/>
        <v>2233</v>
      </c>
      <c r="B2237" s="92" t="s">
        <v>204</v>
      </c>
      <c r="C2237" s="92" t="s">
        <v>4513</v>
      </c>
      <c r="D2237" s="92" t="s">
        <v>4514</v>
      </c>
      <c r="E2237" s="92" t="s">
        <v>211</v>
      </c>
      <c r="F2237" s="92"/>
      <c r="G2237" s="92">
        <v>1</v>
      </c>
      <c r="H2237" s="119">
        <v>805</v>
      </c>
      <c r="I2237" s="161">
        <v>0.25</v>
      </c>
      <c r="J2237" s="157">
        <f t="shared" si="68"/>
        <v>603.75</v>
      </c>
    </row>
    <row r="2238" spans="1:10" ht="15.75">
      <c r="A2238" s="37">
        <f t="shared" si="69"/>
        <v>2234</v>
      </c>
      <c r="B2238" s="92" t="s">
        <v>204</v>
      </c>
      <c r="C2238" s="92" t="s">
        <v>4515</v>
      </c>
      <c r="D2238" s="92" t="s">
        <v>4516</v>
      </c>
      <c r="E2238" s="92" t="s">
        <v>211</v>
      </c>
      <c r="F2238" s="92"/>
      <c r="G2238" s="92">
        <v>1</v>
      </c>
      <c r="H2238" s="119">
        <v>694</v>
      </c>
      <c r="I2238" s="161">
        <v>0.25</v>
      </c>
      <c r="J2238" s="157">
        <f t="shared" si="68"/>
        <v>520.5</v>
      </c>
    </row>
    <row r="2239" spans="1:10" ht="15.75">
      <c r="A2239" s="37">
        <f t="shared" si="69"/>
        <v>2235</v>
      </c>
      <c r="B2239" s="92" t="s">
        <v>204</v>
      </c>
      <c r="C2239" s="114" t="s">
        <v>4517</v>
      </c>
      <c r="D2239" s="92" t="s">
        <v>4518</v>
      </c>
      <c r="E2239" s="92" t="s">
        <v>211</v>
      </c>
      <c r="F2239" s="92"/>
      <c r="G2239" s="92">
        <v>1</v>
      </c>
      <c r="H2239" s="119">
        <v>704</v>
      </c>
      <c r="I2239" s="161">
        <v>0.25</v>
      </c>
      <c r="J2239" s="157">
        <f t="shared" si="68"/>
        <v>528</v>
      </c>
    </row>
    <row r="2240" spans="1:10" ht="15.75">
      <c r="A2240" s="37">
        <f t="shared" si="69"/>
        <v>2236</v>
      </c>
      <c r="B2240" s="92" t="s">
        <v>204</v>
      </c>
      <c r="C2240" s="92" t="s">
        <v>4519</v>
      </c>
      <c r="D2240" s="92" t="s">
        <v>4520</v>
      </c>
      <c r="E2240" s="92" t="s">
        <v>211</v>
      </c>
      <c r="F2240" s="92"/>
      <c r="G2240" s="92">
        <v>1</v>
      </c>
      <c r="H2240" s="119">
        <v>579</v>
      </c>
      <c r="I2240" s="161">
        <v>0.25</v>
      </c>
      <c r="J2240" s="157">
        <f t="shared" si="68"/>
        <v>434.25</v>
      </c>
    </row>
    <row r="2241" spans="1:10" ht="15.75">
      <c r="A2241" s="37">
        <f t="shared" si="69"/>
        <v>2237</v>
      </c>
      <c r="B2241" s="92" t="s">
        <v>204</v>
      </c>
      <c r="C2241" s="92" t="s">
        <v>4521</v>
      </c>
      <c r="D2241" s="92" t="s">
        <v>4522</v>
      </c>
      <c r="E2241" s="92" t="s">
        <v>211</v>
      </c>
      <c r="F2241" s="92"/>
      <c r="G2241" s="92">
        <v>1</v>
      </c>
      <c r="H2241" s="119">
        <v>781</v>
      </c>
      <c r="I2241" s="161">
        <v>0.25</v>
      </c>
      <c r="J2241" s="157">
        <f t="shared" si="68"/>
        <v>585.75</v>
      </c>
    </row>
    <row r="2242" spans="1:10" ht="15.75">
      <c r="A2242" s="37">
        <f t="shared" si="69"/>
        <v>2238</v>
      </c>
      <c r="B2242" s="92" t="s">
        <v>204</v>
      </c>
      <c r="C2242" s="92" t="s">
        <v>4523</v>
      </c>
      <c r="D2242" s="92" t="s">
        <v>4524</v>
      </c>
      <c r="E2242" s="92" t="s">
        <v>211</v>
      </c>
      <c r="F2242" s="92"/>
      <c r="G2242" s="92">
        <v>1</v>
      </c>
      <c r="H2242" s="119">
        <v>791</v>
      </c>
      <c r="I2242" s="161">
        <v>0.25</v>
      </c>
      <c r="J2242" s="157">
        <f t="shared" ref="J2242:J2305" si="70">H2242*(1-I2242)</f>
        <v>593.25</v>
      </c>
    </row>
    <row r="2243" spans="1:10" ht="15.75">
      <c r="A2243" s="37">
        <f t="shared" si="69"/>
        <v>2239</v>
      </c>
      <c r="B2243" s="92" t="s">
        <v>204</v>
      </c>
      <c r="C2243" s="92" t="s">
        <v>4525</v>
      </c>
      <c r="D2243" s="92" t="s">
        <v>4526</v>
      </c>
      <c r="E2243" s="92" t="s">
        <v>211</v>
      </c>
      <c r="F2243" s="92"/>
      <c r="G2243" s="92">
        <v>1</v>
      </c>
      <c r="H2243" s="119">
        <v>680</v>
      </c>
      <c r="I2243" s="161">
        <v>0.25</v>
      </c>
      <c r="J2243" s="157">
        <f t="shared" si="70"/>
        <v>510</v>
      </c>
    </row>
    <row r="2244" spans="1:10" ht="15.75">
      <c r="A2244" s="37">
        <f t="shared" si="69"/>
        <v>2240</v>
      </c>
      <c r="B2244" s="92" t="s">
        <v>204</v>
      </c>
      <c r="C2244" s="92" t="s">
        <v>4527</v>
      </c>
      <c r="D2244" s="92" t="s">
        <v>4528</v>
      </c>
      <c r="E2244" s="92" t="s">
        <v>211</v>
      </c>
      <c r="F2244" s="92"/>
      <c r="G2244" s="92">
        <v>1</v>
      </c>
      <c r="H2244" s="119">
        <v>690</v>
      </c>
      <c r="I2244" s="161">
        <v>0.25</v>
      </c>
      <c r="J2244" s="157">
        <f t="shared" si="70"/>
        <v>517.5</v>
      </c>
    </row>
    <row r="2245" spans="1:10" ht="15.75">
      <c r="A2245" s="37">
        <f t="shared" si="69"/>
        <v>2241</v>
      </c>
      <c r="B2245" s="92" t="s">
        <v>204</v>
      </c>
      <c r="C2245" s="92" t="s">
        <v>4529</v>
      </c>
      <c r="D2245" s="92" t="s">
        <v>4530</v>
      </c>
      <c r="E2245" s="92" t="s">
        <v>211</v>
      </c>
      <c r="F2245" s="92"/>
      <c r="G2245" s="92">
        <v>1</v>
      </c>
      <c r="H2245" s="119">
        <v>579</v>
      </c>
      <c r="I2245" s="161">
        <v>0.25</v>
      </c>
      <c r="J2245" s="157">
        <f t="shared" si="70"/>
        <v>434.25</v>
      </c>
    </row>
    <row r="2246" spans="1:10" ht="15.75">
      <c r="A2246" s="37">
        <f t="shared" si="69"/>
        <v>2242</v>
      </c>
      <c r="B2246" s="92" t="s">
        <v>204</v>
      </c>
      <c r="C2246" s="92" t="s">
        <v>4531</v>
      </c>
      <c r="D2246" s="92" t="s">
        <v>4532</v>
      </c>
      <c r="E2246" s="92" t="s">
        <v>211</v>
      </c>
      <c r="F2246" s="92"/>
      <c r="G2246" s="92">
        <v>1</v>
      </c>
      <c r="H2246" s="119">
        <v>781</v>
      </c>
      <c r="I2246" s="161">
        <v>0.25</v>
      </c>
      <c r="J2246" s="157">
        <f t="shared" si="70"/>
        <v>585.75</v>
      </c>
    </row>
    <row r="2247" spans="1:10" ht="15.75">
      <c r="A2247" s="37">
        <f t="shared" ref="A2247:A2310" si="71">A2246+1</f>
        <v>2243</v>
      </c>
      <c r="B2247" s="92" t="s">
        <v>204</v>
      </c>
      <c r="C2247" s="92" t="s">
        <v>4533</v>
      </c>
      <c r="D2247" s="92" t="s">
        <v>4534</v>
      </c>
      <c r="E2247" s="92" t="s">
        <v>211</v>
      </c>
      <c r="F2247" s="92"/>
      <c r="G2247" s="92">
        <v>1</v>
      </c>
      <c r="H2247" s="119">
        <v>791</v>
      </c>
      <c r="I2247" s="161">
        <v>0.25</v>
      </c>
      <c r="J2247" s="157">
        <f t="shared" si="70"/>
        <v>593.25</v>
      </c>
    </row>
    <row r="2248" spans="1:10" ht="15.75">
      <c r="A2248" s="37">
        <f t="shared" si="71"/>
        <v>2244</v>
      </c>
      <c r="B2248" s="92" t="s">
        <v>204</v>
      </c>
      <c r="C2248" s="92" t="s">
        <v>4535</v>
      </c>
      <c r="D2248" s="92" t="s">
        <v>4536</v>
      </c>
      <c r="E2248" s="92" t="s">
        <v>211</v>
      </c>
      <c r="F2248" s="92"/>
      <c r="G2248" s="92">
        <v>1</v>
      </c>
      <c r="H2248" s="119">
        <v>680</v>
      </c>
      <c r="I2248" s="161">
        <v>0.25</v>
      </c>
      <c r="J2248" s="157">
        <f t="shared" si="70"/>
        <v>510</v>
      </c>
    </row>
    <row r="2249" spans="1:10" ht="15.75">
      <c r="A2249" s="37">
        <f t="shared" si="71"/>
        <v>2245</v>
      </c>
      <c r="B2249" s="92" t="s">
        <v>204</v>
      </c>
      <c r="C2249" s="92" t="s">
        <v>4537</v>
      </c>
      <c r="D2249" s="92" t="s">
        <v>4538</v>
      </c>
      <c r="E2249" s="92" t="s">
        <v>211</v>
      </c>
      <c r="F2249" s="92"/>
      <c r="G2249" s="92">
        <v>1</v>
      </c>
      <c r="H2249" s="119">
        <v>690</v>
      </c>
      <c r="I2249" s="161">
        <v>0.25</v>
      </c>
      <c r="J2249" s="157">
        <f t="shared" si="70"/>
        <v>517.5</v>
      </c>
    </row>
    <row r="2250" spans="1:10" ht="15.75">
      <c r="A2250" s="37">
        <f t="shared" si="71"/>
        <v>2246</v>
      </c>
      <c r="B2250" s="92" t="s">
        <v>204</v>
      </c>
      <c r="C2250" s="92" t="s">
        <v>4539</v>
      </c>
      <c r="D2250" s="92" t="s">
        <v>4540</v>
      </c>
      <c r="E2250" s="92" t="s">
        <v>211</v>
      </c>
      <c r="F2250" s="92"/>
      <c r="G2250" s="92">
        <v>1</v>
      </c>
      <c r="H2250" s="119">
        <v>551</v>
      </c>
      <c r="I2250" s="161">
        <v>0.25</v>
      </c>
      <c r="J2250" s="157">
        <f t="shared" si="70"/>
        <v>413.25</v>
      </c>
    </row>
    <row r="2251" spans="1:10" ht="15.75">
      <c r="A2251" s="37">
        <f t="shared" si="71"/>
        <v>2247</v>
      </c>
      <c r="B2251" s="92" t="s">
        <v>204</v>
      </c>
      <c r="C2251" s="92" t="s">
        <v>4541</v>
      </c>
      <c r="D2251" s="92" t="s">
        <v>4542</v>
      </c>
      <c r="E2251" s="92" t="s">
        <v>211</v>
      </c>
      <c r="F2251" s="92"/>
      <c r="G2251" s="92">
        <v>1</v>
      </c>
      <c r="H2251" s="119">
        <v>757</v>
      </c>
      <c r="I2251" s="161">
        <v>0.25</v>
      </c>
      <c r="J2251" s="157">
        <f t="shared" si="70"/>
        <v>567.75</v>
      </c>
    </row>
    <row r="2252" spans="1:10" ht="15.75">
      <c r="A2252" s="37">
        <f t="shared" si="71"/>
        <v>2248</v>
      </c>
      <c r="B2252" s="92" t="s">
        <v>204</v>
      </c>
      <c r="C2252" s="92" t="s">
        <v>4543</v>
      </c>
      <c r="D2252" s="92" t="s">
        <v>4544</v>
      </c>
      <c r="E2252" s="92" t="s">
        <v>211</v>
      </c>
      <c r="F2252" s="92"/>
      <c r="G2252" s="92">
        <v>1</v>
      </c>
      <c r="H2252" s="119">
        <v>767</v>
      </c>
      <c r="I2252" s="161">
        <v>0.25</v>
      </c>
      <c r="J2252" s="157">
        <f t="shared" si="70"/>
        <v>575.25</v>
      </c>
    </row>
    <row r="2253" spans="1:10" ht="15.75">
      <c r="A2253" s="37">
        <f t="shared" si="71"/>
        <v>2249</v>
      </c>
      <c r="B2253" s="92" t="s">
        <v>204</v>
      </c>
      <c r="C2253" s="92" t="s">
        <v>4545</v>
      </c>
      <c r="D2253" s="92" t="s">
        <v>4546</v>
      </c>
      <c r="E2253" s="92" t="s">
        <v>211</v>
      </c>
      <c r="F2253" s="92"/>
      <c r="G2253" s="92">
        <v>1</v>
      </c>
      <c r="H2253" s="119">
        <v>654</v>
      </c>
      <c r="I2253" s="161">
        <v>0.25</v>
      </c>
      <c r="J2253" s="157">
        <f t="shared" si="70"/>
        <v>490.5</v>
      </c>
    </row>
    <row r="2254" spans="1:10" ht="15.75">
      <c r="A2254" s="37">
        <f t="shared" si="71"/>
        <v>2250</v>
      </c>
      <c r="B2254" s="92" t="s">
        <v>204</v>
      </c>
      <c r="C2254" s="92" t="s">
        <v>4547</v>
      </c>
      <c r="D2254" s="92" t="s">
        <v>4548</v>
      </c>
      <c r="E2254" s="92" t="s">
        <v>211</v>
      </c>
      <c r="F2254" s="92"/>
      <c r="G2254" s="92">
        <v>1</v>
      </c>
      <c r="H2254" s="119">
        <v>664</v>
      </c>
      <c r="I2254" s="161">
        <v>0.25</v>
      </c>
      <c r="J2254" s="157">
        <f t="shared" si="70"/>
        <v>498</v>
      </c>
    </row>
    <row r="2255" spans="1:10" ht="15.75">
      <c r="A2255" s="37">
        <f t="shared" si="71"/>
        <v>2251</v>
      </c>
      <c r="B2255" s="92" t="s">
        <v>204</v>
      </c>
      <c r="C2255" s="92" t="s">
        <v>4549</v>
      </c>
      <c r="D2255" s="92" t="s">
        <v>4550</v>
      </c>
      <c r="E2255" s="92" t="s">
        <v>211</v>
      </c>
      <c r="F2255" s="92"/>
      <c r="G2255" s="92">
        <v>1</v>
      </c>
      <c r="H2255" s="119">
        <v>579</v>
      </c>
      <c r="I2255" s="161">
        <v>0.25</v>
      </c>
      <c r="J2255" s="157">
        <f t="shared" si="70"/>
        <v>434.25</v>
      </c>
    </row>
    <row r="2256" spans="1:10" ht="15.75">
      <c r="A2256" s="37">
        <f t="shared" si="71"/>
        <v>2252</v>
      </c>
      <c r="B2256" s="92" t="s">
        <v>204</v>
      </c>
      <c r="C2256" s="92" t="s">
        <v>4551</v>
      </c>
      <c r="D2256" s="92" t="s">
        <v>4552</v>
      </c>
      <c r="E2256" s="92" t="s">
        <v>211</v>
      </c>
      <c r="F2256" s="92"/>
      <c r="G2256" s="92">
        <v>1</v>
      </c>
      <c r="H2256" s="119">
        <v>781</v>
      </c>
      <c r="I2256" s="161">
        <v>0.25</v>
      </c>
      <c r="J2256" s="157">
        <f t="shared" si="70"/>
        <v>585.75</v>
      </c>
    </row>
    <row r="2257" spans="1:10" ht="15.75">
      <c r="A2257" s="37">
        <f t="shared" si="71"/>
        <v>2253</v>
      </c>
      <c r="B2257" s="92" t="s">
        <v>204</v>
      </c>
      <c r="C2257" s="92" t="s">
        <v>4553</v>
      </c>
      <c r="D2257" s="92" t="s">
        <v>4554</v>
      </c>
      <c r="E2257" s="92" t="s">
        <v>211</v>
      </c>
      <c r="F2257" s="92"/>
      <c r="G2257" s="92">
        <v>1</v>
      </c>
      <c r="H2257" s="119">
        <v>791</v>
      </c>
      <c r="I2257" s="161">
        <v>0.25</v>
      </c>
      <c r="J2257" s="157">
        <f t="shared" si="70"/>
        <v>593.25</v>
      </c>
    </row>
    <row r="2258" spans="1:10" ht="15.75">
      <c r="A2258" s="37">
        <f t="shared" si="71"/>
        <v>2254</v>
      </c>
      <c r="B2258" s="92" t="s">
        <v>204</v>
      </c>
      <c r="C2258" s="92" t="s">
        <v>4555</v>
      </c>
      <c r="D2258" s="92" t="s">
        <v>4556</v>
      </c>
      <c r="E2258" s="92" t="s">
        <v>211</v>
      </c>
      <c r="F2258" s="92"/>
      <c r="G2258" s="92">
        <v>1</v>
      </c>
      <c r="H2258" s="119">
        <v>680</v>
      </c>
      <c r="I2258" s="161">
        <v>0.25</v>
      </c>
      <c r="J2258" s="157">
        <f t="shared" si="70"/>
        <v>510</v>
      </c>
    </row>
    <row r="2259" spans="1:10" ht="15.75">
      <c r="A2259" s="37">
        <f t="shared" si="71"/>
        <v>2255</v>
      </c>
      <c r="B2259" s="92" t="s">
        <v>204</v>
      </c>
      <c r="C2259" s="92" t="s">
        <v>4557</v>
      </c>
      <c r="D2259" s="92" t="s">
        <v>4558</v>
      </c>
      <c r="E2259" s="92" t="s">
        <v>211</v>
      </c>
      <c r="F2259" s="92"/>
      <c r="G2259" s="92">
        <v>1</v>
      </c>
      <c r="H2259" s="119">
        <v>690</v>
      </c>
      <c r="I2259" s="161">
        <v>0.25</v>
      </c>
      <c r="J2259" s="157">
        <f t="shared" si="70"/>
        <v>517.5</v>
      </c>
    </row>
    <row r="2260" spans="1:10" ht="15.75">
      <c r="A2260" s="37">
        <f t="shared" si="71"/>
        <v>2256</v>
      </c>
      <c r="B2260" s="92" t="s">
        <v>204</v>
      </c>
      <c r="C2260" s="92" t="s">
        <v>4559</v>
      </c>
      <c r="D2260" s="92" t="s">
        <v>4560</v>
      </c>
      <c r="E2260" s="92" t="s">
        <v>211</v>
      </c>
      <c r="F2260" s="92"/>
      <c r="G2260" s="92">
        <v>1</v>
      </c>
      <c r="H2260" s="119">
        <v>520</v>
      </c>
      <c r="I2260" s="161">
        <v>0.25</v>
      </c>
      <c r="J2260" s="157">
        <f t="shared" si="70"/>
        <v>390</v>
      </c>
    </row>
    <row r="2261" spans="1:10" ht="15.75">
      <c r="A2261" s="37">
        <f t="shared" si="71"/>
        <v>2257</v>
      </c>
      <c r="B2261" s="92" t="s">
        <v>204</v>
      </c>
      <c r="C2261" s="92" t="s">
        <v>4561</v>
      </c>
      <c r="D2261" s="92" t="s">
        <v>4562</v>
      </c>
      <c r="E2261" s="92" t="s">
        <v>211</v>
      </c>
      <c r="F2261" s="92"/>
      <c r="G2261" s="92">
        <v>1</v>
      </c>
      <c r="H2261" s="119">
        <v>722</v>
      </c>
      <c r="I2261" s="161">
        <v>0.25</v>
      </c>
      <c r="J2261" s="157">
        <f t="shared" si="70"/>
        <v>541.5</v>
      </c>
    </row>
    <row r="2262" spans="1:10" ht="15.75">
      <c r="A2262" s="37">
        <f t="shared" si="71"/>
        <v>2258</v>
      </c>
      <c r="B2262" s="92" t="s">
        <v>204</v>
      </c>
      <c r="C2262" s="92" t="s">
        <v>4563</v>
      </c>
      <c r="D2262" s="92" t="s">
        <v>4564</v>
      </c>
      <c r="E2262" s="92" t="s">
        <v>211</v>
      </c>
      <c r="F2262" s="92"/>
      <c r="G2262" s="92">
        <v>1</v>
      </c>
      <c r="H2262" s="119">
        <v>732</v>
      </c>
      <c r="I2262" s="161">
        <v>0.25</v>
      </c>
      <c r="J2262" s="157">
        <f t="shared" si="70"/>
        <v>549</v>
      </c>
    </row>
    <row r="2263" spans="1:10" ht="15.75">
      <c r="A2263" s="37">
        <f t="shared" si="71"/>
        <v>2259</v>
      </c>
      <c r="B2263" s="92" t="s">
        <v>204</v>
      </c>
      <c r="C2263" s="92" t="s">
        <v>4565</v>
      </c>
      <c r="D2263" s="92" t="s">
        <v>4566</v>
      </c>
      <c r="E2263" s="92" t="s">
        <v>211</v>
      </c>
      <c r="F2263" s="92"/>
      <c r="G2263" s="92">
        <v>1</v>
      </c>
      <c r="H2263" s="119">
        <v>621</v>
      </c>
      <c r="I2263" s="161">
        <v>0.25</v>
      </c>
      <c r="J2263" s="157">
        <f t="shared" si="70"/>
        <v>465.75</v>
      </c>
    </row>
    <row r="2264" spans="1:10" ht="15.75">
      <c r="A2264" s="37">
        <f t="shared" si="71"/>
        <v>2260</v>
      </c>
      <c r="B2264" s="92" t="s">
        <v>204</v>
      </c>
      <c r="C2264" s="92" t="s">
        <v>4567</v>
      </c>
      <c r="D2264" s="92" t="s">
        <v>4568</v>
      </c>
      <c r="E2264" s="92" t="s">
        <v>211</v>
      </c>
      <c r="F2264" s="92"/>
      <c r="G2264" s="92">
        <v>1</v>
      </c>
      <c r="H2264" s="119">
        <v>631</v>
      </c>
      <c r="I2264" s="161">
        <v>0.25</v>
      </c>
      <c r="J2264" s="157">
        <f t="shared" si="70"/>
        <v>473.25</v>
      </c>
    </row>
    <row r="2265" spans="1:10" ht="15.75">
      <c r="A2265" s="37">
        <f t="shared" si="71"/>
        <v>2261</v>
      </c>
      <c r="B2265" s="92" t="s">
        <v>204</v>
      </c>
      <c r="C2265" s="92" t="s">
        <v>4569</v>
      </c>
      <c r="D2265" s="92" t="s">
        <v>4570</v>
      </c>
      <c r="E2265" s="92" t="s">
        <v>211</v>
      </c>
      <c r="F2265" s="92"/>
      <c r="G2265" s="92">
        <v>1</v>
      </c>
      <c r="H2265" s="119">
        <v>551</v>
      </c>
      <c r="I2265" s="161">
        <v>0.25</v>
      </c>
      <c r="J2265" s="157">
        <f t="shared" si="70"/>
        <v>413.25</v>
      </c>
    </row>
    <row r="2266" spans="1:10" ht="15.75">
      <c r="A2266" s="37">
        <f t="shared" si="71"/>
        <v>2262</v>
      </c>
      <c r="B2266" s="92" t="s">
        <v>204</v>
      </c>
      <c r="C2266" s="92" t="s">
        <v>4571</v>
      </c>
      <c r="D2266" s="92" t="s">
        <v>4572</v>
      </c>
      <c r="E2266" s="92" t="s">
        <v>211</v>
      </c>
      <c r="F2266" s="92"/>
      <c r="G2266" s="92">
        <v>1</v>
      </c>
      <c r="H2266" s="119">
        <v>757</v>
      </c>
      <c r="I2266" s="161">
        <v>0.25</v>
      </c>
      <c r="J2266" s="157">
        <f t="shared" si="70"/>
        <v>567.75</v>
      </c>
    </row>
    <row r="2267" spans="1:10" ht="15.75">
      <c r="A2267" s="37">
        <f t="shared" si="71"/>
        <v>2263</v>
      </c>
      <c r="B2267" s="92" t="s">
        <v>204</v>
      </c>
      <c r="C2267" s="92" t="s">
        <v>4573</v>
      </c>
      <c r="D2267" s="92" t="s">
        <v>4574</v>
      </c>
      <c r="E2267" s="92" t="s">
        <v>211</v>
      </c>
      <c r="F2267" s="92"/>
      <c r="G2267" s="92">
        <v>1</v>
      </c>
      <c r="H2267" s="119">
        <v>767</v>
      </c>
      <c r="I2267" s="161">
        <v>0.25</v>
      </c>
      <c r="J2267" s="157">
        <f t="shared" si="70"/>
        <v>575.25</v>
      </c>
    </row>
    <row r="2268" spans="1:10" ht="15.75">
      <c r="A2268" s="37">
        <f t="shared" si="71"/>
        <v>2264</v>
      </c>
      <c r="B2268" s="92" t="s">
        <v>204</v>
      </c>
      <c r="C2268" s="92" t="s">
        <v>4575</v>
      </c>
      <c r="D2268" s="92" t="s">
        <v>4576</v>
      </c>
      <c r="E2268" s="92" t="s">
        <v>211</v>
      </c>
      <c r="F2268" s="92"/>
      <c r="G2268" s="92">
        <v>1</v>
      </c>
      <c r="H2268" s="119">
        <v>654</v>
      </c>
      <c r="I2268" s="161">
        <v>0.25</v>
      </c>
      <c r="J2268" s="157">
        <f t="shared" si="70"/>
        <v>490.5</v>
      </c>
    </row>
    <row r="2269" spans="1:10" ht="15.75">
      <c r="A2269" s="37">
        <f t="shared" si="71"/>
        <v>2265</v>
      </c>
      <c r="B2269" s="92" t="s">
        <v>204</v>
      </c>
      <c r="C2269" s="92" t="s">
        <v>4577</v>
      </c>
      <c r="D2269" s="92" t="s">
        <v>4578</v>
      </c>
      <c r="E2269" s="92" t="s">
        <v>211</v>
      </c>
      <c r="F2269" s="92"/>
      <c r="G2269" s="92">
        <v>1</v>
      </c>
      <c r="H2269" s="119">
        <v>664</v>
      </c>
      <c r="I2269" s="161">
        <v>0.25</v>
      </c>
      <c r="J2269" s="157">
        <f t="shared" si="70"/>
        <v>498</v>
      </c>
    </row>
    <row r="2270" spans="1:10" ht="15.75">
      <c r="A2270" s="37">
        <f t="shared" si="71"/>
        <v>2266</v>
      </c>
      <c r="B2270" s="92" t="s">
        <v>204</v>
      </c>
      <c r="C2270" s="92" t="s">
        <v>4579</v>
      </c>
      <c r="D2270" s="92" t="s">
        <v>4580</v>
      </c>
      <c r="E2270" s="92" t="s">
        <v>211</v>
      </c>
      <c r="F2270" s="92"/>
      <c r="G2270" s="92">
        <v>1</v>
      </c>
      <c r="H2270" s="119">
        <v>694</v>
      </c>
      <c r="I2270" s="161">
        <v>0.25</v>
      </c>
      <c r="J2270" s="157">
        <f t="shared" si="70"/>
        <v>520.5</v>
      </c>
    </row>
    <row r="2271" spans="1:10" ht="15.75">
      <c r="A2271" s="37">
        <f t="shared" si="71"/>
        <v>2267</v>
      </c>
      <c r="B2271" s="92" t="s">
        <v>204</v>
      </c>
      <c r="C2271" s="92" t="s">
        <v>4581</v>
      </c>
      <c r="D2271" s="92" t="s">
        <v>4582</v>
      </c>
      <c r="E2271" s="92" t="s">
        <v>211</v>
      </c>
      <c r="F2271" s="92"/>
      <c r="G2271" s="92">
        <v>1</v>
      </c>
      <c r="H2271" s="119">
        <v>896</v>
      </c>
      <c r="I2271" s="161">
        <v>0.25</v>
      </c>
      <c r="J2271" s="157">
        <f t="shared" si="70"/>
        <v>672</v>
      </c>
    </row>
    <row r="2272" spans="1:10" ht="15.75">
      <c r="A2272" s="37">
        <f t="shared" si="71"/>
        <v>2268</v>
      </c>
      <c r="B2272" s="92" t="s">
        <v>204</v>
      </c>
      <c r="C2272" s="92" t="s">
        <v>4583</v>
      </c>
      <c r="D2272" s="92" t="s">
        <v>4584</v>
      </c>
      <c r="E2272" s="92" t="s">
        <v>211</v>
      </c>
      <c r="F2272" s="92"/>
      <c r="G2272" s="92">
        <v>1</v>
      </c>
      <c r="H2272" s="119">
        <v>906</v>
      </c>
      <c r="I2272" s="161">
        <v>0.25</v>
      </c>
      <c r="J2272" s="157">
        <f t="shared" si="70"/>
        <v>679.5</v>
      </c>
    </row>
    <row r="2273" spans="1:10" ht="15.75">
      <c r="A2273" s="37">
        <f t="shared" si="71"/>
        <v>2269</v>
      </c>
      <c r="B2273" s="92" t="s">
        <v>204</v>
      </c>
      <c r="C2273" s="92" t="s">
        <v>4585</v>
      </c>
      <c r="D2273" s="92" t="s">
        <v>4586</v>
      </c>
      <c r="E2273" s="92" t="s">
        <v>211</v>
      </c>
      <c r="F2273" s="92"/>
      <c r="G2273" s="92">
        <v>1</v>
      </c>
      <c r="H2273" s="119">
        <v>795</v>
      </c>
      <c r="I2273" s="161">
        <v>0.25</v>
      </c>
      <c r="J2273" s="157">
        <f t="shared" si="70"/>
        <v>596.25</v>
      </c>
    </row>
    <row r="2274" spans="1:10" ht="15.75">
      <c r="A2274" s="37">
        <f t="shared" si="71"/>
        <v>2270</v>
      </c>
      <c r="B2274" s="92" t="s">
        <v>204</v>
      </c>
      <c r="C2274" s="92" t="s">
        <v>4587</v>
      </c>
      <c r="D2274" s="92" t="s">
        <v>4588</v>
      </c>
      <c r="E2274" s="92" t="s">
        <v>211</v>
      </c>
      <c r="F2274" s="92"/>
      <c r="G2274" s="92">
        <v>1</v>
      </c>
      <c r="H2274" s="119">
        <v>805</v>
      </c>
      <c r="I2274" s="161">
        <v>0.25</v>
      </c>
      <c r="J2274" s="157">
        <f t="shared" si="70"/>
        <v>603.75</v>
      </c>
    </row>
    <row r="2275" spans="1:10" ht="15.75">
      <c r="A2275" s="37">
        <f t="shared" si="71"/>
        <v>2271</v>
      </c>
      <c r="B2275" s="92" t="s">
        <v>204</v>
      </c>
      <c r="C2275" s="92" t="s">
        <v>4589</v>
      </c>
      <c r="D2275" s="92" t="s">
        <v>4590</v>
      </c>
      <c r="E2275" s="92" t="s">
        <v>211</v>
      </c>
      <c r="F2275" s="92"/>
      <c r="G2275" s="92">
        <v>1</v>
      </c>
      <c r="H2275" s="119">
        <v>752</v>
      </c>
      <c r="I2275" s="161">
        <v>0.25</v>
      </c>
      <c r="J2275" s="157">
        <f t="shared" si="70"/>
        <v>564</v>
      </c>
    </row>
    <row r="2276" spans="1:10" ht="15.75">
      <c r="A2276" s="37">
        <f t="shared" si="71"/>
        <v>2272</v>
      </c>
      <c r="B2276" s="92" t="s">
        <v>204</v>
      </c>
      <c r="C2276" s="92" t="s">
        <v>4591</v>
      </c>
      <c r="D2276" s="92" t="s">
        <v>4592</v>
      </c>
      <c r="E2276" s="92" t="s">
        <v>211</v>
      </c>
      <c r="F2276" s="92"/>
      <c r="G2276" s="92">
        <v>1</v>
      </c>
      <c r="H2276" s="119">
        <v>954</v>
      </c>
      <c r="I2276" s="161">
        <v>0.25</v>
      </c>
      <c r="J2276" s="157">
        <f t="shared" si="70"/>
        <v>715.5</v>
      </c>
    </row>
    <row r="2277" spans="1:10" ht="15.75">
      <c r="A2277" s="37">
        <f t="shared" si="71"/>
        <v>2273</v>
      </c>
      <c r="B2277" s="92" t="s">
        <v>204</v>
      </c>
      <c r="C2277" s="92" t="s">
        <v>4593</v>
      </c>
      <c r="D2277" s="92" t="s">
        <v>4594</v>
      </c>
      <c r="E2277" s="92" t="s">
        <v>211</v>
      </c>
      <c r="F2277" s="92"/>
      <c r="G2277" s="92">
        <v>1</v>
      </c>
      <c r="H2277" s="119">
        <v>965</v>
      </c>
      <c r="I2277" s="161">
        <v>0.25</v>
      </c>
      <c r="J2277" s="157">
        <f t="shared" si="70"/>
        <v>723.75</v>
      </c>
    </row>
    <row r="2278" spans="1:10" ht="15.75">
      <c r="A2278" s="37">
        <f t="shared" si="71"/>
        <v>2274</v>
      </c>
      <c r="B2278" s="92" t="s">
        <v>204</v>
      </c>
      <c r="C2278" s="92" t="s">
        <v>4595</v>
      </c>
      <c r="D2278" s="92" t="s">
        <v>4596</v>
      </c>
      <c r="E2278" s="92" t="s">
        <v>211</v>
      </c>
      <c r="F2278" s="92"/>
      <c r="G2278" s="92">
        <v>1</v>
      </c>
      <c r="H2278" s="119">
        <v>853</v>
      </c>
      <c r="I2278" s="161">
        <v>0.25</v>
      </c>
      <c r="J2278" s="157">
        <f t="shared" si="70"/>
        <v>639.75</v>
      </c>
    </row>
    <row r="2279" spans="1:10" ht="15.75">
      <c r="A2279" s="37">
        <f t="shared" si="71"/>
        <v>2275</v>
      </c>
      <c r="B2279" s="92" t="s">
        <v>204</v>
      </c>
      <c r="C2279" s="92" t="s">
        <v>4597</v>
      </c>
      <c r="D2279" s="92" t="s">
        <v>4598</v>
      </c>
      <c r="E2279" s="92" t="s">
        <v>211</v>
      </c>
      <c r="F2279" s="92"/>
      <c r="G2279" s="92">
        <v>1</v>
      </c>
      <c r="H2279" s="119">
        <v>864</v>
      </c>
      <c r="I2279" s="161">
        <v>0.25</v>
      </c>
      <c r="J2279" s="157">
        <f t="shared" si="70"/>
        <v>648</v>
      </c>
    </row>
    <row r="2280" spans="1:10" ht="15.75">
      <c r="A2280" s="37">
        <f t="shared" si="71"/>
        <v>2276</v>
      </c>
      <c r="B2280" s="92" t="s">
        <v>204</v>
      </c>
      <c r="C2280" s="92" t="s">
        <v>4599</v>
      </c>
      <c r="D2280" s="92" t="s">
        <v>4600</v>
      </c>
      <c r="E2280" s="92" t="s">
        <v>211</v>
      </c>
      <c r="F2280" s="92"/>
      <c r="G2280" s="92">
        <v>1</v>
      </c>
      <c r="H2280" s="119">
        <v>752</v>
      </c>
      <c r="I2280" s="161">
        <v>0.25</v>
      </c>
      <c r="J2280" s="157">
        <f t="shared" si="70"/>
        <v>564</v>
      </c>
    </row>
    <row r="2281" spans="1:10" ht="15.75">
      <c r="A2281" s="37">
        <f t="shared" si="71"/>
        <v>2277</v>
      </c>
      <c r="B2281" s="92" t="s">
        <v>204</v>
      </c>
      <c r="C2281" s="92" t="s">
        <v>4601</v>
      </c>
      <c r="D2281" s="92" t="s">
        <v>4602</v>
      </c>
      <c r="E2281" s="92" t="s">
        <v>211</v>
      </c>
      <c r="F2281" s="92"/>
      <c r="G2281" s="92">
        <v>1</v>
      </c>
      <c r="H2281" s="119">
        <v>954</v>
      </c>
      <c r="I2281" s="161">
        <v>0.25</v>
      </c>
      <c r="J2281" s="157">
        <f t="shared" si="70"/>
        <v>715.5</v>
      </c>
    </row>
    <row r="2282" spans="1:10" ht="15.75">
      <c r="A2282" s="37">
        <f t="shared" si="71"/>
        <v>2278</v>
      </c>
      <c r="B2282" s="92" t="s">
        <v>204</v>
      </c>
      <c r="C2282" s="92" t="s">
        <v>4603</v>
      </c>
      <c r="D2282" s="92" t="s">
        <v>4604</v>
      </c>
      <c r="E2282" s="92" t="s">
        <v>211</v>
      </c>
      <c r="F2282" s="92"/>
      <c r="G2282" s="92">
        <v>1</v>
      </c>
      <c r="H2282" s="119">
        <v>965</v>
      </c>
      <c r="I2282" s="161">
        <v>0.25</v>
      </c>
      <c r="J2282" s="157">
        <f t="shared" si="70"/>
        <v>723.75</v>
      </c>
    </row>
    <row r="2283" spans="1:10" ht="15.75">
      <c r="A2283" s="37">
        <f t="shared" si="71"/>
        <v>2279</v>
      </c>
      <c r="B2283" s="92" t="s">
        <v>204</v>
      </c>
      <c r="C2283" s="92" t="s">
        <v>4605</v>
      </c>
      <c r="D2283" s="92" t="s">
        <v>4606</v>
      </c>
      <c r="E2283" s="92" t="s">
        <v>211</v>
      </c>
      <c r="F2283" s="92"/>
      <c r="G2283" s="92">
        <v>1</v>
      </c>
      <c r="H2283" s="119">
        <v>853</v>
      </c>
      <c r="I2283" s="161">
        <v>0.25</v>
      </c>
      <c r="J2283" s="157">
        <f t="shared" si="70"/>
        <v>639.75</v>
      </c>
    </row>
    <row r="2284" spans="1:10" ht="15.75">
      <c r="A2284" s="37">
        <f t="shared" si="71"/>
        <v>2280</v>
      </c>
      <c r="B2284" s="92" t="s">
        <v>204</v>
      </c>
      <c r="C2284" s="92" t="s">
        <v>4607</v>
      </c>
      <c r="D2284" s="92" t="s">
        <v>4608</v>
      </c>
      <c r="E2284" s="92" t="s">
        <v>211</v>
      </c>
      <c r="F2284" s="92"/>
      <c r="G2284" s="92">
        <v>1</v>
      </c>
      <c r="H2284" s="119">
        <v>864</v>
      </c>
      <c r="I2284" s="161">
        <v>0.25</v>
      </c>
      <c r="J2284" s="157">
        <f t="shared" si="70"/>
        <v>648</v>
      </c>
    </row>
    <row r="2285" spans="1:10" ht="15.75">
      <c r="A2285" s="37">
        <f t="shared" si="71"/>
        <v>2281</v>
      </c>
      <c r="B2285" s="92" t="s">
        <v>204</v>
      </c>
      <c r="C2285" s="92" t="s">
        <v>4609</v>
      </c>
      <c r="D2285" s="92" t="s">
        <v>4610</v>
      </c>
      <c r="E2285" s="92" t="s">
        <v>211</v>
      </c>
      <c r="F2285" s="92"/>
      <c r="G2285" s="92">
        <v>1</v>
      </c>
      <c r="H2285" s="119">
        <v>633</v>
      </c>
      <c r="I2285" s="161">
        <v>0.25</v>
      </c>
      <c r="J2285" s="157">
        <f t="shared" si="70"/>
        <v>474.75</v>
      </c>
    </row>
    <row r="2286" spans="1:10" ht="15.75">
      <c r="A2286" s="37">
        <f t="shared" si="71"/>
        <v>2282</v>
      </c>
      <c r="B2286" s="92" t="s">
        <v>204</v>
      </c>
      <c r="C2286" s="92" t="s">
        <v>4611</v>
      </c>
      <c r="D2286" s="92" t="s">
        <v>4612</v>
      </c>
      <c r="E2286" s="92" t="s">
        <v>211</v>
      </c>
      <c r="F2286" s="92"/>
      <c r="G2286" s="92">
        <v>1</v>
      </c>
      <c r="H2286" s="119">
        <v>839</v>
      </c>
      <c r="I2286" s="161">
        <v>0.25</v>
      </c>
      <c r="J2286" s="157">
        <f t="shared" si="70"/>
        <v>629.25</v>
      </c>
    </row>
    <row r="2287" spans="1:10" ht="30">
      <c r="A2287" s="37">
        <f t="shared" si="71"/>
        <v>2283</v>
      </c>
      <c r="B2287" s="92" t="s">
        <v>204</v>
      </c>
      <c r="C2287" s="92" t="s">
        <v>4613</v>
      </c>
      <c r="D2287" s="92" t="s">
        <v>4614</v>
      </c>
      <c r="E2287" s="92" t="s">
        <v>211</v>
      </c>
      <c r="F2287" s="92"/>
      <c r="G2287" s="92">
        <v>1</v>
      </c>
      <c r="H2287" s="119">
        <v>850</v>
      </c>
      <c r="I2287" s="161">
        <v>0.25</v>
      </c>
      <c r="J2287" s="157">
        <f t="shared" si="70"/>
        <v>637.5</v>
      </c>
    </row>
    <row r="2288" spans="1:10" ht="15.75">
      <c r="A2288" s="37">
        <f t="shared" si="71"/>
        <v>2284</v>
      </c>
      <c r="B2288" s="92" t="s">
        <v>204</v>
      </c>
      <c r="C2288" s="92" t="s">
        <v>4615</v>
      </c>
      <c r="D2288" s="92" t="s">
        <v>4616</v>
      </c>
      <c r="E2288" s="92" t="s">
        <v>211</v>
      </c>
      <c r="F2288" s="92"/>
      <c r="G2288" s="92">
        <v>1</v>
      </c>
      <c r="H2288" s="119">
        <v>736</v>
      </c>
      <c r="I2288" s="161">
        <v>0.25</v>
      </c>
      <c r="J2288" s="157">
        <f t="shared" si="70"/>
        <v>552</v>
      </c>
    </row>
    <row r="2289" spans="1:10" ht="30">
      <c r="A2289" s="37">
        <f t="shared" si="71"/>
        <v>2285</v>
      </c>
      <c r="B2289" s="92" t="s">
        <v>204</v>
      </c>
      <c r="C2289" s="92" t="s">
        <v>4617</v>
      </c>
      <c r="D2289" s="92" t="s">
        <v>4618</v>
      </c>
      <c r="E2289" s="92" t="s">
        <v>211</v>
      </c>
      <c r="F2289" s="92"/>
      <c r="G2289" s="92">
        <v>1</v>
      </c>
      <c r="H2289" s="119">
        <v>747</v>
      </c>
      <c r="I2289" s="161">
        <v>0.25</v>
      </c>
      <c r="J2289" s="157">
        <f t="shared" si="70"/>
        <v>560.25</v>
      </c>
    </row>
    <row r="2290" spans="1:10" ht="15.75">
      <c r="A2290" s="37">
        <f t="shared" si="71"/>
        <v>2286</v>
      </c>
      <c r="B2290" s="92" t="s">
        <v>204</v>
      </c>
      <c r="C2290" s="92" t="s">
        <v>4619</v>
      </c>
      <c r="D2290" s="92" t="s">
        <v>4620</v>
      </c>
      <c r="E2290" s="92" t="s">
        <v>211</v>
      </c>
      <c r="F2290" s="92"/>
      <c r="G2290" s="92">
        <v>1</v>
      </c>
      <c r="H2290" s="119">
        <v>752</v>
      </c>
      <c r="I2290" s="161">
        <v>0.25</v>
      </c>
      <c r="J2290" s="157">
        <f t="shared" si="70"/>
        <v>564</v>
      </c>
    </row>
    <row r="2291" spans="1:10" ht="15.75">
      <c r="A2291" s="37">
        <f t="shared" si="71"/>
        <v>2287</v>
      </c>
      <c r="B2291" s="92" t="s">
        <v>204</v>
      </c>
      <c r="C2291" s="92" t="s">
        <v>4621</v>
      </c>
      <c r="D2291" s="92" t="s">
        <v>4622</v>
      </c>
      <c r="E2291" s="92" t="s">
        <v>211</v>
      </c>
      <c r="F2291" s="92"/>
      <c r="G2291" s="92">
        <v>1</v>
      </c>
      <c r="H2291" s="119">
        <v>954</v>
      </c>
      <c r="I2291" s="161">
        <v>0.25</v>
      </c>
      <c r="J2291" s="157">
        <f t="shared" si="70"/>
        <v>715.5</v>
      </c>
    </row>
    <row r="2292" spans="1:10" ht="30">
      <c r="A2292" s="37">
        <f t="shared" si="71"/>
        <v>2288</v>
      </c>
      <c r="B2292" s="92" t="s">
        <v>204</v>
      </c>
      <c r="C2292" s="92" t="s">
        <v>4623</v>
      </c>
      <c r="D2292" s="92" t="s">
        <v>4624</v>
      </c>
      <c r="E2292" s="92" t="s">
        <v>211</v>
      </c>
      <c r="F2292" s="92"/>
      <c r="G2292" s="92">
        <v>1</v>
      </c>
      <c r="H2292" s="119">
        <v>965</v>
      </c>
      <c r="I2292" s="161">
        <v>0.25</v>
      </c>
      <c r="J2292" s="157">
        <f t="shared" si="70"/>
        <v>723.75</v>
      </c>
    </row>
    <row r="2293" spans="1:10" ht="15.75">
      <c r="A2293" s="37">
        <f t="shared" si="71"/>
        <v>2289</v>
      </c>
      <c r="B2293" s="92" t="s">
        <v>204</v>
      </c>
      <c r="C2293" s="92" t="s">
        <v>4625</v>
      </c>
      <c r="D2293" s="92" t="s">
        <v>4626</v>
      </c>
      <c r="E2293" s="92" t="s">
        <v>211</v>
      </c>
      <c r="F2293" s="92"/>
      <c r="G2293" s="92">
        <v>1</v>
      </c>
      <c r="H2293" s="119">
        <v>853</v>
      </c>
      <c r="I2293" s="161">
        <v>0.25</v>
      </c>
      <c r="J2293" s="157">
        <f t="shared" si="70"/>
        <v>639.75</v>
      </c>
    </row>
    <row r="2294" spans="1:10" ht="15.75">
      <c r="A2294" s="37">
        <f t="shared" si="71"/>
        <v>2290</v>
      </c>
      <c r="B2294" s="92" t="s">
        <v>204</v>
      </c>
      <c r="C2294" s="92" t="s">
        <v>4627</v>
      </c>
      <c r="D2294" s="92" t="s">
        <v>4628</v>
      </c>
      <c r="E2294" s="92" t="s">
        <v>211</v>
      </c>
      <c r="F2294" s="92"/>
      <c r="G2294" s="92">
        <v>1</v>
      </c>
      <c r="H2294" s="119">
        <v>864</v>
      </c>
      <c r="I2294" s="161">
        <v>0.25</v>
      </c>
      <c r="J2294" s="157">
        <f t="shared" si="70"/>
        <v>648</v>
      </c>
    </row>
    <row r="2295" spans="1:10" ht="15.75">
      <c r="A2295" s="37">
        <f t="shared" si="71"/>
        <v>2291</v>
      </c>
      <c r="B2295" s="92" t="s">
        <v>204</v>
      </c>
      <c r="C2295" s="92" t="s">
        <v>4629</v>
      </c>
      <c r="D2295" s="92" t="s">
        <v>4630</v>
      </c>
      <c r="E2295" s="92" t="s">
        <v>211</v>
      </c>
      <c r="F2295" s="92"/>
      <c r="G2295" s="92">
        <v>1</v>
      </c>
      <c r="H2295" s="119">
        <v>581</v>
      </c>
      <c r="I2295" s="161">
        <v>0.25</v>
      </c>
      <c r="J2295" s="157">
        <f t="shared" si="70"/>
        <v>435.75</v>
      </c>
    </row>
    <row r="2296" spans="1:10" ht="15.75">
      <c r="A2296" s="37">
        <f t="shared" si="71"/>
        <v>2292</v>
      </c>
      <c r="B2296" s="92" t="s">
        <v>204</v>
      </c>
      <c r="C2296" s="92" t="s">
        <v>4631</v>
      </c>
      <c r="D2296" s="92" t="s">
        <v>4632</v>
      </c>
      <c r="E2296" s="92" t="s">
        <v>211</v>
      </c>
      <c r="F2296" s="92"/>
      <c r="G2296" s="92">
        <v>1</v>
      </c>
      <c r="H2296" s="119">
        <v>783</v>
      </c>
      <c r="I2296" s="161">
        <v>0.25</v>
      </c>
      <c r="J2296" s="157">
        <f t="shared" si="70"/>
        <v>587.25</v>
      </c>
    </row>
    <row r="2297" spans="1:10" ht="30">
      <c r="A2297" s="37">
        <f t="shared" si="71"/>
        <v>2293</v>
      </c>
      <c r="B2297" s="92" t="s">
        <v>204</v>
      </c>
      <c r="C2297" s="92" t="s">
        <v>4633</v>
      </c>
      <c r="D2297" s="92" t="s">
        <v>4634</v>
      </c>
      <c r="E2297" s="92" t="s">
        <v>211</v>
      </c>
      <c r="F2297" s="92"/>
      <c r="G2297" s="92">
        <v>1</v>
      </c>
      <c r="H2297" s="119">
        <v>793</v>
      </c>
      <c r="I2297" s="161">
        <v>0.25</v>
      </c>
      <c r="J2297" s="157">
        <f t="shared" si="70"/>
        <v>594.75</v>
      </c>
    </row>
    <row r="2298" spans="1:10" ht="15.75">
      <c r="A2298" s="37">
        <f t="shared" si="71"/>
        <v>2294</v>
      </c>
      <c r="B2298" s="92" t="s">
        <v>204</v>
      </c>
      <c r="C2298" s="92" t="s">
        <v>4635</v>
      </c>
      <c r="D2298" s="92" t="s">
        <v>4636</v>
      </c>
      <c r="E2298" s="92" t="s">
        <v>211</v>
      </c>
      <c r="F2298" s="92"/>
      <c r="G2298" s="92">
        <v>1</v>
      </c>
      <c r="H2298" s="119">
        <v>682</v>
      </c>
      <c r="I2298" s="161">
        <v>0.25</v>
      </c>
      <c r="J2298" s="157">
        <f t="shared" si="70"/>
        <v>511.5</v>
      </c>
    </row>
    <row r="2299" spans="1:10" ht="15.75">
      <c r="A2299" s="37">
        <f t="shared" si="71"/>
        <v>2295</v>
      </c>
      <c r="B2299" s="92" t="s">
        <v>204</v>
      </c>
      <c r="C2299" s="92" t="s">
        <v>4637</v>
      </c>
      <c r="D2299" s="92" t="s">
        <v>4638</v>
      </c>
      <c r="E2299" s="92" t="s">
        <v>211</v>
      </c>
      <c r="F2299" s="92"/>
      <c r="G2299" s="92">
        <v>1</v>
      </c>
      <c r="H2299" s="119">
        <v>692</v>
      </c>
      <c r="I2299" s="161">
        <v>0.25</v>
      </c>
      <c r="J2299" s="157">
        <f t="shared" si="70"/>
        <v>519</v>
      </c>
    </row>
    <row r="2300" spans="1:10" ht="15.75">
      <c r="A2300" s="37">
        <f t="shared" si="71"/>
        <v>2296</v>
      </c>
      <c r="B2300" s="92" t="s">
        <v>204</v>
      </c>
      <c r="C2300" s="92" t="s">
        <v>4639</v>
      </c>
      <c r="D2300" s="92" t="s">
        <v>4640</v>
      </c>
      <c r="E2300" s="92" t="s">
        <v>211</v>
      </c>
      <c r="F2300" s="92"/>
      <c r="G2300" s="92">
        <v>1</v>
      </c>
      <c r="H2300" s="119">
        <v>613</v>
      </c>
      <c r="I2300" s="161">
        <v>0.25</v>
      </c>
      <c r="J2300" s="157">
        <f t="shared" si="70"/>
        <v>459.75</v>
      </c>
    </row>
    <row r="2301" spans="1:10" ht="15.75">
      <c r="A2301" s="37">
        <f t="shared" si="71"/>
        <v>2297</v>
      </c>
      <c r="B2301" s="92" t="s">
        <v>204</v>
      </c>
      <c r="C2301" s="92" t="s">
        <v>4641</v>
      </c>
      <c r="D2301" s="92" t="s">
        <v>4642</v>
      </c>
      <c r="E2301" s="92" t="s">
        <v>211</v>
      </c>
      <c r="F2301" s="92"/>
      <c r="G2301" s="92">
        <v>1</v>
      </c>
      <c r="H2301" s="119">
        <v>819</v>
      </c>
      <c r="I2301" s="161">
        <v>0.25</v>
      </c>
      <c r="J2301" s="157">
        <f t="shared" si="70"/>
        <v>614.25</v>
      </c>
    </row>
    <row r="2302" spans="1:10" ht="15.75">
      <c r="A2302" s="37">
        <f t="shared" si="71"/>
        <v>2298</v>
      </c>
      <c r="B2302" s="92" t="s">
        <v>204</v>
      </c>
      <c r="C2302" s="92" t="s">
        <v>4643</v>
      </c>
      <c r="D2302" s="92" t="s">
        <v>4644</v>
      </c>
      <c r="E2302" s="92" t="s">
        <v>211</v>
      </c>
      <c r="F2302" s="92"/>
      <c r="G2302" s="92">
        <v>1</v>
      </c>
      <c r="H2302" s="119">
        <v>829</v>
      </c>
      <c r="I2302" s="161">
        <v>0.25</v>
      </c>
      <c r="J2302" s="157">
        <f t="shared" si="70"/>
        <v>621.75</v>
      </c>
    </row>
    <row r="2303" spans="1:10" ht="15.75">
      <c r="A2303" s="37">
        <f t="shared" si="71"/>
        <v>2299</v>
      </c>
      <c r="B2303" s="92" t="s">
        <v>204</v>
      </c>
      <c r="C2303" s="92" t="s">
        <v>4645</v>
      </c>
      <c r="D2303" s="92" t="s">
        <v>4646</v>
      </c>
      <c r="E2303" s="92" t="s">
        <v>211</v>
      </c>
      <c r="F2303" s="92"/>
      <c r="G2303" s="92">
        <v>1</v>
      </c>
      <c r="H2303" s="119">
        <v>716</v>
      </c>
      <c r="I2303" s="161">
        <v>0.25</v>
      </c>
      <c r="J2303" s="157">
        <f t="shared" si="70"/>
        <v>537</v>
      </c>
    </row>
    <row r="2304" spans="1:10" ht="15.75">
      <c r="A2304" s="37">
        <f t="shared" si="71"/>
        <v>2300</v>
      </c>
      <c r="B2304" s="92" t="s">
        <v>204</v>
      </c>
      <c r="C2304" s="92" t="s">
        <v>4647</v>
      </c>
      <c r="D2304" s="92" t="s">
        <v>4648</v>
      </c>
      <c r="E2304" s="92" t="s">
        <v>211</v>
      </c>
      <c r="F2304" s="92"/>
      <c r="G2304" s="92">
        <v>1</v>
      </c>
      <c r="H2304" s="119">
        <v>726</v>
      </c>
      <c r="I2304" s="161">
        <v>0.25</v>
      </c>
      <c r="J2304" s="157">
        <f t="shared" si="70"/>
        <v>544.5</v>
      </c>
    </row>
    <row r="2305" spans="1:10" ht="15.75">
      <c r="A2305" s="37">
        <f t="shared" si="71"/>
        <v>2301</v>
      </c>
      <c r="B2305" s="114" t="s">
        <v>204</v>
      </c>
      <c r="C2305" s="114" t="s">
        <v>4649</v>
      </c>
      <c r="D2305" s="92" t="s">
        <v>4650</v>
      </c>
      <c r="E2305" s="92" t="s">
        <v>211</v>
      </c>
      <c r="F2305" s="92"/>
      <c r="G2305" s="92">
        <v>1</v>
      </c>
      <c r="H2305" s="119">
        <v>670</v>
      </c>
      <c r="I2305" s="161">
        <v>0.25</v>
      </c>
      <c r="J2305" s="157">
        <f t="shared" si="70"/>
        <v>502.5</v>
      </c>
    </row>
    <row r="2306" spans="1:10" ht="15.75">
      <c r="A2306" s="37">
        <f t="shared" si="71"/>
        <v>2302</v>
      </c>
      <c r="B2306" s="114" t="s">
        <v>204</v>
      </c>
      <c r="C2306" s="114" t="s">
        <v>4651</v>
      </c>
      <c r="D2306" s="92" t="s">
        <v>4652</v>
      </c>
      <c r="E2306" s="92" t="s">
        <v>211</v>
      </c>
      <c r="F2306" s="92"/>
      <c r="G2306" s="92">
        <v>1</v>
      </c>
      <c r="H2306" s="119">
        <v>783</v>
      </c>
      <c r="I2306" s="161">
        <v>0.25</v>
      </c>
      <c r="J2306" s="157">
        <f t="shared" ref="J2306:J2369" si="72">H2306*(1-I2306)</f>
        <v>587.25</v>
      </c>
    </row>
    <row r="2307" spans="1:10" ht="15.75">
      <c r="A2307" s="37">
        <f t="shared" si="71"/>
        <v>2303</v>
      </c>
      <c r="B2307" s="114" t="s">
        <v>204</v>
      </c>
      <c r="C2307" s="114" t="s">
        <v>4653</v>
      </c>
      <c r="D2307" s="92" t="s">
        <v>4654</v>
      </c>
      <c r="E2307" s="92" t="s">
        <v>211</v>
      </c>
      <c r="F2307" s="92"/>
      <c r="G2307" s="92">
        <v>1</v>
      </c>
      <c r="H2307" s="119">
        <v>795</v>
      </c>
      <c r="I2307" s="161">
        <v>0.25</v>
      </c>
      <c r="J2307" s="157">
        <f t="shared" si="72"/>
        <v>596.25</v>
      </c>
    </row>
    <row r="2308" spans="1:10" ht="15.75">
      <c r="A2308" s="37">
        <f t="shared" si="71"/>
        <v>2304</v>
      </c>
      <c r="B2308" s="114" t="s">
        <v>204</v>
      </c>
      <c r="C2308" s="114" t="s">
        <v>4655</v>
      </c>
      <c r="D2308" s="92" t="s">
        <v>4656</v>
      </c>
      <c r="E2308" s="92" t="s">
        <v>211</v>
      </c>
      <c r="F2308" s="92"/>
      <c r="G2308" s="92">
        <v>1</v>
      </c>
      <c r="H2308" s="119">
        <v>643</v>
      </c>
      <c r="I2308" s="161">
        <v>0.25</v>
      </c>
      <c r="J2308" s="157">
        <f t="shared" si="72"/>
        <v>482.25</v>
      </c>
    </row>
    <row r="2309" spans="1:10" ht="15.75">
      <c r="A2309" s="37">
        <f t="shared" si="71"/>
        <v>2305</v>
      </c>
      <c r="B2309" s="114" t="s">
        <v>204</v>
      </c>
      <c r="C2309" s="114" t="s">
        <v>4657</v>
      </c>
      <c r="D2309" s="92" t="s">
        <v>4658</v>
      </c>
      <c r="E2309" s="92" t="s">
        <v>211</v>
      </c>
      <c r="F2309" s="92"/>
      <c r="G2309" s="92">
        <v>1</v>
      </c>
      <c r="H2309" s="119">
        <v>758</v>
      </c>
      <c r="I2309" s="161">
        <v>0.25</v>
      </c>
      <c r="J2309" s="157">
        <f t="shared" si="72"/>
        <v>568.5</v>
      </c>
    </row>
    <row r="2310" spans="1:10" ht="15.75">
      <c r="A2310" s="37">
        <f t="shared" si="71"/>
        <v>2306</v>
      </c>
      <c r="B2310" s="114" t="s">
        <v>204</v>
      </c>
      <c r="C2310" s="114" t="s">
        <v>4659</v>
      </c>
      <c r="D2310" s="92" t="s">
        <v>4660</v>
      </c>
      <c r="E2310" s="92" t="s">
        <v>211</v>
      </c>
      <c r="F2310" s="92"/>
      <c r="G2310" s="92">
        <v>1</v>
      </c>
      <c r="H2310" s="119">
        <v>768</v>
      </c>
      <c r="I2310" s="161">
        <v>0.25</v>
      </c>
      <c r="J2310" s="157">
        <f t="shared" si="72"/>
        <v>576</v>
      </c>
    </row>
    <row r="2311" spans="1:10" ht="15.75">
      <c r="A2311" s="37">
        <f t="shared" ref="A2311:A2374" si="73">A2310+1</f>
        <v>2307</v>
      </c>
      <c r="B2311" s="114" t="s">
        <v>204</v>
      </c>
      <c r="C2311" s="114" t="s">
        <v>4661</v>
      </c>
      <c r="D2311" s="92" t="s">
        <v>4662</v>
      </c>
      <c r="E2311" s="92" t="s">
        <v>211</v>
      </c>
      <c r="F2311" s="92"/>
      <c r="G2311" s="92">
        <v>1</v>
      </c>
      <c r="H2311" s="119">
        <v>643</v>
      </c>
      <c r="I2311" s="161">
        <v>0.25</v>
      </c>
      <c r="J2311" s="157">
        <f t="shared" si="72"/>
        <v>482.25</v>
      </c>
    </row>
    <row r="2312" spans="1:10" ht="15.75">
      <c r="A2312" s="37">
        <f t="shared" si="73"/>
        <v>2308</v>
      </c>
      <c r="B2312" s="114" t="s">
        <v>204</v>
      </c>
      <c r="C2312" s="114" t="s">
        <v>4663</v>
      </c>
      <c r="D2312" s="92" t="s">
        <v>4664</v>
      </c>
      <c r="E2312" s="92" t="s">
        <v>211</v>
      </c>
      <c r="F2312" s="92"/>
      <c r="G2312" s="92">
        <v>1</v>
      </c>
      <c r="H2312" s="119">
        <v>758</v>
      </c>
      <c r="I2312" s="161">
        <v>0.25</v>
      </c>
      <c r="J2312" s="157">
        <f t="shared" si="72"/>
        <v>568.5</v>
      </c>
    </row>
    <row r="2313" spans="1:10" ht="15.75">
      <c r="A2313" s="37">
        <f t="shared" si="73"/>
        <v>2309</v>
      </c>
      <c r="B2313" s="114" t="s">
        <v>204</v>
      </c>
      <c r="C2313" s="114" t="s">
        <v>4665</v>
      </c>
      <c r="D2313" s="92" t="s">
        <v>4666</v>
      </c>
      <c r="E2313" s="92" t="s">
        <v>211</v>
      </c>
      <c r="F2313" s="92"/>
      <c r="G2313" s="92">
        <v>1</v>
      </c>
      <c r="H2313" s="119">
        <v>768</v>
      </c>
      <c r="I2313" s="161">
        <v>0.25</v>
      </c>
      <c r="J2313" s="157">
        <f t="shared" si="72"/>
        <v>576</v>
      </c>
    </row>
    <row r="2314" spans="1:10" ht="15.75">
      <c r="A2314" s="37">
        <f t="shared" si="73"/>
        <v>2310</v>
      </c>
      <c r="B2314" s="114" t="s">
        <v>204</v>
      </c>
      <c r="C2314" s="114" t="s">
        <v>4667</v>
      </c>
      <c r="D2314" s="92" t="s">
        <v>4668</v>
      </c>
      <c r="E2314" s="92" t="s">
        <v>211</v>
      </c>
      <c r="F2314" s="92"/>
      <c r="G2314" s="92">
        <v>1</v>
      </c>
      <c r="H2314" s="119">
        <v>608</v>
      </c>
      <c r="I2314" s="161">
        <v>0.25</v>
      </c>
      <c r="J2314" s="157">
        <f t="shared" si="72"/>
        <v>456</v>
      </c>
    </row>
    <row r="2315" spans="1:10" ht="15.75">
      <c r="A2315" s="37">
        <f t="shared" si="73"/>
        <v>2311</v>
      </c>
      <c r="B2315" s="114" t="s">
        <v>204</v>
      </c>
      <c r="C2315" s="114" t="s">
        <v>4669</v>
      </c>
      <c r="D2315" s="92" t="s">
        <v>4670</v>
      </c>
      <c r="E2315" s="92" t="s">
        <v>211</v>
      </c>
      <c r="F2315" s="92"/>
      <c r="G2315" s="92">
        <v>1</v>
      </c>
      <c r="H2315" s="119">
        <v>722</v>
      </c>
      <c r="I2315" s="161">
        <v>0.25</v>
      </c>
      <c r="J2315" s="157">
        <f t="shared" si="72"/>
        <v>541.5</v>
      </c>
    </row>
    <row r="2316" spans="1:10" ht="15.75">
      <c r="A2316" s="37">
        <f t="shared" si="73"/>
        <v>2312</v>
      </c>
      <c r="B2316" s="114" t="s">
        <v>204</v>
      </c>
      <c r="C2316" s="114" t="s">
        <v>4671</v>
      </c>
      <c r="D2316" s="92" t="s">
        <v>4672</v>
      </c>
      <c r="E2316" s="92" t="s">
        <v>211</v>
      </c>
      <c r="F2316" s="92"/>
      <c r="G2316" s="92">
        <v>1</v>
      </c>
      <c r="H2316" s="119">
        <v>732</v>
      </c>
      <c r="I2316" s="161">
        <v>0.25</v>
      </c>
      <c r="J2316" s="157">
        <f t="shared" si="72"/>
        <v>549</v>
      </c>
    </row>
    <row r="2317" spans="1:10" ht="15.75">
      <c r="A2317" s="37">
        <f t="shared" si="73"/>
        <v>2313</v>
      </c>
      <c r="B2317" s="114" t="s">
        <v>204</v>
      </c>
      <c r="C2317" s="114" t="s">
        <v>4673</v>
      </c>
      <c r="D2317" s="92" t="s">
        <v>4674</v>
      </c>
      <c r="E2317" s="92" t="s">
        <v>211</v>
      </c>
      <c r="F2317" s="92"/>
      <c r="G2317" s="92">
        <v>1</v>
      </c>
      <c r="H2317" s="119">
        <v>670</v>
      </c>
      <c r="I2317" s="161">
        <v>0.25</v>
      </c>
      <c r="J2317" s="157">
        <f t="shared" si="72"/>
        <v>502.5</v>
      </c>
    </row>
    <row r="2318" spans="1:10" ht="15.75">
      <c r="A2318" s="37">
        <f t="shared" si="73"/>
        <v>2314</v>
      </c>
      <c r="B2318" s="114" t="s">
        <v>204</v>
      </c>
      <c r="C2318" s="114" t="s">
        <v>4675</v>
      </c>
      <c r="D2318" s="92" t="s">
        <v>4676</v>
      </c>
      <c r="E2318" s="92" t="s">
        <v>211</v>
      </c>
      <c r="F2318" s="92"/>
      <c r="G2318" s="92">
        <v>1</v>
      </c>
      <c r="H2318" s="119">
        <v>783</v>
      </c>
      <c r="I2318" s="161">
        <v>0.25</v>
      </c>
      <c r="J2318" s="157">
        <f t="shared" si="72"/>
        <v>587.25</v>
      </c>
    </row>
    <row r="2319" spans="1:10" ht="15.75">
      <c r="A2319" s="37">
        <f t="shared" si="73"/>
        <v>2315</v>
      </c>
      <c r="B2319" s="114" t="s">
        <v>204</v>
      </c>
      <c r="C2319" s="114" t="s">
        <v>4677</v>
      </c>
      <c r="D2319" s="92" t="s">
        <v>4678</v>
      </c>
      <c r="E2319" s="92" t="s">
        <v>211</v>
      </c>
      <c r="F2319" s="92"/>
      <c r="G2319" s="92">
        <v>1</v>
      </c>
      <c r="H2319" s="119">
        <v>795</v>
      </c>
      <c r="I2319" s="161">
        <v>0.25</v>
      </c>
      <c r="J2319" s="157">
        <f t="shared" si="72"/>
        <v>596.25</v>
      </c>
    </row>
    <row r="2320" spans="1:10" ht="15.75">
      <c r="A2320" s="37">
        <f t="shared" si="73"/>
        <v>2316</v>
      </c>
      <c r="B2320" s="114" t="s">
        <v>204</v>
      </c>
      <c r="C2320" s="114" t="s">
        <v>4679</v>
      </c>
      <c r="D2320" s="92" t="s">
        <v>4680</v>
      </c>
      <c r="E2320" s="92" t="s">
        <v>211</v>
      </c>
      <c r="F2320" s="92"/>
      <c r="G2320" s="92">
        <v>1</v>
      </c>
      <c r="H2320" s="119">
        <v>574</v>
      </c>
      <c r="I2320" s="161">
        <v>0.25</v>
      </c>
      <c r="J2320" s="157">
        <f t="shared" si="72"/>
        <v>430.5</v>
      </c>
    </row>
    <row r="2321" spans="1:10" ht="15.75">
      <c r="A2321" s="37">
        <f t="shared" si="73"/>
        <v>2317</v>
      </c>
      <c r="B2321" s="114" t="s">
        <v>204</v>
      </c>
      <c r="C2321" s="114" t="s">
        <v>4681</v>
      </c>
      <c r="D2321" s="92" t="s">
        <v>4682</v>
      </c>
      <c r="E2321" s="92" t="s">
        <v>211</v>
      </c>
      <c r="F2321" s="92"/>
      <c r="G2321" s="92">
        <v>1</v>
      </c>
      <c r="H2321" s="119">
        <v>689</v>
      </c>
      <c r="I2321" s="161">
        <v>0.25</v>
      </c>
      <c r="J2321" s="157">
        <f t="shared" si="72"/>
        <v>516.75</v>
      </c>
    </row>
    <row r="2322" spans="1:10" ht="15.75">
      <c r="A2322" s="37">
        <f t="shared" si="73"/>
        <v>2318</v>
      </c>
      <c r="B2322" s="114" t="s">
        <v>204</v>
      </c>
      <c r="C2322" s="114" t="s">
        <v>4683</v>
      </c>
      <c r="D2322" s="92" t="s">
        <v>4684</v>
      </c>
      <c r="E2322" s="92" t="s">
        <v>211</v>
      </c>
      <c r="F2322" s="92"/>
      <c r="G2322" s="92">
        <v>1</v>
      </c>
      <c r="H2322" s="119">
        <v>700</v>
      </c>
      <c r="I2322" s="161">
        <v>0.25</v>
      </c>
      <c r="J2322" s="157">
        <f t="shared" si="72"/>
        <v>525</v>
      </c>
    </row>
    <row r="2323" spans="1:10" ht="15.75">
      <c r="A2323" s="37">
        <f t="shared" si="73"/>
        <v>2319</v>
      </c>
      <c r="B2323" s="114" t="s">
        <v>204</v>
      </c>
      <c r="C2323" s="114" t="s">
        <v>4685</v>
      </c>
      <c r="D2323" s="92" t="s">
        <v>4686</v>
      </c>
      <c r="E2323" s="92" t="s">
        <v>211</v>
      </c>
      <c r="F2323" s="92"/>
      <c r="G2323" s="92">
        <v>1</v>
      </c>
      <c r="H2323" s="119">
        <v>188</v>
      </c>
      <c r="I2323" s="161">
        <v>0.25</v>
      </c>
      <c r="J2323" s="157">
        <f t="shared" si="72"/>
        <v>141</v>
      </c>
    </row>
    <row r="2324" spans="1:10" ht="15.75">
      <c r="A2324" s="37">
        <f t="shared" si="73"/>
        <v>2320</v>
      </c>
      <c r="B2324" s="114" t="s">
        <v>204</v>
      </c>
      <c r="C2324" s="114" t="s">
        <v>4687</v>
      </c>
      <c r="D2324" s="92" t="s">
        <v>4688</v>
      </c>
      <c r="E2324" s="92" t="s">
        <v>211</v>
      </c>
      <c r="F2324" s="92"/>
      <c r="G2324" s="92">
        <v>1</v>
      </c>
      <c r="H2324" s="119">
        <v>258</v>
      </c>
      <c r="I2324" s="161">
        <v>0.25</v>
      </c>
      <c r="J2324" s="157">
        <f t="shared" si="72"/>
        <v>193.5</v>
      </c>
    </row>
    <row r="2325" spans="1:10" ht="15.75">
      <c r="A2325" s="37">
        <f t="shared" si="73"/>
        <v>2321</v>
      </c>
      <c r="B2325" s="114" t="s">
        <v>204</v>
      </c>
      <c r="C2325" s="114" t="s">
        <v>4689</v>
      </c>
      <c r="D2325" s="92" t="s">
        <v>4690</v>
      </c>
      <c r="E2325" s="92" t="s">
        <v>211</v>
      </c>
      <c r="F2325" s="92"/>
      <c r="G2325" s="92">
        <v>1</v>
      </c>
      <c r="H2325" s="119">
        <v>242</v>
      </c>
      <c r="I2325" s="161">
        <v>0.25</v>
      </c>
      <c r="J2325" s="157">
        <f t="shared" si="72"/>
        <v>181.5</v>
      </c>
    </row>
    <row r="2326" spans="1:10" ht="15.75">
      <c r="A2326" s="37">
        <f t="shared" si="73"/>
        <v>2322</v>
      </c>
      <c r="B2326" s="114" t="s">
        <v>204</v>
      </c>
      <c r="C2326" s="114" t="s">
        <v>4691</v>
      </c>
      <c r="D2326" s="92" t="s">
        <v>4692</v>
      </c>
      <c r="E2326" s="92" t="s">
        <v>211</v>
      </c>
      <c r="F2326" s="92"/>
      <c r="G2326" s="92">
        <v>1</v>
      </c>
      <c r="H2326" s="119">
        <v>173</v>
      </c>
      <c r="I2326" s="161">
        <v>0.25</v>
      </c>
      <c r="J2326" s="157">
        <f t="shared" si="72"/>
        <v>129.75</v>
      </c>
    </row>
    <row r="2327" spans="1:10" ht="15.75">
      <c r="A2327" s="37">
        <f t="shared" si="73"/>
        <v>2323</v>
      </c>
      <c r="B2327" s="114" t="s">
        <v>204</v>
      </c>
      <c r="C2327" s="114" t="s">
        <v>4693</v>
      </c>
      <c r="D2327" s="92" t="s">
        <v>4694</v>
      </c>
      <c r="E2327" s="92" t="s">
        <v>211</v>
      </c>
      <c r="F2327" s="92"/>
      <c r="G2327" s="92">
        <v>1</v>
      </c>
      <c r="H2327" s="119">
        <v>191</v>
      </c>
      <c r="I2327" s="161">
        <v>0.25</v>
      </c>
      <c r="J2327" s="157">
        <f t="shared" si="72"/>
        <v>143.25</v>
      </c>
    </row>
    <row r="2328" spans="1:10" ht="15.75">
      <c r="A2328" s="37">
        <f t="shared" si="73"/>
        <v>2324</v>
      </c>
      <c r="B2328" s="114" t="s">
        <v>204</v>
      </c>
      <c r="C2328" s="114" t="s">
        <v>4695</v>
      </c>
      <c r="D2328" s="92" t="s">
        <v>4696</v>
      </c>
      <c r="E2328" s="92" t="s">
        <v>211</v>
      </c>
      <c r="F2328" s="92"/>
      <c r="G2328" s="92">
        <v>1</v>
      </c>
      <c r="H2328" s="119">
        <v>261</v>
      </c>
      <c r="I2328" s="161">
        <v>0.25</v>
      </c>
      <c r="J2328" s="157">
        <f t="shared" si="72"/>
        <v>195.75</v>
      </c>
    </row>
    <row r="2329" spans="1:10" ht="15.75">
      <c r="A2329" s="37">
        <f t="shared" si="73"/>
        <v>2325</v>
      </c>
      <c r="B2329" s="114" t="s">
        <v>204</v>
      </c>
      <c r="C2329" s="114" t="s">
        <v>4697</v>
      </c>
      <c r="D2329" s="92" t="s">
        <v>4698</v>
      </c>
      <c r="E2329" s="92" t="s">
        <v>211</v>
      </c>
      <c r="F2329" s="92"/>
      <c r="G2329" s="92">
        <v>1</v>
      </c>
      <c r="H2329" s="119">
        <v>283</v>
      </c>
      <c r="I2329" s="161">
        <v>0.25</v>
      </c>
      <c r="J2329" s="157">
        <f t="shared" si="72"/>
        <v>212.25</v>
      </c>
    </row>
    <row r="2330" spans="1:10" ht="15.75">
      <c r="A2330" s="37">
        <f t="shared" si="73"/>
        <v>2326</v>
      </c>
      <c r="B2330" s="114" t="s">
        <v>204</v>
      </c>
      <c r="C2330" s="114" t="s">
        <v>4699</v>
      </c>
      <c r="D2330" s="92" t="s">
        <v>4700</v>
      </c>
      <c r="E2330" s="92" t="s">
        <v>211</v>
      </c>
      <c r="F2330" s="92"/>
      <c r="G2330" s="92">
        <v>1</v>
      </c>
      <c r="H2330" s="119">
        <v>245</v>
      </c>
      <c r="I2330" s="161">
        <v>0.25</v>
      </c>
      <c r="J2330" s="157">
        <f t="shared" si="72"/>
        <v>183.75</v>
      </c>
    </row>
    <row r="2331" spans="1:10" ht="15.75">
      <c r="A2331" s="37">
        <f t="shared" si="73"/>
        <v>2327</v>
      </c>
      <c r="B2331" s="114" t="s">
        <v>204</v>
      </c>
      <c r="C2331" s="114" t="s">
        <v>4701</v>
      </c>
      <c r="D2331" s="92" t="s">
        <v>4702</v>
      </c>
      <c r="E2331" s="92" t="s">
        <v>211</v>
      </c>
      <c r="F2331" s="92"/>
      <c r="G2331" s="92">
        <v>1</v>
      </c>
      <c r="H2331" s="119">
        <v>265</v>
      </c>
      <c r="I2331" s="161">
        <v>0.25</v>
      </c>
      <c r="J2331" s="157">
        <f t="shared" si="72"/>
        <v>198.75</v>
      </c>
    </row>
    <row r="2332" spans="1:10" ht="15.75">
      <c r="A2332" s="37">
        <f t="shared" si="73"/>
        <v>2328</v>
      </c>
      <c r="B2332" s="114" t="s">
        <v>204</v>
      </c>
      <c r="C2332" s="114" t="s">
        <v>4703</v>
      </c>
      <c r="D2332" s="92" t="s">
        <v>4704</v>
      </c>
      <c r="E2332" s="92" t="s">
        <v>211</v>
      </c>
      <c r="F2332" s="92"/>
      <c r="G2332" s="92">
        <v>1</v>
      </c>
      <c r="H2332" s="119">
        <v>238</v>
      </c>
      <c r="I2332" s="161">
        <v>0.25</v>
      </c>
      <c r="J2332" s="157">
        <f t="shared" si="72"/>
        <v>178.5</v>
      </c>
    </row>
    <row r="2333" spans="1:10" ht="15.75">
      <c r="A2333" s="37">
        <f t="shared" si="73"/>
        <v>2329</v>
      </c>
      <c r="B2333" s="114" t="s">
        <v>204</v>
      </c>
      <c r="C2333" s="114" t="s">
        <v>4705</v>
      </c>
      <c r="D2333" s="92" t="s">
        <v>4706</v>
      </c>
      <c r="E2333" s="92" t="s">
        <v>211</v>
      </c>
      <c r="F2333" s="92"/>
      <c r="G2333" s="92">
        <v>1</v>
      </c>
      <c r="H2333" s="119">
        <v>346</v>
      </c>
      <c r="I2333" s="161">
        <v>0.25</v>
      </c>
      <c r="J2333" s="157">
        <f t="shared" si="72"/>
        <v>259.5</v>
      </c>
    </row>
    <row r="2334" spans="1:10" ht="15.75">
      <c r="A2334" s="37">
        <f t="shared" si="73"/>
        <v>2330</v>
      </c>
      <c r="B2334" s="114" t="s">
        <v>204</v>
      </c>
      <c r="C2334" s="114" t="s">
        <v>4707</v>
      </c>
      <c r="D2334" s="92" t="s">
        <v>4708</v>
      </c>
      <c r="E2334" s="92" t="s">
        <v>211</v>
      </c>
      <c r="F2334" s="92"/>
      <c r="G2334" s="92">
        <v>1</v>
      </c>
      <c r="H2334" s="119">
        <v>238</v>
      </c>
      <c r="I2334" s="161">
        <v>0.25</v>
      </c>
      <c r="J2334" s="157">
        <f t="shared" si="72"/>
        <v>178.5</v>
      </c>
    </row>
    <row r="2335" spans="1:10" ht="15.75">
      <c r="A2335" s="37">
        <f t="shared" si="73"/>
        <v>2331</v>
      </c>
      <c r="B2335" s="114" t="s">
        <v>204</v>
      </c>
      <c r="C2335" s="114" t="s">
        <v>4709</v>
      </c>
      <c r="D2335" s="92" t="s">
        <v>4710</v>
      </c>
      <c r="E2335" s="92" t="s">
        <v>211</v>
      </c>
      <c r="F2335" s="92"/>
      <c r="G2335" s="92">
        <v>1</v>
      </c>
      <c r="H2335" s="119">
        <v>346</v>
      </c>
      <c r="I2335" s="161">
        <v>0.25</v>
      </c>
      <c r="J2335" s="157">
        <f t="shared" si="72"/>
        <v>259.5</v>
      </c>
    </row>
    <row r="2336" spans="1:10" ht="15.75">
      <c r="A2336" s="37">
        <f t="shared" si="73"/>
        <v>2332</v>
      </c>
      <c r="B2336" s="114" t="s">
        <v>204</v>
      </c>
      <c r="C2336" s="114" t="s">
        <v>4711</v>
      </c>
      <c r="D2336" s="92" t="s">
        <v>4712</v>
      </c>
      <c r="E2336" s="92" t="s">
        <v>211</v>
      </c>
      <c r="F2336" s="92"/>
      <c r="G2336" s="92">
        <v>1</v>
      </c>
      <c r="H2336" s="119">
        <v>295</v>
      </c>
      <c r="I2336" s="161">
        <v>0.25</v>
      </c>
      <c r="J2336" s="157">
        <f t="shared" si="72"/>
        <v>221.25</v>
      </c>
    </row>
    <row r="2337" spans="1:10" ht="15.75">
      <c r="A2337" s="37">
        <f t="shared" si="73"/>
        <v>2333</v>
      </c>
      <c r="B2337" s="114" t="s">
        <v>204</v>
      </c>
      <c r="C2337" s="114" t="s">
        <v>4713</v>
      </c>
      <c r="D2337" s="92" t="s">
        <v>4714</v>
      </c>
      <c r="E2337" s="92" t="s">
        <v>211</v>
      </c>
      <c r="F2337" s="92"/>
      <c r="G2337" s="92">
        <v>1</v>
      </c>
      <c r="H2337" s="119">
        <v>404</v>
      </c>
      <c r="I2337" s="161">
        <v>0.25</v>
      </c>
      <c r="J2337" s="157">
        <f t="shared" si="72"/>
        <v>303</v>
      </c>
    </row>
    <row r="2338" spans="1:10" ht="15.75">
      <c r="A2338" s="37">
        <f t="shared" si="73"/>
        <v>2334</v>
      </c>
      <c r="B2338" s="114" t="s">
        <v>204</v>
      </c>
      <c r="C2338" s="114" t="s">
        <v>4715</v>
      </c>
      <c r="D2338" s="92" t="s">
        <v>4716</v>
      </c>
      <c r="E2338" s="92" t="s">
        <v>211</v>
      </c>
      <c r="F2338" s="92"/>
      <c r="G2338" s="92">
        <v>1</v>
      </c>
      <c r="H2338" s="119">
        <v>295</v>
      </c>
      <c r="I2338" s="161">
        <v>0.25</v>
      </c>
      <c r="J2338" s="157">
        <f t="shared" si="72"/>
        <v>221.25</v>
      </c>
    </row>
    <row r="2339" spans="1:10" ht="15.75">
      <c r="A2339" s="37">
        <f t="shared" si="73"/>
        <v>2335</v>
      </c>
      <c r="B2339" s="114" t="s">
        <v>204</v>
      </c>
      <c r="C2339" s="114" t="s">
        <v>4717</v>
      </c>
      <c r="D2339" s="92" t="s">
        <v>4718</v>
      </c>
      <c r="E2339" s="92" t="s">
        <v>211</v>
      </c>
      <c r="F2339" s="92"/>
      <c r="G2339" s="92">
        <v>1</v>
      </c>
      <c r="H2339" s="119">
        <v>404</v>
      </c>
      <c r="I2339" s="161">
        <v>0.25</v>
      </c>
      <c r="J2339" s="157">
        <f t="shared" si="72"/>
        <v>303</v>
      </c>
    </row>
    <row r="2340" spans="1:10" ht="15.75">
      <c r="A2340" s="37">
        <f t="shared" si="73"/>
        <v>2336</v>
      </c>
      <c r="B2340" s="114" t="s">
        <v>204</v>
      </c>
      <c r="C2340" s="114" t="s">
        <v>4719</v>
      </c>
      <c r="D2340" s="92" t="s">
        <v>4720</v>
      </c>
      <c r="E2340" s="92" t="s">
        <v>211</v>
      </c>
      <c r="F2340" s="92"/>
      <c r="G2340" s="92">
        <v>1</v>
      </c>
      <c r="H2340" s="119">
        <v>686</v>
      </c>
      <c r="I2340" s="161">
        <v>0.25</v>
      </c>
      <c r="J2340" s="157">
        <f t="shared" si="72"/>
        <v>514.5</v>
      </c>
    </row>
    <row r="2341" spans="1:10" ht="15.75">
      <c r="A2341" s="37">
        <f t="shared" si="73"/>
        <v>2337</v>
      </c>
      <c r="B2341" s="114" t="s">
        <v>204</v>
      </c>
      <c r="C2341" s="114" t="s">
        <v>4721</v>
      </c>
      <c r="D2341" s="92" t="s">
        <v>4722</v>
      </c>
      <c r="E2341" s="92" t="s">
        <v>211</v>
      </c>
      <c r="F2341" s="92"/>
      <c r="G2341" s="92">
        <v>1</v>
      </c>
      <c r="H2341" s="119">
        <v>658</v>
      </c>
      <c r="I2341" s="161">
        <v>0.25</v>
      </c>
      <c r="J2341" s="157">
        <f t="shared" si="72"/>
        <v>493.5</v>
      </c>
    </row>
    <row r="2342" spans="1:10" ht="15.75">
      <c r="A2342" s="37">
        <f t="shared" si="73"/>
        <v>2338</v>
      </c>
      <c r="B2342" s="114" t="s">
        <v>204</v>
      </c>
      <c r="C2342" s="114" t="s">
        <v>4723</v>
      </c>
      <c r="D2342" s="92" t="s">
        <v>4724</v>
      </c>
      <c r="E2342" s="92" t="s">
        <v>211</v>
      </c>
      <c r="F2342" s="92"/>
      <c r="G2342" s="92">
        <v>1</v>
      </c>
      <c r="H2342" s="119">
        <v>658</v>
      </c>
      <c r="I2342" s="161">
        <v>0.25</v>
      </c>
      <c r="J2342" s="157">
        <f t="shared" si="72"/>
        <v>493.5</v>
      </c>
    </row>
    <row r="2343" spans="1:10" ht="15.75">
      <c r="A2343" s="37">
        <f t="shared" si="73"/>
        <v>2339</v>
      </c>
      <c r="B2343" s="114" t="s">
        <v>204</v>
      </c>
      <c r="C2343" s="114" t="s">
        <v>4725</v>
      </c>
      <c r="D2343" s="92" t="s">
        <v>4726</v>
      </c>
      <c r="E2343" s="92" t="s">
        <v>211</v>
      </c>
      <c r="F2343" s="92"/>
      <c r="G2343" s="92">
        <v>1</v>
      </c>
      <c r="H2343" s="119">
        <v>623</v>
      </c>
      <c r="I2343" s="161">
        <v>0.25</v>
      </c>
      <c r="J2343" s="157">
        <f t="shared" si="72"/>
        <v>467.25</v>
      </c>
    </row>
    <row r="2344" spans="1:10" ht="15.75">
      <c r="A2344" s="37">
        <f t="shared" si="73"/>
        <v>2340</v>
      </c>
      <c r="B2344" s="114" t="s">
        <v>204</v>
      </c>
      <c r="C2344" s="114" t="s">
        <v>4727</v>
      </c>
      <c r="D2344" s="92" t="s">
        <v>4728</v>
      </c>
      <c r="E2344" s="92" t="s">
        <v>211</v>
      </c>
      <c r="F2344" s="92"/>
      <c r="G2344" s="92">
        <v>1</v>
      </c>
      <c r="H2344" s="119">
        <v>738</v>
      </c>
      <c r="I2344" s="161">
        <v>0.25</v>
      </c>
      <c r="J2344" s="157">
        <f t="shared" si="72"/>
        <v>553.5</v>
      </c>
    </row>
    <row r="2345" spans="1:10" ht="15.75">
      <c r="A2345" s="37">
        <f t="shared" si="73"/>
        <v>2341</v>
      </c>
      <c r="B2345" s="114" t="s">
        <v>204</v>
      </c>
      <c r="C2345" s="114" t="s">
        <v>4729</v>
      </c>
      <c r="D2345" s="92" t="s">
        <v>4730</v>
      </c>
      <c r="E2345" s="92" t="s">
        <v>211</v>
      </c>
      <c r="F2345" s="92"/>
      <c r="G2345" s="92">
        <v>1</v>
      </c>
      <c r="H2345" s="119">
        <v>686</v>
      </c>
      <c r="I2345" s="161">
        <v>0.25</v>
      </c>
      <c r="J2345" s="157">
        <f t="shared" si="72"/>
        <v>514.5</v>
      </c>
    </row>
    <row r="2346" spans="1:10" ht="15.75">
      <c r="A2346" s="37">
        <f t="shared" si="73"/>
        <v>2342</v>
      </c>
      <c r="B2346" s="114" t="s">
        <v>204</v>
      </c>
      <c r="C2346" s="114" t="s">
        <v>4731</v>
      </c>
      <c r="D2346" s="92" t="s">
        <v>4732</v>
      </c>
      <c r="E2346" s="92" t="s">
        <v>211</v>
      </c>
      <c r="F2346" s="92"/>
      <c r="G2346" s="92">
        <v>1</v>
      </c>
      <c r="H2346" s="119">
        <v>588</v>
      </c>
      <c r="I2346" s="161">
        <v>0.25</v>
      </c>
      <c r="J2346" s="157">
        <f t="shared" si="72"/>
        <v>441</v>
      </c>
    </row>
    <row r="2347" spans="1:10" ht="15.75">
      <c r="A2347" s="37">
        <f t="shared" si="73"/>
        <v>2343</v>
      </c>
      <c r="B2347" s="114" t="s">
        <v>204</v>
      </c>
      <c r="C2347" s="114" t="s">
        <v>4733</v>
      </c>
      <c r="D2347" s="92" t="s">
        <v>4734</v>
      </c>
      <c r="E2347" s="92" t="s">
        <v>211</v>
      </c>
      <c r="F2347" s="92"/>
      <c r="G2347" s="92">
        <v>1</v>
      </c>
      <c r="H2347" s="119">
        <v>703</v>
      </c>
      <c r="I2347" s="161">
        <v>0.25</v>
      </c>
      <c r="J2347" s="157">
        <f t="shared" si="72"/>
        <v>527.25</v>
      </c>
    </row>
    <row r="2348" spans="1:10" ht="15.75">
      <c r="A2348" s="37">
        <f t="shared" si="73"/>
        <v>2344</v>
      </c>
      <c r="B2348" s="114" t="s">
        <v>204</v>
      </c>
      <c r="C2348" s="114" t="s">
        <v>4735</v>
      </c>
      <c r="D2348" s="92" t="s">
        <v>4736</v>
      </c>
      <c r="E2348" s="92" t="s">
        <v>211</v>
      </c>
      <c r="F2348" s="92"/>
      <c r="G2348" s="92">
        <v>1</v>
      </c>
      <c r="H2348" s="119">
        <v>686</v>
      </c>
      <c r="I2348" s="161">
        <v>0.25</v>
      </c>
      <c r="J2348" s="157">
        <f t="shared" si="72"/>
        <v>514.5</v>
      </c>
    </row>
    <row r="2349" spans="1:10" ht="15.75">
      <c r="A2349" s="37">
        <f t="shared" si="73"/>
        <v>2345</v>
      </c>
      <c r="B2349" s="114" t="s">
        <v>204</v>
      </c>
      <c r="C2349" s="114" t="s">
        <v>4737</v>
      </c>
      <c r="D2349" s="92" t="s">
        <v>4738</v>
      </c>
      <c r="E2349" s="92" t="s">
        <v>211</v>
      </c>
      <c r="F2349" s="92"/>
      <c r="G2349" s="92">
        <v>1</v>
      </c>
      <c r="H2349" s="119">
        <v>658</v>
      </c>
      <c r="I2349" s="161">
        <v>0.25</v>
      </c>
      <c r="J2349" s="157">
        <f t="shared" si="72"/>
        <v>493.5</v>
      </c>
    </row>
    <row r="2350" spans="1:10" ht="15.75">
      <c r="A2350" s="37">
        <f t="shared" si="73"/>
        <v>2346</v>
      </c>
      <c r="B2350" s="114" t="s">
        <v>204</v>
      </c>
      <c r="C2350" s="114" t="s">
        <v>4739</v>
      </c>
      <c r="D2350" s="92" t="s">
        <v>4740</v>
      </c>
      <c r="E2350" s="92" t="s">
        <v>211</v>
      </c>
      <c r="F2350" s="92"/>
      <c r="G2350" s="92">
        <v>1</v>
      </c>
      <c r="H2350" s="119">
        <v>773</v>
      </c>
      <c r="I2350" s="161">
        <v>0.25</v>
      </c>
      <c r="J2350" s="157">
        <f t="shared" si="72"/>
        <v>579.75</v>
      </c>
    </row>
    <row r="2351" spans="1:10" ht="15.75">
      <c r="A2351" s="37">
        <f t="shared" si="73"/>
        <v>2347</v>
      </c>
      <c r="B2351" s="114" t="s">
        <v>204</v>
      </c>
      <c r="C2351" s="114" t="s">
        <v>4741</v>
      </c>
      <c r="D2351" s="92" t="s">
        <v>4742</v>
      </c>
      <c r="E2351" s="92" t="s">
        <v>211</v>
      </c>
      <c r="F2351" s="92"/>
      <c r="G2351" s="92">
        <v>1</v>
      </c>
      <c r="H2351" s="119">
        <v>658</v>
      </c>
      <c r="I2351" s="161">
        <v>0.25</v>
      </c>
      <c r="J2351" s="157">
        <f t="shared" si="72"/>
        <v>493.5</v>
      </c>
    </row>
    <row r="2352" spans="1:10" ht="15.75">
      <c r="A2352" s="37">
        <f t="shared" si="73"/>
        <v>2348</v>
      </c>
      <c r="B2352" s="114" t="s">
        <v>204</v>
      </c>
      <c r="C2352" s="114" t="s">
        <v>4743</v>
      </c>
      <c r="D2352" s="92" t="s">
        <v>4744</v>
      </c>
      <c r="E2352" s="92" t="s">
        <v>211</v>
      </c>
      <c r="F2352" s="92"/>
      <c r="G2352" s="92">
        <v>1</v>
      </c>
      <c r="H2352" s="119">
        <v>773</v>
      </c>
      <c r="I2352" s="161">
        <v>0.25</v>
      </c>
      <c r="J2352" s="157">
        <f t="shared" si="72"/>
        <v>579.75</v>
      </c>
    </row>
    <row r="2353" spans="1:10" ht="15.75">
      <c r="A2353" s="37">
        <f t="shared" si="73"/>
        <v>2349</v>
      </c>
      <c r="B2353" s="114" t="s">
        <v>204</v>
      </c>
      <c r="C2353" s="114" t="s">
        <v>4745</v>
      </c>
      <c r="D2353" s="92" t="s">
        <v>4746</v>
      </c>
      <c r="E2353" s="92" t="s">
        <v>211</v>
      </c>
      <c r="F2353" s="92"/>
      <c r="G2353" s="92">
        <v>1</v>
      </c>
      <c r="H2353" s="119">
        <v>623</v>
      </c>
      <c r="I2353" s="161">
        <v>0.25</v>
      </c>
      <c r="J2353" s="157">
        <f t="shared" si="72"/>
        <v>467.25</v>
      </c>
    </row>
    <row r="2354" spans="1:10" ht="15.75">
      <c r="A2354" s="37">
        <f t="shared" si="73"/>
        <v>2350</v>
      </c>
      <c r="B2354" s="114" t="s">
        <v>204</v>
      </c>
      <c r="C2354" s="114" t="s">
        <v>4747</v>
      </c>
      <c r="D2354" s="92" t="s">
        <v>4748</v>
      </c>
      <c r="E2354" s="92" t="s">
        <v>211</v>
      </c>
      <c r="F2354" s="92"/>
      <c r="G2354" s="92">
        <v>1</v>
      </c>
      <c r="H2354" s="119">
        <v>738</v>
      </c>
      <c r="I2354" s="161">
        <v>0.25</v>
      </c>
      <c r="J2354" s="157">
        <f t="shared" si="72"/>
        <v>553.5</v>
      </c>
    </row>
    <row r="2355" spans="1:10" ht="15.75">
      <c r="A2355" s="37">
        <f t="shared" si="73"/>
        <v>2351</v>
      </c>
      <c r="B2355" s="114" t="s">
        <v>204</v>
      </c>
      <c r="C2355" s="114" t="s">
        <v>4749</v>
      </c>
      <c r="D2355" s="92" t="s">
        <v>4750</v>
      </c>
      <c r="E2355" s="92" t="s">
        <v>211</v>
      </c>
      <c r="F2355" s="92"/>
      <c r="G2355" s="92">
        <v>1</v>
      </c>
      <c r="H2355" s="119">
        <v>686</v>
      </c>
      <c r="I2355" s="161">
        <v>0.25</v>
      </c>
      <c r="J2355" s="157">
        <f t="shared" si="72"/>
        <v>514.5</v>
      </c>
    </row>
    <row r="2356" spans="1:10" ht="15.75">
      <c r="A2356" s="37">
        <f t="shared" si="73"/>
        <v>2352</v>
      </c>
      <c r="B2356" s="114" t="s">
        <v>204</v>
      </c>
      <c r="C2356" s="114" t="s">
        <v>4751</v>
      </c>
      <c r="D2356" s="92" t="s">
        <v>4752</v>
      </c>
      <c r="E2356" s="92" t="s">
        <v>211</v>
      </c>
      <c r="F2356" s="92"/>
      <c r="G2356" s="92">
        <v>1</v>
      </c>
      <c r="H2356" s="119">
        <v>588</v>
      </c>
      <c r="I2356" s="161">
        <v>0.25</v>
      </c>
      <c r="J2356" s="157">
        <f t="shared" si="72"/>
        <v>441</v>
      </c>
    </row>
    <row r="2357" spans="1:10" ht="15.75">
      <c r="A2357" s="37">
        <f t="shared" si="73"/>
        <v>2353</v>
      </c>
      <c r="B2357" s="114" t="s">
        <v>204</v>
      </c>
      <c r="C2357" s="114" t="s">
        <v>4753</v>
      </c>
      <c r="D2357" s="92" t="s">
        <v>4754</v>
      </c>
      <c r="E2357" s="92" t="s">
        <v>211</v>
      </c>
      <c r="F2357" s="92"/>
      <c r="G2357" s="92">
        <v>1</v>
      </c>
      <c r="H2357" s="119">
        <v>703</v>
      </c>
      <c r="I2357" s="161">
        <v>0.25</v>
      </c>
      <c r="J2357" s="157">
        <f t="shared" si="72"/>
        <v>527.25</v>
      </c>
    </row>
    <row r="2358" spans="1:10" ht="15.75">
      <c r="A2358" s="37">
        <f t="shared" si="73"/>
        <v>2354</v>
      </c>
      <c r="B2358" s="114" t="s">
        <v>204</v>
      </c>
      <c r="C2358" s="114" t="s">
        <v>4755</v>
      </c>
      <c r="D2358" s="92" t="s">
        <v>4756</v>
      </c>
      <c r="E2358" s="92" t="s">
        <v>211</v>
      </c>
      <c r="F2358" s="92"/>
      <c r="G2358" s="92">
        <v>1</v>
      </c>
      <c r="H2358" s="119">
        <v>236</v>
      </c>
      <c r="I2358" s="161">
        <v>0.25</v>
      </c>
      <c r="J2358" s="157">
        <f t="shared" si="72"/>
        <v>177</v>
      </c>
    </row>
    <row r="2359" spans="1:10" ht="15.75">
      <c r="A2359" s="37">
        <f t="shared" si="73"/>
        <v>2355</v>
      </c>
      <c r="B2359" s="114" t="s">
        <v>204</v>
      </c>
      <c r="C2359" s="114" t="s">
        <v>4757</v>
      </c>
      <c r="D2359" s="92" t="s">
        <v>4758</v>
      </c>
      <c r="E2359" s="92" t="s">
        <v>211</v>
      </c>
      <c r="F2359" s="92"/>
      <c r="G2359" s="92">
        <v>1</v>
      </c>
      <c r="H2359" s="119">
        <v>348</v>
      </c>
      <c r="I2359" s="161">
        <v>0.25</v>
      </c>
      <c r="J2359" s="157">
        <f t="shared" si="72"/>
        <v>261</v>
      </c>
    </row>
    <row r="2360" spans="1:10" ht="15.75">
      <c r="A2360" s="37">
        <f t="shared" si="73"/>
        <v>2356</v>
      </c>
      <c r="B2360" s="114" t="s">
        <v>204</v>
      </c>
      <c r="C2360" s="114" t="s">
        <v>4759</v>
      </c>
      <c r="D2360" s="92" t="s">
        <v>4760</v>
      </c>
      <c r="E2360" s="92" t="s">
        <v>211</v>
      </c>
      <c r="F2360" s="92"/>
      <c r="G2360" s="92">
        <v>1</v>
      </c>
      <c r="H2360" s="119">
        <v>320</v>
      </c>
      <c r="I2360" s="161">
        <v>0.25</v>
      </c>
      <c r="J2360" s="157">
        <f t="shared" si="72"/>
        <v>240</v>
      </c>
    </row>
    <row r="2361" spans="1:10" ht="15.75">
      <c r="A2361" s="37">
        <f t="shared" si="73"/>
        <v>2357</v>
      </c>
      <c r="B2361" s="114" t="s">
        <v>204</v>
      </c>
      <c r="C2361" s="114" t="s">
        <v>4761</v>
      </c>
      <c r="D2361" s="92" t="s">
        <v>4762</v>
      </c>
      <c r="E2361" s="92" t="s">
        <v>211</v>
      </c>
      <c r="F2361" s="92"/>
      <c r="G2361" s="92">
        <v>1</v>
      </c>
      <c r="H2361" s="119">
        <v>525</v>
      </c>
      <c r="I2361" s="161">
        <v>0.25</v>
      </c>
      <c r="J2361" s="157">
        <f t="shared" si="72"/>
        <v>393.75</v>
      </c>
    </row>
    <row r="2362" spans="1:10" ht="15.75">
      <c r="A2362" s="37">
        <f t="shared" si="73"/>
        <v>2358</v>
      </c>
      <c r="B2362" s="114" t="s">
        <v>204</v>
      </c>
      <c r="C2362" s="114" t="s">
        <v>4763</v>
      </c>
      <c r="D2362" s="92" t="s">
        <v>4764</v>
      </c>
      <c r="E2362" s="92" t="s">
        <v>211</v>
      </c>
      <c r="F2362" s="92"/>
      <c r="G2362" s="92">
        <v>1</v>
      </c>
      <c r="H2362" s="119">
        <v>635</v>
      </c>
      <c r="I2362" s="161">
        <v>0.25</v>
      </c>
      <c r="J2362" s="157">
        <f t="shared" si="72"/>
        <v>476.25</v>
      </c>
    </row>
    <row r="2363" spans="1:10" ht="15.75">
      <c r="A2363" s="37">
        <f t="shared" si="73"/>
        <v>2359</v>
      </c>
      <c r="B2363" s="114" t="s">
        <v>204</v>
      </c>
      <c r="C2363" s="114" t="s">
        <v>4765</v>
      </c>
      <c r="D2363" s="92" t="s">
        <v>4766</v>
      </c>
      <c r="E2363" s="92" t="s">
        <v>211</v>
      </c>
      <c r="F2363" s="92"/>
      <c r="G2363" s="92">
        <v>1</v>
      </c>
      <c r="H2363" s="119">
        <v>606</v>
      </c>
      <c r="I2363" s="161">
        <v>0.25</v>
      </c>
      <c r="J2363" s="157">
        <f t="shared" si="72"/>
        <v>454.5</v>
      </c>
    </row>
    <row r="2364" spans="1:10" ht="15.75">
      <c r="A2364" s="37">
        <f t="shared" si="73"/>
        <v>2360</v>
      </c>
      <c r="B2364" s="114" t="s">
        <v>204</v>
      </c>
      <c r="C2364" s="114" t="s">
        <v>4767</v>
      </c>
      <c r="D2364" s="92" t="s">
        <v>4768</v>
      </c>
      <c r="E2364" s="92" t="s">
        <v>211</v>
      </c>
      <c r="F2364" s="92"/>
      <c r="G2364" s="92">
        <v>1</v>
      </c>
      <c r="H2364" s="119">
        <v>591</v>
      </c>
      <c r="I2364" s="161">
        <v>0.25</v>
      </c>
      <c r="J2364" s="157">
        <f t="shared" si="72"/>
        <v>443.25</v>
      </c>
    </row>
    <row r="2365" spans="1:10" ht="15.75">
      <c r="A2365" s="37">
        <f t="shared" si="73"/>
        <v>2361</v>
      </c>
      <c r="B2365" s="114" t="s">
        <v>204</v>
      </c>
      <c r="C2365" s="114" t="s">
        <v>4769</v>
      </c>
      <c r="D2365" s="92" t="s">
        <v>4770</v>
      </c>
      <c r="E2365" s="92" t="s">
        <v>211</v>
      </c>
      <c r="F2365" s="92"/>
      <c r="G2365" s="92">
        <v>1</v>
      </c>
      <c r="H2365" s="119">
        <v>701</v>
      </c>
      <c r="I2365" s="161">
        <v>0.25</v>
      </c>
      <c r="J2365" s="157">
        <f t="shared" si="72"/>
        <v>525.75</v>
      </c>
    </row>
    <row r="2366" spans="1:10" ht="15.75">
      <c r="A2366" s="37">
        <f t="shared" si="73"/>
        <v>2362</v>
      </c>
      <c r="B2366" s="114" t="s">
        <v>204</v>
      </c>
      <c r="C2366" s="114" t="s">
        <v>4771</v>
      </c>
      <c r="D2366" s="92" t="s">
        <v>4772</v>
      </c>
      <c r="E2366" s="92" t="s">
        <v>211</v>
      </c>
      <c r="F2366" s="92"/>
      <c r="G2366" s="92">
        <v>1</v>
      </c>
      <c r="H2366" s="119">
        <v>711</v>
      </c>
      <c r="I2366" s="161">
        <v>0.25</v>
      </c>
      <c r="J2366" s="157">
        <f t="shared" si="72"/>
        <v>533.25</v>
      </c>
    </row>
    <row r="2367" spans="1:10" ht="15.75">
      <c r="A2367" s="37">
        <f t="shared" si="73"/>
        <v>2363</v>
      </c>
      <c r="B2367" s="114" t="s">
        <v>204</v>
      </c>
      <c r="C2367" s="114" t="s">
        <v>4773</v>
      </c>
      <c r="D2367" s="92" t="s">
        <v>4774</v>
      </c>
      <c r="E2367" s="92" t="s">
        <v>211</v>
      </c>
      <c r="F2367" s="92"/>
      <c r="G2367" s="92">
        <v>1</v>
      </c>
      <c r="H2367" s="119">
        <v>565</v>
      </c>
      <c r="I2367" s="161">
        <v>0.25</v>
      </c>
      <c r="J2367" s="157">
        <f t="shared" si="72"/>
        <v>423.75</v>
      </c>
    </row>
    <row r="2368" spans="1:10" ht="15.75">
      <c r="A2368" s="37">
        <f t="shared" si="73"/>
        <v>2364</v>
      </c>
      <c r="B2368" s="114" t="s">
        <v>204</v>
      </c>
      <c r="C2368" s="114" t="s">
        <v>4775</v>
      </c>
      <c r="D2368" s="92" t="s">
        <v>4776</v>
      </c>
      <c r="E2368" s="92" t="s">
        <v>211</v>
      </c>
      <c r="F2368" s="92"/>
      <c r="G2368" s="92">
        <v>1</v>
      </c>
      <c r="H2368" s="119">
        <v>686</v>
      </c>
      <c r="I2368" s="161">
        <v>0.25</v>
      </c>
      <c r="J2368" s="157">
        <f t="shared" si="72"/>
        <v>514.5</v>
      </c>
    </row>
    <row r="2369" spans="1:10" ht="15.75">
      <c r="A2369" s="37">
        <f t="shared" si="73"/>
        <v>2365</v>
      </c>
      <c r="B2369" s="114" t="s">
        <v>204</v>
      </c>
      <c r="C2369" s="114" t="s">
        <v>4777</v>
      </c>
      <c r="D2369" s="92" t="s">
        <v>4778</v>
      </c>
      <c r="E2369" s="92" t="s">
        <v>211</v>
      </c>
      <c r="F2369" s="92"/>
      <c r="G2369" s="92">
        <v>1</v>
      </c>
      <c r="H2369" s="119">
        <v>565</v>
      </c>
      <c r="I2369" s="161">
        <v>0.25</v>
      </c>
      <c r="J2369" s="157">
        <f t="shared" si="72"/>
        <v>423.75</v>
      </c>
    </row>
    <row r="2370" spans="1:10" ht="15.75">
      <c r="A2370" s="37">
        <f t="shared" si="73"/>
        <v>2366</v>
      </c>
      <c r="B2370" s="114" t="s">
        <v>204</v>
      </c>
      <c r="C2370" s="114" t="s">
        <v>4779</v>
      </c>
      <c r="D2370" s="92" t="s">
        <v>4780</v>
      </c>
      <c r="E2370" s="92" t="s">
        <v>211</v>
      </c>
      <c r="F2370" s="92"/>
      <c r="G2370" s="92">
        <v>1</v>
      </c>
      <c r="H2370" s="119">
        <v>686</v>
      </c>
      <c r="I2370" s="161">
        <v>0.25</v>
      </c>
      <c r="J2370" s="157">
        <f t="shared" ref="J2370:J2433" si="74">H2370*(1-I2370)</f>
        <v>514.5</v>
      </c>
    </row>
    <row r="2371" spans="1:10" ht="15.75">
      <c r="A2371" s="37">
        <f t="shared" si="73"/>
        <v>2367</v>
      </c>
      <c r="B2371" s="114" t="s">
        <v>204</v>
      </c>
      <c r="C2371" s="114" t="s">
        <v>4781</v>
      </c>
      <c r="D2371" s="92" t="s">
        <v>4782</v>
      </c>
      <c r="E2371" s="92" t="s">
        <v>211</v>
      </c>
      <c r="F2371" s="92"/>
      <c r="G2371" s="92">
        <v>1</v>
      </c>
      <c r="H2371" s="119">
        <v>534</v>
      </c>
      <c r="I2371" s="161">
        <v>0.25</v>
      </c>
      <c r="J2371" s="157">
        <f t="shared" si="74"/>
        <v>400.5</v>
      </c>
    </row>
    <row r="2372" spans="1:10" ht="15.75">
      <c r="A2372" s="37">
        <f t="shared" si="73"/>
        <v>2368</v>
      </c>
      <c r="B2372" s="114" t="s">
        <v>204</v>
      </c>
      <c r="C2372" s="114" t="s">
        <v>4783</v>
      </c>
      <c r="D2372" s="92" t="s">
        <v>4784</v>
      </c>
      <c r="E2372" s="92" t="s">
        <v>211</v>
      </c>
      <c r="F2372" s="92"/>
      <c r="G2372" s="92">
        <v>1</v>
      </c>
      <c r="H2372" s="119">
        <v>644</v>
      </c>
      <c r="I2372" s="161">
        <v>0.25</v>
      </c>
      <c r="J2372" s="157">
        <f t="shared" si="74"/>
        <v>483</v>
      </c>
    </row>
    <row r="2373" spans="1:10" ht="15.75">
      <c r="A2373" s="37">
        <f t="shared" si="73"/>
        <v>2369</v>
      </c>
      <c r="B2373" s="114" t="s">
        <v>204</v>
      </c>
      <c r="C2373" s="114" t="s">
        <v>4785</v>
      </c>
      <c r="D2373" s="92" t="s">
        <v>4786</v>
      </c>
      <c r="E2373" s="92" t="s">
        <v>211</v>
      </c>
      <c r="F2373" s="92"/>
      <c r="G2373" s="92">
        <v>1</v>
      </c>
      <c r="H2373" s="119">
        <v>655</v>
      </c>
      <c r="I2373" s="161">
        <v>0.25</v>
      </c>
      <c r="J2373" s="157">
        <f t="shared" si="74"/>
        <v>491.25</v>
      </c>
    </row>
    <row r="2374" spans="1:10" ht="15.75">
      <c r="A2374" s="37">
        <f t="shared" si="73"/>
        <v>2370</v>
      </c>
      <c r="B2374" s="114" t="s">
        <v>204</v>
      </c>
      <c r="C2374" s="114" t="s">
        <v>4787</v>
      </c>
      <c r="D2374" s="92" t="s">
        <v>4788</v>
      </c>
      <c r="E2374" s="92" t="s">
        <v>211</v>
      </c>
      <c r="F2374" s="92"/>
      <c r="G2374" s="92">
        <v>1</v>
      </c>
      <c r="H2374" s="119">
        <v>591</v>
      </c>
      <c r="I2374" s="161">
        <v>0.25</v>
      </c>
      <c r="J2374" s="157">
        <f t="shared" si="74"/>
        <v>443.25</v>
      </c>
    </row>
    <row r="2375" spans="1:10" ht="15.75">
      <c r="A2375" s="37">
        <f t="shared" ref="A2375:A2438" si="75">A2374+1</f>
        <v>2371</v>
      </c>
      <c r="B2375" s="114" t="s">
        <v>204</v>
      </c>
      <c r="C2375" s="114" t="s">
        <v>4789</v>
      </c>
      <c r="D2375" s="92" t="s">
        <v>4790</v>
      </c>
      <c r="E2375" s="92" t="s">
        <v>211</v>
      </c>
      <c r="F2375" s="92"/>
      <c r="G2375" s="92">
        <v>1</v>
      </c>
      <c r="H2375" s="119">
        <v>701</v>
      </c>
      <c r="I2375" s="161">
        <v>0.25</v>
      </c>
      <c r="J2375" s="157">
        <f t="shared" si="74"/>
        <v>525.75</v>
      </c>
    </row>
    <row r="2376" spans="1:10" ht="15.75">
      <c r="A2376" s="37">
        <f t="shared" si="75"/>
        <v>2372</v>
      </c>
      <c r="B2376" s="114" t="s">
        <v>204</v>
      </c>
      <c r="C2376" s="114" t="s">
        <v>4791</v>
      </c>
      <c r="D2376" s="92" t="s">
        <v>4792</v>
      </c>
      <c r="E2376" s="92" t="s">
        <v>211</v>
      </c>
      <c r="F2376" s="92"/>
      <c r="G2376" s="92">
        <v>1</v>
      </c>
      <c r="H2376" s="119">
        <v>711</v>
      </c>
      <c r="I2376" s="161">
        <v>0.25</v>
      </c>
      <c r="J2376" s="157">
        <f t="shared" si="74"/>
        <v>533.25</v>
      </c>
    </row>
    <row r="2377" spans="1:10" ht="15.75">
      <c r="A2377" s="37">
        <f t="shared" si="75"/>
        <v>2373</v>
      </c>
      <c r="B2377" s="114" t="s">
        <v>204</v>
      </c>
      <c r="C2377" s="114" t="s">
        <v>4793</v>
      </c>
      <c r="D2377" s="92" t="s">
        <v>4794</v>
      </c>
      <c r="E2377" s="92" t="s">
        <v>211</v>
      </c>
      <c r="F2377" s="92"/>
      <c r="G2377" s="92">
        <v>1</v>
      </c>
      <c r="H2377" s="119">
        <v>500</v>
      </c>
      <c r="I2377" s="161">
        <v>0.25</v>
      </c>
      <c r="J2377" s="157">
        <f t="shared" si="74"/>
        <v>375</v>
      </c>
    </row>
    <row r="2378" spans="1:10" ht="15.75">
      <c r="A2378" s="37">
        <f t="shared" si="75"/>
        <v>2374</v>
      </c>
      <c r="B2378" s="114" t="s">
        <v>204</v>
      </c>
      <c r="C2378" s="114" t="s">
        <v>4795</v>
      </c>
      <c r="D2378" s="92" t="s">
        <v>4796</v>
      </c>
      <c r="E2378" s="92" t="s">
        <v>211</v>
      </c>
      <c r="F2378" s="92"/>
      <c r="G2378" s="92">
        <v>1</v>
      </c>
      <c r="H2378" s="119">
        <v>612</v>
      </c>
      <c r="I2378" s="161">
        <v>0.25</v>
      </c>
      <c r="J2378" s="157">
        <f t="shared" si="74"/>
        <v>459</v>
      </c>
    </row>
    <row r="2379" spans="1:10" ht="15.75">
      <c r="A2379" s="37">
        <f t="shared" si="75"/>
        <v>2375</v>
      </c>
      <c r="B2379" s="114" t="s">
        <v>204</v>
      </c>
      <c r="C2379" s="114" t="s">
        <v>4797</v>
      </c>
      <c r="D2379" s="92" t="s">
        <v>4798</v>
      </c>
      <c r="E2379" s="92" t="s">
        <v>211</v>
      </c>
      <c r="F2379" s="92"/>
      <c r="G2379" s="92">
        <v>1</v>
      </c>
      <c r="H2379" s="119">
        <v>623</v>
      </c>
      <c r="I2379" s="161">
        <v>0.25</v>
      </c>
      <c r="J2379" s="157">
        <f t="shared" si="74"/>
        <v>467.25</v>
      </c>
    </row>
    <row r="2380" spans="1:10" ht="15.75">
      <c r="A2380" s="37">
        <f t="shared" si="75"/>
        <v>2376</v>
      </c>
      <c r="B2380" s="114" t="s">
        <v>204</v>
      </c>
      <c r="C2380" s="114" t="s">
        <v>4799</v>
      </c>
      <c r="D2380" s="92" t="s">
        <v>4800</v>
      </c>
      <c r="E2380" s="92" t="s">
        <v>211</v>
      </c>
      <c r="F2380" s="92"/>
      <c r="G2380" s="92">
        <v>1</v>
      </c>
      <c r="H2380" s="119">
        <v>581</v>
      </c>
      <c r="I2380" s="161">
        <v>0.25</v>
      </c>
      <c r="J2380" s="157">
        <f t="shared" si="74"/>
        <v>435.75</v>
      </c>
    </row>
    <row r="2381" spans="1:10" ht="15.75">
      <c r="A2381" s="37">
        <f t="shared" si="75"/>
        <v>2377</v>
      </c>
      <c r="B2381" s="114" t="s">
        <v>204</v>
      </c>
      <c r="C2381" s="114" t="s">
        <v>4801</v>
      </c>
      <c r="D2381" s="92" t="s">
        <v>4802</v>
      </c>
      <c r="E2381" s="92" t="s">
        <v>211</v>
      </c>
      <c r="F2381" s="92"/>
      <c r="G2381" s="92">
        <v>1</v>
      </c>
      <c r="H2381" s="119">
        <v>690</v>
      </c>
      <c r="I2381" s="161">
        <v>0.25</v>
      </c>
      <c r="J2381" s="157">
        <f t="shared" si="74"/>
        <v>517.5</v>
      </c>
    </row>
    <row r="2382" spans="1:10" ht="15.75">
      <c r="A2382" s="37">
        <f t="shared" si="75"/>
        <v>2378</v>
      </c>
      <c r="B2382" s="114" t="s">
        <v>204</v>
      </c>
      <c r="C2382" s="114" t="s">
        <v>4803</v>
      </c>
      <c r="D2382" s="92" t="s">
        <v>4804</v>
      </c>
      <c r="E2382" s="92" t="s">
        <v>211</v>
      </c>
      <c r="F2382" s="92"/>
      <c r="G2382" s="92">
        <v>1</v>
      </c>
      <c r="H2382" s="119">
        <v>701</v>
      </c>
      <c r="I2382" s="161">
        <v>0.25</v>
      </c>
      <c r="J2382" s="157">
        <f t="shared" si="74"/>
        <v>525.75</v>
      </c>
    </row>
    <row r="2383" spans="1:10" ht="15.75">
      <c r="A2383" s="37">
        <f t="shared" si="75"/>
        <v>2379</v>
      </c>
      <c r="B2383" s="114" t="s">
        <v>204</v>
      </c>
      <c r="C2383" s="114" t="s">
        <v>4805</v>
      </c>
      <c r="D2383" s="92" t="s">
        <v>4806</v>
      </c>
      <c r="E2383" s="92" t="s">
        <v>211</v>
      </c>
      <c r="F2383" s="92"/>
      <c r="G2383" s="92">
        <v>1</v>
      </c>
      <c r="H2383" s="119">
        <v>568</v>
      </c>
      <c r="I2383" s="161">
        <v>0.25</v>
      </c>
      <c r="J2383" s="157">
        <f t="shared" si="74"/>
        <v>426</v>
      </c>
    </row>
    <row r="2384" spans="1:10" ht="15.75">
      <c r="A2384" s="37">
        <f t="shared" si="75"/>
        <v>2380</v>
      </c>
      <c r="B2384" s="114" t="s">
        <v>204</v>
      </c>
      <c r="C2384" s="114" t="s">
        <v>4807</v>
      </c>
      <c r="D2384" s="92" t="s">
        <v>4808</v>
      </c>
      <c r="E2384" s="92" t="s">
        <v>211</v>
      </c>
      <c r="F2384" s="92"/>
      <c r="G2384" s="92">
        <v>1</v>
      </c>
      <c r="H2384" s="119">
        <v>678</v>
      </c>
      <c r="I2384" s="161">
        <v>0.25</v>
      </c>
      <c r="J2384" s="157">
        <f t="shared" si="74"/>
        <v>508.5</v>
      </c>
    </row>
    <row r="2385" spans="1:10" ht="15.75">
      <c r="A2385" s="37">
        <f t="shared" si="75"/>
        <v>2381</v>
      </c>
      <c r="B2385" s="114" t="s">
        <v>204</v>
      </c>
      <c r="C2385" s="114" t="s">
        <v>4809</v>
      </c>
      <c r="D2385" s="92" t="s">
        <v>4810</v>
      </c>
      <c r="E2385" s="92" t="s">
        <v>211</v>
      </c>
      <c r="F2385" s="92"/>
      <c r="G2385" s="92">
        <v>1</v>
      </c>
      <c r="H2385" s="119">
        <v>688</v>
      </c>
      <c r="I2385" s="161">
        <v>0.25</v>
      </c>
      <c r="J2385" s="157">
        <f t="shared" si="74"/>
        <v>516</v>
      </c>
    </row>
    <row r="2386" spans="1:10" ht="15.75">
      <c r="A2386" s="37">
        <f t="shared" si="75"/>
        <v>2382</v>
      </c>
      <c r="B2386" s="114" t="s">
        <v>204</v>
      </c>
      <c r="C2386" s="114" t="s">
        <v>4811</v>
      </c>
      <c r="D2386" s="92" t="s">
        <v>4812</v>
      </c>
      <c r="E2386" s="92" t="s">
        <v>211</v>
      </c>
      <c r="F2386" s="92"/>
      <c r="G2386" s="92">
        <v>1</v>
      </c>
      <c r="H2386" s="119">
        <v>568</v>
      </c>
      <c r="I2386" s="161">
        <v>0.25</v>
      </c>
      <c r="J2386" s="157">
        <f t="shared" si="74"/>
        <v>426</v>
      </c>
    </row>
    <row r="2387" spans="1:10" ht="15.75">
      <c r="A2387" s="37">
        <f t="shared" si="75"/>
        <v>2383</v>
      </c>
      <c r="B2387" s="114" t="s">
        <v>204</v>
      </c>
      <c r="C2387" s="114" t="s">
        <v>4813</v>
      </c>
      <c r="D2387" s="92" t="s">
        <v>4814</v>
      </c>
      <c r="E2387" s="92" t="s">
        <v>211</v>
      </c>
      <c r="F2387" s="92"/>
      <c r="G2387" s="92">
        <v>1</v>
      </c>
      <c r="H2387" s="119">
        <v>678</v>
      </c>
      <c r="I2387" s="161">
        <v>0.25</v>
      </c>
      <c r="J2387" s="157">
        <f t="shared" si="74"/>
        <v>508.5</v>
      </c>
    </row>
    <row r="2388" spans="1:10" ht="15.75">
      <c r="A2388" s="37">
        <f t="shared" si="75"/>
        <v>2384</v>
      </c>
      <c r="B2388" s="114" t="s">
        <v>204</v>
      </c>
      <c r="C2388" s="114" t="s">
        <v>4815</v>
      </c>
      <c r="D2388" s="92" t="s">
        <v>4816</v>
      </c>
      <c r="E2388" s="92" t="s">
        <v>211</v>
      </c>
      <c r="F2388" s="92"/>
      <c r="G2388" s="92">
        <v>1</v>
      </c>
      <c r="H2388" s="119">
        <v>527</v>
      </c>
      <c r="I2388" s="161">
        <v>0.25</v>
      </c>
      <c r="J2388" s="157">
        <f t="shared" si="74"/>
        <v>395.25</v>
      </c>
    </row>
    <row r="2389" spans="1:10" ht="15.75">
      <c r="A2389" s="37">
        <f t="shared" si="75"/>
        <v>2385</v>
      </c>
      <c r="B2389" s="114" t="s">
        <v>204</v>
      </c>
      <c r="C2389" s="114" t="s">
        <v>4817</v>
      </c>
      <c r="D2389" s="92" t="s">
        <v>4818</v>
      </c>
      <c r="E2389" s="92" t="s">
        <v>211</v>
      </c>
      <c r="F2389" s="92"/>
      <c r="G2389" s="92">
        <v>1</v>
      </c>
      <c r="H2389" s="119">
        <v>636</v>
      </c>
      <c r="I2389" s="161">
        <v>0.25</v>
      </c>
      <c r="J2389" s="157">
        <f t="shared" si="74"/>
        <v>477</v>
      </c>
    </row>
    <row r="2390" spans="1:10" ht="15.75">
      <c r="A2390" s="37">
        <f t="shared" si="75"/>
        <v>2386</v>
      </c>
      <c r="B2390" s="114" t="s">
        <v>204</v>
      </c>
      <c r="C2390" s="114" t="s">
        <v>4819</v>
      </c>
      <c r="D2390" s="92" t="s">
        <v>4820</v>
      </c>
      <c r="E2390" s="92" t="s">
        <v>211</v>
      </c>
      <c r="F2390" s="92"/>
      <c r="G2390" s="92">
        <v>1</v>
      </c>
      <c r="H2390" s="119">
        <v>646</v>
      </c>
      <c r="I2390" s="161">
        <v>0.25</v>
      </c>
      <c r="J2390" s="157">
        <f t="shared" si="74"/>
        <v>484.5</v>
      </c>
    </row>
    <row r="2391" spans="1:10" ht="15.75">
      <c r="A2391" s="37">
        <f t="shared" si="75"/>
        <v>2387</v>
      </c>
      <c r="B2391" s="114" t="s">
        <v>204</v>
      </c>
      <c r="C2391" s="114" t="s">
        <v>4821</v>
      </c>
      <c r="D2391" s="92" t="s">
        <v>4822</v>
      </c>
      <c r="E2391" s="92" t="s">
        <v>211</v>
      </c>
      <c r="F2391" s="92"/>
      <c r="G2391" s="92">
        <v>1</v>
      </c>
      <c r="H2391" s="119">
        <v>568</v>
      </c>
      <c r="I2391" s="161">
        <v>0.25</v>
      </c>
      <c r="J2391" s="157">
        <f t="shared" si="74"/>
        <v>426</v>
      </c>
    </row>
    <row r="2392" spans="1:10" ht="15.75">
      <c r="A2392" s="37">
        <f t="shared" si="75"/>
        <v>2388</v>
      </c>
      <c r="B2392" s="114" t="s">
        <v>204</v>
      </c>
      <c r="C2392" s="114" t="s">
        <v>4823</v>
      </c>
      <c r="D2392" s="92" t="s">
        <v>4824</v>
      </c>
      <c r="E2392" s="92" t="s">
        <v>211</v>
      </c>
      <c r="F2392" s="92"/>
      <c r="G2392" s="92">
        <v>1</v>
      </c>
      <c r="H2392" s="119">
        <v>678</v>
      </c>
      <c r="I2392" s="161">
        <v>0.25</v>
      </c>
      <c r="J2392" s="157">
        <f t="shared" si="74"/>
        <v>508.5</v>
      </c>
    </row>
    <row r="2393" spans="1:10" ht="15.75">
      <c r="A2393" s="37">
        <f t="shared" si="75"/>
        <v>2389</v>
      </c>
      <c r="B2393" s="114" t="s">
        <v>204</v>
      </c>
      <c r="C2393" s="114" t="s">
        <v>4825</v>
      </c>
      <c r="D2393" s="92" t="s">
        <v>4826</v>
      </c>
      <c r="E2393" s="92" t="s">
        <v>211</v>
      </c>
      <c r="F2393" s="92"/>
      <c r="G2393" s="92">
        <v>1</v>
      </c>
      <c r="H2393" s="119">
        <v>688</v>
      </c>
      <c r="I2393" s="161">
        <v>0.25</v>
      </c>
      <c r="J2393" s="157">
        <f t="shared" si="74"/>
        <v>516</v>
      </c>
    </row>
    <row r="2394" spans="1:10" ht="15.75">
      <c r="A2394" s="37">
        <f t="shared" si="75"/>
        <v>2390</v>
      </c>
      <c r="B2394" s="114" t="s">
        <v>204</v>
      </c>
      <c r="C2394" s="114" t="s">
        <v>4827</v>
      </c>
      <c r="D2394" s="92" t="s">
        <v>4828</v>
      </c>
      <c r="E2394" s="92" t="s">
        <v>211</v>
      </c>
      <c r="F2394" s="92"/>
      <c r="G2394" s="92">
        <v>1</v>
      </c>
      <c r="H2394" s="119">
        <v>581</v>
      </c>
      <c r="I2394" s="161">
        <v>0.25</v>
      </c>
      <c r="J2394" s="157">
        <f t="shared" si="74"/>
        <v>435.75</v>
      </c>
    </row>
    <row r="2395" spans="1:10" ht="15.75">
      <c r="A2395" s="37">
        <f t="shared" si="75"/>
        <v>2391</v>
      </c>
      <c r="B2395" s="114" t="s">
        <v>204</v>
      </c>
      <c r="C2395" s="114" t="s">
        <v>4829</v>
      </c>
      <c r="D2395" s="92" t="s">
        <v>4830</v>
      </c>
      <c r="E2395" s="92" t="s">
        <v>211</v>
      </c>
      <c r="F2395" s="92"/>
      <c r="G2395" s="92">
        <v>1</v>
      </c>
      <c r="H2395" s="119">
        <v>690</v>
      </c>
      <c r="I2395" s="161">
        <v>0.25</v>
      </c>
      <c r="J2395" s="157">
        <f t="shared" si="74"/>
        <v>517.5</v>
      </c>
    </row>
    <row r="2396" spans="1:10" ht="15.75">
      <c r="A2396" s="37">
        <f t="shared" si="75"/>
        <v>2392</v>
      </c>
      <c r="B2396" s="114" t="s">
        <v>204</v>
      </c>
      <c r="C2396" s="114" t="s">
        <v>4831</v>
      </c>
      <c r="D2396" s="92" t="s">
        <v>4832</v>
      </c>
      <c r="E2396" s="92" t="s">
        <v>211</v>
      </c>
      <c r="F2396" s="92"/>
      <c r="G2396" s="92">
        <v>1</v>
      </c>
      <c r="H2396" s="119">
        <v>495</v>
      </c>
      <c r="I2396" s="161">
        <v>0.25</v>
      </c>
      <c r="J2396" s="157">
        <f t="shared" si="74"/>
        <v>371.25</v>
      </c>
    </row>
    <row r="2397" spans="1:10" ht="15.75">
      <c r="A2397" s="37">
        <f t="shared" si="75"/>
        <v>2393</v>
      </c>
      <c r="B2397" s="114" t="s">
        <v>204</v>
      </c>
      <c r="C2397" s="114" t="s">
        <v>4833</v>
      </c>
      <c r="D2397" s="92" t="s">
        <v>4834</v>
      </c>
      <c r="E2397" s="92" t="s">
        <v>211</v>
      </c>
      <c r="F2397" s="92"/>
      <c r="G2397" s="92">
        <v>1</v>
      </c>
      <c r="H2397" s="119">
        <v>605</v>
      </c>
      <c r="I2397" s="161">
        <v>0.25</v>
      </c>
      <c r="J2397" s="157">
        <f t="shared" si="74"/>
        <v>453.75</v>
      </c>
    </row>
    <row r="2398" spans="1:10" ht="15.75">
      <c r="A2398" s="37">
        <f t="shared" si="75"/>
        <v>2394</v>
      </c>
      <c r="B2398" s="114" t="s">
        <v>204</v>
      </c>
      <c r="C2398" s="114" t="s">
        <v>4835</v>
      </c>
      <c r="D2398" s="92" t="s">
        <v>4836</v>
      </c>
      <c r="E2398" s="92" t="s">
        <v>211</v>
      </c>
      <c r="F2398" s="92"/>
      <c r="G2398" s="92">
        <v>1</v>
      </c>
      <c r="H2398" s="119">
        <v>615</v>
      </c>
      <c r="I2398" s="161">
        <v>0.25</v>
      </c>
      <c r="J2398" s="157">
        <f t="shared" si="74"/>
        <v>461.25</v>
      </c>
    </row>
    <row r="2399" spans="1:10" ht="15.75">
      <c r="A2399" s="37">
        <f t="shared" si="75"/>
        <v>2395</v>
      </c>
      <c r="B2399" s="114" t="s">
        <v>204</v>
      </c>
      <c r="C2399" s="114" t="s">
        <v>4837</v>
      </c>
      <c r="D2399" s="92" t="s">
        <v>4838</v>
      </c>
      <c r="E2399" s="92" t="s">
        <v>211</v>
      </c>
      <c r="F2399" s="92"/>
      <c r="G2399" s="92">
        <v>1</v>
      </c>
      <c r="H2399" s="119">
        <v>665</v>
      </c>
      <c r="I2399" s="161">
        <v>0.25</v>
      </c>
      <c r="J2399" s="157">
        <f t="shared" si="74"/>
        <v>498.75</v>
      </c>
    </row>
    <row r="2400" spans="1:10" ht="15.75">
      <c r="A2400" s="37">
        <f t="shared" si="75"/>
        <v>2396</v>
      </c>
      <c r="B2400" s="114" t="s">
        <v>204</v>
      </c>
      <c r="C2400" s="114" t="s">
        <v>4839</v>
      </c>
      <c r="D2400" s="92" t="s">
        <v>4840</v>
      </c>
      <c r="E2400" s="92" t="s">
        <v>211</v>
      </c>
      <c r="F2400" s="92"/>
      <c r="G2400" s="92">
        <v>1</v>
      </c>
      <c r="H2400" s="119">
        <v>785</v>
      </c>
      <c r="I2400" s="161">
        <v>0.25</v>
      </c>
      <c r="J2400" s="157">
        <f t="shared" si="74"/>
        <v>588.75</v>
      </c>
    </row>
    <row r="2401" spans="1:10" ht="15.75">
      <c r="A2401" s="37">
        <f t="shared" si="75"/>
        <v>2397</v>
      </c>
      <c r="B2401" s="114" t="s">
        <v>204</v>
      </c>
      <c r="C2401" s="114" t="s">
        <v>4841</v>
      </c>
      <c r="D2401" s="92" t="s">
        <v>4842</v>
      </c>
      <c r="E2401" s="92" t="s">
        <v>211</v>
      </c>
      <c r="F2401" s="92"/>
      <c r="G2401" s="92">
        <v>1</v>
      </c>
      <c r="H2401" s="119">
        <v>653</v>
      </c>
      <c r="I2401" s="161">
        <v>0.25</v>
      </c>
      <c r="J2401" s="157">
        <f t="shared" si="74"/>
        <v>489.75</v>
      </c>
    </row>
    <row r="2402" spans="1:10" ht="15.75">
      <c r="A2402" s="37">
        <f t="shared" si="75"/>
        <v>2398</v>
      </c>
      <c r="B2402" s="114" t="s">
        <v>204</v>
      </c>
      <c r="C2402" s="114" t="s">
        <v>4843</v>
      </c>
      <c r="D2402" s="92" t="s">
        <v>4844</v>
      </c>
      <c r="E2402" s="92" t="s">
        <v>211</v>
      </c>
      <c r="F2402" s="92"/>
      <c r="G2402" s="92">
        <v>1</v>
      </c>
      <c r="H2402" s="119">
        <v>763</v>
      </c>
      <c r="I2402" s="161">
        <v>0.25</v>
      </c>
      <c r="J2402" s="157">
        <f t="shared" si="74"/>
        <v>572.25</v>
      </c>
    </row>
    <row r="2403" spans="1:10" ht="15.75">
      <c r="A2403" s="37">
        <f t="shared" si="75"/>
        <v>2399</v>
      </c>
      <c r="B2403" s="114" t="s">
        <v>204</v>
      </c>
      <c r="C2403" s="114" t="s">
        <v>4845</v>
      </c>
      <c r="D2403" s="92" t="s">
        <v>4846</v>
      </c>
      <c r="E2403" s="92" t="s">
        <v>211</v>
      </c>
      <c r="F2403" s="92"/>
      <c r="G2403" s="92">
        <v>1</v>
      </c>
      <c r="H2403" s="119">
        <v>773</v>
      </c>
      <c r="I2403" s="161">
        <v>0.25</v>
      </c>
      <c r="J2403" s="157">
        <f t="shared" si="74"/>
        <v>579.75</v>
      </c>
    </row>
    <row r="2404" spans="1:10" ht="15.75">
      <c r="A2404" s="37">
        <f t="shared" si="75"/>
        <v>2400</v>
      </c>
      <c r="B2404" s="114" t="s">
        <v>204</v>
      </c>
      <c r="C2404" s="114" t="s">
        <v>4847</v>
      </c>
      <c r="D2404" s="92" t="s">
        <v>4848</v>
      </c>
      <c r="E2404" s="92" t="s">
        <v>211</v>
      </c>
      <c r="F2404" s="92"/>
      <c r="G2404" s="92">
        <v>1</v>
      </c>
      <c r="H2404" s="119">
        <v>653</v>
      </c>
      <c r="I2404" s="161">
        <v>0.25</v>
      </c>
      <c r="J2404" s="157">
        <f t="shared" si="74"/>
        <v>489.75</v>
      </c>
    </row>
    <row r="2405" spans="1:10" ht="15.75">
      <c r="A2405" s="37">
        <f t="shared" si="75"/>
        <v>2401</v>
      </c>
      <c r="B2405" s="114" t="s">
        <v>204</v>
      </c>
      <c r="C2405" s="114" t="s">
        <v>4849</v>
      </c>
      <c r="D2405" s="92" t="s">
        <v>4850</v>
      </c>
      <c r="E2405" s="92" t="s">
        <v>211</v>
      </c>
      <c r="F2405" s="92"/>
      <c r="G2405" s="92">
        <v>1</v>
      </c>
      <c r="H2405" s="119">
        <v>763</v>
      </c>
      <c r="I2405" s="161">
        <v>0.25</v>
      </c>
      <c r="J2405" s="157">
        <f t="shared" si="74"/>
        <v>572.25</v>
      </c>
    </row>
    <row r="2406" spans="1:10" ht="15.75">
      <c r="A2406" s="37">
        <f t="shared" si="75"/>
        <v>2402</v>
      </c>
      <c r="B2406" s="114" t="s">
        <v>204</v>
      </c>
      <c r="C2406" s="114" t="s">
        <v>4851</v>
      </c>
      <c r="D2406" s="92" t="s">
        <v>4852</v>
      </c>
      <c r="E2406" s="92" t="s">
        <v>211</v>
      </c>
      <c r="F2406" s="92"/>
      <c r="G2406" s="92">
        <v>1</v>
      </c>
      <c r="H2406" s="119">
        <v>773</v>
      </c>
      <c r="I2406" s="161">
        <v>0.25</v>
      </c>
      <c r="J2406" s="157">
        <f t="shared" si="74"/>
        <v>579.75</v>
      </c>
    </row>
    <row r="2407" spans="1:10" ht="15.75">
      <c r="A2407" s="37">
        <f t="shared" si="75"/>
        <v>2403</v>
      </c>
      <c r="B2407" s="114" t="s">
        <v>204</v>
      </c>
      <c r="C2407" s="114" t="s">
        <v>4853</v>
      </c>
      <c r="D2407" s="92" t="s">
        <v>4854</v>
      </c>
      <c r="E2407" s="92" t="s">
        <v>211</v>
      </c>
      <c r="F2407" s="92"/>
      <c r="G2407" s="92">
        <v>1</v>
      </c>
      <c r="H2407" s="119">
        <v>608</v>
      </c>
      <c r="I2407" s="161">
        <v>0.25</v>
      </c>
      <c r="J2407" s="157">
        <f t="shared" si="74"/>
        <v>456</v>
      </c>
    </row>
    <row r="2408" spans="1:10" ht="15.75">
      <c r="A2408" s="37">
        <f t="shared" si="75"/>
        <v>2404</v>
      </c>
      <c r="B2408" s="114" t="s">
        <v>204</v>
      </c>
      <c r="C2408" s="114" t="s">
        <v>4855</v>
      </c>
      <c r="D2408" s="92" t="s">
        <v>4856</v>
      </c>
      <c r="E2408" s="92" t="s">
        <v>211</v>
      </c>
      <c r="F2408" s="92"/>
      <c r="G2408" s="92">
        <v>1</v>
      </c>
      <c r="H2408" s="119">
        <v>717</v>
      </c>
      <c r="I2408" s="161">
        <v>0.25</v>
      </c>
      <c r="J2408" s="157">
        <f t="shared" si="74"/>
        <v>537.75</v>
      </c>
    </row>
    <row r="2409" spans="1:10" ht="15.75">
      <c r="A2409" s="37">
        <f t="shared" si="75"/>
        <v>2405</v>
      </c>
      <c r="B2409" s="114" t="s">
        <v>204</v>
      </c>
      <c r="C2409" s="114" t="s">
        <v>4857</v>
      </c>
      <c r="D2409" s="92" t="s">
        <v>4858</v>
      </c>
      <c r="E2409" s="92" t="s">
        <v>211</v>
      </c>
      <c r="F2409" s="92"/>
      <c r="G2409" s="92">
        <v>1</v>
      </c>
      <c r="H2409" s="119">
        <v>728</v>
      </c>
      <c r="I2409" s="161">
        <v>0.25</v>
      </c>
      <c r="J2409" s="157">
        <f t="shared" si="74"/>
        <v>546</v>
      </c>
    </row>
    <row r="2410" spans="1:10" ht="15.75">
      <c r="A2410" s="37">
        <f t="shared" si="75"/>
        <v>2406</v>
      </c>
      <c r="B2410" s="114" t="s">
        <v>204</v>
      </c>
      <c r="C2410" s="114" t="s">
        <v>4859</v>
      </c>
      <c r="D2410" s="92" t="s">
        <v>4860</v>
      </c>
      <c r="E2410" s="92" t="s">
        <v>211</v>
      </c>
      <c r="F2410" s="92"/>
      <c r="G2410" s="92">
        <v>1</v>
      </c>
      <c r="H2410" s="119">
        <v>653</v>
      </c>
      <c r="I2410" s="161">
        <v>0.25</v>
      </c>
      <c r="J2410" s="157">
        <f t="shared" si="74"/>
        <v>489.75</v>
      </c>
    </row>
    <row r="2411" spans="1:10" ht="15.75">
      <c r="A2411" s="37">
        <f t="shared" si="75"/>
        <v>2407</v>
      </c>
      <c r="B2411" s="114" t="s">
        <v>204</v>
      </c>
      <c r="C2411" s="114" t="s">
        <v>4861</v>
      </c>
      <c r="D2411" s="92" t="s">
        <v>4862</v>
      </c>
      <c r="E2411" s="92" t="s">
        <v>211</v>
      </c>
      <c r="F2411" s="92"/>
      <c r="G2411" s="92">
        <v>1</v>
      </c>
      <c r="H2411" s="119">
        <v>763</v>
      </c>
      <c r="I2411" s="161">
        <v>0.25</v>
      </c>
      <c r="J2411" s="157">
        <f t="shared" si="74"/>
        <v>572.25</v>
      </c>
    </row>
    <row r="2412" spans="1:10" ht="15.75">
      <c r="A2412" s="37">
        <f t="shared" si="75"/>
        <v>2408</v>
      </c>
      <c r="B2412" s="114" t="s">
        <v>204</v>
      </c>
      <c r="C2412" s="114" t="s">
        <v>4863</v>
      </c>
      <c r="D2412" s="92" t="s">
        <v>4864</v>
      </c>
      <c r="E2412" s="92" t="s">
        <v>211</v>
      </c>
      <c r="F2412" s="92"/>
      <c r="G2412" s="92">
        <v>1</v>
      </c>
      <c r="H2412" s="119">
        <v>773</v>
      </c>
      <c r="I2412" s="161">
        <v>0.25</v>
      </c>
      <c r="J2412" s="157">
        <f t="shared" si="74"/>
        <v>579.75</v>
      </c>
    </row>
    <row r="2413" spans="1:10" ht="15.75">
      <c r="A2413" s="37">
        <f t="shared" si="75"/>
        <v>2409</v>
      </c>
      <c r="B2413" s="114" t="s">
        <v>204</v>
      </c>
      <c r="C2413" s="114" t="s">
        <v>4865</v>
      </c>
      <c r="D2413" s="92" t="s">
        <v>4866</v>
      </c>
      <c r="E2413" s="92" t="s">
        <v>211</v>
      </c>
      <c r="F2413" s="92"/>
      <c r="G2413" s="92">
        <v>1</v>
      </c>
      <c r="H2413" s="119">
        <v>665</v>
      </c>
      <c r="I2413" s="161">
        <v>0.25</v>
      </c>
      <c r="J2413" s="157">
        <f t="shared" si="74"/>
        <v>498.75</v>
      </c>
    </row>
    <row r="2414" spans="1:10" ht="15.75">
      <c r="A2414" s="37">
        <f t="shared" si="75"/>
        <v>2410</v>
      </c>
      <c r="B2414" s="114" t="s">
        <v>204</v>
      </c>
      <c r="C2414" s="114" t="s">
        <v>4867</v>
      </c>
      <c r="D2414" s="92" t="s">
        <v>4868</v>
      </c>
      <c r="E2414" s="92" t="s">
        <v>211</v>
      </c>
      <c r="F2414" s="92"/>
      <c r="G2414" s="92">
        <v>1</v>
      </c>
      <c r="H2414" s="119">
        <v>774</v>
      </c>
      <c r="I2414" s="161">
        <v>0.25</v>
      </c>
      <c r="J2414" s="157">
        <f t="shared" si="74"/>
        <v>580.5</v>
      </c>
    </row>
    <row r="2415" spans="1:10" ht="15.75">
      <c r="A2415" s="37">
        <f t="shared" si="75"/>
        <v>2411</v>
      </c>
      <c r="B2415" s="114" t="s">
        <v>204</v>
      </c>
      <c r="C2415" s="114" t="s">
        <v>4869</v>
      </c>
      <c r="D2415" s="92" t="s">
        <v>4870</v>
      </c>
      <c r="E2415" s="92" t="s">
        <v>211</v>
      </c>
      <c r="F2415" s="92"/>
      <c r="G2415" s="92">
        <v>1</v>
      </c>
      <c r="H2415" s="119">
        <v>785</v>
      </c>
      <c r="I2415" s="161">
        <v>0.25</v>
      </c>
      <c r="J2415" s="157">
        <f t="shared" si="74"/>
        <v>588.75</v>
      </c>
    </row>
    <row r="2416" spans="1:10" ht="15.75">
      <c r="A2416" s="37">
        <f t="shared" si="75"/>
        <v>2412</v>
      </c>
      <c r="B2416" s="114" t="s">
        <v>204</v>
      </c>
      <c r="C2416" s="114" t="s">
        <v>4871</v>
      </c>
      <c r="D2416" s="92" t="s">
        <v>4872</v>
      </c>
      <c r="E2416" s="92" t="s">
        <v>211</v>
      </c>
      <c r="F2416" s="92"/>
      <c r="G2416" s="92">
        <v>1</v>
      </c>
      <c r="H2416" s="119">
        <v>577</v>
      </c>
      <c r="I2416" s="161">
        <v>0.25</v>
      </c>
      <c r="J2416" s="157">
        <f t="shared" si="74"/>
        <v>432.75</v>
      </c>
    </row>
    <row r="2417" spans="1:10" ht="15.75">
      <c r="A2417" s="37">
        <f t="shared" si="75"/>
        <v>2413</v>
      </c>
      <c r="B2417" s="114" t="s">
        <v>204</v>
      </c>
      <c r="C2417" s="114" t="s">
        <v>4873</v>
      </c>
      <c r="D2417" s="92" t="s">
        <v>4874</v>
      </c>
      <c r="E2417" s="92" t="s">
        <v>211</v>
      </c>
      <c r="F2417" s="92"/>
      <c r="G2417" s="92">
        <v>1</v>
      </c>
      <c r="H2417" s="119">
        <v>686</v>
      </c>
      <c r="I2417" s="161">
        <v>0.25</v>
      </c>
      <c r="J2417" s="157">
        <f t="shared" si="74"/>
        <v>514.5</v>
      </c>
    </row>
    <row r="2418" spans="1:10" ht="15.75">
      <c r="A2418" s="37">
        <f t="shared" si="75"/>
        <v>2414</v>
      </c>
      <c r="B2418" s="114" t="s">
        <v>204</v>
      </c>
      <c r="C2418" s="114" t="s">
        <v>4875</v>
      </c>
      <c r="D2418" s="92" t="s">
        <v>4876</v>
      </c>
      <c r="E2418" s="92" t="s">
        <v>211</v>
      </c>
      <c r="F2418" s="92"/>
      <c r="G2418" s="92">
        <v>1</v>
      </c>
      <c r="H2418" s="119">
        <v>697</v>
      </c>
      <c r="I2418" s="161">
        <v>0.25</v>
      </c>
      <c r="J2418" s="157">
        <f t="shared" si="74"/>
        <v>522.75</v>
      </c>
    </row>
    <row r="2419" spans="1:10" ht="15.75">
      <c r="A2419" s="37">
        <f t="shared" si="75"/>
        <v>2415</v>
      </c>
      <c r="B2419" s="114" t="s">
        <v>204</v>
      </c>
      <c r="C2419" s="114" t="s">
        <v>4877</v>
      </c>
      <c r="D2419" s="92" t="s">
        <v>4878</v>
      </c>
      <c r="E2419" s="92" t="s">
        <v>211</v>
      </c>
      <c r="F2419" s="92"/>
      <c r="G2419" s="92">
        <v>1</v>
      </c>
      <c r="H2419" s="119">
        <v>581</v>
      </c>
      <c r="I2419" s="161">
        <v>0.25</v>
      </c>
      <c r="J2419" s="157">
        <f t="shared" si="74"/>
        <v>435.75</v>
      </c>
    </row>
    <row r="2420" spans="1:10" ht="15.75">
      <c r="A2420" s="37">
        <f t="shared" si="75"/>
        <v>2416</v>
      </c>
      <c r="B2420" s="114" t="s">
        <v>204</v>
      </c>
      <c r="C2420" s="114" t="s">
        <v>4879</v>
      </c>
      <c r="D2420" s="92" t="s">
        <v>4880</v>
      </c>
      <c r="E2420" s="92" t="s">
        <v>211</v>
      </c>
      <c r="F2420" s="92"/>
      <c r="G2420" s="92">
        <v>1</v>
      </c>
      <c r="H2420" s="119">
        <v>690</v>
      </c>
      <c r="I2420" s="161">
        <v>0.25</v>
      </c>
      <c r="J2420" s="157">
        <f t="shared" si="74"/>
        <v>517.5</v>
      </c>
    </row>
    <row r="2421" spans="1:10" ht="15.75">
      <c r="A2421" s="37">
        <f t="shared" si="75"/>
        <v>2417</v>
      </c>
      <c r="B2421" s="114" t="s">
        <v>204</v>
      </c>
      <c r="C2421" s="114" t="s">
        <v>4881</v>
      </c>
      <c r="D2421" s="92" t="s">
        <v>4882</v>
      </c>
      <c r="E2421" s="92" t="s">
        <v>211</v>
      </c>
      <c r="F2421" s="92"/>
      <c r="G2421" s="92">
        <v>1</v>
      </c>
      <c r="H2421" s="119">
        <v>701</v>
      </c>
      <c r="I2421" s="161">
        <v>0.25</v>
      </c>
      <c r="J2421" s="157">
        <f t="shared" si="74"/>
        <v>525.75</v>
      </c>
    </row>
    <row r="2422" spans="1:10" ht="15.75">
      <c r="A2422" s="37">
        <f t="shared" si="75"/>
        <v>2418</v>
      </c>
      <c r="B2422" s="114" t="s">
        <v>204</v>
      </c>
      <c r="C2422" s="114" t="s">
        <v>4883</v>
      </c>
      <c r="D2422" s="92" t="s">
        <v>4884</v>
      </c>
      <c r="E2422" s="92" t="s">
        <v>211</v>
      </c>
      <c r="F2422" s="92"/>
      <c r="G2422" s="92">
        <v>1</v>
      </c>
      <c r="H2422" s="119">
        <v>568</v>
      </c>
      <c r="I2422" s="161">
        <v>0.25</v>
      </c>
      <c r="J2422" s="157">
        <f t="shared" si="74"/>
        <v>426</v>
      </c>
    </row>
    <row r="2423" spans="1:10" ht="15.75">
      <c r="A2423" s="37">
        <f t="shared" si="75"/>
        <v>2419</v>
      </c>
      <c r="B2423" s="114" t="s">
        <v>204</v>
      </c>
      <c r="C2423" s="114" t="s">
        <v>4885</v>
      </c>
      <c r="D2423" s="92" t="s">
        <v>4886</v>
      </c>
      <c r="E2423" s="92" t="s">
        <v>211</v>
      </c>
      <c r="F2423" s="92"/>
      <c r="G2423" s="92">
        <v>1</v>
      </c>
      <c r="H2423" s="119">
        <v>678</v>
      </c>
      <c r="I2423" s="161">
        <v>0.25</v>
      </c>
      <c r="J2423" s="157">
        <f t="shared" si="74"/>
        <v>508.5</v>
      </c>
    </row>
    <row r="2424" spans="1:10" ht="15.75">
      <c r="A2424" s="37">
        <f t="shared" si="75"/>
        <v>2420</v>
      </c>
      <c r="B2424" s="114" t="s">
        <v>204</v>
      </c>
      <c r="C2424" s="114" t="s">
        <v>4887</v>
      </c>
      <c r="D2424" s="92" t="s">
        <v>4888</v>
      </c>
      <c r="E2424" s="92" t="s">
        <v>211</v>
      </c>
      <c r="F2424" s="92"/>
      <c r="G2424" s="92">
        <v>1</v>
      </c>
      <c r="H2424" s="119">
        <v>688</v>
      </c>
      <c r="I2424" s="161">
        <v>0.25</v>
      </c>
      <c r="J2424" s="157">
        <f t="shared" si="74"/>
        <v>516</v>
      </c>
    </row>
    <row r="2425" spans="1:10" ht="15.75">
      <c r="A2425" s="37">
        <f t="shared" si="75"/>
        <v>2421</v>
      </c>
      <c r="B2425" s="114" t="s">
        <v>204</v>
      </c>
      <c r="C2425" s="114" t="s">
        <v>4889</v>
      </c>
      <c r="D2425" s="92" t="s">
        <v>4890</v>
      </c>
      <c r="E2425" s="92" t="s">
        <v>211</v>
      </c>
      <c r="F2425" s="92"/>
      <c r="G2425" s="92">
        <v>1</v>
      </c>
      <c r="H2425" s="119">
        <v>568</v>
      </c>
      <c r="I2425" s="161">
        <v>0.25</v>
      </c>
      <c r="J2425" s="157">
        <f t="shared" si="74"/>
        <v>426</v>
      </c>
    </row>
    <row r="2426" spans="1:10" ht="15.75">
      <c r="A2426" s="37">
        <f t="shared" si="75"/>
        <v>2422</v>
      </c>
      <c r="B2426" s="114" t="s">
        <v>204</v>
      </c>
      <c r="C2426" s="114" t="s">
        <v>4891</v>
      </c>
      <c r="D2426" s="92" t="s">
        <v>4892</v>
      </c>
      <c r="E2426" s="92" t="s">
        <v>211</v>
      </c>
      <c r="F2426" s="92"/>
      <c r="G2426" s="92">
        <v>1</v>
      </c>
      <c r="H2426" s="119">
        <v>678</v>
      </c>
      <c r="I2426" s="161">
        <v>0.25</v>
      </c>
      <c r="J2426" s="157">
        <f t="shared" si="74"/>
        <v>508.5</v>
      </c>
    </row>
    <row r="2427" spans="1:10" ht="15.75">
      <c r="A2427" s="37">
        <f t="shared" si="75"/>
        <v>2423</v>
      </c>
      <c r="B2427" s="114" t="s">
        <v>204</v>
      </c>
      <c r="C2427" s="114" t="s">
        <v>4893</v>
      </c>
      <c r="D2427" s="92" t="s">
        <v>4894</v>
      </c>
      <c r="E2427" s="92" t="s">
        <v>211</v>
      </c>
      <c r="F2427" s="92"/>
      <c r="G2427" s="92">
        <v>1</v>
      </c>
      <c r="H2427" s="119">
        <v>688</v>
      </c>
      <c r="I2427" s="161">
        <v>0.25</v>
      </c>
      <c r="J2427" s="157">
        <f t="shared" si="74"/>
        <v>516</v>
      </c>
    </row>
    <row r="2428" spans="1:10" ht="15.75">
      <c r="A2428" s="37">
        <f t="shared" si="75"/>
        <v>2424</v>
      </c>
      <c r="B2428" s="114" t="s">
        <v>204</v>
      </c>
      <c r="C2428" s="114" t="s">
        <v>4895</v>
      </c>
      <c r="D2428" s="92" t="s">
        <v>4896</v>
      </c>
      <c r="E2428" s="92" t="s">
        <v>211</v>
      </c>
      <c r="F2428" s="92"/>
      <c r="G2428" s="92">
        <v>1</v>
      </c>
      <c r="H2428" s="119">
        <v>527</v>
      </c>
      <c r="I2428" s="161">
        <v>0.25</v>
      </c>
      <c r="J2428" s="157">
        <f t="shared" si="74"/>
        <v>395.25</v>
      </c>
    </row>
    <row r="2429" spans="1:10" ht="15.75">
      <c r="A2429" s="37">
        <f t="shared" si="75"/>
        <v>2425</v>
      </c>
      <c r="B2429" s="114" t="s">
        <v>204</v>
      </c>
      <c r="C2429" s="114" t="s">
        <v>4897</v>
      </c>
      <c r="D2429" s="92" t="s">
        <v>4898</v>
      </c>
      <c r="E2429" s="92" t="s">
        <v>211</v>
      </c>
      <c r="F2429" s="92"/>
      <c r="G2429" s="92">
        <v>1</v>
      </c>
      <c r="H2429" s="119">
        <v>636</v>
      </c>
      <c r="I2429" s="161">
        <v>0.25</v>
      </c>
      <c r="J2429" s="157">
        <f t="shared" si="74"/>
        <v>477</v>
      </c>
    </row>
    <row r="2430" spans="1:10" ht="15.75">
      <c r="A2430" s="37">
        <f t="shared" si="75"/>
        <v>2426</v>
      </c>
      <c r="B2430" s="114" t="s">
        <v>204</v>
      </c>
      <c r="C2430" s="114" t="s">
        <v>4899</v>
      </c>
      <c r="D2430" s="92" t="s">
        <v>4900</v>
      </c>
      <c r="E2430" s="92" t="s">
        <v>211</v>
      </c>
      <c r="F2430" s="92"/>
      <c r="G2430" s="92">
        <v>1</v>
      </c>
      <c r="H2430" s="119">
        <v>646</v>
      </c>
      <c r="I2430" s="161">
        <v>0.25</v>
      </c>
      <c r="J2430" s="157">
        <f t="shared" si="74"/>
        <v>484.5</v>
      </c>
    </row>
    <row r="2431" spans="1:10" ht="15.75">
      <c r="A2431" s="37">
        <f t="shared" si="75"/>
        <v>2427</v>
      </c>
      <c r="B2431" s="114" t="s">
        <v>204</v>
      </c>
      <c r="C2431" s="114" t="s">
        <v>4901</v>
      </c>
      <c r="D2431" s="92" t="s">
        <v>4902</v>
      </c>
      <c r="E2431" s="92" t="s">
        <v>211</v>
      </c>
      <c r="F2431" s="92"/>
      <c r="G2431" s="92">
        <v>1</v>
      </c>
      <c r="H2431" s="119">
        <v>568</v>
      </c>
      <c r="I2431" s="161">
        <v>0.25</v>
      </c>
      <c r="J2431" s="157">
        <f t="shared" si="74"/>
        <v>426</v>
      </c>
    </row>
    <row r="2432" spans="1:10" ht="15.75">
      <c r="A2432" s="37">
        <f t="shared" si="75"/>
        <v>2428</v>
      </c>
      <c r="B2432" s="114" t="s">
        <v>204</v>
      </c>
      <c r="C2432" s="114" t="s">
        <v>4903</v>
      </c>
      <c r="D2432" s="92" t="s">
        <v>4904</v>
      </c>
      <c r="E2432" s="92" t="s">
        <v>211</v>
      </c>
      <c r="F2432" s="92"/>
      <c r="G2432" s="92">
        <v>1</v>
      </c>
      <c r="H2432" s="119">
        <v>678</v>
      </c>
      <c r="I2432" s="161">
        <v>0.25</v>
      </c>
      <c r="J2432" s="157">
        <f t="shared" si="74"/>
        <v>508.5</v>
      </c>
    </row>
    <row r="2433" spans="1:10" ht="15.75">
      <c r="A2433" s="37">
        <f t="shared" si="75"/>
        <v>2429</v>
      </c>
      <c r="B2433" s="114" t="s">
        <v>204</v>
      </c>
      <c r="C2433" s="114" t="s">
        <v>4905</v>
      </c>
      <c r="D2433" s="92" t="s">
        <v>4906</v>
      </c>
      <c r="E2433" s="92" t="s">
        <v>211</v>
      </c>
      <c r="F2433" s="92"/>
      <c r="G2433" s="92">
        <v>1</v>
      </c>
      <c r="H2433" s="119">
        <v>688</v>
      </c>
      <c r="I2433" s="161">
        <v>0.25</v>
      </c>
      <c r="J2433" s="157">
        <f t="shared" si="74"/>
        <v>516</v>
      </c>
    </row>
    <row r="2434" spans="1:10" ht="15.75">
      <c r="A2434" s="37">
        <f t="shared" si="75"/>
        <v>2430</v>
      </c>
      <c r="B2434" s="114" t="s">
        <v>204</v>
      </c>
      <c r="C2434" s="114" t="s">
        <v>4907</v>
      </c>
      <c r="D2434" s="92" t="s">
        <v>4908</v>
      </c>
      <c r="E2434" s="92" t="s">
        <v>211</v>
      </c>
      <c r="F2434" s="92"/>
      <c r="G2434" s="92">
        <v>1</v>
      </c>
      <c r="H2434" s="119">
        <v>581</v>
      </c>
      <c r="I2434" s="161">
        <v>0.25</v>
      </c>
      <c r="J2434" s="157">
        <f t="shared" ref="J2434:J2497" si="76">H2434*(1-I2434)</f>
        <v>435.75</v>
      </c>
    </row>
    <row r="2435" spans="1:10" ht="15.75">
      <c r="A2435" s="37">
        <f t="shared" si="75"/>
        <v>2431</v>
      </c>
      <c r="B2435" s="114" t="s">
        <v>204</v>
      </c>
      <c r="C2435" s="114" t="s">
        <v>4909</v>
      </c>
      <c r="D2435" s="92" t="s">
        <v>4910</v>
      </c>
      <c r="E2435" s="92" t="s">
        <v>211</v>
      </c>
      <c r="F2435" s="92"/>
      <c r="G2435" s="92">
        <v>1</v>
      </c>
      <c r="H2435" s="119">
        <v>690</v>
      </c>
      <c r="I2435" s="161">
        <v>0.25</v>
      </c>
      <c r="J2435" s="157">
        <f t="shared" si="76"/>
        <v>517.5</v>
      </c>
    </row>
    <row r="2436" spans="1:10" ht="15.75">
      <c r="A2436" s="37">
        <f t="shared" si="75"/>
        <v>2432</v>
      </c>
      <c r="B2436" s="114" t="s">
        <v>204</v>
      </c>
      <c r="C2436" s="114" t="s">
        <v>4911</v>
      </c>
      <c r="D2436" s="92" t="s">
        <v>4912</v>
      </c>
      <c r="E2436" s="92" t="s">
        <v>211</v>
      </c>
      <c r="F2436" s="92"/>
      <c r="G2436" s="92">
        <v>1</v>
      </c>
      <c r="H2436" s="119">
        <v>701</v>
      </c>
      <c r="I2436" s="161">
        <v>0.25</v>
      </c>
      <c r="J2436" s="157">
        <f t="shared" si="76"/>
        <v>525.75</v>
      </c>
    </row>
    <row r="2437" spans="1:10" ht="15.75">
      <c r="A2437" s="37">
        <f t="shared" si="75"/>
        <v>2433</v>
      </c>
      <c r="B2437" s="114" t="s">
        <v>204</v>
      </c>
      <c r="C2437" s="114" t="s">
        <v>4913</v>
      </c>
      <c r="D2437" s="92" t="s">
        <v>4914</v>
      </c>
      <c r="E2437" s="92" t="s">
        <v>211</v>
      </c>
      <c r="F2437" s="92"/>
      <c r="G2437" s="92">
        <v>1</v>
      </c>
      <c r="H2437" s="119">
        <v>495</v>
      </c>
      <c r="I2437" s="161">
        <v>0.25</v>
      </c>
      <c r="J2437" s="157">
        <f t="shared" si="76"/>
        <v>371.25</v>
      </c>
    </row>
    <row r="2438" spans="1:10" ht="15.75">
      <c r="A2438" s="37">
        <f t="shared" si="75"/>
        <v>2434</v>
      </c>
      <c r="B2438" s="114" t="s">
        <v>204</v>
      </c>
      <c r="C2438" s="114" t="s">
        <v>4915</v>
      </c>
      <c r="D2438" s="92" t="s">
        <v>4916</v>
      </c>
      <c r="E2438" s="92" t="s">
        <v>211</v>
      </c>
      <c r="F2438" s="92"/>
      <c r="G2438" s="92">
        <v>1</v>
      </c>
      <c r="H2438" s="119">
        <v>605</v>
      </c>
      <c r="I2438" s="161">
        <v>0.25</v>
      </c>
      <c r="J2438" s="157">
        <f t="shared" si="76"/>
        <v>453.75</v>
      </c>
    </row>
    <row r="2439" spans="1:10" ht="15.75">
      <c r="A2439" s="37">
        <f t="shared" ref="A2439:A2502" si="77">A2438+1</f>
        <v>2435</v>
      </c>
      <c r="B2439" s="114" t="s">
        <v>204</v>
      </c>
      <c r="C2439" s="114" t="s">
        <v>4917</v>
      </c>
      <c r="D2439" s="92" t="s">
        <v>4918</v>
      </c>
      <c r="E2439" s="92" t="s">
        <v>211</v>
      </c>
      <c r="F2439" s="92"/>
      <c r="G2439" s="92">
        <v>1</v>
      </c>
      <c r="H2439" s="119">
        <v>615</v>
      </c>
      <c r="I2439" s="161">
        <v>0.25</v>
      </c>
      <c r="J2439" s="157">
        <f t="shared" si="76"/>
        <v>461.25</v>
      </c>
    </row>
    <row r="2440" spans="1:10" ht="15.75">
      <c r="A2440" s="37">
        <f t="shared" si="77"/>
        <v>2436</v>
      </c>
      <c r="B2440" s="114" t="s">
        <v>204</v>
      </c>
      <c r="C2440" s="114" t="s">
        <v>4919</v>
      </c>
      <c r="D2440" s="92" t="s">
        <v>4920</v>
      </c>
      <c r="E2440" s="92" t="s">
        <v>211</v>
      </c>
      <c r="F2440" s="92"/>
      <c r="G2440" s="92">
        <v>1</v>
      </c>
      <c r="H2440" s="119">
        <v>668</v>
      </c>
      <c r="I2440" s="161">
        <v>0.25</v>
      </c>
      <c r="J2440" s="157">
        <f t="shared" si="76"/>
        <v>501</v>
      </c>
    </row>
    <row r="2441" spans="1:10" ht="15.75">
      <c r="A2441" s="37">
        <f t="shared" si="77"/>
        <v>2437</v>
      </c>
      <c r="B2441" s="114" t="s">
        <v>204</v>
      </c>
      <c r="C2441" s="114" t="s">
        <v>4921</v>
      </c>
      <c r="D2441" s="92" t="s">
        <v>4922</v>
      </c>
      <c r="E2441" s="92" t="s">
        <v>211</v>
      </c>
      <c r="F2441" s="92"/>
      <c r="G2441" s="92">
        <v>1</v>
      </c>
      <c r="H2441" s="119">
        <v>777</v>
      </c>
      <c r="I2441" s="161">
        <v>0.25</v>
      </c>
      <c r="J2441" s="157">
        <f t="shared" si="76"/>
        <v>582.75</v>
      </c>
    </row>
    <row r="2442" spans="1:10" ht="15.75">
      <c r="A2442" s="37">
        <f t="shared" si="77"/>
        <v>2438</v>
      </c>
      <c r="B2442" s="114" t="s">
        <v>204</v>
      </c>
      <c r="C2442" s="114" t="s">
        <v>4923</v>
      </c>
      <c r="D2442" s="92" t="s">
        <v>4924</v>
      </c>
      <c r="E2442" s="92" t="s">
        <v>211</v>
      </c>
      <c r="F2442" s="92"/>
      <c r="G2442" s="92">
        <v>1</v>
      </c>
      <c r="H2442" s="119">
        <v>789</v>
      </c>
      <c r="I2442" s="161">
        <v>0.25</v>
      </c>
      <c r="J2442" s="157">
        <f t="shared" si="76"/>
        <v>591.75</v>
      </c>
    </row>
    <row r="2443" spans="1:10" ht="15.75">
      <c r="A2443" s="37">
        <f t="shared" si="77"/>
        <v>2439</v>
      </c>
      <c r="B2443" s="114" t="s">
        <v>204</v>
      </c>
      <c r="C2443" s="114" t="s">
        <v>4925</v>
      </c>
      <c r="D2443" s="92" t="s">
        <v>4926</v>
      </c>
      <c r="E2443" s="92" t="s">
        <v>211</v>
      </c>
      <c r="F2443" s="92"/>
      <c r="G2443" s="92">
        <v>1</v>
      </c>
      <c r="H2443" s="119">
        <v>657</v>
      </c>
      <c r="I2443" s="161">
        <v>0.25</v>
      </c>
      <c r="J2443" s="157">
        <f t="shared" si="76"/>
        <v>492.75</v>
      </c>
    </row>
    <row r="2444" spans="1:10" ht="15.75">
      <c r="A2444" s="37">
        <f t="shared" si="77"/>
        <v>2440</v>
      </c>
      <c r="B2444" s="114" t="s">
        <v>204</v>
      </c>
      <c r="C2444" s="114" t="s">
        <v>4927</v>
      </c>
      <c r="D2444" s="92" t="s">
        <v>4928</v>
      </c>
      <c r="E2444" s="92" t="s">
        <v>211</v>
      </c>
      <c r="F2444" s="92"/>
      <c r="G2444" s="92">
        <v>1</v>
      </c>
      <c r="H2444" s="119">
        <v>766</v>
      </c>
      <c r="I2444" s="161">
        <v>0.25</v>
      </c>
      <c r="J2444" s="157">
        <f t="shared" si="76"/>
        <v>574.5</v>
      </c>
    </row>
    <row r="2445" spans="1:10" ht="15.75">
      <c r="A2445" s="37">
        <f t="shared" si="77"/>
        <v>2441</v>
      </c>
      <c r="B2445" s="114" t="s">
        <v>204</v>
      </c>
      <c r="C2445" s="114" t="s">
        <v>4929</v>
      </c>
      <c r="D2445" s="92" t="s">
        <v>4930</v>
      </c>
      <c r="E2445" s="92" t="s">
        <v>211</v>
      </c>
      <c r="F2445" s="92"/>
      <c r="G2445" s="92">
        <v>1</v>
      </c>
      <c r="H2445" s="119">
        <v>776</v>
      </c>
      <c r="I2445" s="161">
        <v>0.25</v>
      </c>
      <c r="J2445" s="157">
        <f t="shared" si="76"/>
        <v>582</v>
      </c>
    </row>
    <row r="2446" spans="1:10" ht="15.75">
      <c r="A2446" s="37">
        <f t="shared" si="77"/>
        <v>2442</v>
      </c>
      <c r="B2446" s="114" t="s">
        <v>204</v>
      </c>
      <c r="C2446" s="114" t="s">
        <v>4931</v>
      </c>
      <c r="D2446" s="92" t="s">
        <v>4932</v>
      </c>
      <c r="E2446" s="92" t="s">
        <v>211</v>
      </c>
      <c r="F2446" s="92"/>
      <c r="G2446" s="92">
        <v>1</v>
      </c>
      <c r="H2446" s="119">
        <v>657</v>
      </c>
      <c r="I2446" s="161">
        <v>0.25</v>
      </c>
      <c r="J2446" s="157">
        <f t="shared" si="76"/>
        <v>492.75</v>
      </c>
    </row>
    <row r="2447" spans="1:10" ht="15.75">
      <c r="A2447" s="37">
        <f t="shared" si="77"/>
        <v>2443</v>
      </c>
      <c r="B2447" s="114" t="s">
        <v>204</v>
      </c>
      <c r="C2447" s="114" t="s">
        <v>4933</v>
      </c>
      <c r="D2447" s="92" t="s">
        <v>4934</v>
      </c>
      <c r="E2447" s="92" t="s">
        <v>211</v>
      </c>
      <c r="F2447" s="92"/>
      <c r="G2447" s="92">
        <v>1</v>
      </c>
      <c r="H2447" s="119">
        <v>766</v>
      </c>
      <c r="I2447" s="161">
        <v>0.25</v>
      </c>
      <c r="J2447" s="157">
        <f t="shared" si="76"/>
        <v>574.5</v>
      </c>
    </row>
    <row r="2448" spans="1:10" ht="15.75">
      <c r="A2448" s="37">
        <f t="shared" si="77"/>
        <v>2444</v>
      </c>
      <c r="B2448" s="114" t="s">
        <v>204</v>
      </c>
      <c r="C2448" s="114" t="s">
        <v>4935</v>
      </c>
      <c r="D2448" s="92" t="s">
        <v>4936</v>
      </c>
      <c r="E2448" s="92" t="s">
        <v>211</v>
      </c>
      <c r="F2448" s="92"/>
      <c r="G2448" s="92">
        <v>1</v>
      </c>
      <c r="H2448" s="119">
        <v>776</v>
      </c>
      <c r="I2448" s="161">
        <v>0.25</v>
      </c>
      <c r="J2448" s="157">
        <f t="shared" si="76"/>
        <v>582</v>
      </c>
    </row>
    <row r="2449" spans="1:10" ht="15.75">
      <c r="A2449" s="37">
        <f t="shared" si="77"/>
        <v>2445</v>
      </c>
      <c r="B2449" s="114" t="s">
        <v>204</v>
      </c>
      <c r="C2449" s="114" t="s">
        <v>4937</v>
      </c>
      <c r="D2449" s="92" t="s">
        <v>4938</v>
      </c>
      <c r="E2449" s="92" t="s">
        <v>211</v>
      </c>
      <c r="F2449" s="92"/>
      <c r="G2449" s="92">
        <v>1</v>
      </c>
      <c r="H2449" s="119">
        <v>657</v>
      </c>
      <c r="I2449" s="161">
        <v>0.25</v>
      </c>
      <c r="J2449" s="157">
        <f t="shared" si="76"/>
        <v>492.75</v>
      </c>
    </row>
    <row r="2450" spans="1:10" ht="15.75">
      <c r="A2450" s="37">
        <f t="shared" si="77"/>
        <v>2446</v>
      </c>
      <c r="B2450" s="114" t="s">
        <v>204</v>
      </c>
      <c r="C2450" s="114" t="s">
        <v>4939</v>
      </c>
      <c r="D2450" s="92" t="s">
        <v>4940</v>
      </c>
      <c r="E2450" s="92" t="s">
        <v>211</v>
      </c>
      <c r="F2450" s="92"/>
      <c r="G2450" s="92">
        <v>1</v>
      </c>
      <c r="H2450" s="119">
        <v>766</v>
      </c>
      <c r="I2450" s="161">
        <v>0.25</v>
      </c>
      <c r="J2450" s="157">
        <f t="shared" si="76"/>
        <v>574.5</v>
      </c>
    </row>
    <row r="2451" spans="1:10" ht="15.75">
      <c r="A2451" s="37">
        <f t="shared" si="77"/>
        <v>2447</v>
      </c>
      <c r="B2451" s="114" t="s">
        <v>204</v>
      </c>
      <c r="C2451" s="114" t="s">
        <v>4941</v>
      </c>
      <c r="D2451" s="92" t="s">
        <v>4942</v>
      </c>
      <c r="E2451" s="92" t="s">
        <v>211</v>
      </c>
      <c r="F2451" s="92"/>
      <c r="G2451" s="92">
        <v>1</v>
      </c>
      <c r="H2451" s="119">
        <v>610</v>
      </c>
      <c r="I2451" s="161">
        <v>0.25</v>
      </c>
      <c r="J2451" s="157">
        <f t="shared" si="76"/>
        <v>457.5</v>
      </c>
    </row>
    <row r="2452" spans="1:10" ht="15.75">
      <c r="A2452" s="37">
        <f t="shared" si="77"/>
        <v>2448</v>
      </c>
      <c r="B2452" s="114" t="s">
        <v>204</v>
      </c>
      <c r="C2452" s="114" t="s">
        <v>4943</v>
      </c>
      <c r="D2452" s="92" t="s">
        <v>4944</v>
      </c>
      <c r="E2452" s="92" t="s">
        <v>211</v>
      </c>
      <c r="F2452" s="92"/>
      <c r="G2452" s="92">
        <v>1</v>
      </c>
      <c r="H2452" s="119">
        <v>720</v>
      </c>
      <c r="I2452" s="161">
        <v>0.25</v>
      </c>
      <c r="J2452" s="157">
        <f t="shared" si="76"/>
        <v>540</v>
      </c>
    </row>
    <row r="2453" spans="1:10" ht="15.75">
      <c r="A2453" s="37">
        <f t="shared" si="77"/>
        <v>2449</v>
      </c>
      <c r="B2453" s="114" t="s">
        <v>204</v>
      </c>
      <c r="C2453" s="114" t="s">
        <v>4945</v>
      </c>
      <c r="D2453" s="92" t="s">
        <v>4946</v>
      </c>
      <c r="E2453" s="92" t="s">
        <v>211</v>
      </c>
      <c r="F2453" s="92"/>
      <c r="G2453" s="92">
        <v>1</v>
      </c>
      <c r="H2453" s="119">
        <v>731</v>
      </c>
      <c r="I2453" s="161">
        <v>0.25</v>
      </c>
      <c r="J2453" s="157">
        <f t="shared" si="76"/>
        <v>548.25</v>
      </c>
    </row>
    <row r="2454" spans="1:10" ht="15.75">
      <c r="A2454" s="37">
        <f t="shared" si="77"/>
        <v>2450</v>
      </c>
      <c r="B2454" s="114" t="s">
        <v>204</v>
      </c>
      <c r="C2454" s="114" t="s">
        <v>4947</v>
      </c>
      <c r="D2454" s="92" t="s">
        <v>4948</v>
      </c>
      <c r="E2454" s="92" t="s">
        <v>211</v>
      </c>
      <c r="F2454" s="92"/>
      <c r="G2454" s="92">
        <v>1</v>
      </c>
      <c r="H2454" s="119">
        <v>668</v>
      </c>
      <c r="I2454" s="161">
        <v>0.25</v>
      </c>
      <c r="J2454" s="157">
        <f t="shared" si="76"/>
        <v>501</v>
      </c>
    </row>
    <row r="2455" spans="1:10" ht="15.75">
      <c r="A2455" s="37">
        <f t="shared" si="77"/>
        <v>2451</v>
      </c>
      <c r="B2455" s="114" t="s">
        <v>204</v>
      </c>
      <c r="C2455" s="114" t="s">
        <v>4949</v>
      </c>
      <c r="D2455" s="92" t="s">
        <v>4950</v>
      </c>
      <c r="E2455" s="92" t="s">
        <v>211</v>
      </c>
      <c r="F2455" s="92"/>
      <c r="G2455" s="92">
        <v>1</v>
      </c>
      <c r="H2455" s="119">
        <v>777</v>
      </c>
      <c r="I2455" s="161">
        <v>0.25</v>
      </c>
      <c r="J2455" s="157">
        <f t="shared" si="76"/>
        <v>582.75</v>
      </c>
    </row>
    <row r="2456" spans="1:10" ht="15.75">
      <c r="A2456" s="37">
        <f t="shared" si="77"/>
        <v>2452</v>
      </c>
      <c r="B2456" s="114" t="s">
        <v>204</v>
      </c>
      <c r="C2456" s="114" t="s">
        <v>4951</v>
      </c>
      <c r="D2456" s="92" t="s">
        <v>4952</v>
      </c>
      <c r="E2456" s="92" t="s">
        <v>211</v>
      </c>
      <c r="F2456" s="92"/>
      <c r="G2456" s="92">
        <v>1</v>
      </c>
      <c r="H2456" s="119">
        <v>789</v>
      </c>
      <c r="I2456" s="161">
        <v>0.25</v>
      </c>
      <c r="J2456" s="157">
        <f t="shared" si="76"/>
        <v>591.75</v>
      </c>
    </row>
    <row r="2457" spans="1:10" ht="15.75">
      <c r="A2457" s="37">
        <f t="shared" si="77"/>
        <v>2453</v>
      </c>
      <c r="B2457" s="114" t="s">
        <v>204</v>
      </c>
      <c r="C2457" s="114" t="s">
        <v>4953</v>
      </c>
      <c r="D2457" s="92" t="s">
        <v>4954</v>
      </c>
      <c r="E2457" s="92" t="s">
        <v>211</v>
      </c>
      <c r="F2457" s="92"/>
      <c r="G2457" s="92">
        <v>1</v>
      </c>
      <c r="H2457" s="119">
        <v>579</v>
      </c>
      <c r="I2457" s="161">
        <v>0.25</v>
      </c>
      <c r="J2457" s="157">
        <f t="shared" si="76"/>
        <v>434.25</v>
      </c>
    </row>
    <row r="2458" spans="1:10" ht="15.75">
      <c r="A2458" s="37">
        <f t="shared" si="77"/>
        <v>2454</v>
      </c>
      <c r="B2458" s="114" t="s">
        <v>204</v>
      </c>
      <c r="C2458" s="114" t="s">
        <v>4955</v>
      </c>
      <c r="D2458" s="92" t="s">
        <v>4956</v>
      </c>
      <c r="E2458" s="92" t="s">
        <v>211</v>
      </c>
      <c r="F2458" s="92"/>
      <c r="G2458" s="92">
        <v>1</v>
      </c>
      <c r="H2458" s="119">
        <v>689</v>
      </c>
      <c r="I2458" s="161">
        <v>0.25</v>
      </c>
      <c r="J2458" s="157">
        <f t="shared" si="76"/>
        <v>516.75</v>
      </c>
    </row>
    <row r="2459" spans="1:10" ht="15.75">
      <c r="A2459" s="37">
        <f t="shared" si="77"/>
        <v>2455</v>
      </c>
      <c r="B2459" s="114" t="s">
        <v>204</v>
      </c>
      <c r="C2459" s="114" t="s">
        <v>4957</v>
      </c>
      <c r="D2459" s="92" t="s">
        <v>4958</v>
      </c>
      <c r="E2459" s="92" t="s">
        <v>211</v>
      </c>
      <c r="F2459" s="92"/>
      <c r="G2459" s="92">
        <v>1</v>
      </c>
      <c r="H2459" s="119">
        <v>699</v>
      </c>
      <c r="I2459" s="161">
        <v>0.25</v>
      </c>
      <c r="J2459" s="157">
        <f t="shared" si="76"/>
        <v>524.25</v>
      </c>
    </row>
    <row r="2460" spans="1:10" ht="15.75">
      <c r="A2460" s="37">
        <f t="shared" si="77"/>
        <v>2456</v>
      </c>
      <c r="B2460" s="114" t="s">
        <v>204</v>
      </c>
      <c r="C2460" s="114" t="s">
        <v>4959</v>
      </c>
      <c r="D2460" s="92" t="s">
        <v>4960</v>
      </c>
      <c r="E2460" s="92" t="s">
        <v>211</v>
      </c>
      <c r="F2460" s="92"/>
      <c r="G2460" s="92">
        <v>1</v>
      </c>
      <c r="H2460" s="119">
        <v>118</v>
      </c>
      <c r="I2460" s="161">
        <v>0.25</v>
      </c>
      <c r="J2460" s="157">
        <f t="shared" si="76"/>
        <v>88.5</v>
      </c>
    </row>
    <row r="2461" spans="1:10" ht="15.75">
      <c r="A2461" s="37">
        <f t="shared" si="77"/>
        <v>2457</v>
      </c>
      <c r="B2461" s="114" t="s">
        <v>204</v>
      </c>
      <c r="C2461" s="114" t="s">
        <v>4961</v>
      </c>
      <c r="D2461" s="92" t="s">
        <v>4962</v>
      </c>
      <c r="E2461" s="92" t="s">
        <v>211</v>
      </c>
      <c r="F2461" s="92"/>
      <c r="G2461" s="92">
        <v>1</v>
      </c>
      <c r="H2461" s="119">
        <v>164</v>
      </c>
      <c r="I2461" s="161">
        <v>0.25</v>
      </c>
      <c r="J2461" s="157">
        <f t="shared" si="76"/>
        <v>123</v>
      </c>
    </row>
    <row r="2462" spans="1:10" ht="15.75">
      <c r="A2462" s="37">
        <f t="shared" si="77"/>
        <v>2458</v>
      </c>
      <c r="B2462" s="114" t="s">
        <v>204</v>
      </c>
      <c r="C2462" s="114" t="s">
        <v>4963</v>
      </c>
      <c r="D2462" s="92" t="s">
        <v>4964</v>
      </c>
      <c r="E2462" s="92" t="s">
        <v>211</v>
      </c>
      <c r="F2462" s="92"/>
      <c r="G2462" s="92">
        <v>1</v>
      </c>
      <c r="H2462" s="119">
        <v>179</v>
      </c>
      <c r="I2462" s="161">
        <v>0.25</v>
      </c>
      <c r="J2462" s="157">
        <f t="shared" si="76"/>
        <v>134.25</v>
      </c>
    </row>
    <row r="2463" spans="1:10" ht="15.75">
      <c r="A2463" s="37">
        <f t="shared" si="77"/>
        <v>2459</v>
      </c>
      <c r="B2463" s="114" t="s">
        <v>204</v>
      </c>
      <c r="C2463" s="114" t="s">
        <v>4965</v>
      </c>
      <c r="D2463" s="92" t="s">
        <v>4966</v>
      </c>
      <c r="E2463" s="92" t="s">
        <v>211</v>
      </c>
      <c r="F2463" s="92"/>
      <c r="G2463" s="92">
        <v>1</v>
      </c>
      <c r="H2463" s="119">
        <v>3570</v>
      </c>
      <c r="I2463" s="161">
        <v>0.25</v>
      </c>
      <c r="J2463" s="157">
        <f t="shared" si="76"/>
        <v>2677.5</v>
      </c>
    </row>
    <row r="2464" spans="1:10" ht="15.75">
      <c r="A2464" s="37">
        <f t="shared" si="77"/>
        <v>2460</v>
      </c>
      <c r="B2464" s="114" t="s">
        <v>204</v>
      </c>
      <c r="C2464" s="114" t="s">
        <v>4967</v>
      </c>
      <c r="D2464" s="92" t="s">
        <v>4968</v>
      </c>
      <c r="E2464" s="92" t="s">
        <v>211</v>
      </c>
      <c r="F2464" s="92"/>
      <c r="G2464" s="92">
        <v>1</v>
      </c>
      <c r="H2464" s="119">
        <v>245</v>
      </c>
      <c r="I2464" s="161">
        <v>0.25</v>
      </c>
      <c r="J2464" s="157">
        <f t="shared" si="76"/>
        <v>183.75</v>
      </c>
    </row>
    <row r="2465" spans="1:10" ht="15.75">
      <c r="A2465" s="37">
        <f t="shared" si="77"/>
        <v>2461</v>
      </c>
      <c r="B2465" s="114" t="s">
        <v>204</v>
      </c>
      <c r="C2465" s="114" t="s">
        <v>4969</v>
      </c>
      <c r="D2465" s="92" t="s">
        <v>4970</v>
      </c>
      <c r="E2465" s="92" t="s">
        <v>211</v>
      </c>
      <c r="F2465" s="92"/>
      <c r="G2465" s="92">
        <v>1</v>
      </c>
      <c r="H2465" s="119">
        <v>145</v>
      </c>
      <c r="I2465" s="161">
        <v>0.25</v>
      </c>
      <c r="J2465" s="157">
        <f t="shared" si="76"/>
        <v>108.75</v>
      </c>
    </row>
    <row r="2466" spans="1:10" ht="15.75">
      <c r="A2466" s="37">
        <f t="shared" si="77"/>
        <v>2462</v>
      </c>
      <c r="B2466" s="114" t="s">
        <v>204</v>
      </c>
      <c r="C2466" s="114" t="s">
        <v>4971</v>
      </c>
      <c r="D2466" s="92" t="s">
        <v>4972</v>
      </c>
      <c r="E2466" s="92" t="s">
        <v>211</v>
      </c>
      <c r="F2466" s="92"/>
      <c r="G2466" s="92">
        <v>1</v>
      </c>
      <c r="H2466" s="119">
        <v>179</v>
      </c>
      <c r="I2466" s="161">
        <v>0.25</v>
      </c>
      <c r="J2466" s="157">
        <f t="shared" si="76"/>
        <v>134.25</v>
      </c>
    </row>
    <row r="2467" spans="1:10" ht="15.75">
      <c r="A2467" s="37">
        <f t="shared" si="77"/>
        <v>2463</v>
      </c>
      <c r="B2467" s="114" t="s">
        <v>204</v>
      </c>
      <c r="C2467" s="114" t="s">
        <v>4973</v>
      </c>
      <c r="D2467" s="92" t="s">
        <v>4974</v>
      </c>
      <c r="E2467" s="92" t="s">
        <v>211</v>
      </c>
      <c r="F2467" s="92"/>
      <c r="G2467" s="92">
        <v>1</v>
      </c>
      <c r="H2467" s="119">
        <v>215</v>
      </c>
      <c r="I2467" s="161">
        <v>0.25</v>
      </c>
      <c r="J2467" s="157">
        <f t="shared" si="76"/>
        <v>161.25</v>
      </c>
    </row>
    <row r="2468" spans="1:10" ht="15.75">
      <c r="A2468" s="37">
        <f t="shared" si="77"/>
        <v>2464</v>
      </c>
      <c r="B2468" s="114" t="s">
        <v>204</v>
      </c>
      <c r="C2468" s="114" t="s">
        <v>4975</v>
      </c>
      <c r="D2468" s="92" t="s">
        <v>4976</v>
      </c>
      <c r="E2468" s="92" t="s">
        <v>211</v>
      </c>
      <c r="F2468" s="92"/>
      <c r="G2468" s="92">
        <v>1</v>
      </c>
      <c r="H2468" s="119">
        <v>245</v>
      </c>
      <c r="I2468" s="161">
        <v>0.25</v>
      </c>
      <c r="J2468" s="157">
        <f t="shared" si="76"/>
        <v>183.75</v>
      </c>
    </row>
    <row r="2469" spans="1:10" ht="15.75">
      <c r="A2469" s="37">
        <f t="shared" si="77"/>
        <v>2465</v>
      </c>
      <c r="B2469" s="114" t="s">
        <v>204</v>
      </c>
      <c r="C2469" s="114" t="s">
        <v>4977</v>
      </c>
      <c r="D2469" s="92" t="s">
        <v>4978</v>
      </c>
      <c r="E2469" s="92" t="s">
        <v>211</v>
      </c>
      <c r="F2469" s="92"/>
      <c r="G2469" s="92">
        <v>1</v>
      </c>
      <c r="H2469" s="119">
        <v>145</v>
      </c>
      <c r="I2469" s="161">
        <v>0.25</v>
      </c>
      <c r="J2469" s="157">
        <f t="shared" si="76"/>
        <v>108.75</v>
      </c>
    </row>
    <row r="2470" spans="1:10" ht="15.75">
      <c r="A2470" s="37">
        <f t="shared" si="77"/>
        <v>2466</v>
      </c>
      <c r="B2470" s="114" t="s">
        <v>204</v>
      </c>
      <c r="C2470" s="114" t="s">
        <v>4979</v>
      </c>
      <c r="D2470" s="92" t="s">
        <v>4980</v>
      </c>
      <c r="E2470" s="92" t="s">
        <v>211</v>
      </c>
      <c r="F2470" s="92"/>
      <c r="G2470" s="92">
        <v>1</v>
      </c>
      <c r="H2470" s="119">
        <v>181</v>
      </c>
      <c r="I2470" s="161">
        <v>0.25</v>
      </c>
      <c r="J2470" s="157">
        <f t="shared" si="76"/>
        <v>135.75</v>
      </c>
    </row>
    <row r="2471" spans="1:10" ht="15.75">
      <c r="A2471" s="37">
        <f t="shared" si="77"/>
        <v>2467</v>
      </c>
      <c r="B2471" s="114" t="s">
        <v>204</v>
      </c>
      <c r="C2471" s="114" t="s">
        <v>4981</v>
      </c>
      <c r="D2471" s="92" t="s">
        <v>4982</v>
      </c>
      <c r="E2471" s="92" t="s">
        <v>211</v>
      </c>
      <c r="F2471" s="92"/>
      <c r="G2471" s="92">
        <v>1</v>
      </c>
      <c r="H2471" s="119">
        <v>215</v>
      </c>
      <c r="I2471" s="161">
        <v>0.25</v>
      </c>
      <c r="J2471" s="157">
        <f t="shared" si="76"/>
        <v>161.25</v>
      </c>
    </row>
    <row r="2472" spans="1:10" ht="15.75">
      <c r="A2472" s="37">
        <f t="shared" si="77"/>
        <v>2468</v>
      </c>
      <c r="B2472" s="114" t="s">
        <v>204</v>
      </c>
      <c r="C2472" s="114" t="s">
        <v>4983</v>
      </c>
      <c r="D2472" s="92" t="s">
        <v>4984</v>
      </c>
      <c r="E2472" s="92" t="s">
        <v>211</v>
      </c>
      <c r="F2472" s="92"/>
      <c r="G2472" s="92">
        <v>1</v>
      </c>
      <c r="H2472" s="119">
        <v>3611</v>
      </c>
      <c r="I2472" s="161">
        <v>0.25</v>
      </c>
      <c r="J2472" s="157">
        <f t="shared" si="76"/>
        <v>2708.25</v>
      </c>
    </row>
    <row r="2473" spans="1:10" ht="15.75">
      <c r="A2473" s="37">
        <f t="shared" si="77"/>
        <v>2469</v>
      </c>
      <c r="B2473" s="114" t="s">
        <v>204</v>
      </c>
      <c r="C2473" s="114" t="s">
        <v>4985</v>
      </c>
      <c r="D2473" s="92" t="s">
        <v>4986</v>
      </c>
      <c r="E2473" s="92" t="s">
        <v>211</v>
      </c>
      <c r="F2473" s="92"/>
      <c r="G2473" s="92">
        <v>1</v>
      </c>
      <c r="H2473" s="119">
        <v>849</v>
      </c>
      <c r="I2473" s="161">
        <v>0.25</v>
      </c>
      <c r="J2473" s="157">
        <f t="shared" si="76"/>
        <v>636.75</v>
      </c>
    </row>
    <row r="2474" spans="1:10" ht="30">
      <c r="A2474" s="37">
        <f t="shared" si="77"/>
        <v>2470</v>
      </c>
      <c r="B2474" s="114" t="s">
        <v>204</v>
      </c>
      <c r="C2474" s="114" t="s">
        <v>4987</v>
      </c>
      <c r="D2474" s="92" t="s">
        <v>4988</v>
      </c>
      <c r="E2474" s="92" t="s">
        <v>211</v>
      </c>
      <c r="F2474" s="92"/>
      <c r="G2474" s="92">
        <v>1</v>
      </c>
      <c r="H2474" s="119">
        <v>849</v>
      </c>
      <c r="I2474" s="161">
        <v>0.25</v>
      </c>
      <c r="J2474" s="157">
        <f t="shared" si="76"/>
        <v>636.75</v>
      </c>
    </row>
    <row r="2475" spans="1:10" ht="15.75">
      <c r="A2475" s="37">
        <f t="shared" si="77"/>
        <v>2471</v>
      </c>
      <c r="B2475" s="114" t="s">
        <v>204</v>
      </c>
      <c r="C2475" s="114" t="s">
        <v>4989</v>
      </c>
      <c r="D2475" s="92" t="s">
        <v>4990</v>
      </c>
      <c r="E2475" s="92" t="s">
        <v>211</v>
      </c>
      <c r="F2475" s="92"/>
      <c r="G2475" s="92">
        <v>1</v>
      </c>
      <c r="H2475" s="119">
        <v>599</v>
      </c>
      <c r="I2475" s="161">
        <v>0.25</v>
      </c>
      <c r="J2475" s="157">
        <f t="shared" si="76"/>
        <v>449.25</v>
      </c>
    </row>
    <row r="2476" spans="1:10" ht="15.75">
      <c r="A2476" s="37">
        <f t="shared" si="77"/>
        <v>2472</v>
      </c>
      <c r="B2476" s="114" t="s">
        <v>204</v>
      </c>
      <c r="C2476" s="114" t="s">
        <v>4991</v>
      </c>
      <c r="D2476" s="92" t="s">
        <v>4992</v>
      </c>
      <c r="E2476" s="92" t="s">
        <v>211</v>
      </c>
      <c r="F2476" s="92"/>
      <c r="G2476" s="92">
        <v>1</v>
      </c>
      <c r="H2476" s="119">
        <v>949</v>
      </c>
      <c r="I2476" s="161">
        <v>0.25</v>
      </c>
      <c r="J2476" s="157">
        <f t="shared" si="76"/>
        <v>711.75</v>
      </c>
    </row>
    <row r="2477" spans="1:10" ht="15.75">
      <c r="A2477" s="37">
        <f t="shared" si="77"/>
        <v>2473</v>
      </c>
      <c r="B2477" s="114" t="s">
        <v>204</v>
      </c>
      <c r="C2477" s="114" t="s">
        <v>4993</v>
      </c>
      <c r="D2477" s="92" t="s">
        <v>4994</v>
      </c>
      <c r="E2477" s="92" t="s">
        <v>211</v>
      </c>
      <c r="F2477" s="92"/>
      <c r="G2477" s="92">
        <v>1</v>
      </c>
      <c r="H2477" s="119">
        <v>949</v>
      </c>
      <c r="I2477" s="161">
        <v>0.25</v>
      </c>
      <c r="J2477" s="157">
        <f t="shared" si="76"/>
        <v>711.75</v>
      </c>
    </row>
    <row r="2478" spans="1:10" ht="15.75">
      <c r="A2478" s="37">
        <f t="shared" si="77"/>
        <v>2474</v>
      </c>
      <c r="B2478" s="114" t="s">
        <v>204</v>
      </c>
      <c r="C2478" s="114" t="s">
        <v>4995</v>
      </c>
      <c r="D2478" s="92" t="s">
        <v>4996</v>
      </c>
      <c r="E2478" s="92" t="s">
        <v>211</v>
      </c>
      <c r="F2478" s="92"/>
      <c r="G2478" s="92">
        <v>1</v>
      </c>
      <c r="H2478" s="119">
        <v>549</v>
      </c>
      <c r="I2478" s="161">
        <v>0.25</v>
      </c>
      <c r="J2478" s="157">
        <f t="shared" si="76"/>
        <v>411.75</v>
      </c>
    </row>
    <row r="2479" spans="1:10" ht="15.75">
      <c r="A2479" s="37">
        <f t="shared" si="77"/>
        <v>2475</v>
      </c>
      <c r="B2479" s="114" t="s">
        <v>204</v>
      </c>
      <c r="C2479" s="114" t="s">
        <v>4997</v>
      </c>
      <c r="D2479" s="92" t="s">
        <v>4998</v>
      </c>
      <c r="E2479" s="92" t="s">
        <v>211</v>
      </c>
      <c r="F2479" s="92"/>
      <c r="G2479" s="92">
        <v>1</v>
      </c>
      <c r="H2479" s="119">
        <v>85</v>
      </c>
      <c r="I2479" s="161">
        <v>0.25</v>
      </c>
      <c r="J2479" s="157">
        <f t="shared" si="76"/>
        <v>63.75</v>
      </c>
    </row>
    <row r="2480" spans="1:10" ht="15.75">
      <c r="A2480" s="37">
        <f t="shared" si="77"/>
        <v>2476</v>
      </c>
      <c r="B2480" s="114" t="s">
        <v>204</v>
      </c>
      <c r="C2480" s="114" t="s">
        <v>4999</v>
      </c>
      <c r="D2480" s="92" t="s">
        <v>5000</v>
      </c>
      <c r="E2480" s="92" t="s">
        <v>211</v>
      </c>
      <c r="F2480" s="92"/>
      <c r="G2480" s="92">
        <v>1</v>
      </c>
      <c r="H2480" s="119">
        <v>170</v>
      </c>
      <c r="I2480" s="161">
        <v>0.25</v>
      </c>
      <c r="J2480" s="157">
        <f t="shared" si="76"/>
        <v>127.5</v>
      </c>
    </row>
    <row r="2481" spans="1:10" ht="15.75">
      <c r="A2481" s="37">
        <f t="shared" si="77"/>
        <v>2477</v>
      </c>
      <c r="B2481" s="114" t="s">
        <v>204</v>
      </c>
      <c r="C2481" s="114" t="s">
        <v>5001</v>
      </c>
      <c r="D2481" s="92" t="s">
        <v>5002</v>
      </c>
      <c r="E2481" s="92" t="s">
        <v>211</v>
      </c>
      <c r="F2481" s="92"/>
      <c r="G2481" s="92">
        <v>1</v>
      </c>
      <c r="H2481" s="119">
        <v>206</v>
      </c>
      <c r="I2481" s="161">
        <v>0.25</v>
      </c>
      <c r="J2481" s="157">
        <f t="shared" si="76"/>
        <v>154.5</v>
      </c>
    </row>
    <row r="2482" spans="1:10" ht="15.75">
      <c r="A2482" s="37">
        <f t="shared" si="77"/>
        <v>2478</v>
      </c>
      <c r="B2482" s="114" t="s">
        <v>204</v>
      </c>
      <c r="C2482" s="114" t="s">
        <v>5003</v>
      </c>
      <c r="D2482" s="92" t="s">
        <v>5004</v>
      </c>
      <c r="E2482" s="92" t="s">
        <v>211</v>
      </c>
      <c r="F2482" s="92"/>
      <c r="G2482" s="92">
        <v>1</v>
      </c>
      <c r="H2482" s="119">
        <v>495</v>
      </c>
      <c r="I2482" s="161">
        <v>0.25</v>
      </c>
      <c r="J2482" s="157">
        <f t="shared" si="76"/>
        <v>371.25</v>
      </c>
    </row>
    <row r="2483" spans="1:10" ht="15.75">
      <c r="A2483" s="37">
        <f t="shared" si="77"/>
        <v>2479</v>
      </c>
      <c r="B2483" s="92" t="s">
        <v>5005</v>
      </c>
      <c r="C2483" s="92" t="s">
        <v>5006</v>
      </c>
      <c r="D2483" s="92" t="s">
        <v>5007</v>
      </c>
      <c r="E2483" s="92" t="s">
        <v>211</v>
      </c>
      <c r="F2483" s="92"/>
      <c r="G2483" s="92">
        <v>1</v>
      </c>
      <c r="H2483" s="119">
        <v>390</v>
      </c>
      <c r="I2483" s="161">
        <v>0.25</v>
      </c>
      <c r="J2483" s="157">
        <f t="shared" si="76"/>
        <v>292.5</v>
      </c>
    </row>
    <row r="2484" spans="1:10" ht="15.75">
      <c r="A2484" s="37">
        <f t="shared" si="77"/>
        <v>2480</v>
      </c>
      <c r="B2484" s="92" t="s">
        <v>5005</v>
      </c>
      <c r="C2484" s="92" t="s">
        <v>5008</v>
      </c>
      <c r="D2484" s="92" t="s">
        <v>5009</v>
      </c>
      <c r="E2484" s="92" t="s">
        <v>211</v>
      </c>
      <c r="F2484" s="92"/>
      <c r="G2484" s="92">
        <v>1</v>
      </c>
      <c r="H2484" s="119">
        <v>450</v>
      </c>
      <c r="I2484" s="161">
        <v>0.25</v>
      </c>
      <c r="J2484" s="157">
        <f t="shared" si="76"/>
        <v>337.5</v>
      </c>
    </row>
    <row r="2485" spans="1:10" ht="15.75">
      <c r="A2485" s="37">
        <f t="shared" si="77"/>
        <v>2481</v>
      </c>
      <c r="B2485" s="92" t="s">
        <v>5005</v>
      </c>
      <c r="C2485" s="92" t="s">
        <v>5010</v>
      </c>
      <c r="D2485" s="92" t="s">
        <v>5011</v>
      </c>
      <c r="E2485" s="92" t="s">
        <v>211</v>
      </c>
      <c r="F2485" s="92"/>
      <c r="G2485" s="92">
        <v>1</v>
      </c>
      <c r="H2485" s="119">
        <v>450</v>
      </c>
      <c r="I2485" s="161">
        <v>0.25</v>
      </c>
      <c r="J2485" s="157">
        <f t="shared" si="76"/>
        <v>337.5</v>
      </c>
    </row>
    <row r="2486" spans="1:10" ht="15.75">
      <c r="A2486" s="37">
        <f t="shared" si="77"/>
        <v>2482</v>
      </c>
      <c r="B2486" s="92" t="s">
        <v>5005</v>
      </c>
      <c r="C2486" s="92" t="s">
        <v>5012</v>
      </c>
      <c r="D2486" s="92" t="s">
        <v>5013</v>
      </c>
      <c r="E2486" s="92" t="s">
        <v>211</v>
      </c>
      <c r="F2486" s="92"/>
      <c r="G2486" s="92">
        <v>1</v>
      </c>
      <c r="H2486" s="119">
        <v>450</v>
      </c>
      <c r="I2486" s="161">
        <v>0.25</v>
      </c>
      <c r="J2486" s="157">
        <f t="shared" si="76"/>
        <v>337.5</v>
      </c>
    </row>
    <row r="2487" spans="1:10" ht="15.75">
      <c r="A2487" s="37">
        <f t="shared" si="77"/>
        <v>2483</v>
      </c>
      <c r="B2487" s="92" t="s">
        <v>5005</v>
      </c>
      <c r="C2487" s="92" t="s">
        <v>5014</v>
      </c>
      <c r="D2487" s="92" t="s">
        <v>5015</v>
      </c>
      <c r="E2487" s="92" t="s">
        <v>211</v>
      </c>
      <c r="F2487" s="92"/>
      <c r="G2487" s="92">
        <v>1</v>
      </c>
      <c r="H2487" s="119">
        <v>436</v>
      </c>
      <c r="I2487" s="161">
        <v>0.25</v>
      </c>
      <c r="J2487" s="157">
        <f t="shared" si="76"/>
        <v>327</v>
      </c>
    </row>
    <row r="2488" spans="1:10" ht="15.75">
      <c r="A2488" s="37">
        <f t="shared" si="77"/>
        <v>2484</v>
      </c>
      <c r="B2488" s="92" t="s">
        <v>5005</v>
      </c>
      <c r="C2488" s="92" t="s">
        <v>5016</v>
      </c>
      <c r="D2488" s="92" t="s">
        <v>5017</v>
      </c>
      <c r="E2488" s="92" t="s">
        <v>211</v>
      </c>
      <c r="F2488" s="92"/>
      <c r="G2488" s="92">
        <v>1</v>
      </c>
      <c r="H2488" s="119">
        <v>495</v>
      </c>
      <c r="I2488" s="161">
        <v>0.25</v>
      </c>
      <c r="J2488" s="157">
        <f t="shared" si="76"/>
        <v>371.25</v>
      </c>
    </row>
    <row r="2489" spans="1:10" ht="15.75">
      <c r="A2489" s="37">
        <f t="shared" si="77"/>
        <v>2485</v>
      </c>
      <c r="B2489" s="92" t="s">
        <v>5005</v>
      </c>
      <c r="C2489" s="92" t="s">
        <v>5018</v>
      </c>
      <c r="D2489" s="92" t="s">
        <v>5019</v>
      </c>
      <c r="E2489" s="92" t="s">
        <v>211</v>
      </c>
      <c r="F2489" s="92"/>
      <c r="G2489" s="92">
        <v>1</v>
      </c>
      <c r="H2489" s="119">
        <v>495</v>
      </c>
      <c r="I2489" s="161">
        <v>0.25</v>
      </c>
      <c r="J2489" s="157">
        <f t="shared" si="76"/>
        <v>371.25</v>
      </c>
    </row>
    <row r="2490" spans="1:10" ht="15.75">
      <c r="A2490" s="37">
        <f t="shared" si="77"/>
        <v>2486</v>
      </c>
      <c r="B2490" s="92" t="s">
        <v>5005</v>
      </c>
      <c r="C2490" s="92" t="s">
        <v>5020</v>
      </c>
      <c r="D2490" s="92" t="s">
        <v>5021</v>
      </c>
      <c r="E2490" s="92" t="s">
        <v>211</v>
      </c>
      <c r="F2490" s="92"/>
      <c r="G2490" s="92">
        <v>1</v>
      </c>
      <c r="H2490" s="119">
        <v>390</v>
      </c>
      <c r="I2490" s="161">
        <v>0.25</v>
      </c>
      <c r="J2490" s="157">
        <f t="shared" si="76"/>
        <v>292.5</v>
      </c>
    </row>
    <row r="2491" spans="1:10" ht="15.75">
      <c r="A2491" s="37">
        <f t="shared" si="77"/>
        <v>2487</v>
      </c>
      <c r="B2491" s="92" t="s">
        <v>5005</v>
      </c>
      <c r="C2491" s="92" t="s">
        <v>5022</v>
      </c>
      <c r="D2491" s="92" t="s">
        <v>5023</v>
      </c>
      <c r="E2491" s="92" t="s">
        <v>211</v>
      </c>
      <c r="F2491" s="92"/>
      <c r="G2491" s="92">
        <v>1</v>
      </c>
      <c r="H2491" s="119">
        <v>187</v>
      </c>
      <c r="I2491" s="161">
        <v>0.25</v>
      </c>
      <c r="J2491" s="157">
        <f t="shared" si="76"/>
        <v>140.25</v>
      </c>
    </row>
    <row r="2492" spans="1:10" ht="15.75">
      <c r="A2492" s="37">
        <f t="shared" si="77"/>
        <v>2488</v>
      </c>
      <c r="B2492" s="92" t="s">
        <v>5005</v>
      </c>
      <c r="C2492" s="92" t="s">
        <v>5024</v>
      </c>
      <c r="D2492" s="92" t="s">
        <v>5025</v>
      </c>
      <c r="E2492" s="92" t="s">
        <v>211</v>
      </c>
      <c r="F2492" s="92"/>
      <c r="G2492" s="92">
        <v>1</v>
      </c>
      <c r="H2492" s="119">
        <v>396</v>
      </c>
      <c r="I2492" s="161">
        <v>0.25</v>
      </c>
      <c r="J2492" s="157">
        <f t="shared" si="76"/>
        <v>297</v>
      </c>
    </row>
    <row r="2493" spans="1:10" ht="15.75">
      <c r="A2493" s="37">
        <f t="shared" si="77"/>
        <v>2489</v>
      </c>
      <c r="B2493" s="92" t="s">
        <v>5005</v>
      </c>
      <c r="C2493" s="92" t="s">
        <v>5026</v>
      </c>
      <c r="D2493" s="92" t="s">
        <v>5027</v>
      </c>
      <c r="E2493" s="92" t="s">
        <v>211</v>
      </c>
      <c r="F2493" s="92"/>
      <c r="G2493" s="92">
        <v>1</v>
      </c>
      <c r="H2493" s="119">
        <v>196</v>
      </c>
      <c r="I2493" s="161">
        <v>0.25</v>
      </c>
      <c r="J2493" s="157">
        <f t="shared" si="76"/>
        <v>147</v>
      </c>
    </row>
    <row r="2494" spans="1:10" ht="15.75">
      <c r="A2494" s="37">
        <f t="shared" si="77"/>
        <v>2490</v>
      </c>
      <c r="B2494" s="92" t="s">
        <v>5005</v>
      </c>
      <c r="C2494" s="92" t="s">
        <v>5028</v>
      </c>
      <c r="D2494" s="92" t="s">
        <v>5029</v>
      </c>
      <c r="E2494" s="92" t="s">
        <v>211</v>
      </c>
      <c r="F2494" s="92"/>
      <c r="G2494" s="92">
        <v>1</v>
      </c>
      <c r="H2494" s="119">
        <v>417</v>
      </c>
      <c r="I2494" s="161">
        <v>0.25</v>
      </c>
      <c r="J2494" s="157">
        <f t="shared" si="76"/>
        <v>312.75</v>
      </c>
    </row>
    <row r="2495" spans="1:10" ht="15.75">
      <c r="A2495" s="37">
        <f t="shared" si="77"/>
        <v>2491</v>
      </c>
      <c r="B2495" s="92" t="s">
        <v>5005</v>
      </c>
      <c r="C2495" s="92" t="s">
        <v>5030</v>
      </c>
      <c r="D2495" s="92" t="s">
        <v>5031</v>
      </c>
      <c r="E2495" s="92" t="s">
        <v>211</v>
      </c>
      <c r="F2495" s="92"/>
      <c r="G2495" s="92">
        <v>1</v>
      </c>
      <c r="H2495" s="119">
        <v>217</v>
      </c>
      <c r="I2495" s="161">
        <v>0.25</v>
      </c>
      <c r="J2495" s="157">
        <f t="shared" si="76"/>
        <v>162.75</v>
      </c>
    </row>
    <row r="2496" spans="1:10" ht="15.75">
      <c r="A2496" s="37">
        <f t="shared" si="77"/>
        <v>2492</v>
      </c>
      <c r="B2496" s="92" t="s">
        <v>5005</v>
      </c>
      <c r="C2496" s="92" t="s">
        <v>5032</v>
      </c>
      <c r="D2496" s="92" t="s">
        <v>5033</v>
      </c>
      <c r="E2496" s="92" t="s">
        <v>211</v>
      </c>
      <c r="F2496" s="92"/>
      <c r="G2496" s="92">
        <v>1</v>
      </c>
      <c r="H2496" s="119">
        <v>206</v>
      </c>
      <c r="I2496" s="161">
        <v>0.25</v>
      </c>
      <c r="J2496" s="157">
        <f t="shared" si="76"/>
        <v>154.5</v>
      </c>
    </row>
    <row r="2497" spans="1:10" ht="15.75">
      <c r="A2497" s="37">
        <f t="shared" si="77"/>
        <v>2493</v>
      </c>
      <c r="B2497" s="92" t="s">
        <v>5005</v>
      </c>
      <c r="C2497" s="92" t="s">
        <v>5034</v>
      </c>
      <c r="D2497" s="92" t="s">
        <v>5035</v>
      </c>
      <c r="E2497" s="92" t="s">
        <v>211</v>
      </c>
      <c r="F2497" s="92"/>
      <c r="G2497" s="92">
        <v>1</v>
      </c>
      <c r="H2497" s="119">
        <v>407</v>
      </c>
      <c r="I2497" s="161">
        <v>0.25</v>
      </c>
      <c r="J2497" s="157">
        <f t="shared" si="76"/>
        <v>305.25</v>
      </c>
    </row>
    <row r="2498" spans="1:10" ht="15.75">
      <c r="A2498" s="37">
        <f t="shared" si="77"/>
        <v>2494</v>
      </c>
      <c r="B2498" s="92" t="s">
        <v>5005</v>
      </c>
      <c r="C2498" s="92" t="s">
        <v>5036</v>
      </c>
      <c r="D2498" s="92" t="s">
        <v>5037</v>
      </c>
      <c r="E2498" s="92" t="s">
        <v>211</v>
      </c>
      <c r="F2498" s="92"/>
      <c r="G2498" s="92">
        <v>1</v>
      </c>
      <c r="H2498" s="119">
        <v>223</v>
      </c>
      <c r="I2498" s="161">
        <v>0.25</v>
      </c>
      <c r="J2498" s="157">
        <f t="shared" ref="J2498:J2561" si="78">H2498*(1-I2498)</f>
        <v>167.25</v>
      </c>
    </row>
    <row r="2499" spans="1:10" ht="15.75">
      <c r="A2499" s="37">
        <f t="shared" si="77"/>
        <v>2495</v>
      </c>
      <c r="B2499" s="92" t="s">
        <v>5005</v>
      </c>
      <c r="C2499" s="92" t="s">
        <v>5038</v>
      </c>
      <c r="D2499" s="92" t="s">
        <v>5039</v>
      </c>
      <c r="E2499" s="92" t="s">
        <v>211</v>
      </c>
      <c r="F2499" s="92"/>
      <c r="G2499" s="92">
        <v>1</v>
      </c>
      <c r="H2499" s="119">
        <v>213</v>
      </c>
      <c r="I2499" s="161">
        <v>0.25</v>
      </c>
      <c r="J2499" s="157">
        <f t="shared" si="78"/>
        <v>159.75</v>
      </c>
    </row>
    <row r="2500" spans="1:10" ht="15.75">
      <c r="A2500" s="37">
        <f t="shared" si="77"/>
        <v>2496</v>
      </c>
      <c r="B2500" s="92" t="s">
        <v>5005</v>
      </c>
      <c r="C2500" s="92" t="s">
        <v>5040</v>
      </c>
      <c r="D2500" s="92" t="s">
        <v>5041</v>
      </c>
      <c r="E2500" s="92" t="s">
        <v>211</v>
      </c>
      <c r="F2500" s="92"/>
      <c r="G2500" s="92">
        <v>1</v>
      </c>
      <c r="H2500" s="119">
        <v>213</v>
      </c>
      <c r="I2500" s="161">
        <v>0.25</v>
      </c>
      <c r="J2500" s="157">
        <f t="shared" si="78"/>
        <v>159.75</v>
      </c>
    </row>
    <row r="2501" spans="1:10" ht="15.75">
      <c r="A2501" s="37">
        <f t="shared" si="77"/>
        <v>2497</v>
      </c>
      <c r="B2501" s="92" t="s">
        <v>5005</v>
      </c>
      <c r="C2501" s="92" t="s">
        <v>5042</v>
      </c>
      <c r="D2501" s="92" t="s">
        <v>5043</v>
      </c>
      <c r="E2501" s="92" t="s">
        <v>211</v>
      </c>
      <c r="F2501" s="92"/>
      <c r="G2501" s="92">
        <v>1</v>
      </c>
      <c r="H2501" s="119">
        <v>33</v>
      </c>
      <c r="I2501" s="161">
        <v>0.25</v>
      </c>
      <c r="J2501" s="157">
        <f t="shared" si="78"/>
        <v>24.75</v>
      </c>
    </row>
    <row r="2502" spans="1:10" ht="15.75">
      <c r="A2502" s="37">
        <f t="shared" si="77"/>
        <v>2498</v>
      </c>
      <c r="B2502" s="92" t="s">
        <v>5005</v>
      </c>
      <c r="C2502" s="92" t="s">
        <v>5044</v>
      </c>
      <c r="D2502" s="92" t="s">
        <v>5045</v>
      </c>
      <c r="E2502" s="92" t="s">
        <v>211</v>
      </c>
      <c r="F2502" s="92"/>
      <c r="G2502" s="92">
        <v>1</v>
      </c>
      <c r="H2502" s="119">
        <v>951</v>
      </c>
      <c r="I2502" s="161">
        <v>0.25</v>
      </c>
      <c r="J2502" s="157">
        <f t="shared" si="78"/>
        <v>713.25</v>
      </c>
    </row>
    <row r="2503" spans="1:10" ht="15.75">
      <c r="A2503" s="37">
        <f t="shared" ref="A2503:A2566" si="79">A2502+1</f>
        <v>2499</v>
      </c>
      <c r="B2503" s="92" t="s">
        <v>5005</v>
      </c>
      <c r="C2503" s="92" t="s">
        <v>5046</v>
      </c>
      <c r="D2503" s="92" t="s">
        <v>5047</v>
      </c>
      <c r="E2503" s="92" t="s">
        <v>211</v>
      </c>
      <c r="F2503" s="92"/>
      <c r="G2503" s="92">
        <v>1</v>
      </c>
      <c r="H2503" s="119">
        <v>1159</v>
      </c>
      <c r="I2503" s="161">
        <v>0.25</v>
      </c>
      <c r="J2503" s="157">
        <f t="shared" si="78"/>
        <v>869.25</v>
      </c>
    </row>
    <row r="2504" spans="1:10" ht="15.75">
      <c r="A2504" s="37">
        <f t="shared" si="79"/>
        <v>2500</v>
      </c>
      <c r="B2504" s="92" t="s">
        <v>5005</v>
      </c>
      <c r="C2504" s="92" t="s">
        <v>5048</v>
      </c>
      <c r="D2504" s="92" t="s">
        <v>5049</v>
      </c>
      <c r="E2504" s="92" t="s">
        <v>211</v>
      </c>
      <c r="F2504" s="92"/>
      <c r="G2504" s="92">
        <v>1</v>
      </c>
      <c r="H2504" s="119">
        <v>1279</v>
      </c>
      <c r="I2504" s="161">
        <v>0.25</v>
      </c>
      <c r="J2504" s="157">
        <f t="shared" si="78"/>
        <v>959.25</v>
      </c>
    </row>
    <row r="2505" spans="1:10" ht="15.75">
      <c r="A2505" s="37">
        <f t="shared" si="79"/>
        <v>2501</v>
      </c>
      <c r="B2505" s="92" t="s">
        <v>5005</v>
      </c>
      <c r="C2505" s="92" t="s">
        <v>5050</v>
      </c>
      <c r="D2505" s="92" t="s">
        <v>5051</v>
      </c>
      <c r="E2505" s="92" t="s">
        <v>211</v>
      </c>
      <c r="F2505" s="92"/>
      <c r="G2505" s="92">
        <v>1</v>
      </c>
      <c r="H2505" s="119">
        <v>1159</v>
      </c>
      <c r="I2505" s="161">
        <v>0.25</v>
      </c>
      <c r="J2505" s="157">
        <f t="shared" si="78"/>
        <v>869.25</v>
      </c>
    </row>
    <row r="2506" spans="1:10" ht="15.75">
      <c r="A2506" s="37">
        <f t="shared" si="79"/>
        <v>2502</v>
      </c>
      <c r="B2506" s="92" t="s">
        <v>5005</v>
      </c>
      <c r="C2506" s="92" t="s">
        <v>5052</v>
      </c>
      <c r="D2506" s="92" t="s">
        <v>5053</v>
      </c>
      <c r="E2506" s="92" t="s">
        <v>211</v>
      </c>
      <c r="F2506" s="92"/>
      <c r="G2506" s="92">
        <v>1</v>
      </c>
      <c r="H2506" s="119">
        <v>1094</v>
      </c>
      <c r="I2506" s="161">
        <v>0.25</v>
      </c>
      <c r="J2506" s="157">
        <f t="shared" si="78"/>
        <v>820.5</v>
      </c>
    </row>
    <row r="2507" spans="1:10" ht="15.75">
      <c r="A2507" s="37">
        <f t="shared" si="79"/>
        <v>2503</v>
      </c>
      <c r="B2507" s="92" t="s">
        <v>5005</v>
      </c>
      <c r="C2507" s="92" t="s">
        <v>5054</v>
      </c>
      <c r="D2507" s="92" t="s">
        <v>5055</v>
      </c>
      <c r="E2507" s="92" t="s">
        <v>211</v>
      </c>
      <c r="F2507" s="92"/>
      <c r="G2507" s="92">
        <v>1</v>
      </c>
      <c r="H2507" s="119">
        <v>951</v>
      </c>
      <c r="I2507" s="161">
        <v>0.25</v>
      </c>
      <c r="J2507" s="157">
        <f t="shared" si="78"/>
        <v>713.25</v>
      </c>
    </row>
    <row r="2508" spans="1:10" ht="15.75">
      <c r="A2508" s="37">
        <f t="shared" si="79"/>
        <v>2504</v>
      </c>
      <c r="B2508" s="92" t="s">
        <v>5005</v>
      </c>
      <c r="C2508" s="92" t="s">
        <v>5056</v>
      </c>
      <c r="D2508" s="92" t="s">
        <v>5057</v>
      </c>
      <c r="E2508" s="92" t="s">
        <v>211</v>
      </c>
      <c r="F2508" s="92"/>
      <c r="G2508" s="92">
        <v>1</v>
      </c>
      <c r="H2508" s="119">
        <v>503</v>
      </c>
      <c r="I2508" s="161">
        <v>0.25</v>
      </c>
      <c r="J2508" s="157">
        <f t="shared" si="78"/>
        <v>377.25</v>
      </c>
    </row>
    <row r="2509" spans="1:10" ht="15.75">
      <c r="A2509" s="37">
        <f t="shared" si="79"/>
        <v>2505</v>
      </c>
      <c r="B2509" s="92" t="s">
        <v>5005</v>
      </c>
      <c r="C2509" s="92" t="s">
        <v>5058</v>
      </c>
      <c r="D2509" s="92" t="s">
        <v>5059</v>
      </c>
      <c r="E2509" s="92" t="s">
        <v>211</v>
      </c>
      <c r="F2509" s="92"/>
      <c r="G2509" s="92">
        <v>1</v>
      </c>
      <c r="H2509" s="119">
        <v>503</v>
      </c>
      <c r="I2509" s="161">
        <v>0.25</v>
      </c>
      <c r="J2509" s="157">
        <f t="shared" si="78"/>
        <v>377.25</v>
      </c>
    </row>
    <row r="2510" spans="1:10" ht="15.75">
      <c r="A2510" s="37">
        <f t="shared" si="79"/>
        <v>2506</v>
      </c>
      <c r="B2510" s="92" t="s">
        <v>5005</v>
      </c>
      <c r="C2510" s="92" t="s">
        <v>5060</v>
      </c>
      <c r="D2510" s="92" t="s">
        <v>5061</v>
      </c>
      <c r="E2510" s="92" t="s">
        <v>211</v>
      </c>
      <c r="F2510" s="92"/>
      <c r="G2510" s="92">
        <v>1</v>
      </c>
      <c r="H2510" s="119">
        <v>503</v>
      </c>
      <c r="I2510" s="161">
        <v>0.25</v>
      </c>
      <c r="J2510" s="157">
        <f t="shared" si="78"/>
        <v>377.25</v>
      </c>
    </row>
    <row r="2511" spans="1:10" ht="15.75">
      <c r="A2511" s="37">
        <f t="shared" si="79"/>
        <v>2507</v>
      </c>
      <c r="B2511" s="92" t="s">
        <v>5005</v>
      </c>
      <c r="C2511" s="92" t="s">
        <v>5062</v>
      </c>
      <c r="D2511" s="92" t="s">
        <v>5063</v>
      </c>
      <c r="E2511" s="92" t="s">
        <v>211</v>
      </c>
      <c r="F2511" s="92"/>
      <c r="G2511" s="92">
        <v>1</v>
      </c>
      <c r="H2511" s="119">
        <v>667</v>
      </c>
      <c r="I2511" s="161">
        <v>0.25</v>
      </c>
      <c r="J2511" s="157">
        <f t="shared" si="78"/>
        <v>500.25</v>
      </c>
    </row>
    <row r="2512" spans="1:10" ht="15.75">
      <c r="A2512" s="37">
        <f t="shared" si="79"/>
        <v>2508</v>
      </c>
      <c r="B2512" s="92" t="s">
        <v>5005</v>
      </c>
      <c r="C2512" s="92" t="s">
        <v>5064</v>
      </c>
      <c r="D2512" s="92" t="s">
        <v>5065</v>
      </c>
      <c r="E2512" s="92" t="s">
        <v>211</v>
      </c>
      <c r="F2512" s="92"/>
      <c r="G2512" s="92">
        <v>1</v>
      </c>
      <c r="H2512" s="119">
        <v>667</v>
      </c>
      <c r="I2512" s="161">
        <v>0.25</v>
      </c>
      <c r="J2512" s="157">
        <f t="shared" si="78"/>
        <v>500.25</v>
      </c>
    </row>
    <row r="2513" spans="1:10" ht="15.75">
      <c r="A2513" s="37">
        <f t="shared" si="79"/>
        <v>2509</v>
      </c>
      <c r="B2513" s="92" t="s">
        <v>5005</v>
      </c>
      <c r="C2513" s="92" t="s">
        <v>5066</v>
      </c>
      <c r="D2513" s="92" t="s">
        <v>5067</v>
      </c>
      <c r="E2513" s="92" t="s">
        <v>211</v>
      </c>
      <c r="F2513" s="92"/>
      <c r="G2513" s="92">
        <v>1</v>
      </c>
      <c r="H2513" s="119">
        <v>493</v>
      </c>
      <c r="I2513" s="161">
        <v>0.25</v>
      </c>
      <c r="J2513" s="157">
        <f t="shared" si="78"/>
        <v>369.75</v>
      </c>
    </row>
    <row r="2514" spans="1:10" ht="15.75">
      <c r="A2514" s="37">
        <f t="shared" si="79"/>
        <v>2510</v>
      </c>
      <c r="B2514" s="92" t="s">
        <v>5005</v>
      </c>
      <c r="C2514" s="92" t="s">
        <v>5068</v>
      </c>
      <c r="D2514" s="92" t="s">
        <v>5069</v>
      </c>
      <c r="E2514" s="92" t="s">
        <v>211</v>
      </c>
      <c r="F2514" s="92"/>
      <c r="G2514" s="92">
        <v>1</v>
      </c>
      <c r="H2514" s="119">
        <v>493</v>
      </c>
      <c r="I2514" s="161">
        <v>0.25</v>
      </c>
      <c r="J2514" s="157">
        <f t="shared" si="78"/>
        <v>369.75</v>
      </c>
    </row>
    <row r="2515" spans="1:10" ht="15.75">
      <c r="A2515" s="37">
        <f t="shared" si="79"/>
        <v>2511</v>
      </c>
      <c r="B2515" s="92" t="s">
        <v>5005</v>
      </c>
      <c r="C2515" s="92" t="s">
        <v>5070</v>
      </c>
      <c r="D2515" s="92" t="s">
        <v>5071</v>
      </c>
      <c r="E2515" s="92" t="s">
        <v>211</v>
      </c>
      <c r="F2515" s="92"/>
      <c r="G2515" s="92">
        <v>1</v>
      </c>
      <c r="H2515" s="119">
        <v>493</v>
      </c>
      <c r="I2515" s="161">
        <v>0.25</v>
      </c>
      <c r="J2515" s="157">
        <f t="shared" si="78"/>
        <v>369.75</v>
      </c>
    </row>
    <row r="2516" spans="1:10" ht="15.75">
      <c r="A2516" s="37">
        <f t="shared" si="79"/>
        <v>2512</v>
      </c>
      <c r="B2516" s="92" t="s">
        <v>5005</v>
      </c>
      <c r="C2516" s="92" t="s">
        <v>5072</v>
      </c>
      <c r="D2516" s="92" t="s">
        <v>5073</v>
      </c>
      <c r="E2516" s="92" t="s">
        <v>211</v>
      </c>
      <c r="F2516" s="92"/>
      <c r="G2516" s="92">
        <v>1</v>
      </c>
      <c r="H2516" s="119">
        <v>657</v>
      </c>
      <c r="I2516" s="161">
        <v>0.25</v>
      </c>
      <c r="J2516" s="157">
        <f t="shared" si="78"/>
        <v>492.75</v>
      </c>
    </row>
    <row r="2517" spans="1:10" ht="15.75">
      <c r="A2517" s="37">
        <f t="shared" si="79"/>
        <v>2513</v>
      </c>
      <c r="B2517" s="92" t="s">
        <v>5005</v>
      </c>
      <c r="C2517" s="92" t="s">
        <v>5074</v>
      </c>
      <c r="D2517" s="92" t="s">
        <v>5075</v>
      </c>
      <c r="E2517" s="92" t="s">
        <v>211</v>
      </c>
      <c r="F2517" s="92"/>
      <c r="G2517" s="92">
        <v>1</v>
      </c>
      <c r="H2517" s="119">
        <v>231</v>
      </c>
      <c r="I2517" s="161">
        <v>0.25</v>
      </c>
      <c r="J2517" s="157">
        <f t="shared" si="78"/>
        <v>173.25</v>
      </c>
    </row>
    <row r="2518" spans="1:10" ht="15.75">
      <c r="A2518" s="37">
        <f t="shared" si="79"/>
        <v>2514</v>
      </c>
      <c r="B2518" s="92" t="s">
        <v>5005</v>
      </c>
      <c r="C2518" s="92" t="s">
        <v>5076</v>
      </c>
      <c r="D2518" s="92" t="s">
        <v>5077</v>
      </c>
      <c r="E2518" s="92" t="s">
        <v>211</v>
      </c>
      <c r="F2518" s="92"/>
      <c r="G2518" s="92">
        <v>1</v>
      </c>
      <c r="H2518" s="119">
        <v>246</v>
      </c>
      <c r="I2518" s="161">
        <v>0.25</v>
      </c>
      <c r="J2518" s="157">
        <f t="shared" si="78"/>
        <v>184.5</v>
      </c>
    </row>
    <row r="2519" spans="1:10" ht="15.75">
      <c r="A2519" s="37">
        <f t="shared" si="79"/>
        <v>2515</v>
      </c>
      <c r="B2519" s="92" t="s">
        <v>5005</v>
      </c>
      <c r="C2519" s="92" t="s">
        <v>5078</v>
      </c>
      <c r="D2519" s="92" t="s">
        <v>5079</v>
      </c>
      <c r="E2519" s="92" t="s">
        <v>211</v>
      </c>
      <c r="F2519" s="92"/>
      <c r="G2519" s="92">
        <v>1</v>
      </c>
      <c r="H2519" s="119">
        <v>246</v>
      </c>
      <c r="I2519" s="161">
        <v>0.25</v>
      </c>
      <c r="J2519" s="157">
        <f t="shared" si="78"/>
        <v>184.5</v>
      </c>
    </row>
    <row r="2520" spans="1:10" ht="15.75">
      <c r="A2520" s="37">
        <f t="shared" si="79"/>
        <v>2516</v>
      </c>
      <c r="B2520" s="92" t="s">
        <v>5005</v>
      </c>
      <c r="C2520" s="92" t="s">
        <v>5080</v>
      </c>
      <c r="D2520" s="92" t="s">
        <v>5081</v>
      </c>
      <c r="E2520" s="92" t="s">
        <v>211</v>
      </c>
      <c r="F2520" s="92"/>
      <c r="G2520" s="92">
        <v>1</v>
      </c>
      <c r="H2520" s="119">
        <v>246</v>
      </c>
      <c r="I2520" s="161">
        <v>0.25</v>
      </c>
      <c r="J2520" s="157">
        <f t="shared" si="78"/>
        <v>184.5</v>
      </c>
    </row>
    <row r="2521" spans="1:10" ht="15.75">
      <c r="A2521" s="37">
        <f t="shared" si="79"/>
        <v>2517</v>
      </c>
      <c r="B2521" s="92" t="s">
        <v>5005</v>
      </c>
      <c r="C2521" s="92" t="s">
        <v>5082</v>
      </c>
      <c r="D2521" s="92" t="s">
        <v>5083</v>
      </c>
      <c r="E2521" s="92" t="s">
        <v>211</v>
      </c>
      <c r="F2521" s="92"/>
      <c r="G2521" s="92">
        <v>1</v>
      </c>
      <c r="H2521" s="119">
        <v>224</v>
      </c>
      <c r="I2521" s="161">
        <v>0.25</v>
      </c>
      <c r="J2521" s="157">
        <f t="shared" si="78"/>
        <v>168</v>
      </c>
    </row>
    <row r="2522" spans="1:10" ht="15.75">
      <c r="A2522" s="37">
        <f t="shared" si="79"/>
        <v>2518</v>
      </c>
      <c r="B2522" s="92" t="s">
        <v>5005</v>
      </c>
      <c r="C2522" s="92" t="s">
        <v>5084</v>
      </c>
      <c r="D2522" s="92" t="s">
        <v>5085</v>
      </c>
      <c r="E2522" s="92" t="s">
        <v>211</v>
      </c>
      <c r="F2522" s="92"/>
      <c r="G2522" s="92">
        <v>1</v>
      </c>
      <c r="H2522" s="119">
        <v>224</v>
      </c>
      <c r="I2522" s="161">
        <v>0.25</v>
      </c>
      <c r="J2522" s="157">
        <f t="shared" si="78"/>
        <v>168</v>
      </c>
    </row>
    <row r="2523" spans="1:10" ht="15.75">
      <c r="A2523" s="37">
        <f t="shared" si="79"/>
        <v>2519</v>
      </c>
      <c r="B2523" s="92" t="s">
        <v>5005</v>
      </c>
      <c r="C2523" s="92" t="s">
        <v>5086</v>
      </c>
      <c r="D2523" s="92" t="s">
        <v>5087</v>
      </c>
      <c r="E2523" s="92" t="s">
        <v>211</v>
      </c>
      <c r="F2523" s="92"/>
      <c r="G2523" s="92">
        <v>1</v>
      </c>
      <c r="H2523" s="119">
        <v>224</v>
      </c>
      <c r="I2523" s="161">
        <v>0.25</v>
      </c>
      <c r="J2523" s="157">
        <f t="shared" si="78"/>
        <v>168</v>
      </c>
    </row>
    <row r="2524" spans="1:10" ht="15.75">
      <c r="A2524" s="37">
        <f t="shared" si="79"/>
        <v>2520</v>
      </c>
      <c r="B2524" s="92" t="s">
        <v>5005</v>
      </c>
      <c r="C2524" s="92" t="s">
        <v>5088</v>
      </c>
      <c r="D2524" s="92" t="s">
        <v>5089</v>
      </c>
      <c r="E2524" s="92" t="s">
        <v>211</v>
      </c>
      <c r="F2524" s="92"/>
      <c r="G2524" s="92">
        <v>1</v>
      </c>
      <c r="H2524" s="119">
        <v>142</v>
      </c>
      <c r="I2524" s="161">
        <v>0.25</v>
      </c>
      <c r="J2524" s="157">
        <f t="shared" si="78"/>
        <v>106.5</v>
      </c>
    </row>
    <row r="2525" spans="1:10" ht="15.75">
      <c r="A2525" s="37">
        <f t="shared" si="79"/>
        <v>2521</v>
      </c>
      <c r="B2525" s="92" t="s">
        <v>5005</v>
      </c>
      <c r="C2525" s="92" t="s">
        <v>5090</v>
      </c>
      <c r="D2525" s="92" t="s">
        <v>5091</v>
      </c>
      <c r="E2525" s="92" t="s">
        <v>211</v>
      </c>
      <c r="F2525" s="92"/>
      <c r="G2525" s="92">
        <v>1</v>
      </c>
      <c r="H2525" s="119">
        <v>142</v>
      </c>
      <c r="I2525" s="161">
        <v>0.25</v>
      </c>
      <c r="J2525" s="157">
        <f t="shared" si="78"/>
        <v>106.5</v>
      </c>
    </row>
    <row r="2526" spans="1:10" ht="15.75">
      <c r="A2526" s="37">
        <f t="shared" si="79"/>
        <v>2522</v>
      </c>
      <c r="B2526" s="92" t="s">
        <v>5005</v>
      </c>
      <c r="C2526" s="92" t="s">
        <v>5092</v>
      </c>
      <c r="D2526" s="92" t="s">
        <v>5093</v>
      </c>
      <c r="E2526" s="92" t="s">
        <v>211</v>
      </c>
      <c r="F2526" s="92"/>
      <c r="G2526" s="92">
        <v>1</v>
      </c>
      <c r="H2526" s="119">
        <v>277</v>
      </c>
      <c r="I2526" s="161">
        <v>0.25</v>
      </c>
      <c r="J2526" s="157">
        <f t="shared" si="78"/>
        <v>207.75</v>
      </c>
    </row>
    <row r="2527" spans="1:10" ht="15.75">
      <c r="A2527" s="37">
        <f t="shared" si="79"/>
        <v>2523</v>
      </c>
      <c r="B2527" s="92" t="s">
        <v>5005</v>
      </c>
      <c r="C2527" s="92" t="s">
        <v>5094</v>
      </c>
      <c r="D2527" s="92" t="s">
        <v>5095</v>
      </c>
      <c r="E2527" s="92" t="s">
        <v>211</v>
      </c>
      <c r="F2527" s="92"/>
      <c r="G2527" s="92">
        <v>1</v>
      </c>
      <c r="H2527" s="119">
        <v>277</v>
      </c>
      <c r="I2527" s="161">
        <v>0.25</v>
      </c>
      <c r="J2527" s="157">
        <f t="shared" si="78"/>
        <v>207.75</v>
      </c>
    </row>
    <row r="2528" spans="1:10" ht="15.75">
      <c r="A2528" s="37">
        <f t="shared" si="79"/>
        <v>2524</v>
      </c>
      <c r="B2528" s="92" t="s">
        <v>5005</v>
      </c>
      <c r="C2528" s="92" t="s">
        <v>5096</v>
      </c>
      <c r="D2528" s="92" t="s">
        <v>5097</v>
      </c>
      <c r="E2528" s="92" t="s">
        <v>211</v>
      </c>
      <c r="F2528" s="92"/>
      <c r="G2528" s="92">
        <v>1</v>
      </c>
      <c r="H2528" s="119">
        <v>482</v>
      </c>
      <c r="I2528" s="161">
        <v>0.25</v>
      </c>
      <c r="J2528" s="157">
        <f t="shared" si="78"/>
        <v>361.5</v>
      </c>
    </row>
    <row r="2529" spans="1:10" ht="15.75">
      <c r="A2529" s="37">
        <f t="shared" si="79"/>
        <v>2525</v>
      </c>
      <c r="B2529" s="92" t="s">
        <v>5005</v>
      </c>
      <c r="C2529" s="92" t="s">
        <v>5098</v>
      </c>
      <c r="D2529" s="92" t="s">
        <v>5099</v>
      </c>
      <c r="E2529" s="92" t="s">
        <v>211</v>
      </c>
      <c r="F2529" s="92"/>
      <c r="G2529" s="92">
        <v>1</v>
      </c>
      <c r="H2529" s="119">
        <v>477</v>
      </c>
      <c r="I2529" s="161">
        <v>0.25</v>
      </c>
      <c r="J2529" s="157">
        <f t="shared" si="78"/>
        <v>357.75</v>
      </c>
    </row>
    <row r="2530" spans="1:10" ht="15.75">
      <c r="A2530" s="37">
        <f t="shared" si="79"/>
        <v>2526</v>
      </c>
      <c r="B2530" s="92" t="s">
        <v>5005</v>
      </c>
      <c r="C2530" s="92" t="s">
        <v>5100</v>
      </c>
      <c r="D2530" s="92" t="s">
        <v>5101</v>
      </c>
      <c r="E2530" s="92" t="s">
        <v>211</v>
      </c>
      <c r="F2530" s="92"/>
      <c r="G2530" s="92">
        <v>1</v>
      </c>
      <c r="H2530" s="119">
        <v>477</v>
      </c>
      <c r="I2530" s="161">
        <v>0.25</v>
      </c>
      <c r="J2530" s="157">
        <f t="shared" si="78"/>
        <v>357.75</v>
      </c>
    </row>
    <row r="2531" spans="1:10" ht="15.75">
      <c r="A2531" s="37">
        <f t="shared" si="79"/>
        <v>2527</v>
      </c>
      <c r="B2531" s="92" t="s">
        <v>5005</v>
      </c>
      <c r="C2531" s="92" t="s">
        <v>5102</v>
      </c>
      <c r="D2531" s="92" t="s">
        <v>5103</v>
      </c>
      <c r="E2531" s="92" t="s">
        <v>211</v>
      </c>
      <c r="F2531" s="92"/>
      <c r="G2531" s="92">
        <v>1</v>
      </c>
      <c r="H2531" s="119">
        <v>477</v>
      </c>
      <c r="I2531" s="161">
        <v>0.25</v>
      </c>
      <c r="J2531" s="157">
        <f t="shared" si="78"/>
        <v>357.75</v>
      </c>
    </row>
    <row r="2532" spans="1:10" ht="15.75">
      <c r="A2532" s="37">
        <f t="shared" si="79"/>
        <v>2528</v>
      </c>
      <c r="B2532" s="92" t="s">
        <v>5005</v>
      </c>
      <c r="C2532" s="92" t="s">
        <v>5104</v>
      </c>
      <c r="D2532" s="92" t="s">
        <v>5105</v>
      </c>
      <c r="E2532" s="92" t="s">
        <v>211</v>
      </c>
      <c r="F2532" s="92"/>
      <c r="G2532" s="92">
        <v>1</v>
      </c>
      <c r="H2532" s="119">
        <v>530</v>
      </c>
      <c r="I2532" s="161">
        <v>0.25</v>
      </c>
      <c r="J2532" s="157">
        <f t="shared" si="78"/>
        <v>397.5</v>
      </c>
    </row>
    <row r="2533" spans="1:10" ht="15.75">
      <c r="A2533" s="37">
        <f t="shared" si="79"/>
        <v>2529</v>
      </c>
      <c r="B2533" s="92" t="s">
        <v>5005</v>
      </c>
      <c r="C2533" s="92" t="s">
        <v>5106</v>
      </c>
      <c r="D2533" s="92" t="s">
        <v>5107</v>
      </c>
      <c r="E2533" s="92" t="s">
        <v>211</v>
      </c>
      <c r="F2533" s="92"/>
      <c r="G2533" s="92">
        <v>1</v>
      </c>
      <c r="H2533" s="119">
        <v>464</v>
      </c>
      <c r="I2533" s="161">
        <v>0.25</v>
      </c>
      <c r="J2533" s="157">
        <f t="shared" si="78"/>
        <v>348</v>
      </c>
    </row>
    <row r="2534" spans="1:10" ht="15.75">
      <c r="A2534" s="37">
        <f t="shared" si="79"/>
        <v>2530</v>
      </c>
      <c r="B2534" s="92" t="s">
        <v>5005</v>
      </c>
      <c r="C2534" s="92" t="s">
        <v>5108</v>
      </c>
      <c r="D2534" s="92" t="s">
        <v>5109</v>
      </c>
      <c r="E2534" s="92" t="s">
        <v>211</v>
      </c>
      <c r="F2534" s="92"/>
      <c r="G2534" s="92">
        <v>1</v>
      </c>
      <c r="H2534" s="119">
        <v>104</v>
      </c>
      <c r="I2534" s="161">
        <v>0.25</v>
      </c>
      <c r="J2534" s="157">
        <f t="shared" si="78"/>
        <v>78</v>
      </c>
    </row>
    <row r="2535" spans="1:10" ht="15.75">
      <c r="A2535" s="37">
        <f t="shared" si="79"/>
        <v>2531</v>
      </c>
      <c r="B2535" s="92" t="s">
        <v>5005</v>
      </c>
      <c r="C2535" s="92" t="s">
        <v>5110</v>
      </c>
      <c r="D2535" s="92" t="s">
        <v>5111</v>
      </c>
      <c r="E2535" s="92" t="s">
        <v>211</v>
      </c>
      <c r="F2535" s="92"/>
      <c r="G2535" s="92">
        <v>1</v>
      </c>
      <c r="H2535" s="119">
        <v>126</v>
      </c>
      <c r="I2535" s="161">
        <v>0.25</v>
      </c>
      <c r="J2535" s="157">
        <f t="shared" si="78"/>
        <v>94.5</v>
      </c>
    </row>
    <row r="2536" spans="1:10" ht="15.75">
      <c r="A2536" s="37">
        <f t="shared" si="79"/>
        <v>2532</v>
      </c>
      <c r="B2536" s="92" t="s">
        <v>5005</v>
      </c>
      <c r="C2536" s="92" t="s">
        <v>5112</v>
      </c>
      <c r="D2536" s="92" t="s">
        <v>5113</v>
      </c>
      <c r="E2536" s="92" t="s">
        <v>211</v>
      </c>
      <c r="F2536" s="92"/>
      <c r="G2536" s="92">
        <v>1</v>
      </c>
      <c r="H2536" s="119">
        <v>137</v>
      </c>
      <c r="I2536" s="161">
        <v>0.25</v>
      </c>
      <c r="J2536" s="157">
        <f t="shared" si="78"/>
        <v>102.75</v>
      </c>
    </row>
    <row r="2537" spans="1:10" ht="15.75">
      <c r="A2537" s="37">
        <f t="shared" si="79"/>
        <v>2533</v>
      </c>
      <c r="B2537" s="92" t="s">
        <v>5005</v>
      </c>
      <c r="C2537" s="92" t="s">
        <v>5114</v>
      </c>
      <c r="D2537" s="92" t="s">
        <v>5115</v>
      </c>
      <c r="E2537" s="92" t="s">
        <v>211</v>
      </c>
      <c r="F2537" s="92"/>
      <c r="G2537" s="92">
        <v>1</v>
      </c>
      <c r="H2537" s="119">
        <v>99</v>
      </c>
      <c r="I2537" s="161">
        <v>0.25</v>
      </c>
      <c r="J2537" s="157">
        <f t="shared" si="78"/>
        <v>74.25</v>
      </c>
    </row>
    <row r="2538" spans="1:10" ht="15.75">
      <c r="A2538" s="37">
        <f t="shared" si="79"/>
        <v>2534</v>
      </c>
      <c r="B2538" s="92" t="s">
        <v>5005</v>
      </c>
      <c r="C2538" s="92" t="s">
        <v>5116</v>
      </c>
      <c r="D2538" s="92" t="s">
        <v>5117</v>
      </c>
      <c r="E2538" s="92" t="s">
        <v>211</v>
      </c>
      <c r="F2538" s="92"/>
      <c r="G2538" s="92">
        <v>1</v>
      </c>
      <c r="H2538" s="119">
        <v>476</v>
      </c>
      <c r="I2538" s="161">
        <v>0.25</v>
      </c>
      <c r="J2538" s="157">
        <f t="shared" si="78"/>
        <v>357</v>
      </c>
    </row>
    <row r="2539" spans="1:10" ht="15.75">
      <c r="A2539" s="37">
        <f t="shared" si="79"/>
        <v>2535</v>
      </c>
      <c r="B2539" s="92" t="s">
        <v>5005</v>
      </c>
      <c r="C2539" s="92" t="s">
        <v>5118</v>
      </c>
      <c r="D2539" s="92" t="s">
        <v>5119</v>
      </c>
      <c r="E2539" s="92" t="s">
        <v>211</v>
      </c>
      <c r="F2539" s="92"/>
      <c r="G2539" s="92">
        <v>1</v>
      </c>
      <c r="H2539" s="119">
        <v>476</v>
      </c>
      <c r="I2539" s="161">
        <v>0.25</v>
      </c>
      <c r="J2539" s="157">
        <f t="shared" si="78"/>
        <v>357</v>
      </c>
    </row>
    <row r="2540" spans="1:10" ht="15.75">
      <c r="A2540" s="37">
        <f t="shared" si="79"/>
        <v>2536</v>
      </c>
      <c r="B2540" s="92" t="s">
        <v>5005</v>
      </c>
      <c r="C2540" s="92" t="s">
        <v>5120</v>
      </c>
      <c r="D2540" s="92" t="s">
        <v>5121</v>
      </c>
      <c r="E2540" s="92" t="s">
        <v>211</v>
      </c>
      <c r="F2540" s="92"/>
      <c r="G2540" s="92">
        <v>1</v>
      </c>
      <c r="H2540" s="119">
        <v>454</v>
      </c>
      <c r="I2540" s="161">
        <v>0.25</v>
      </c>
      <c r="J2540" s="157">
        <f t="shared" si="78"/>
        <v>340.5</v>
      </c>
    </row>
    <row r="2541" spans="1:10" ht="15.75">
      <c r="A2541" s="37">
        <f t="shared" si="79"/>
        <v>2537</v>
      </c>
      <c r="B2541" s="92" t="s">
        <v>5005</v>
      </c>
      <c r="C2541" s="92" t="s">
        <v>5122</v>
      </c>
      <c r="D2541" s="92" t="s">
        <v>5123</v>
      </c>
      <c r="E2541" s="92" t="s">
        <v>211</v>
      </c>
      <c r="F2541" s="92"/>
      <c r="G2541" s="92">
        <v>1</v>
      </c>
      <c r="H2541" s="119">
        <v>454</v>
      </c>
      <c r="I2541" s="161">
        <v>0.25</v>
      </c>
      <c r="J2541" s="157">
        <f t="shared" si="78"/>
        <v>340.5</v>
      </c>
    </row>
    <row r="2542" spans="1:10" ht="15.75">
      <c r="A2542" s="37">
        <f t="shared" si="79"/>
        <v>2538</v>
      </c>
      <c r="B2542" s="92" t="s">
        <v>5005</v>
      </c>
      <c r="C2542" s="92" t="s">
        <v>5124</v>
      </c>
      <c r="D2542" s="92" t="s">
        <v>5125</v>
      </c>
      <c r="E2542" s="92" t="s">
        <v>211</v>
      </c>
      <c r="F2542" s="92"/>
      <c r="G2542" s="92">
        <v>1</v>
      </c>
      <c r="H2542" s="119">
        <v>454</v>
      </c>
      <c r="I2542" s="161">
        <v>0.25</v>
      </c>
      <c r="J2542" s="157">
        <f t="shared" si="78"/>
        <v>340.5</v>
      </c>
    </row>
    <row r="2543" spans="1:10" ht="15.75">
      <c r="A2543" s="37">
        <f t="shared" si="79"/>
        <v>2539</v>
      </c>
      <c r="B2543" s="92" t="s">
        <v>5005</v>
      </c>
      <c r="C2543" s="92" t="s">
        <v>5126</v>
      </c>
      <c r="D2543" s="92" t="s">
        <v>5127</v>
      </c>
      <c r="E2543" s="92" t="s">
        <v>211</v>
      </c>
      <c r="F2543" s="92"/>
      <c r="G2543" s="92">
        <v>1</v>
      </c>
      <c r="H2543" s="119">
        <v>476</v>
      </c>
      <c r="I2543" s="161">
        <v>0.25</v>
      </c>
      <c r="J2543" s="157">
        <f t="shared" si="78"/>
        <v>357</v>
      </c>
    </row>
    <row r="2544" spans="1:10" ht="15.75">
      <c r="A2544" s="37">
        <f t="shared" si="79"/>
        <v>2540</v>
      </c>
      <c r="B2544" s="92" t="s">
        <v>5005</v>
      </c>
      <c r="C2544" s="92" t="s">
        <v>5128</v>
      </c>
      <c r="D2544" s="92" t="s">
        <v>5129</v>
      </c>
      <c r="E2544" s="92" t="s">
        <v>211</v>
      </c>
      <c r="F2544" s="92"/>
      <c r="G2544" s="92">
        <v>1</v>
      </c>
      <c r="H2544" s="119">
        <v>476</v>
      </c>
      <c r="I2544" s="161">
        <v>0.25</v>
      </c>
      <c r="J2544" s="157">
        <f t="shared" si="78"/>
        <v>357</v>
      </c>
    </row>
    <row r="2545" spans="1:10" ht="15.75">
      <c r="A2545" s="37">
        <f t="shared" si="79"/>
        <v>2541</v>
      </c>
      <c r="B2545" s="92" t="s">
        <v>5005</v>
      </c>
      <c r="C2545" s="92" t="s">
        <v>5130</v>
      </c>
      <c r="D2545" s="92" t="s">
        <v>5131</v>
      </c>
      <c r="E2545" s="92" t="s">
        <v>211</v>
      </c>
      <c r="F2545" s="92"/>
      <c r="G2545" s="92">
        <v>1</v>
      </c>
      <c r="H2545" s="119">
        <v>277</v>
      </c>
      <c r="I2545" s="161">
        <v>0.25</v>
      </c>
      <c r="J2545" s="157">
        <f t="shared" si="78"/>
        <v>207.75</v>
      </c>
    </row>
    <row r="2546" spans="1:10" ht="15.75">
      <c r="A2546" s="37">
        <f t="shared" si="79"/>
        <v>2542</v>
      </c>
      <c r="B2546" s="92" t="s">
        <v>5005</v>
      </c>
      <c r="C2546" s="92" t="s">
        <v>5132</v>
      </c>
      <c r="D2546" s="92" t="s">
        <v>5133</v>
      </c>
      <c r="E2546" s="92" t="s">
        <v>211</v>
      </c>
      <c r="F2546" s="92"/>
      <c r="G2546" s="92">
        <v>1</v>
      </c>
      <c r="H2546" s="119">
        <v>277</v>
      </c>
      <c r="I2546" s="161">
        <v>0.25</v>
      </c>
      <c r="J2546" s="157">
        <f t="shared" si="78"/>
        <v>207.75</v>
      </c>
    </row>
    <row r="2547" spans="1:10" ht="15.75">
      <c r="A2547" s="37">
        <f t="shared" si="79"/>
        <v>2543</v>
      </c>
      <c r="B2547" s="92" t="s">
        <v>5005</v>
      </c>
      <c r="C2547" s="92" t="s">
        <v>5134</v>
      </c>
      <c r="D2547" s="92" t="s">
        <v>5135</v>
      </c>
      <c r="E2547" s="92" t="s">
        <v>211</v>
      </c>
      <c r="F2547" s="92"/>
      <c r="G2547" s="92">
        <v>1</v>
      </c>
      <c r="H2547" s="119">
        <v>277</v>
      </c>
      <c r="I2547" s="161">
        <v>0.25</v>
      </c>
      <c r="J2547" s="157">
        <f t="shared" si="78"/>
        <v>207.75</v>
      </c>
    </row>
    <row r="2548" spans="1:10" ht="15.75">
      <c r="A2548" s="37">
        <f t="shared" si="79"/>
        <v>2544</v>
      </c>
      <c r="B2548" s="92" t="s">
        <v>5005</v>
      </c>
      <c r="C2548" s="92" t="s">
        <v>5136</v>
      </c>
      <c r="D2548" s="92" t="s">
        <v>5137</v>
      </c>
      <c r="E2548" s="92" t="s">
        <v>211</v>
      </c>
      <c r="F2548" s="92"/>
      <c r="G2548" s="92">
        <v>1</v>
      </c>
      <c r="H2548" s="119">
        <v>265</v>
      </c>
      <c r="I2548" s="161">
        <v>0.25</v>
      </c>
      <c r="J2548" s="157">
        <f t="shared" si="78"/>
        <v>198.75</v>
      </c>
    </row>
    <row r="2549" spans="1:10" ht="15.75">
      <c r="A2549" s="37">
        <f t="shared" si="79"/>
        <v>2545</v>
      </c>
      <c r="B2549" s="92" t="s">
        <v>5005</v>
      </c>
      <c r="C2549" s="92" t="s">
        <v>5138</v>
      </c>
      <c r="D2549" s="92" t="s">
        <v>5139</v>
      </c>
      <c r="E2549" s="92" t="s">
        <v>211</v>
      </c>
      <c r="F2549" s="92"/>
      <c r="G2549" s="92">
        <v>1</v>
      </c>
      <c r="H2549" s="119">
        <v>265</v>
      </c>
      <c r="I2549" s="161">
        <v>0.25</v>
      </c>
      <c r="J2549" s="157">
        <f t="shared" si="78"/>
        <v>198.75</v>
      </c>
    </row>
    <row r="2550" spans="1:10" ht="15.75">
      <c r="A2550" s="37">
        <f t="shared" si="79"/>
        <v>2546</v>
      </c>
      <c r="B2550" s="92" t="s">
        <v>5005</v>
      </c>
      <c r="C2550" s="92" t="s">
        <v>5140</v>
      </c>
      <c r="D2550" s="92" t="s">
        <v>5141</v>
      </c>
      <c r="E2550" s="92" t="s">
        <v>211</v>
      </c>
      <c r="F2550" s="92"/>
      <c r="G2550" s="92">
        <v>1</v>
      </c>
      <c r="H2550" s="119">
        <v>265</v>
      </c>
      <c r="I2550" s="161">
        <v>0.25</v>
      </c>
      <c r="J2550" s="157">
        <f t="shared" si="78"/>
        <v>198.75</v>
      </c>
    </row>
    <row r="2551" spans="1:10" ht="15.75">
      <c r="A2551" s="37">
        <f t="shared" si="79"/>
        <v>2547</v>
      </c>
      <c r="B2551" s="92" t="s">
        <v>5005</v>
      </c>
      <c r="C2551" s="92" t="s">
        <v>5142</v>
      </c>
      <c r="D2551" s="92" t="s">
        <v>5143</v>
      </c>
      <c r="E2551" s="92" t="s">
        <v>211</v>
      </c>
      <c r="F2551" s="92"/>
      <c r="G2551" s="92">
        <v>1</v>
      </c>
      <c r="H2551" s="119">
        <v>443</v>
      </c>
      <c r="I2551" s="161">
        <v>0.25</v>
      </c>
      <c r="J2551" s="157">
        <f t="shared" si="78"/>
        <v>332.25</v>
      </c>
    </row>
    <row r="2552" spans="1:10" ht="15.75">
      <c r="A2552" s="37">
        <f t="shared" si="79"/>
        <v>2548</v>
      </c>
      <c r="B2552" s="92" t="s">
        <v>5005</v>
      </c>
      <c r="C2552" s="92" t="s">
        <v>5144</v>
      </c>
      <c r="D2552" s="92" t="s">
        <v>5145</v>
      </c>
      <c r="E2552" s="92" t="s">
        <v>211</v>
      </c>
      <c r="F2552" s="92"/>
      <c r="G2552" s="92">
        <v>1</v>
      </c>
      <c r="H2552" s="119">
        <v>443</v>
      </c>
      <c r="I2552" s="161">
        <v>0.25</v>
      </c>
      <c r="J2552" s="157">
        <f t="shared" si="78"/>
        <v>332.25</v>
      </c>
    </row>
    <row r="2553" spans="1:10" ht="15.75">
      <c r="A2553" s="37">
        <f t="shared" si="79"/>
        <v>2549</v>
      </c>
      <c r="B2553" s="92" t="s">
        <v>5005</v>
      </c>
      <c r="C2553" s="92" t="s">
        <v>5146</v>
      </c>
      <c r="D2553" s="92" t="s">
        <v>5147</v>
      </c>
      <c r="E2553" s="92" t="s">
        <v>211</v>
      </c>
      <c r="F2553" s="92"/>
      <c r="G2553" s="92">
        <v>1</v>
      </c>
      <c r="H2553" s="119">
        <v>67</v>
      </c>
      <c r="I2553" s="161">
        <v>0.25</v>
      </c>
      <c r="J2553" s="157">
        <f t="shared" si="78"/>
        <v>50.25</v>
      </c>
    </row>
    <row r="2554" spans="1:10" ht="15.75">
      <c r="A2554" s="37">
        <f t="shared" si="79"/>
        <v>2550</v>
      </c>
      <c r="B2554" s="92" t="s">
        <v>5005</v>
      </c>
      <c r="C2554" s="92" t="s">
        <v>5148</v>
      </c>
      <c r="D2554" s="92" t="s">
        <v>5149</v>
      </c>
      <c r="E2554" s="92" t="s">
        <v>211</v>
      </c>
      <c r="F2554" s="92"/>
      <c r="G2554" s="92">
        <v>1</v>
      </c>
      <c r="H2554" s="119">
        <v>90</v>
      </c>
      <c r="I2554" s="161">
        <v>0.25</v>
      </c>
      <c r="J2554" s="157">
        <f t="shared" si="78"/>
        <v>67.5</v>
      </c>
    </row>
    <row r="2555" spans="1:10" ht="15.75">
      <c r="A2555" s="37">
        <f t="shared" si="79"/>
        <v>2551</v>
      </c>
      <c r="B2555" s="92" t="s">
        <v>5005</v>
      </c>
      <c r="C2555" s="92" t="s">
        <v>5150</v>
      </c>
      <c r="D2555" s="92" t="s">
        <v>5151</v>
      </c>
      <c r="E2555" s="92" t="s">
        <v>211</v>
      </c>
      <c r="F2555" s="92"/>
      <c r="G2555" s="92">
        <v>1</v>
      </c>
      <c r="H2555" s="119">
        <v>101</v>
      </c>
      <c r="I2555" s="161">
        <v>0.25</v>
      </c>
      <c r="J2555" s="157">
        <f t="shared" si="78"/>
        <v>75.75</v>
      </c>
    </row>
    <row r="2556" spans="1:10" ht="15.75">
      <c r="A2556" s="37">
        <f t="shared" si="79"/>
        <v>2552</v>
      </c>
      <c r="B2556" s="92" t="s">
        <v>5005</v>
      </c>
      <c r="C2556" s="92" t="s">
        <v>5152</v>
      </c>
      <c r="D2556" s="92" t="s">
        <v>5153</v>
      </c>
      <c r="E2556" s="92" t="s">
        <v>211</v>
      </c>
      <c r="F2556" s="92"/>
      <c r="G2556" s="92">
        <v>1</v>
      </c>
      <c r="H2556" s="119">
        <v>22</v>
      </c>
      <c r="I2556" s="161">
        <v>0.25</v>
      </c>
      <c r="J2556" s="157">
        <f t="shared" si="78"/>
        <v>16.5</v>
      </c>
    </row>
    <row r="2557" spans="1:10" ht="15.75">
      <c r="A2557" s="37">
        <f t="shared" si="79"/>
        <v>2553</v>
      </c>
      <c r="B2557" s="92" t="s">
        <v>5005</v>
      </c>
      <c r="C2557" s="92" t="s">
        <v>5154</v>
      </c>
      <c r="D2557" s="92" t="s">
        <v>5155</v>
      </c>
      <c r="E2557" s="92" t="s">
        <v>211</v>
      </c>
      <c r="F2557" s="92"/>
      <c r="G2557" s="92">
        <v>1</v>
      </c>
      <c r="H2557" s="119">
        <v>263</v>
      </c>
      <c r="I2557" s="161">
        <v>0.25</v>
      </c>
      <c r="J2557" s="157">
        <f t="shared" si="78"/>
        <v>197.25</v>
      </c>
    </row>
    <row r="2558" spans="1:10" ht="15.75">
      <c r="A2558" s="37">
        <f t="shared" si="79"/>
        <v>2554</v>
      </c>
      <c r="B2558" s="92" t="s">
        <v>5005</v>
      </c>
      <c r="C2558" s="92" t="s">
        <v>5156</v>
      </c>
      <c r="D2558" s="92" t="s">
        <v>5157</v>
      </c>
      <c r="E2558" s="92" t="s">
        <v>211</v>
      </c>
      <c r="F2558" s="92"/>
      <c r="G2558" s="92">
        <v>1</v>
      </c>
      <c r="H2558" s="119">
        <v>263</v>
      </c>
      <c r="I2558" s="161">
        <v>0.25</v>
      </c>
      <c r="J2558" s="157">
        <f t="shared" si="78"/>
        <v>197.25</v>
      </c>
    </row>
    <row r="2559" spans="1:10" ht="15.75">
      <c r="A2559" s="37">
        <f t="shared" si="79"/>
        <v>2555</v>
      </c>
      <c r="B2559" s="92" t="s">
        <v>5005</v>
      </c>
      <c r="C2559" s="92" t="s">
        <v>5158</v>
      </c>
      <c r="D2559" s="92" t="s">
        <v>5159</v>
      </c>
      <c r="E2559" s="92" t="s">
        <v>211</v>
      </c>
      <c r="F2559" s="92"/>
      <c r="G2559" s="92">
        <v>1</v>
      </c>
      <c r="H2559" s="119">
        <v>252</v>
      </c>
      <c r="I2559" s="161">
        <v>0.25</v>
      </c>
      <c r="J2559" s="157">
        <f t="shared" si="78"/>
        <v>189</v>
      </c>
    </row>
    <row r="2560" spans="1:10" ht="15.75">
      <c r="A2560" s="37">
        <f t="shared" si="79"/>
        <v>2556</v>
      </c>
      <c r="B2560" s="92" t="s">
        <v>5005</v>
      </c>
      <c r="C2560" s="92" t="s">
        <v>5160</v>
      </c>
      <c r="D2560" s="92" t="s">
        <v>5161</v>
      </c>
      <c r="E2560" s="92" t="s">
        <v>211</v>
      </c>
      <c r="F2560" s="92"/>
      <c r="G2560" s="92">
        <v>1</v>
      </c>
      <c r="H2560" s="119">
        <v>252</v>
      </c>
      <c r="I2560" s="161">
        <v>0.25</v>
      </c>
      <c r="J2560" s="157">
        <f t="shared" si="78"/>
        <v>189</v>
      </c>
    </row>
    <row r="2561" spans="1:10" ht="15.75">
      <c r="A2561" s="37">
        <f t="shared" si="79"/>
        <v>2557</v>
      </c>
      <c r="B2561" s="92" t="s">
        <v>5005</v>
      </c>
      <c r="C2561" s="92" t="s">
        <v>5162</v>
      </c>
      <c r="D2561" s="92" t="s">
        <v>5163</v>
      </c>
      <c r="E2561" s="92" t="s">
        <v>211</v>
      </c>
      <c r="F2561" s="92"/>
      <c r="G2561" s="92">
        <v>1</v>
      </c>
      <c r="H2561" s="119">
        <v>111</v>
      </c>
      <c r="I2561" s="161">
        <v>0.25</v>
      </c>
      <c r="J2561" s="157">
        <f t="shared" si="78"/>
        <v>83.25</v>
      </c>
    </row>
    <row r="2562" spans="1:10" ht="15.75">
      <c r="A2562" s="37">
        <f t="shared" si="79"/>
        <v>2558</v>
      </c>
      <c r="B2562" s="92" t="s">
        <v>5005</v>
      </c>
      <c r="C2562" s="92" t="s">
        <v>5164</v>
      </c>
      <c r="D2562" s="92" t="s">
        <v>5165</v>
      </c>
      <c r="E2562" s="92" t="s">
        <v>211</v>
      </c>
      <c r="F2562" s="92"/>
      <c r="G2562" s="92">
        <v>1</v>
      </c>
      <c r="H2562" s="119">
        <v>111</v>
      </c>
      <c r="I2562" s="161">
        <v>0.25</v>
      </c>
      <c r="J2562" s="157">
        <f t="shared" ref="J2562:J2625" si="80">H2562*(1-I2562)</f>
        <v>83.25</v>
      </c>
    </row>
    <row r="2563" spans="1:10" ht="15.75">
      <c r="A2563" s="37">
        <f t="shared" si="79"/>
        <v>2559</v>
      </c>
      <c r="B2563" s="92" t="s">
        <v>5005</v>
      </c>
      <c r="C2563" s="92" t="s">
        <v>5166</v>
      </c>
      <c r="D2563" s="92" t="s">
        <v>5167</v>
      </c>
      <c r="E2563" s="92" t="s">
        <v>211</v>
      </c>
      <c r="F2563" s="92"/>
      <c r="G2563" s="92">
        <v>1</v>
      </c>
      <c r="H2563" s="119">
        <v>363</v>
      </c>
      <c r="I2563" s="161">
        <v>0.25</v>
      </c>
      <c r="J2563" s="157">
        <f t="shared" si="80"/>
        <v>272.25</v>
      </c>
    </row>
    <row r="2564" spans="1:10" ht="15.75">
      <c r="A2564" s="37">
        <f t="shared" si="79"/>
        <v>2560</v>
      </c>
      <c r="B2564" s="92" t="s">
        <v>5005</v>
      </c>
      <c r="C2564" s="92" t="s">
        <v>5168</v>
      </c>
      <c r="D2564" s="92" t="s">
        <v>5169</v>
      </c>
      <c r="E2564" s="92" t="s">
        <v>211</v>
      </c>
      <c r="F2564" s="92"/>
      <c r="G2564" s="92">
        <v>1</v>
      </c>
      <c r="H2564" s="119">
        <v>374</v>
      </c>
      <c r="I2564" s="161">
        <v>0.25</v>
      </c>
      <c r="J2564" s="157">
        <f t="shared" si="80"/>
        <v>280.5</v>
      </c>
    </row>
    <row r="2565" spans="1:10" ht="15.75">
      <c r="A2565" s="37">
        <f t="shared" si="79"/>
        <v>2561</v>
      </c>
      <c r="B2565" s="92" t="s">
        <v>5005</v>
      </c>
      <c r="C2565" s="92" t="s">
        <v>5170</v>
      </c>
      <c r="D2565" s="92" t="s">
        <v>5171</v>
      </c>
      <c r="E2565" s="92" t="s">
        <v>211</v>
      </c>
      <c r="F2565" s="92"/>
      <c r="G2565" s="92">
        <v>1</v>
      </c>
      <c r="H2565" s="119">
        <v>363</v>
      </c>
      <c r="I2565" s="161">
        <v>0.25</v>
      </c>
      <c r="J2565" s="157">
        <f t="shared" si="80"/>
        <v>272.25</v>
      </c>
    </row>
    <row r="2566" spans="1:10" ht="15.75">
      <c r="A2566" s="37">
        <f t="shared" si="79"/>
        <v>2562</v>
      </c>
      <c r="B2566" s="92" t="s">
        <v>5005</v>
      </c>
      <c r="C2566" s="92" t="s">
        <v>5172</v>
      </c>
      <c r="D2566" s="92" t="s">
        <v>5173</v>
      </c>
      <c r="E2566" s="92" t="s">
        <v>211</v>
      </c>
      <c r="F2566" s="92"/>
      <c r="G2566" s="92">
        <v>1</v>
      </c>
      <c r="H2566" s="119">
        <v>374</v>
      </c>
      <c r="I2566" s="161">
        <v>0.25</v>
      </c>
      <c r="J2566" s="157">
        <f t="shared" si="80"/>
        <v>280.5</v>
      </c>
    </row>
    <row r="2567" spans="1:10" ht="15.75">
      <c r="A2567" s="37">
        <f t="shared" ref="A2567:A2630" si="81">A2566+1</f>
        <v>2563</v>
      </c>
      <c r="B2567" s="92" t="s">
        <v>5005</v>
      </c>
      <c r="C2567" s="92" t="s">
        <v>5174</v>
      </c>
      <c r="D2567" s="92" t="s">
        <v>5175</v>
      </c>
      <c r="E2567" s="92" t="s">
        <v>211</v>
      </c>
      <c r="F2567" s="92"/>
      <c r="G2567" s="92">
        <v>1</v>
      </c>
      <c r="H2567" s="119">
        <v>244</v>
      </c>
      <c r="I2567" s="161">
        <v>0.25</v>
      </c>
      <c r="J2567" s="157">
        <f t="shared" si="80"/>
        <v>183</v>
      </c>
    </row>
    <row r="2568" spans="1:10" ht="15.75">
      <c r="A2568" s="37">
        <f t="shared" si="81"/>
        <v>2564</v>
      </c>
      <c r="B2568" s="92" t="s">
        <v>5005</v>
      </c>
      <c r="C2568" s="92" t="s">
        <v>5176</v>
      </c>
      <c r="D2568" s="92" t="s">
        <v>5177</v>
      </c>
      <c r="E2568" s="92" t="s">
        <v>211</v>
      </c>
      <c r="F2568" s="92"/>
      <c r="G2568" s="92">
        <v>1</v>
      </c>
      <c r="H2568" s="119">
        <v>1094</v>
      </c>
      <c r="I2568" s="161">
        <v>0.25</v>
      </c>
      <c r="J2568" s="157">
        <f t="shared" si="80"/>
        <v>820.5</v>
      </c>
    </row>
    <row r="2569" spans="1:10" ht="15.75">
      <c r="A2569" s="37">
        <f t="shared" si="81"/>
        <v>2565</v>
      </c>
      <c r="B2569" s="92" t="s">
        <v>5005</v>
      </c>
      <c r="C2569" s="92" t="s">
        <v>5178</v>
      </c>
      <c r="D2569" s="92" t="s">
        <v>5179</v>
      </c>
      <c r="E2569" s="92" t="s">
        <v>211</v>
      </c>
      <c r="F2569" s="92"/>
      <c r="G2569" s="92">
        <v>1</v>
      </c>
      <c r="H2569" s="119">
        <v>1245</v>
      </c>
      <c r="I2569" s="161">
        <v>0.25</v>
      </c>
      <c r="J2569" s="157">
        <f t="shared" si="80"/>
        <v>933.75</v>
      </c>
    </row>
    <row r="2570" spans="1:10" ht="15.75">
      <c r="A2570" s="37">
        <f t="shared" si="81"/>
        <v>2566</v>
      </c>
      <c r="B2570" s="92" t="s">
        <v>5005</v>
      </c>
      <c r="C2570" s="92" t="s">
        <v>5180</v>
      </c>
      <c r="D2570" s="92" t="s">
        <v>5181</v>
      </c>
      <c r="E2570" s="92" t="s">
        <v>211</v>
      </c>
      <c r="F2570" s="92"/>
      <c r="G2570" s="92">
        <v>1</v>
      </c>
      <c r="H2570" s="119">
        <v>1245</v>
      </c>
      <c r="I2570" s="161">
        <v>0.25</v>
      </c>
      <c r="J2570" s="157">
        <f t="shared" si="80"/>
        <v>933.75</v>
      </c>
    </row>
    <row r="2571" spans="1:10" ht="15.75">
      <c r="A2571" s="37">
        <f t="shared" si="81"/>
        <v>2567</v>
      </c>
      <c r="B2571" s="92" t="s">
        <v>5005</v>
      </c>
      <c r="C2571" s="92" t="s">
        <v>5182</v>
      </c>
      <c r="D2571" s="92" t="s">
        <v>5183</v>
      </c>
      <c r="E2571" s="92" t="s">
        <v>211</v>
      </c>
      <c r="F2571" s="92"/>
      <c r="G2571" s="92">
        <v>1</v>
      </c>
      <c r="H2571" s="119">
        <v>1245</v>
      </c>
      <c r="I2571" s="161">
        <v>0.25</v>
      </c>
      <c r="J2571" s="157">
        <f t="shared" si="80"/>
        <v>933.75</v>
      </c>
    </row>
    <row r="2572" spans="1:10" ht="15.75">
      <c r="A2572" s="37">
        <f t="shared" si="81"/>
        <v>2568</v>
      </c>
      <c r="B2572" s="92" t="s">
        <v>5005</v>
      </c>
      <c r="C2572" s="92" t="s">
        <v>5184</v>
      </c>
      <c r="D2572" s="92" t="s">
        <v>5185</v>
      </c>
      <c r="E2572" s="92" t="s">
        <v>211</v>
      </c>
      <c r="F2572" s="92"/>
      <c r="G2572" s="92">
        <v>1</v>
      </c>
      <c r="H2572" s="119">
        <v>1245</v>
      </c>
      <c r="I2572" s="161">
        <v>0.25</v>
      </c>
      <c r="J2572" s="157">
        <f t="shared" si="80"/>
        <v>933.75</v>
      </c>
    </row>
    <row r="2573" spans="1:10" ht="15.75">
      <c r="A2573" s="37">
        <f t="shared" si="81"/>
        <v>2569</v>
      </c>
      <c r="B2573" s="92" t="s">
        <v>5005</v>
      </c>
      <c r="C2573" s="92" t="s">
        <v>5186</v>
      </c>
      <c r="D2573" s="92" t="s">
        <v>5187</v>
      </c>
      <c r="E2573" s="92" t="s">
        <v>211</v>
      </c>
      <c r="F2573" s="92"/>
      <c r="G2573" s="92">
        <v>1</v>
      </c>
      <c r="H2573" s="119">
        <v>169</v>
      </c>
      <c r="I2573" s="161">
        <v>0.25</v>
      </c>
      <c r="J2573" s="157">
        <f t="shared" si="80"/>
        <v>126.75</v>
      </c>
    </row>
    <row r="2574" spans="1:10" ht="15.75">
      <c r="A2574" s="37">
        <f t="shared" si="81"/>
        <v>2570</v>
      </c>
      <c r="B2574" s="92" t="s">
        <v>5005</v>
      </c>
      <c r="C2574" s="92" t="s">
        <v>5188</v>
      </c>
      <c r="D2574" s="92" t="s">
        <v>5189</v>
      </c>
      <c r="E2574" s="92" t="s">
        <v>211</v>
      </c>
      <c r="F2574" s="92"/>
      <c r="G2574" s="92">
        <v>1</v>
      </c>
      <c r="H2574" s="119">
        <v>169</v>
      </c>
      <c r="I2574" s="161">
        <v>0.25</v>
      </c>
      <c r="J2574" s="157">
        <f t="shared" si="80"/>
        <v>126.75</v>
      </c>
    </row>
    <row r="2575" spans="1:10" ht="15.75">
      <c r="A2575" s="37">
        <f t="shared" si="81"/>
        <v>2571</v>
      </c>
      <c r="B2575" s="92" t="s">
        <v>5005</v>
      </c>
      <c r="C2575" s="92" t="s">
        <v>5190</v>
      </c>
      <c r="D2575" s="92" t="s">
        <v>5191</v>
      </c>
      <c r="E2575" s="92" t="s">
        <v>211</v>
      </c>
      <c r="F2575" s="92"/>
      <c r="G2575" s="92">
        <v>1</v>
      </c>
      <c r="H2575" s="119">
        <v>116</v>
      </c>
      <c r="I2575" s="161">
        <v>0.25</v>
      </c>
      <c r="J2575" s="157">
        <f t="shared" si="80"/>
        <v>87</v>
      </c>
    </row>
    <row r="2576" spans="1:10" ht="15.75">
      <c r="A2576" s="37">
        <f t="shared" si="81"/>
        <v>2572</v>
      </c>
      <c r="B2576" s="92" t="s">
        <v>5005</v>
      </c>
      <c r="C2576" s="92" t="s">
        <v>5192</v>
      </c>
      <c r="D2576" s="92" t="s">
        <v>5193</v>
      </c>
      <c r="E2576" s="92" t="s">
        <v>211</v>
      </c>
      <c r="F2576" s="92"/>
      <c r="G2576" s="92">
        <v>1</v>
      </c>
      <c r="H2576" s="119">
        <v>372</v>
      </c>
      <c r="I2576" s="161">
        <v>0.25</v>
      </c>
      <c r="J2576" s="157">
        <f t="shared" si="80"/>
        <v>279</v>
      </c>
    </row>
    <row r="2577" spans="1:10" ht="15.75">
      <c r="A2577" s="37">
        <f t="shared" si="81"/>
        <v>2573</v>
      </c>
      <c r="B2577" s="92" t="s">
        <v>5005</v>
      </c>
      <c r="C2577" s="92" t="s">
        <v>5194</v>
      </c>
      <c r="D2577" s="92" t="s">
        <v>5195</v>
      </c>
      <c r="E2577" s="92" t="s">
        <v>211</v>
      </c>
      <c r="F2577" s="92"/>
      <c r="G2577" s="92">
        <v>1</v>
      </c>
      <c r="H2577" s="119">
        <v>475</v>
      </c>
      <c r="I2577" s="161">
        <v>0.25</v>
      </c>
      <c r="J2577" s="157">
        <f t="shared" si="80"/>
        <v>356.25</v>
      </c>
    </row>
    <row r="2578" spans="1:10" ht="15.75">
      <c r="A2578" s="37">
        <f t="shared" si="81"/>
        <v>2574</v>
      </c>
      <c r="B2578" s="92" t="s">
        <v>5005</v>
      </c>
      <c r="C2578" s="92" t="s">
        <v>5196</v>
      </c>
      <c r="D2578" s="92" t="s">
        <v>5197</v>
      </c>
      <c r="E2578" s="92" t="s">
        <v>211</v>
      </c>
      <c r="F2578" s="92"/>
      <c r="G2578" s="92">
        <v>1</v>
      </c>
      <c r="H2578" s="119">
        <v>534</v>
      </c>
      <c r="I2578" s="161">
        <v>0.25</v>
      </c>
      <c r="J2578" s="157">
        <f t="shared" si="80"/>
        <v>400.5</v>
      </c>
    </row>
    <row r="2579" spans="1:10" ht="15.75">
      <c r="A2579" s="37">
        <f t="shared" si="81"/>
        <v>2575</v>
      </c>
      <c r="B2579" s="92" t="s">
        <v>5005</v>
      </c>
      <c r="C2579" s="92" t="s">
        <v>5198</v>
      </c>
      <c r="D2579" s="92" t="s">
        <v>5199</v>
      </c>
      <c r="E2579" s="92" t="s">
        <v>211</v>
      </c>
      <c r="F2579" s="92"/>
      <c r="G2579" s="92">
        <v>1</v>
      </c>
      <c r="H2579" s="119">
        <v>588</v>
      </c>
      <c r="I2579" s="161">
        <v>0.25</v>
      </c>
      <c r="J2579" s="157">
        <f t="shared" si="80"/>
        <v>441</v>
      </c>
    </row>
    <row r="2580" spans="1:10" ht="15.75">
      <c r="A2580" s="37">
        <f t="shared" si="81"/>
        <v>2576</v>
      </c>
      <c r="B2580" s="92" t="s">
        <v>5005</v>
      </c>
      <c r="C2580" s="92" t="s">
        <v>5200</v>
      </c>
      <c r="D2580" s="92" t="s">
        <v>5201</v>
      </c>
      <c r="E2580" s="92" t="s">
        <v>211</v>
      </c>
      <c r="F2580" s="92"/>
      <c r="G2580" s="92">
        <v>1</v>
      </c>
      <c r="H2580" s="119">
        <v>440</v>
      </c>
      <c r="I2580" s="161">
        <v>0.25</v>
      </c>
      <c r="J2580" s="157">
        <f t="shared" si="80"/>
        <v>330</v>
      </c>
    </row>
    <row r="2581" spans="1:10" ht="15.75">
      <c r="A2581" s="37">
        <f t="shared" si="81"/>
        <v>2577</v>
      </c>
      <c r="B2581" s="92" t="s">
        <v>5005</v>
      </c>
      <c r="C2581" s="92" t="s">
        <v>5202</v>
      </c>
      <c r="D2581" s="92" t="s">
        <v>5203</v>
      </c>
      <c r="E2581" s="92" t="s">
        <v>211</v>
      </c>
      <c r="F2581" s="92"/>
      <c r="G2581" s="92">
        <v>1</v>
      </c>
      <c r="H2581" s="119">
        <v>372</v>
      </c>
      <c r="I2581" s="161">
        <v>0.25</v>
      </c>
      <c r="J2581" s="157">
        <f t="shared" si="80"/>
        <v>279</v>
      </c>
    </row>
    <row r="2582" spans="1:10" ht="15.75">
      <c r="A2582" s="37">
        <f t="shared" si="81"/>
        <v>2578</v>
      </c>
      <c r="B2582" s="92" t="s">
        <v>5005</v>
      </c>
      <c r="C2582" s="92" t="s">
        <v>5204</v>
      </c>
      <c r="D2582" s="92" t="s">
        <v>5205</v>
      </c>
      <c r="E2582" s="92" t="s">
        <v>211</v>
      </c>
      <c r="F2582" s="92"/>
      <c r="G2582" s="92">
        <v>1</v>
      </c>
      <c r="H2582" s="119">
        <v>475</v>
      </c>
      <c r="I2582" s="161">
        <v>0.25</v>
      </c>
      <c r="J2582" s="157">
        <f t="shared" si="80"/>
        <v>356.25</v>
      </c>
    </row>
    <row r="2583" spans="1:10" ht="15.75">
      <c r="A2583" s="37">
        <f t="shared" si="81"/>
        <v>2579</v>
      </c>
      <c r="B2583" s="92" t="s">
        <v>5005</v>
      </c>
      <c r="C2583" s="92" t="s">
        <v>5206</v>
      </c>
      <c r="D2583" s="92" t="s">
        <v>5207</v>
      </c>
      <c r="E2583" s="92" t="s">
        <v>211</v>
      </c>
      <c r="F2583" s="92"/>
      <c r="G2583" s="92">
        <v>1</v>
      </c>
      <c r="H2583" s="119">
        <v>534</v>
      </c>
      <c r="I2583" s="161">
        <v>0.25</v>
      </c>
      <c r="J2583" s="157">
        <f t="shared" si="80"/>
        <v>400.5</v>
      </c>
    </row>
    <row r="2584" spans="1:10" ht="15.75">
      <c r="A2584" s="37">
        <f t="shared" si="81"/>
        <v>2580</v>
      </c>
      <c r="B2584" s="92" t="s">
        <v>5005</v>
      </c>
      <c r="C2584" s="92" t="s">
        <v>5208</v>
      </c>
      <c r="D2584" s="92" t="s">
        <v>5209</v>
      </c>
      <c r="E2584" s="92" t="s">
        <v>211</v>
      </c>
      <c r="F2584" s="92"/>
      <c r="G2584" s="92">
        <v>1</v>
      </c>
      <c r="H2584" s="119">
        <v>440</v>
      </c>
      <c r="I2584" s="161">
        <v>0.25</v>
      </c>
      <c r="J2584" s="157">
        <f t="shared" si="80"/>
        <v>330</v>
      </c>
    </row>
    <row r="2585" spans="1:10" ht="15.75">
      <c r="A2585" s="37">
        <f t="shared" si="81"/>
        <v>2581</v>
      </c>
      <c r="B2585" s="92" t="s">
        <v>5005</v>
      </c>
      <c r="C2585" s="92" t="s">
        <v>5210</v>
      </c>
      <c r="D2585" s="92" t="s">
        <v>5211</v>
      </c>
      <c r="E2585" s="92" t="s">
        <v>211</v>
      </c>
      <c r="F2585" s="92"/>
      <c r="G2585" s="92">
        <v>1</v>
      </c>
      <c r="H2585" s="119">
        <v>485</v>
      </c>
      <c r="I2585" s="161">
        <v>0.25</v>
      </c>
      <c r="J2585" s="157">
        <f t="shared" si="80"/>
        <v>363.75</v>
      </c>
    </row>
    <row r="2586" spans="1:10" ht="15.75">
      <c r="A2586" s="37">
        <f t="shared" si="81"/>
        <v>2582</v>
      </c>
      <c r="B2586" s="92" t="s">
        <v>5005</v>
      </c>
      <c r="C2586" s="92" t="s">
        <v>5212</v>
      </c>
      <c r="D2586" s="92" t="s">
        <v>5213</v>
      </c>
      <c r="E2586" s="92" t="s">
        <v>211</v>
      </c>
      <c r="F2586" s="92"/>
      <c r="G2586" s="92">
        <v>1</v>
      </c>
      <c r="H2586" s="119">
        <v>404</v>
      </c>
      <c r="I2586" s="161">
        <v>0.25</v>
      </c>
      <c r="J2586" s="157">
        <f t="shared" si="80"/>
        <v>303</v>
      </c>
    </row>
    <row r="2587" spans="1:10" ht="15.75">
      <c r="A2587" s="37">
        <f t="shared" si="81"/>
        <v>2583</v>
      </c>
      <c r="B2587" s="92" t="s">
        <v>5005</v>
      </c>
      <c r="C2587" s="92" t="s">
        <v>5214</v>
      </c>
      <c r="D2587" s="92" t="s">
        <v>5215</v>
      </c>
      <c r="E2587" s="92" t="s">
        <v>211</v>
      </c>
      <c r="F2587" s="92"/>
      <c r="G2587" s="92">
        <v>1</v>
      </c>
      <c r="H2587" s="119">
        <v>511</v>
      </c>
      <c r="I2587" s="161">
        <v>0.25</v>
      </c>
      <c r="J2587" s="157">
        <f t="shared" si="80"/>
        <v>383.25</v>
      </c>
    </row>
    <row r="2588" spans="1:10" ht="15.75">
      <c r="A2588" s="37">
        <f t="shared" si="81"/>
        <v>2584</v>
      </c>
      <c r="B2588" s="92" t="s">
        <v>5005</v>
      </c>
      <c r="C2588" s="92" t="s">
        <v>5216</v>
      </c>
      <c r="D2588" s="92" t="s">
        <v>5217</v>
      </c>
      <c r="E2588" s="92" t="s">
        <v>211</v>
      </c>
      <c r="F2588" s="92"/>
      <c r="G2588" s="92">
        <v>1</v>
      </c>
      <c r="H2588" s="119">
        <v>571</v>
      </c>
      <c r="I2588" s="161">
        <v>0.25</v>
      </c>
      <c r="J2588" s="157">
        <f t="shared" si="80"/>
        <v>428.25</v>
      </c>
    </row>
    <row r="2589" spans="1:10" ht="15.75">
      <c r="A2589" s="37">
        <f t="shared" si="81"/>
        <v>2585</v>
      </c>
      <c r="B2589" s="92" t="s">
        <v>5005</v>
      </c>
      <c r="C2589" s="92" t="s">
        <v>5218</v>
      </c>
      <c r="D2589" s="92" t="s">
        <v>5219</v>
      </c>
      <c r="E2589" s="92" t="s">
        <v>211</v>
      </c>
      <c r="F2589" s="92"/>
      <c r="G2589" s="92">
        <v>1</v>
      </c>
      <c r="H2589" s="119">
        <v>477</v>
      </c>
      <c r="I2589" s="161">
        <v>0.25</v>
      </c>
      <c r="J2589" s="157">
        <f t="shared" si="80"/>
        <v>357.75</v>
      </c>
    </row>
    <row r="2590" spans="1:10" ht="15.75">
      <c r="A2590" s="37">
        <f t="shared" si="81"/>
        <v>2586</v>
      </c>
      <c r="B2590" s="92" t="s">
        <v>5005</v>
      </c>
      <c r="C2590" s="92" t="s">
        <v>5220</v>
      </c>
      <c r="D2590" s="92" t="s">
        <v>5221</v>
      </c>
      <c r="E2590" s="92" t="s">
        <v>211</v>
      </c>
      <c r="F2590" s="92"/>
      <c r="G2590" s="92">
        <v>1</v>
      </c>
      <c r="H2590" s="119">
        <v>430</v>
      </c>
      <c r="I2590" s="161">
        <v>0.25</v>
      </c>
      <c r="J2590" s="157">
        <f t="shared" si="80"/>
        <v>322.5</v>
      </c>
    </row>
    <row r="2591" spans="1:10" ht="15.75">
      <c r="A2591" s="37">
        <f t="shared" si="81"/>
        <v>2587</v>
      </c>
      <c r="B2591" s="92" t="s">
        <v>5005</v>
      </c>
      <c r="C2591" s="92" t="s">
        <v>5222</v>
      </c>
      <c r="D2591" s="92" t="s">
        <v>5223</v>
      </c>
      <c r="E2591" s="92" t="s">
        <v>211</v>
      </c>
      <c r="F2591" s="92"/>
      <c r="G2591" s="92">
        <v>1</v>
      </c>
      <c r="H2591" s="119">
        <v>475</v>
      </c>
      <c r="I2591" s="161">
        <v>0.25</v>
      </c>
      <c r="J2591" s="157">
        <f t="shared" si="80"/>
        <v>356.25</v>
      </c>
    </row>
    <row r="2592" spans="1:10" ht="15.75">
      <c r="A2592" s="37">
        <f t="shared" si="81"/>
        <v>2588</v>
      </c>
      <c r="B2592" s="92" t="s">
        <v>5005</v>
      </c>
      <c r="C2592" s="92" t="s">
        <v>5224</v>
      </c>
      <c r="D2592" s="92" t="s">
        <v>5225</v>
      </c>
      <c r="E2592" s="92" t="s">
        <v>211</v>
      </c>
      <c r="F2592" s="92"/>
      <c r="G2592" s="92">
        <v>1</v>
      </c>
      <c r="H2592" s="119">
        <v>475</v>
      </c>
      <c r="I2592" s="161">
        <v>0.25</v>
      </c>
      <c r="J2592" s="157">
        <f t="shared" si="80"/>
        <v>356.25</v>
      </c>
    </row>
    <row r="2593" spans="1:10" ht="15.75">
      <c r="A2593" s="37">
        <f t="shared" si="81"/>
        <v>2589</v>
      </c>
      <c r="B2593" s="92" t="s">
        <v>5005</v>
      </c>
      <c r="C2593" s="92" t="s">
        <v>5226</v>
      </c>
      <c r="D2593" s="92" t="s">
        <v>5227</v>
      </c>
      <c r="E2593" s="92" t="s">
        <v>211</v>
      </c>
      <c r="F2593" s="92"/>
      <c r="G2593" s="92">
        <v>1</v>
      </c>
      <c r="H2593" s="119">
        <v>420</v>
      </c>
      <c r="I2593" s="161">
        <v>0.25</v>
      </c>
      <c r="J2593" s="157">
        <f t="shared" si="80"/>
        <v>315</v>
      </c>
    </row>
    <row r="2594" spans="1:10" ht="15.75">
      <c r="A2594" s="37">
        <f t="shared" si="81"/>
        <v>2590</v>
      </c>
      <c r="B2594" s="92" t="s">
        <v>5005</v>
      </c>
      <c r="C2594" s="92" t="s">
        <v>5228</v>
      </c>
      <c r="D2594" s="92" t="s">
        <v>5229</v>
      </c>
      <c r="E2594" s="92" t="s">
        <v>211</v>
      </c>
      <c r="F2594" s="92"/>
      <c r="G2594" s="92">
        <v>1</v>
      </c>
      <c r="H2594" s="119">
        <v>409</v>
      </c>
      <c r="I2594" s="161">
        <v>0.25</v>
      </c>
      <c r="J2594" s="157">
        <f t="shared" si="80"/>
        <v>306.75</v>
      </c>
    </row>
    <row r="2595" spans="1:10" ht="15.75">
      <c r="A2595" s="37">
        <f t="shared" si="81"/>
        <v>2591</v>
      </c>
      <c r="B2595" s="92" t="s">
        <v>5005</v>
      </c>
      <c r="C2595" s="92" t="s">
        <v>5230</v>
      </c>
      <c r="D2595" s="92" t="s">
        <v>5231</v>
      </c>
      <c r="E2595" s="92" t="s">
        <v>211</v>
      </c>
      <c r="F2595" s="92"/>
      <c r="G2595" s="92">
        <v>1</v>
      </c>
      <c r="H2595" s="119">
        <v>549</v>
      </c>
      <c r="I2595" s="161">
        <v>0.25</v>
      </c>
      <c r="J2595" s="157">
        <f t="shared" si="80"/>
        <v>411.75</v>
      </c>
    </row>
    <row r="2596" spans="1:10" ht="15.75">
      <c r="A2596" s="37">
        <f t="shared" si="81"/>
        <v>2592</v>
      </c>
      <c r="B2596" s="92" t="s">
        <v>5005</v>
      </c>
      <c r="C2596" s="92" t="s">
        <v>5232</v>
      </c>
      <c r="D2596" s="92" t="s">
        <v>5233</v>
      </c>
      <c r="E2596" s="92" t="s">
        <v>211</v>
      </c>
      <c r="F2596" s="92"/>
      <c r="G2596" s="92">
        <v>1</v>
      </c>
      <c r="H2596" s="119">
        <v>583</v>
      </c>
      <c r="I2596" s="161">
        <v>0.25</v>
      </c>
      <c r="J2596" s="157">
        <f t="shared" si="80"/>
        <v>437.25</v>
      </c>
    </row>
    <row r="2597" spans="1:10" ht="15.75">
      <c r="A2597" s="37">
        <f t="shared" si="81"/>
        <v>2593</v>
      </c>
      <c r="B2597" s="92" t="s">
        <v>5005</v>
      </c>
      <c r="C2597" s="92" t="s">
        <v>5234</v>
      </c>
      <c r="D2597" s="92" t="s">
        <v>5235</v>
      </c>
      <c r="E2597" s="92" t="s">
        <v>211</v>
      </c>
      <c r="F2597" s="92"/>
      <c r="G2597" s="92">
        <v>1</v>
      </c>
      <c r="H2597" s="119">
        <v>583</v>
      </c>
      <c r="I2597" s="161">
        <v>0.25</v>
      </c>
      <c r="J2597" s="157">
        <f t="shared" si="80"/>
        <v>437.25</v>
      </c>
    </row>
    <row r="2598" spans="1:10" ht="15.75">
      <c r="A2598" s="37">
        <f t="shared" si="81"/>
        <v>2594</v>
      </c>
      <c r="B2598" s="92" t="s">
        <v>5005</v>
      </c>
      <c r="C2598" s="92" t="s">
        <v>5236</v>
      </c>
      <c r="D2598" s="92" t="s">
        <v>5237</v>
      </c>
      <c r="E2598" s="92" t="s">
        <v>211</v>
      </c>
      <c r="F2598" s="92"/>
      <c r="G2598" s="92">
        <v>1</v>
      </c>
      <c r="H2598" s="119">
        <v>646</v>
      </c>
      <c r="I2598" s="161">
        <v>0.25</v>
      </c>
      <c r="J2598" s="157">
        <f t="shared" si="80"/>
        <v>484.5</v>
      </c>
    </row>
    <row r="2599" spans="1:10" ht="15.75">
      <c r="A2599" s="37">
        <f t="shared" si="81"/>
        <v>2595</v>
      </c>
      <c r="B2599" s="92" t="s">
        <v>5005</v>
      </c>
      <c r="C2599" s="92" t="s">
        <v>5238</v>
      </c>
      <c r="D2599" s="92" t="s">
        <v>5239</v>
      </c>
      <c r="E2599" s="92" t="s">
        <v>211</v>
      </c>
      <c r="F2599" s="92"/>
      <c r="G2599" s="92">
        <v>1</v>
      </c>
      <c r="H2599" s="119">
        <v>635</v>
      </c>
      <c r="I2599" s="161">
        <v>0.25</v>
      </c>
      <c r="J2599" s="157">
        <f t="shared" si="80"/>
        <v>476.25</v>
      </c>
    </row>
    <row r="2600" spans="1:10" ht="15.75">
      <c r="A2600" s="37">
        <f t="shared" si="81"/>
        <v>2596</v>
      </c>
      <c r="B2600" s="92" t="s">
        <v>5005</v>
      </c>
      <c r="C2600" s="92" t="s">
        <v>5240</v>
      </c>
      <c r="D2600" s="92" t="s">
        <v>5241</v>
      </c>
      <c r="E2600" s="92" t="s">
        <v>211</v>
      </c>
      <c r="F2600" s="92"/>
      <c r="G2600" s="92">
        <v>1</v>
      </c>
      <c r="H2600" s="119">
        <v>635</v>
      </c>
      <c r="I2600" s="161">
        <v>0.25</v>
      </c>
      <c r="J2600" s="157">
        <f t="shared" si="80"/>
        <v>476.25</v>
      </c>
    </row>
    <row r="2601" spans="1:10" ht="15.75">
      <c r="A2601" s="37">
        <f t="shared" si="81"/>
        <v>2597</v>
      </c>
      <c r="B2601" s="92" t="s">
        <v>5005</v>
      </c>
      <c r="C2601" s="92" t="s">
        <v>5242</v>
      </c>
      <c r="D2601" s="92" t="s">
        <v>5243</v>
      </c>
      <c r="E2601" s="92" t="s">
        <v>211</v>
      </c>
      <c r="F2601" s="92"/>
      <c r="G2601" s="92">
        <v>1</v>
      </c>
      <c r="H2601" s="119">
        <v>1105</v>
      </c>
      <c r="I2601" s="161">
        <v>0.25</v>
      </c>
      <c r="J2601" s="157">
        <f t="shared" si="80"/>
        <v>828.75</v>
      </c>
    </row>
    <row r="2602" spans="1:10" ht="15.75">
      <c r="A2602" s="37">
        <f t="shared" si="81"/>
        <v>2598</v>
      </c>
      <c r="B2602" s="92" t="s">
        <v>5005</v>
      </c>
      <c r="C2602" s="92" t="s">
        <v>5244</v>
      </c>
      <c r="D2602" s="92" t="s">
        <v>5245</v>
      </c>
      <c r="E2602" s="92" t="s">
        <v>211</v>
      </c>
      <c r="F2602" s="92"/>
      <c r="G2602" s="92">
        <v>1</v>
      </c>
      <c r="H2602" s="119">
        <v>1147</v>
      </c>
      <c r="I2602" s="161">
        <v>0.25</v>
      </c>
      <c r="J2602" s="157">
        <f t="shared" si="80"/>
        <v>860.25</v>
      </c>
    </row>
    <row r="2603" spans="1:10" ht="15.75">
      <c r="A2603" s="37">
        <f t="shared" si="81"/>
        <v>2599</v>
      </c>
      <c r="B2603" s="92" t="s">
        <v>5005</v>
      </c>
      <c r="C2603" s="92" t="s">
        <v>5246</v>
      </c>
      <c r="D2603" s="92" t="s">
        <v>5247</v>
      </c>
      <c r="E2603" s="92" t="s">
        <v>211</v>
      </c>
      <c r="F2603" s="92"/>
      <c r="G2603" s="92">
        <v>1</v>
      </c>
      <c r="H2603" s="119">
        <v>1147</v>
      </c>
      <c r="I2603" s="161">
        <v>0.25</v>
      </c>
      <c r="J2603" s="157">
        <f t="shared" si="80"/>
        <v>860.25</v>
      </c>
    </row>
    <row r="2604" spans="1:10" ht="15.75">
      <c r="A2604" s="37">
        <f t="shared" si="81"/>
        <v>2600</v>
      </c>
      <c r="B2604" s="92" t="s">
        <v>5005</v>
      </c>
      <c r="C2604" s="92" t="s">
        <v>5248</v>
      </c>
      <c r="D2604" s="92" t="s">
        <v>5249</v>
      </c>
      <c r="E2604" s="92" t="s">
        <v>211</v>
      </c>
      <c r="F2604" s="92"/>
      <c r="G2604" s="92">
        <v>1</v>
      </c>
      <c r="H2604" s="119">
        <v>1201</v>
      </c>
      <c r="I2604" s="161">
        <v>0.25</v>
      </c>
      <c r="J2604" s="157">
        <f t="shared" si="80"/>
        <v>900.75</v>
      </c>
    </row>
    <row r="2605" spans="1:10" ht="15.75">
      <c r="A2605" s="37">
        <f t="shared" si="81"/>
        <v>2601</v>
      </c>
      <c r="B2605" s="92" t="s">
        <v>5005</v>
      </c>
      <c r="C2605" s="92" t="s">
        <v>5250</v>
      </c>
      <c r="D2605" s="92" t="s">
        <v>5251</v>
      </c>
      <c r="E2605" s="92" t="s">
        <v>211</v>
      </c>
      <c r="F2605" s="92"/>
      <c r="G2605" s="92">
        <v>1</v>
      </c>
      <c r="H2605" s="119">
        <v>1201</v>
      </c>
      <c r="I2605" s="161">
        <v>0.25</v>
      </c>
      <c r="J2605" s="157">
        <f t="shared" si="80"/>
        <v>900.75</v>
      </c>
    </row>
    <row r="2606" spans="1:10" ht="15.75">
      <c r="A2606" s="37">
        <f t="shared" si="81"/>
        <v>2602</v>
      </c>
      <c r="B2606" s="92" t="s">
        <v>5005</v>
      </c>
      <c r="C2606" s="92" t="s">
        <v>5252</v>
      </c>
      <c r="D2606" s="92" t="s">
        <v>5253</v>
      </c>
      <c r="E2606" s="92" t="s">
        <v>211</v>
      </c>
      <c r="F2606" s="92"/>
      <c r="G2606" s="92">
        <v>1</v>
      </c>
      <c r="H2606" s="119">
        <v>1105</v>
      </c>
      <c r="I2606" s="161">
        <v>0.25</v>
      </c>
      <c r="J2606" s="157">
        <f t="shared" si="80"/>
        <v>828.75</v>
      </c>
    </row>
    <row r="2607" spans="1:10" ht="15.75">
      <c r="A2607" s="37">
        <f t="shared" si="81"/>
        <v>2603</v>
      </c>
      <c r="B2607" s="92" t="s">
        <v>5005</v>
      </c>
      <c r="C2607" s="92" t="s">
        <v>5254</v>
      </c>
      <c r="D2607" s="92" t="s">
        <v>5255</v>
      </c>
      <c r="E2607" s="92" t="s">
        <v>211</v>
      </c>
      <c r="F2607" s="92"/>
      <c r="G2607" s="92">
        <v>1</v>
      </c>
      <c r="H2607" s="119">
        <v>673</v>
      </c>
      <c r="I2607" s="161">
        <v>0.25</v>
      </c>
      <c r="J2607" s="157">
        <f t="shared" si="80"/>
        <v>504.75</v>
      </c>
    </row>
    <row r="2608" spans="1:10" ht="15.75">
      <c r="A2608" s="37">
        <f t="shared" si="81"/>
        <v>2604</v>
      </c>
      <c r="B2608" s="92" t="s">
        <v>5005</v>
      </c>
      <c r="C2608" s="92" t="s">
        <v>5256</v>
      </c>
      <c r="D2608" s="92" t="s">
        <v>5257</v>
      </c>
      <c r="E2608" s="92" t="s">
        <v>211</v>
      </c>
      <c r="F2608" s="92"/>
      <c r="G2608" s="92">
        <v>1</v>
      </c>
      <c r="H2608" s="119">
        <v>717</v>
      </c>
      <c r="I2608" s="161">
        <v>0.25</v>
      </c>
      <c r="J2608" s="157">
        <f t="shared" si="80"/>
        <v>537.75</v>
      </c>
    </row>
    <row r="2609" spans="1:10" ht="15.75">
      <c r="A2609" s="37">
        <f t="shared" si="81"/>
        <v>2605</v>
      </c>
      <c r="B2609" s="92" t="s">
        <v>5005</v>
      </c>
      <c r="C2609" s="92" t="s">
        <v>5258</v>
      </c>
      <c r="D2609" s="92" t="s">
        <v>5259</v>
      </c>
      <c r="E2609" s="92" t="s">
        <v>211</v>
      </c>
      <c r="F2609" s="92"/>
      <c r="G2609" s="92">
        <v>1</v>
      </c>
      <c r="H2609" s="119">
        <v>717</v>
      </c>
      <c r="I2609" s="161">
        <v>0.25</v>
      </c>
      <c r="J2609" s="157">
        <f t="shared" si="80"/>
        <v>537.75</v>
      </c>
    </row>
    <row r="2610" spans="1:10" ht="15.75">
      <c r="A2610" s="37">
        <f t="shared" si="81"/>
        <v>2606</v>
      </c>
      <c r="B2610" s="92" t="s">
        <v>5005</v>
      </c>
      <c r="C2610" s="92" t="s">
        <v>5260</v>
      </c>
      <c r="D2610" s="92" t="s">
        <v>5261</v>
      </c>
      <c r="E2610" s="92" t="s">
        <v>211</v>
      </c>
      <c r="F2610" s="92"/>
      <c r="G2610" s="92">
        <v>1</v>
      </c>
      <c r="H2610" s="119">
        <v>781</v>
      </c>
      <c r="I2610" s="161">
        <v>0.25</v>
      </c>
      <c r="J2610" s="157">
        <f t="shared" si="80"/>
        <v>585.75</v>
      </c>
    </row>
    <row r="2611" spans="1:10" ht="15.75">
      <c r="A2611" s="37">
        <f t="shared" si="81"/>
        <v>2607</v>
      </c>
      <c r="B2611" s="92" t="s">
        <v>5005</v>
      </c>
      <c r="C2611" s="92" t="s">
        <v>5262</v>
      </c>
      <c r="D2611" s="92" t="s">
        <v>5263</v>
      </c>
      <c r="E2611" s="92" t="s">
        <v>211</v>
      </c>
      <c r="F2611" s="92"/>
      <c r="G2611" s="92">
        <v>1</v>
      </c>
      <c r="H2611" s="119">
        <v>770</v>
      </c>
      <c r="I2611" s="161">
        <v>0.25</v>
      </c>
      <c r="J2611" s="157">
        <f t="shared" si="80"/>
        <v>577.5</v>
      </c>
    </row>
    <row r="2612" spans="1:10" ht="15.75">
      <c r="A2612" s="37">
        <f t="shared" si="81"/>
        <v>2608</v>
      </c>
      <c r="B2612" s="92" t="s">
        <v>5005</v>
      </c>
      <c r="C2612" s="92" t="s">
        <v>5264</v>
      </c>
      <c r="D2612" s="92" t="s">
        <v>5265</v>
      </c>
      <c r="E2612" s="92" t="s">
        <v>211</v>
      </c>
      <c r="F2612" s="92"/>
      <c r="G2612" s="92">
        <v>1</v>
      </c>
      <c r="H2612" s="119">
        <v>770</v>
      </c>
      <c r="I2612" s="161">
        <v>0.25</v>
      </c>
      <c r="J2612" s="157">
        <f t="shared" si="80"/>
        <v>577.5</v>
      </c>
    </row>
    <row r="2613" spans="1:10" ht="15.75">
      <c r="A2613" s="37">
        <f t="shared" si="81"/>
        <v>2609</v>
      </c>
      <c r="B2613" s="92" t="s">
        <v>5005</v>
      </c>
      <c r="C2613" s="92" t="s">
        <v>5266</v>
      </c>
      <c r="D2613" s="92" t="s">
        <v>5267</v>
      </c>
      <c r="E2613" s="92" t="s">
        <v>211</v>
      </c>
      <c r="F2613" s="92"/>
      <c r="G2613" s="92">
        <v>1</v>
      </c>
      <c r="H2613" s="119">
        <v>476</v>
      </c>
      <c r="I2613" s="161">
        <v>0.25</v>
      </c>
      <c r="J2613" s="157">
        <f t="shared" si="80"/>
        <v>357</v>
      </c>
    </row>
    <row r="2614" spans="1:10" ht="15.75">
      <c r="A2614" s="37">
        <f t="shared" si="81"/>
        <v>2610</v>
      </c>
      <c r="B2614" s="92" t="s">
        <v>5005</v>
      </c>
      <c r="C2614" s="92" t="s">
        <v>5268</v>
      </c>
      <c r="D2614" s="92" t="s">
        <v>5269</v>
      </c>
      <c r="E2614" s="92" t="s">
        <v>211</v>
      </c>
      <c r="F2614" s="92"/>
      <c r="G2614" s="92">
        <v>1</v>
      </c>
      <c r="H2614" s="119">
        <v>506</v>
      </c>
      <c r="I2614" s="161">
        <v>0.25</v>
      </c>
      <c r="J2614" s="157">
        <f t="shared" si="80"/>
        <v>379.5</v>
      </c>
    </row>
    <row r="2615" spans="1:10" ht="15.75">
      <c r="A2615" s="37">
        <f t="shared" si="81"/>
        <v>2611</v>
      </c>
      <c r="B2615" s="92" t="s">
        <v>5005</v>
      </c>
      <c r="C2615" s="92" t="s">
        <v>5270</v>
      </c>
      <c r="D2615" s="92" t="s">
        <v>5271</v>
      </c>
      <c r="E2615" s="92" t="s">
        <v>211</v>
      </c>
      <c r="F2615" s="92"/>
      <c r="G2615" s="92">
        <v>1</v>
      </c>
      <c r="H2615" s="119">
        <v>572</v>
      </c>
      <c r="I2615" s="161">
        <v>0.25</v>
      </c>
      <c r="J2615" s="157">
        <f t="shared" si="80"/>
        <v>429</v>
      </c>
    </row>
    <row r="2616" spans="1:10" ht="15.75">
      <c r="A2616" s="37">
        <f t="shared" si="81"/>
        <v>2612</v>
      </c>
      <c r="B2616" s="92" t="s">
        <v>5005</v>
      </c>
      <c r="C2616" s="92" t="s">
        <v>5272</v>
      </c>
      <c r="D2616" s="92" t="s">
        <v>5273</v>
      </c>
      <c r="E2616" s="92" t="s">
        <v>211</v>
      </c>
      <c r="F2616" s="92"/>
      <c r="G2616" s="92">
        <v>1</v>
      </c>
      <c r="H2616" s="119">
        <v>622</v>
      </c>
      <c r="I2616" s="161">
        <v>0.25</v>
      </c>
      <c r="J2616" s="157">
        <f t="shared" si="80"/>
        <v>466.5</v>
      </c>
    </row>
    <row r="2617" spans="1:10" ht="15.75">
      <c r="A2617" s="37">
        <f t="shared" si="81"/>
        <v>2613</v>
      </c>
      <c r="B2617" s="92" t="s">
        <v>5005</v>
      </c>
      <c r="C2617" s="92" t="s">
        <v>5274</v>
      </c>
      <c r="D2617" s="92" t="s">
        <v>5275</v>
      </c>
      <c r="E2617" s="92" t="s">
        <v>211</v>
      </c>
      <c r="F2617" s="92"/>
      <c r="G2617" s="92">
        <v>1</v>
      </c>
      <c r="H2617" s="119">
        <v>544</v>
      </c>
      <c r="I2617" s="161">
        <v>0.25</v>
      </c>
      <c r="J2617" s="157">
        <f t="shared" si="80"/>
        <v>408</v>
      </c>
    </row>
    <row r="2618" spans="1:10" ht="15.75">
      <c r="A2618" s="37">
        <f t="shared" si="81"/>
        <v>2614</v>
      </c>
      <c r="B2618" s="92" t="s">
        <v>5005</v>
      </c>
      <c r="C2618" s="92" t="s">
        <v>5276</v>
      </c>
      <c r="D2618" s="92" t="s">
        <v>5277</v>
      </c>
      <c r="E2618" s="92" t="s">
        <v>211</v>
      </c>
      <c r="F2618" s="92"/>
      <c r="G2618" s="92">
        <v>1</v>
      </c>
      <c r="H2618" s="119">
        <v>506</v>
      </c>
      <c r="I2618" s="161">
        <v>0.25</v>
      </c>
      <c r="J2618" s="157">
        <f t="shared" si="80"/>
        <v>379.5</v>
      </c>
    </row>
    <row r="2619" spans="1:10" ht="15.75">
      <c r="A2619" s="37">
        <f t="shared" si="81"/>
        <v>2615</v>
      </c>
      <c r="B2619" s="92" t="s">
        <v>5005</v>
      </c>
      <c r="C2619" s="92" t="s">
        <v>5278</v>
      </c>
      <c r="D2619" s="92" t="s">
        <v>5279</v>
      </c>
      <c r="E2619" s="92" t="s">
        <v>211</v>
      </c>
      <c r="F2619" s="92"/>
      <c r="G2619" s="92">
        <v>1</v>
      </c>
      <c r="H2619" s="119">
        <v>475</v>
      </c>
      <c r="I2619" s="161">
        <v>0.25</v>
      </c>
      <c r="J2619" s="157">
        <f t="shared" si="80"/>
        <v>356.25</v>
      </c>
    </row>
    <row r="2620" spans="1:10" ht="15.75">
      <c r="A2620" s="37">
        <f t="shared" si="81"/>
        <v>2616</v>
      </c>
      <c r="B2620" s="92" t="s">
        <v>5005</v>
      </c>
      <c r="C2620" s="92" t="s">
        <v>5280</v>
      </c>
      <c r="D2620" s="92" t="s">
        <v>5281</v>
      </c>
      <c r="E2620" s="92" t="s">
        <v>211</v>
      </c>
      <c r="F2620" s="92"/>
      <c r="G2620" s="92">
        <v>1</v>
      </c>
      <c r="H2620" s="119">
        <v>579</v>
      </c>
      <c r="I2620" s="161">
        <v>0.25</v>
      </c>
      <c r="J2620" s="157">
        <f t="shared" si="80"/>
        <v>434.25</v>
      </c>
    </row>
    <row r="2621" spans="1:10" ht="15.75">
      <c r="A2621" s="37">
        <f t="shared" si="81"/>
        <v>2617</v>
      </c>
      <c r="B2621" s="92" t="s">
        <v>5005</v>
      </c>
      <c r="C2621" s="92" t="s">
        <v>5282</v>
      </c>
      <c r="D2621" s="92" t="s">
        <v>5283</v>
      </c>
      <c r="E2621" s="92" t="s">
        <v>211</v>
      </c>
      <c r="F2621" s="92"/>
      <c r="G2621" s="92">
        <v>1</v>
      </c>
      <c r="H2621" s="119">
        <v>637</v>
      </c>
      <c r="I2621" s="161">
        <v>0.25</v>
      </c>
      <c r="J2621" s="157">
        <f t="shared" si="80"/>
        <v>477.75</v>
      </c>
    </row>
    <row r="2622" spans="1:10" ht="15.75">
      <c r="A2622" s="37">
        <f t="shared" si="81"/>
        <v>2618</v>
      </c>
      <c r="B2622" s="92" t="s">
        <v>5005</v>
      </c>
      <c r="C2622" s="92" t="s">
        <v>5284</v>
      </c>
      <c r="D2622" s="92" t="s">
        <v>5285</v>
      </c>
      <c r="E2622" s="92" t="s">
        <v>211</v>
      </c>
      <c r="F2622" s="92"/>
      <c r="G2622" s="92">
        <v>1</v>
      </c>
      <c r="H2622" s="119">
        <v>637</v>
      </c>
      <c r="I2622" s="161">
        <v>0.25</v>
      </c>
      <c r="J2622" s="157">
        <f t="shared" si="80"/>
        <v>477.75</v>
      </c>
    </row>
    <row r="2623" spans="1:10" ht="15.75">
      <c r="A2623" s="37">
        <f t="shared" si="81"/>
        <v>2619</v>
      </c>
      <c r="B2623" s="92" t="s">
        <v>5005</v>
      </c>
      <c r="C2623" s="92" t="s">
        <v>5286</v>
      </c>
      <c r="D2623" s="92" t="s">
        <v>5287</v>
      </c>
      <c r="E2623" s="92" t="s">
        <v>211</v>
      </c>
      <c r="F2623" s="92"/>
      <c r="G2623" s="92">
        <v>1</v>
      </c>
      <c r="H2623" s="119">
        <v>579</v>
      </c>
      <c r="I2623" s="161">
        <v>0.25</v>
      </c>
      <c r="J2623" s="157">
        <f t="shared" si="80"/>
        <v>434.25</v>
      </c>
    </row>
    <row r="2624" spans="1:10" ht="15.75">
      <c r="A2624" s="37">
        <f t="shared" si="81"/>
        <v>2620</v>
      </c>
      <c r="B2624" s="92" t="s">
        <v>5005</v>
      </c>
      <c r="C2624" s="92" t="s">
        <v>5288</v>
      </c>
      <c r="D2624" s="92" t="s">
        <v>5289</v>
      </c>
      <c r="E2624" s="92" t="s">
        <v>211</v>
      </c>
      <c r="F2624" s="92"/>
      <c r="G2624" s="92">
        <v>1</v>
      </c>
      <c r="H2624" s="119">
        <v>669</v>
      </c>
      <c r="I2624" s="161">
        <v>0.25</v>
      </c>
      <c r="J2624" s="157">
        <f t="shared" si="80"/>
        <v>501.75</v>
      </c>
    </row>
    <row r="2625" spans="1:10" ht="15.75">
      <c r="A2625" s="37">
        <f t="shared" si="81"/>
        <v>2621</v>
      </c>
      <c r="B2625" s="92" t="s">
        <v>5005</v>
      </c>
      <c r="C2625" s="92" t="s">
        <v>5290</v>
      </c>
      <c r="D2625" s="92" t="s">
        <v>5291</v>
      </c>
      <c r="E2625" s="92" t="s">
        <v>211</v>
      </c>
      <c r="F2625" s="92"/>
      <c r="G2625" s="92">
        <v>1</v>
      </c>
      <c r="H2625" s="119">
        <v>544</v>
      </c>
      <c r="I2625" s="161">
        <v>0.25</v>
      </c>
      <c r="J2625" s="157">
        <f t="shared" si="80"/>
        <v>408</v>
      </c>
    </row>
    <row r="2626" spans="1:10" ht="15.75">
      <c r="A2626" s="37">
        <f t="shared" si="81"/>
        <v>2622</v>
      </c>
      <c r="B2626" s="92" t="s">
        <v>5005</v>
      </c>
      <c r="C2626" s="92" t="s">
        <v>5292</v>
      </c>
      <c r="D2626" s="92" t="s">
        <v>5293</v>
      </c>
      <c r="E2626" s="92" t="s">
        <v>211</v>
      </c>
      <c r="F2626" s="92"/>
      <c r="G2626" s="92">
        <v>1</v>
      </c>
      <c r="H2626" s="119">
        <v>475</v>
      </c>
      <c r="I2626" s="161">
        <v>0.25</v>
      </c>
      <c r="J2626" s="157">
        <f t="shared" ref="J2626:J2689" si="82">H2626*(1-I2626)</f>
        <v>356.25</v>
      </c>
    </row>
    <row r="2627" spans="1:10" ht="15.75">
      <c r="A2627" s="37">
        <f t="shared" si="81"/>
        <v>2623</v>
      </c>
      <c r="B2627" s="92" t="s">
        <v>5005</v>
      </c>
      <c r="C2627" s="92" t="s">
        <v>5294</v>
      </c>
      <c r="D2627" s="92" t="s">
        <v>5295</v>
      </c>
      <c r="E2627" s="92" t="s">
        <v>211</v>
      </c>
      <c r="F2627" s="92"/>
      <c r="G2627" s="92">
        <v>1</v>
      </c>
      <c r="H2627" s="119">
        <v>579</v>
      </c>
      <c r="I2627" s="161">
        <v>0.25</v>
      </c>
      <c r="J2627" s="157">
        <f t="shared" si="82"/>
        <v>434.25</v>
      </c>
    </row>
    <row r="2628" spans="1:10" ht="15.75">
      <c r="A2628" s="37">
        <f t="shared" si="81"/>
        <v>2624</v>
      </c>
      <c r="B2628" s="92" t="s">
        <v>5005</v>
      </c>
      <c r="C2628" s="92" t="s">
        <v>5296</v>
      </c>
      <c r="D2628" s="92" t="s">
        <v>5297</v>
      </c>
      <c r="E2628" s="92" t="s">
        <v>211</v>
      </c>
      <c r="F2628" s="92"/>
      <c r="G2628" s="92">
        <v>1</v>
      </c>
      <c r="H2628" s="119">
        <v>637</v>
      </c>
      <c r="I2628" s="161">
        <v>0.25</v>
      </c>
      <c r="J2628" s="157">
        <f t="shared" si="82"/>
        <v>477.75</v>
      </c>
    </row>
    <row r="2629" spans="1:10" ht="15.75">
      <c r="A2629" s="37">
        <f t="shared" si="81"/>
        <v>2625</v>
      </c>
      <c r="B2629" s="92" t="s">
        <v>5005</v>
      </c>
      <c r="C2629" s="92" t="s">
        <v>5298</v>
      </c>
      <c r="D2629" s="92" t="s">
        <v>5299</v>
      </c>
      <c r="E2629" s="92" t="s">
        <v>211</v>
      </c>
      <c r="F2629" s="92"/>
      <c r="G2629" s="92">
        <v>1</v>
      </c>
      <c r="H2629" s="119">
        <v>544</v>
      </c>
      <c r="I2629" s="161">
        <v>0.25</v>
      </c>
      <c r="J2629" s="157">
        <f t="shared" si="82"/>
        <v>408</v>
      </c>
    </row>
    <row r="2630" spans="1:10" ht="15.75">
      <c r="A2630" s="37">
        <f t="shared" si="81"/>
        <v>2626</v>
      </c>
      <c r="B2630" s="92" t="s">
        <v>5005</v>
      </c>
      <c r="C2630" s="92" t="s">
        <v>5300</v>
      </c>
      <c r="D2630" s="92" t="s">
        <v>5301</v>
      </c>
      <c r="E2630" s="92" t="s">
        <v>211</v>
      </c>
      <c r="F2630" s="92"/>
      <c r="G2630" s="92">
        <v>1</v>
      </c>
      <c r="H2630" s="119">
        <v>501</v>
      </c>
      <c r="I2630" s="161">
        <v>0.25</v>
      </c>
      <c r="J2630" s="157">
        <f t="shared" si="82"/>
        <v>375.75</v>
      </c>
    </row>
    <row r="2631" spans="1:10" ht="15.75">
      <c r="A2631" s="37">
        <f t="shared" ref="A2631:A2694" si="83">A2630+1</f>
        <v>2627</v>
      </c>
      <c r="B2631" s="92" t="s">
        <v>5005</v>
      </c>
      <c r="C2631" s="92" t="s">
        <v>5302</v>
      </c>
      <c r="D2631" s="92" t="s">
        <v>5303</v>
      </c>
      <c r="E2631" s="92" t="s">
        <v>211</v>
      </c>
      <c r="F2631" s="92"/>
      <c r="G2631" s="92">
        <v>1</v>
      </c>
      <c r="H2631" s="119">
        <v>604</v>
      </c>
      <c r="I2631" s="161">
        <v>0.25</v>
      </c>
      <c r="J2631" s="157">
        <f t="shared" si="82"/>
        <v>453</v>
      </c>
    </row>
    <row r="2632" spans="1:10" ht="15.75">
      <c r="A2632" s="37">
        <f t="shared" si="83"/>
        <v>2628</v>
      </c>
      <c r="B2632" s="92" t="s">
        <v>5005</v>
      </c>
      <c r="C2632" s="92" t="s">
        <v>5304</v>
      </c>
      <c r="D2632" s="92" t="s">
        <v>5305</v>
      </c>
      <c r="E2632" s="92" t="s">
        <v>211</v>
      </c>
      <c r="F2632" s="92"/>
      <c r="G2632" s="92">
        <v>1</v>
      </c>
      <c r="H2632" s="119">
        <v>664</v>
      </c>
      <c r="I2632" s="161">
        <v>0.25</v>
      </c>
      <c r="J2632" s="157">
        <f t="shared" si="82"/>
        <v>498</v>
      </c>
    </row>
    <row r="2633" spans="1:10" ht="15.75">
      <c r="A2633" s="37">
        <f t="shared" si="83"/>
        <v>2629</v>
      </c>
      <c r="B2633" s="92" t="s">
        <v>5005</v>
      </c>
      <c r="C2633" s="92" t="s">
        <v>5306</v>
      </c>
      <c r="D2633" s="92" t="s">
        <v>5307</v>
      </c>
      <c r="E2633" s="92" t="s">
        <v>211</v>
      </c>
      <c r="F2633" s="92"/>
      <c r="G2633" s="92">
        <v>1</v>
      </c>
      <c r="H2633" s="119">
        <v>572</v>
      </c>
      <c r="I2633" s="161">
        <v>0.25</v>
      </c>
      <c r="J2633" s="157">
        <f t="shared" si="82"/>
        <v>429</v>
      </c>
    </row>
    <row r="2634" spans="1:10" ht="15.75">
      <c r="A2634" s="37">
        <f t="shared" si="83"/>
        <v>2630</v>
      </c>
      <c r="B2634" s="92" t="s">
        <v>5005</v>
      </c>
      <c r="C2634" s="92" t="s">
        <v>5308</v>
      </c>
      <c r="D2634" s="92" t="s">
        <v>5309</v>
      </c>
      <c r="E2634" s="92" t="s">
        <v>211</v>
      </c>
      <c r="F2634" s="92"/>
      <c r="G2634" s="92">
        <v>1</v>
      </c>
      <c r="H2634" s="119">
        <v>501</v>
      </c>
      <c r="I2634" s="161">
        <v>0.25</v>
      </c>
      <c r="J2634" s="157">
        <f t="shared" si="82"/>
        <v>375.75</v>
      </c>
    </row>
    <row r="2635" spans="1:10" ht="15.75">
      <c r="A2635" s="37">
        <f t="shared" si="83"/>
        <v>2631</v>
      </c>
      <c r="B2635" s="92" t="s">
        <v>5005</v>
      </c>
      <c r="C2635" s="92" t="s">
        <v>5310</v>
      </c>
      <c r="D2635" s="92" t="s">
        <v>5311</v>
      </c>
      <c r="E2635" s="92" t="s">
        <v>211</v>
      </c>
      <c r="F2635" s="92"/>
      <c r="G2635" s="92">
        <v>1</v>
      </c>
      <c r="H2635" s="119">
        <v>604</v>
      </c>
      <c r="I2635" s="161">
        <v>0.25</v>
      </c>
      <c r="J2635" s="157">
        <f t="shared" si="82"/>
        <v>453</v>
      </c>
    </row>
    <row r="2636" spans="1:10" ht="15.75">
      <c r="A2636" s="37">
        <f t="shared" si="83"/>
        <v>2632</v>
      </c>
      <c r="B2636" s="92" t="s">
        <v>5005</v>
      </c>
      <c r="C2636" s="92" t="s">
        <v>5312</v>
      </c>
      <c r="D2636" s="92" t="s">
        <v>5313</v>
      </c>
      <c r="E2636" s="92" t="s">
        <v>211</v>
      </c>
      <c r="F2636" s="92"/>
      <c r="G2636" s="92">
        <v>1</v>
      </c>
      <c r="H2636" s="119">
        <v>664</v>
      </c>
      <c r="I2636" s="161">
        <v>0.25</v>
      </c>
      <c r="J2636" s="157">
        <f t="shared" si="82"/>
        <v>498</v>
      </c>
    </row>
    <row r="2637" spans="1:10" ht="15.75">
      <c r="A2637" s="37">
        <f t="shared" si="83"/>
        <v>2633</v>
      </c>
      <c r="B2637" s="92" t="s">
        <v>5005</v>
      </c>
      <c r="C2637" s="92" t="s">
        <v>5314</v>
      </c>
      <c r="D2637" s="92" t="s">
        <v>5315</v>
      </c>
      <c r="E2637" s="92" t="s">
        <v>211</v>
      </c>
      <c r="F2637" s="92"/>
      <c r="G2637" s="92">
        <v>1</v>
      </c>
      <c r="H2637" s="119">
        <v>572</v>
      </c>
      <c r="I2637" s="161">
        <v>0.25</v>
      </c>
      <c r="J2637" s="157">
        <f t="shared" si="82"/>
        <v>429</v>
      </c>
    </row>
    <row r="2638" spans="1:10" ht="15.75">
      <c r="A2638" s="37">
        <f t="shared" si="83"/>
        <v>2634</v>
      </c>
      <c r="B2638" s="92" t="s">
        <v>5005</v>
      </c>
      <c r="C2638" s="92" t="s">
        <v>5316</v>
      </c>
      <c r="D2638" s="92" t="s">
        <v>5317</v>
      </c>
      <c r="E2638" s="92" t="s">
        <v>211</v>
      </c>
      <c r="F2638" s="92"/>
      <c r="G2638" s="92">
        <v>1</v>
      </c>
      <c r="H2638" s="119">
        <v>475</v>
      </c>
      <c r="I2638" s="161">
        <v>0.25</v>
      </c>
      <c r="J2638" s="157">
        <f t="shared" si="82"/>
        <v>356.25</v>
      </c>
    </row>
    <row r="2639" spans="1:10" ht="15.75">
      <c r="A2639" s="37">
        <f t="shared" si="83"/>
        <v>2635</v>
      </c>
      <c r="B2639" s="92" t="s">
        <v>5005</v>
      </c>
      <c r="C2639" s="92" t="s">
        <v>5318</v>
      </c>
      <c r="D2639" s="92" t="s">
        <v>5319</v>
      </c>
      <c r="E2639" s="92" t="s">
        <v>211</v>
      </c>
      <c r="F2639" s="92"/>
      <c r="G2639" s="92">
        <v>1</v>
      </c>
      <c r="H2639" s="119">
        <v>565</v>
      </c>
      <c r="I2639" s="161">
        <v>0.25</v>
      </c>
      <c r="J2639" s="157">
        <f t="shared" si="82"/>
        <v>423.75</v>
      </c>
    </row>
    <row r="2640" spans="1:10" ht="15.75">
      <c r="A2640" s="37">
        <f t="shared" si="83"/>
        <v>2636</v>
      </c>
      <c r="B2640" s="92" t="s">
        <v>5005</v>
      </c>
      <c r="C2640" s="92" t="s">
        <v>5320</v>
      </c>
      <c r="D2640" s="92" t="s">
        <v>5321</v>
      </c>
      <c r="E2640" s="92" t="s">
        <v>211</v>
      </c>
      <c r="F2640" s="92"/>
      <c r="G2640" s="92">
        <v>1</v>
      </c>
      <c r="H2640" s="119">
        <v>517</v>
      </c>
      <c r="I2640" s="161">
        <v>0.25</v>
      </c>
      <c r="J2640" s="157">
        <f t="shared" si="82"/>
        <v>387.75</v>
      </c>
    </row>
    <row r="2641" spans="1:10" ht="15.75">
      <c r="A2641" s="37">
        <f t="shared" si="83"/>
        <v>2637</v>
      </c>
      <c r="B2641" s="92" t="s">
        <v>5005</v>
      </c>
      <c r="C2641" s="92" t="s">
        <v>5322</v>
      </c>
      <c r="D2641" s="92" t="s">
        <v>5323</v>
      </c>
      <c r="E2641" s="92" t="s">
        <v>211</v>
      </c>
      <c r="F2641" s="92"/>
      <c r="G2641" s="92">
        <v>1</v>
      </c>
      <c r="H2641" s="119">
        <v>560</v>
      </c>
      <c r="I2641" s="161">
        <v>0.25</v>
      </c>
      <c r="J2641" s="157">
        <f t="shared" si="82"/>
        <v>420</v>
      </c>
    </row>
    <row r="2642" spans="1:10" ht="15.75">
      <c r="A2642" s="37">
        <f t="shared" si="83"/>
        <v>2638</v>
      </c>
      <c r="B2642" s="92" t="s">
        <v>5005</v>
      </c>
      <c r="C2642" s="92" t="s">
        <v>5324</v>
      </c>
      <c r="D2642" s="92" t="s">
        <v>5325</v>
      </c>
      <c r="E2642" s="92" t="s">
        <v>211</v>
      </c>
      <c r="F2642" s="92"/>
      <c r="G2642" s="92">
        <v>1</v>
      </c>
      <c r="H2642" s="119">
        <v>560</v>
      </c>
      <c r="I2642" s="161">
        <v>0.25</v>
      </c>
      <c r="J2642" s="157">
        <f t="shared" si="82"/>
        <v>420</v>
      </c>
    </row>
    <row r="2643" spans="1:10" ht="15.75">
      <c r="A2643" s="37">
        <f t="shared" si="83"/>
        <v>2639</v>
      </c>
      <c r="B2643" s="92" t="s">
        <v>5005</v>
      </c>
      <c r="C2643" s="92" t="s">
        <v>5326</v>
      </c>
      <c r="D2643" s="92" t="s">
        <v>5327</v>
      </c>
      <c r="E2643" s="92" t="s">
        <v>211</v>
      </c>
      <c r="F2643" s="92"/>
      <c r="G2643" s="92">
        <v>1</v>
      </c>
      <c r="H2643" s="119">
        <v>507</v>
      </c>
      <c r="I2643" s="161">
        <v>0.25</v>
      </c>
      <c r="J2643" s="157">
        <f t="shared" si="82"/>
        <v>380.25</v>
      </c>
    </row>
    <row r="2644" spans="1:10" ht="15.75">
      <c r="A2644" s="37">
        <f t="shared" si="83"/>
        <v>2640</v>
      </c>
      <c r="B2644" s="92" t="s">
        <v>5005</v>
      </c>
      <c r="C2644" s="92" t="s">
        <v>5328</v>
      </c>
      <c r="D2644" s="92" t="s">
        <v>5329</v>
      </c>
      <c r="E2644" s="92" t="s">
        <v>211</v>
      </c>
      <c r="F2644" s="92"/>
      <c r="G2644" s="92">
        <v>1</v>
      </c>
      <c r="H2644" s="119">
        <v>511</v>
      </c>
      <c r="I2644" s="161">
        <v>0.25</v>
      </c>
      <c r="J2644" s="157">
        <f t="shared" si="82"/>
        <v>383.25</v>
      </c>
    </row>
    <row r="2645" spans="1:10" ht="15.75">
      <c r="A2645" s="37">
        <f t="shared" si="83"/>
        <v>2641</v>
      </c>
      <c r="B2645" s="92" t="s">
        <v>5005</v>
      </c>
      <c r="C2645" s="92" t="s">
        <v>5330</v>
      </c>
      <c r="D2645" s="92" t="s">
        <v>5331</v>
      </c>
      <c r="E2645" s="92" t="s">
        <v>211</v>
      </c>
      <c r="F2645" s="92"/>
      <c r="G2645" s="92">
        <v>1</v>
      </c>
      <c r="H2645" s="119">
        <v>700</v>
      </c>
      <c r="I2645" s="161">
        <v>0.25</v>
      </c>
      <c r="J2645" s="157">
        <f t="shared" si="82"/>
        <v>525</v>
      </c>
    </row>
    <row r="2646" spans="1:10" ht="15.75">
      <c r="A2646" s="37">
        <f t="shared" si="83"/>
        <v>2642</v>
      </c>
      <c r="B2646" s="92" t="s">
        <v>5005</v>
      </c>
      <c r="C2646" s="92" t="s">
        <v>5332</v>
      </c>
      <c r="D2646" s="92" t="s">
        <v>5333</v>
      </c>
      <c r="E2646" s="92" t="s">
        <v>211</v>
      </c>
      <c r="F2646" s="92"/>
      <c r="G2646" s="92">
        <v>1</v>
      </c>
      <c r="H2646" s="119">
        <v>742</v>
      </c>
      <c r="I2646" s="161">
        <v>0.25</v>
      </c>
      <c r="J2646" s="157">
        <f t="shared" si="82"/>
        <v>556.5</v>
      </c>
    </row>
    <row r="2647" spans="1:10" ht="15.75">
      <c r="A2647" s="37">
        <f t="shared" si="83"/>
        <v>2643</v>
      </c>
      <c r="B2647" s="92" t="s">
        <v>5005</v>
      </c>
      <c r="C2647" s="92" t="s">
        <v>5334</v>
      </c>
      <c r="D2647" s="92" t="s">
        <v>5335</v>
      </c>
      <c r="E2647" s="92" t="s">
        <v>211</v>
      </c>
      <c r="F2647" s="92"/>
      <c r="G2647" s="92">
        <v>1</v>
      </c>
      <c r="H2647" s="119">
        <v>742</v>
      </c>
      <c r="I2647" s="161">
        <v>0.25</v>
      </c>
      <c r="J2647" s="157">
        <f t="shared" si="82"/>
        <v>556.5</v>
      </c>
    </row>
    <row r="2648" spans="1:10" ht="15.75">
      <c r="A2648" s="37">
        <f t="shared" si="83"/>
        <v>2644</v>
      </c>
      <c r="B2648" s="92" t="s">
        <v>5005</v>
      </c>
      <c r="C2648" s="92" t="s">
        <v>5336</v>
      </c>
      <c r="D2648" s="92" t="s">
        <v>5337</v>
      </c>
      <c r="E2648" s="92" t="s">
        <v>211</v>
      </c>
      <c r="F2648" s="92"/>
      <c r="G2648" s="92">
        <v>1</v>
      </c>
      <c r="H2648" s="119">
        <v>808</v>
      </c>
      <c r="I2648" s="161">
        <v>0.25</v>
      </c>
      <c r="J2648" s="157">
        <f t="shared" si="82"/>
        <v>606</v>
      </c>
    </row>
    <row r="2649" spans="1:10" ht="15.75">
      <c r="A2649" s="37">
        <f t="shared" si="83"/>
        <v>2645</v>
      </c>
      <c r="B2649" s="92" t="s">
        <v>5005</v>
      </c>
      <c r="C2649" s="92" t="s">
        <v>5338</v>
      </c>
      <c r="D2649" s="92" t="s">
        <v>5339</v>
      </c>
      <c r="E2649" s="92" t="s">
        <v>211</v>
      </c>
      <c r="F2649" s="92"/>
      <c r="G2649" s="92">
        <v>1</v>
      </c>
      <c r="H2649" s="119">
        <v>798</v>
      </c>
      <c r="I2649" s="161">
        <v>0.25</v>
      </c>
      <c r="J2649" s="157">
        <f t="shared" si="82"/>
        <v>598.5</v>
      </c>
    </row>
    <row r="2650" spans="1:10" ht="15.75">
      <c r="A2650" s="37">
        <f t="shared" si="83"/>
        <v>2646</v>
      </c>
      <c r="B2650" s="92" t="s">
        <v>5005</v>
      </c>
      <c r="C2650" s="92" t="s">
        <v>5340</v>
      </c>
      <c r="D2650" s="92" t="s">
        <v>5341</v>
      </c>
      <c r="E2650" s="92" t="s">
        <v>211</v>
      </c>
      <c r="F2650" s="92"/>
      <c r="G2650" s="92">
        <v>1</v>
      </c>
      <c r="H2650" s="119">
        <v>798</v>
      </c>
      <c r="I2650" s="161">
        <v>0.25</v>
      </c>
      <c r="J2650" s="157">
        <f t="shared" si="82"/>
        <v>598.5</v>
      </c>
    </row>
    <row r="2651" spans="1:10" ht="15.75">
      <c r="A2651" s="37">
        <f t="shared" si="83"/>
        <v>2647</v>
      </c>
      <c r="B2651" s="92" t="s">
        <v>5005</v>
      </c>
      <c r="C2651" s="92" t="s">
        <v>5342</v>
      </c>
      <c r="D2651" s="92" t="s">
        <v>5343</v>
      </c>
      <c r="E2651" s="92" t="s">
        <v>211</v>
      </c>
      <c r="F2651" s="92"/>
      <c r="G2651" s="92">
        <v>1</v>
      </c>
      <c r="H2651" s="119">
        <v>1055</v>
      </c>
      <c r="I2651" s="161">
        <v>0.25</v>
      </c>
      <c r="J2651" s="157">
        <f t="shared" si="82"/>
        <v>791.25</v>
      </c>
    </row>
    <row r="2652" spans="1:10" ht="15.75">
      <c r="A2652" s="37">
        <f t="shared" si="83"/>
        <v>2648</v>
      </c>
      <c r="B2652" s="92" t="s">
        <v>5005</v>
      </c>
      <c r="C2652" s="92" t="s">
        <v>5344</v>
      </c>
      <c r="D2652" s="92" t="s">
        <v>5345</v>
      </c>
      <c r="E2652" s="92" t="s">
        <v>211</v>
      </c>
      <c r="F2652" s="92"/>
      <c r="G2652" s="92">
        <v>1</v>
      </c>
      <c r="H2652" s="119">
        <v>1055</v>
      </c>
      <c r="I2652" s="161">
        <v>0.25</v>
      </c>
      <c r="J2652" s="157">
        <f t="shared" si="82"/>
        <v>791.25</v>
      </c>
    </row>
    <row r="2653" spans="1:10" ht="15.75">
      <c r="A2653" s="37">
        <f t="shared" si="83"/>
        <v>2649</v>
      </c>
      <c r="B2653" s="92" t="s">
        <v>5005</v>
      </c>
      <c r="C2653" s="92" t="s">
        <v>5346</v>
      </c>
      <c r="D2653" s="92" t="s">
        <v>5347</v>
      </c>
      <c r="E2653" s="92" t="s">
        <v>211</v>
      </c>
      <c r="F2653" s="92"/>
      <c r="G2653" s="92">
        <v>1</v>
      </c>
      <c r="H2653" s="119">
        <v>1099</v>
      </c>
      <c r="I2653" s="161">
        <v>0.25</v>
      </c>
      <c r="J2653" s="157">
        <f t="shared" si="82"/>
        <v>824.25</v>
      </c>
    </row>
    <row r="2654" spans="1:10" ht="15.75">
      <c r="A2654" s="37">
        <f t="shared" si="83"/>
        <v>2650</v>
      </c>
      <c r="B2654" s="92" t="s">
        <v>5005</v>
      </c>
      <c r="C2654" s="92" t="s">
        <v>5348</v>
      </c>
      <c r="D2654" s="92" t="s">
        <v>5349</v>
      </c>
      <c r="E2654" s="92" t="s">
        <v>211</v>
      </c>
      <c r="F2654" s="92"/>
      <c r="G2654" s="92">
        <v>1</v>
      </c>
      <c r="H2654" s="119">
        <v>1099</v>
      </c>
      <c r="I2654" s="161">
        <v>0.25</v>
      </c>
      <c r="J2654" s="157">
        <f t="shared" si="82"/>
        <v>824.25</v>
      </c>
    </row>
    <row r="2655" spans="1:10" ht="15.75">
      <c r="A2655" s="37">
        <f t="shared" si="83"/>
        <v>2651</v>
      </c>
      <c r="B2655" s="92" t="s">
        <v>5005</v>
      </c>
      <c r="C2655" s="92" t="s">
        <v>5350</v>
      </c>
      <c r="D2655" s="92" t="s">
        <v>5351</v>
      </c>
      <c r="E2655" s="92" t="s">
        <v>211</v>
      </c>
      <c r="F2655" s="92"/>
      <c r="G2655" s="92">
        <v>1</v>
      </c>
      <c r="H2655" s="119">
        <v>1164</v>
      </c>
      <c r="I2655" s="161">
        <v>0.25</v>
      </c>
      <c r="J2655" s="157">
        <f t="shared" si="82"/>
        <v>873</v>
      </c>
    </row>
    <row r="2656" spans="1:10" ht="15.75">
      <c r="A2656" s="37">
        <f t="shared" si="83"/>
        <v>2652</v>
      </c>
      <c r="B2656" s="92" t="s">
        <v>5005</v>
      </c>
      <c r="C2656" s="92" t="s">
        <v>5352</v>
      </c>
      <c r="D2656" s="92" t="s">
        <v>5353</v>
      </c>
      <c r="E2656" s="92" t="s">
        <v>211</v>
      </c>
      <c r="F2656" s="92"/>
      <c r="G2656" s="92">
        <v>1</v>
      </c>
      <c r="H2656" s="119">
        <v>1152</v>
      </c>
      <c r="I2656" s="161">
        <v>0.25</v>
      </c>
      <c r="J2656" s="157">
        <f t="shared" si="82"/>
        <v>864</v>
      </c>
    </row>
    <row r="2657" spans="1:10" ht="15.75">
      <c r="A2657" s="37">
        <f t="shared" si="83"/>
        <v>2653</v>
      </c>
      <c r="B2657" s="92" t="s">
        <v>5005</v>
      </c>
      <c r="C2657" s="92" t="s">
        <v>5354</v>
      </c>
      <c r="D2657" s="92" t="s">
        <v>5355</v>
      </c>
      <c r="E2657" s="92" t="s">
        <v>211</v>
      </c>
      <c r="F2657" s="92"/>
      <c r="G2657" s="92">
        <v>1</v>
      </c>
      <c r="H2657" s="119">
        <v>1239</v>
      </c>
      <c r="I2657" s="161">
        <v>0.25</v>
      </c>
      <c r="J2657" s="157">
        <f t="shared" si="82"/>
        <v>929.25</v>
      </c>
    </row>
    <row r="2658" spans="1:10" ht="15.75">
      <c r="A2658" s="37">
        <f t="shared" si="83"/>
        <v>2654</v>
      </c>
      <c r="B2658" s="92" t="s">
        <v>5005</v>
      </c>
      <c r="C2658" s="92" t="s">
        <v>5356</v>
      </c>
      <c r="D2658" s="92" t="s">
        <v>5357</v>
      </c>
      <c r="E2658" s="92" t="s">
        <v>211</v>
      </c>
      <c r="F2658" s="92"/>
      <c r="G2658" s="92">
        <v>1</v>
      </c>
      <c r="H2658" s="119">
        <v>1282</v>
      </c>
      <c r="I2658" s="161">
        <v>0.25</v>
      </c>
      <c r="J2658" s="157">
        <f t="shared" si="82"/>
        <v>961.5</v>
      </c>
    </row>
    <row r="2659" spans="1:10" ht="15.75">
      <c r="A2659" s="37">
        <f t="shared" si="83"/>
        <v>2655</v>
      </c>
      <c r="B2659" s="92" t="s">
        <v>5005</v>
      </c>
      <c r="C2659" s="92" t="s">
        <v>5358</v>
      </c>
      <c r="D2659" s="92" t="s">
        <v>5359</v>
      </c>
      <c r="E2659" s="92" t="s">
        <v>211</v>
      </c>
      <c r="F2659" s="92"/>
      <c r="G2659" s="92">
        <v>1</v>
      </c>
      <c r="H2659" s="119">
        <v>1346</v>
      </c>
      <c r="I2659" s="161">
        <v>0.25</v>
      </c>
      <c r="J2659" s="157">
        <f t="shared" si="82"/>
        <v>1009.5</v>
      </c>
    </row>
    <row r="2660" spans="1:10" ht="15.75">
      <c r="A2660" s="37">
        <f t="shared" si="83"/>
        <v>2656</v>
      </c>
      <c r="B2660" s="92" t="s">
        <v>5005</v>
      </c>
      <c r="C2660" s="92" t="s">
        <v>5360</v>
      </c>
      <c r="D2660" s="92" t="s">
        <v>5361</v>
      </c>
      <c r="E2660" s="92" t="s">
        <v>211</v>
      </c>
      <c r="F2660" s="92"/>
      <c r="G2660" s="92">
        <v>1</v>
      </c>
      <c r="H2660" s="119">
        <v>1099</v>
      </c>
      <c r="I2660" s="161">
        <v>0.25</v>
      </c>
      <c r="J2660" s="157">
        <f t="shared" si="82"/>
        <v>824.25</v>
      </c>
    </row>
    <row r="2661" spans="1:10" ht="15.75">
      <c r="A2661" s="37">
        <f t="shared" si="83"/>
        <v>2657</v>
      </c>
      <c r="B2661" s="92" t="s">
        <v>5005</v>
      </c>
      <c r="C2661" s="92" t="s">
        <v>5362</v>
      </c>
      <c r="D2661" s="92" t="s">
        <v>5363</v>
      </c>
      <c r="E2661" s="92" t="s">
        <v>211</v>
      </c>
      <c r="F2661" s="92"/>
      <c r="G2661" s="92">
        <v>1</v>
      </c>
      <c r="H2661" s="119">
        <v>1164</v>
      </c>
      <c r="I2661" s="161">
        <v>0.25</v>
      </c>
      <c r="J2661" s="157">
        <f t="shared" si="82"/>
        <v>873</v>
      </c>
    </row>
    <row r="2662" spans="1:10" ht="15.75">
      <c r="A2662" s="37">
        <f t="shared" si="83"/>
        <v>2658</v>
      </c>
      <c r="B2662" s="92" t="s">
        <v>5005</v>
      </c>
      <c r="C2662" s="92" t="s">
        <v>5364</v>
      </c>
      <c r="D2662" s="92" t="s">
        <v>5365</v>
      </c>
      <c r="E2662" s="92" t="s">
        <v>211</v>
      </c>
      <c r="F2662" s="92"/>
      <c r="G2662" s="92">
        <v>1</v>
      </c>
      <c r="H2662" s="119">
        <v>1152</v>
      </c>
      <c r="I2662" s="161">
        <v>0.25</v>
      </c>
      <c r="J2662" s="157">
        <f t="shared" si="82"/>
        <v>864</v>
      </c>
    </row>
    <row r="2663" spans="1:10" ht="15.75">
      <c r="A2663" s="37">
        <f t="shared" si="83"/>
        <v>2659</v>
      </c>
      <c r="B2663" s="92" t="s">
        <v>5005</v>
      </c>
      <c r="C2663" s="92" t="s">
        <v>5366</v>
      </c>
      <c r="D2663" s="92" t="s">
        <v>5367</v>
      </c>
      <c r="E2663" s="92" t="s">
        <v>211</v>
      </c>
      <c r="F2663" s="92"/>
      <c r="G2663" s="92">
        <v>1</v>
      </c>
      <c r="H2663" s="119">
        <v>1239</v>
      </c>
      <c r="I2663" s="161">
        <v>0.25</v>
      </c>
      <c r="J2663" s="157">
        <f t="shared" si="82"/>
        <v>929.25</v>
      </c>
    </row>
    <row r="2664" spans="1:10" ht="15.75">
      <c r="A2664" s="37">
        <f t="shared" si="83"/>
        <v>2660</v>
      </c>
      <c r="B2664" s="92" t="s">
        <v>5005</v>
      </c>
      <c r="C2664" s="92" t="s">
        <v>5368</v>
      </c>
      <c r="D2664" s="92" t="s">
        <v>5369</v>
      </c>
      <c r="E2664" s="92" t="s">
        <v>211</v>
      </c>
      <c r="F2664" s="92"/>
      <c r="G2664" s="92">
        <v>1</v>
      </c>
      <c r="H2664" s="119">
        <v>1282</v>
      </c>
      <c r="I2664" s="161">
        <v>0.25</v>
      </c>
      <c r="J2664" s="157">
        <f t="shared" si="82"/>
        <v>961.5</v>
      </c>
    </row>
    <row r="2665" spans="1:10" ht="15.75">
      <c r="A2665" s="37">
        <f t="shared" si="83"/>
        <v>2661</v>
      </c>
      <c r="B2665" s="92" t="s">
        <v>5005</v>
      </c>
      <c r="C2665" s="92" t="s">
        <v>5370</v>
      </c>
      <c r="D2665" s="92" t="s">
        <v>5371</v>
      </c>
      <c r="E2665" s="92" t="s">
        <v>211</v>
      </c>
      <c r="F2665" s="92"/>
      <c r="G2665" s="92">
        <v>1</v>
      </c>
      <c r="H2665" s="119">
        <v>1282</v>
      </c>
      <c r="I2665" s="161">
        <v>0.25</v>
      </c>
      <c r="J2665" s="157">
        <f t="shared" si="82"/>
        <v>961.5</v>
      </c>
    </row>
    <row r="2666" spans="1:10" ht="15.75">
      <c r="A2666" s="37">
        <f t="shared" si="83"/>
        <v>2662</v>
      </c>
      <c r="B2666" s="92" t="s">
        <v>5005</v>
      </c>
      <c r="C2666" s="92" t="s">
        <v>5372</v>
      </c>
      <c r="D2666" s="92" t="s">
        <v>5373</v>
      </c>
      <c r="E2666" s="92" t="s">
        <v>211</v>
      </c>
      <c r="F2666" s="92"/>
      <c r="G2666" s="92">
        <v>1</v>
      </c>
      <c r="H2666" s="119">
        <v>1346</v>
      </c>
      <c r="I2666" s="161">
        <v>0.25</v>
      </c>
      <c r="J2666" s="157">
        <f t="shared" si="82"/>
        <v>1009.5</v>
      </c>
    </row>
    <row r="2667" spans="1:10" ht="15.75">
      <c r="A2667" s="37">
        <f t="shared" si="83"/>
        <v>2663</v>
      </c>
      <c r="B2667" s="92" t="s">
        <v>5005</v>
      </c>
      <c r="C2667" s="92" t="s">
        <v>5374</v>
      </c>
      <c r="D2667" s="92" t="s">
        <v>5375</v>
      </c>
      <c r="E2667" s="92" t="s">
        <v>211</v>
      </c>
      <c r="F2667" s="92"/>
      <c r="G2667" s="92">
        <v>1</v>
      </c>
      <c r="H2667" s="119">
        <v>942</v>
      </c>
      <c r="I2667" s="161">
        <v>0.25</v>
      </c>
      <c r="J2667" s="157">
        <f t="shared" si="82"/>
        <v>706.5</v>
      </c>
    </row>
    <row r="2668" spans="1:10" ht="15.75">
      <c r="A2668" s="37">
        <f t="shared" si="83"/>
        <v>2664</v>
      </c>
      <c r="B2668" s="92" t="s">
        <v>5005</v>
      </c>
      <c r="C2668" s="92" t="s">
        <v>5376</v>
      </c>
      <c r="D2668" s="92" t="s">
        <v>5377</v>
      </c>
      <c r="E2668" s="92" t="s">
        <v>211</v>
      </c>
      <c r="F2668" s="92"/>
      <c r="G2668" s="92">
        <v>1</v>
      </c>
      <c r="H2668" s="119">
        <v>985</v>
      </c>
      <c r="I2668" s="161">
        <v>0.25</v>
      </c>
      <c r="J2668" s="157">
        <f t="shared" si="82"/>
        <v>738.75</v>
      </c>
    </row>
    <row r="2669" spans="1:10" ht="15.75">
      <c r="A2669" s="37">
        <f t="shared" si="83"/>
        <v>2665</v>
      </c>
      <c r="B2669" s="92" t="s">
        <v>5005</v>
      </c>
      <c r="C2669" s="92" t="s">
        <v>5378</v>
      </c>
      <c r="D2669" s="92" t="s">
        <v>5379</v>
      </c>
      <c r="E2669" s="92" t="s">
        <v>211</v>
      </c>
      <c r="F2669" s="92"/>
      <c r="G2669" s="92">
        <v>1</v>
      </c>
      <c r="H2669" s="119">
        <v>985</v>
      </c>
      <c r="I2669" s="161">
        <v>0.25</v>
      </c>
      <c r="J2669" s="157">
        <f t="shared" si="82"/>
        <v>738.75</v>
      </c>
    </row>
    <row r="2670" spans="1:10" ht="15.75">
      <c r="A2670" s="37">
        <f t="shared" si="83"/>
        <v>2666</v>
      </c>
      <c r="B2670" s="92" t="s">
        <v>5005</v>
      </c>
      <c r="C2670" s="92" t="s">
        <v>5380</v>
      </c>
      <c r="D2670" s="92" t="s">
        <v>5381</v>
      </c>
      <c r="E2670" s="92" t="s">
        <v>211</v>
      </c>
      <c r="F2670" s="92"/>
      <c r="G2670" s="92">
        <v>1</v>
      </c>
      <c r="H2670" s="119">
        <v>1049</v>
      </c>
      <c r="I2670" s="161">
        <v>0.25</v>
      </c>
      <c r="J2670" s="157">
        <f t="shared" si="82"/>
        <v>786.75</v>
      </c>
    </row>
    <row r="2671" spans="1:10" ht="15.75">
      <c r="A2671" s="37">
        <f t="shared" si="83"/>
        <v>2667</v>
      </c>
      <c r="B2671" s="92" t="s">
        <v>5005</v>
      </c>
      <c r="C2671" s="92" t="s">
        <v>5382</v>
      </c>
      <c r="D2671" s="92" t="s">
        <v>5383</v>
      </c>
      <c r="E2671" s="92" t="s">
        <v>211</v>
      </c>
      <c r="F2671" s="92"/>
      <c r="G2671" s="92">
        <v>1</v>
      </c>
      <c r="H2671" s="119">
        <v>1039</v>
      </c>
      <c r="I2671" s="161">
        <v>0.25</v>
      </c>
      <c r="J2671" s="157">
        <f t="shared" si="82"/>
        <v>779.25</v>
      </c>
    </row>
    <row r="2672" spans="1:10" ht="15.75">
      <c r="A2672" s="37">
        <f t="shared" si="83"/>
        <v>2668</v>
      </c>
      <c r="B2672" s="92" t="s">
        <v>5005</v>
      </c>
      <c r="C2672" s="92" t="s">
        <v>5384</v>
      </c>
      <c r="D2672" s="92" t="s">
        <v>5385</v>
      </c>
      <c r="E2672" s="92" t="s">
        <v>211</v>
      </c>
      <c r="F2672" s="92"/>
      <c r="G2672" s="92">
        <v>1</v>
      </c>
      <c r="H2672" s="119">
        <v>1039</v>
      </c>
      <c r="I2672" s="161">
        <v>0.25</v>
      </c>
      <c r="J2672" s="157">
        <f t="shared" si="82"/>
        <v>779.25</v>
      </c>
    </row>
    <row r="2673" spans="1:10" ht="15.75">
      <c r="A2673" s="37">
        <f t="shared" si="83"/>
        <v>2669</v>
      </c>
      <c r="B2673" s="92" t="s">
        <v>5005</v>
      </c>
      <c r="C2673" s="92" t="s">
        <v>5386</v>
      </c>
      <c r="D2673" s="92" t="s">
        <v>5387</v>
      </c>
      <c r="E2673" s="92" t="s">
        <v>211</v>
      </c>
      <c r="F2673" s="92"/>
      <c r="G2673" s="92">
        <v>1</v>
      </c>
      <c r="H2673" s="119">
        <v>577</v>
      </c>
      <c r="I2673" s="161">
        <v>0.25</v>
      </c>
      <c r="J2673" s="157">
        <f t="shared" si="82"/>
        <v>432.75</v>
      </c>
    </row>
    <row r="2674" spans="1:10" ht="15.75">
      <c r="A2674" s="37">
        <f t="shared" si="83"/>
        <v>2670</v>
      </c>
      <c r="B2674" s="92" t="s">
        <v>5005</v>
      </c>
      <c r="C2674" s="92" t="s">
        <v>5388</v>
      </c>
      <c r="D2674" s="92" t="s">
        <v>5389</v>
      </c>
      <c r="E2674" s="92" t="s">
        <v>211</v>
      </c>
      <c r="F2674" s="92"/>
      <c r="G2674" s="92">
        <v>1</v>
      </c>
      <c r="H2674" s="119">
        <v>606</v>
      </c>
      <c r="I2674" s="161">
        <v>0.25</v>
      </c>
      <c r="J2674" s="157">
        <f t="shared" si="82"/>
        <v>454.5</v>
      </c>
    </row>
    <row r="2675" spans="1:10" ht="15.75">
      <c r="A2675" s="37">
        <f t="shared" si="83"/>
        <v>2671</v>
      </c>
      <c r="B2675" s="92" t="s">
        <v>5005</v>
      </c>
      <c r="C2675" s="92" t="s">
        <v>5390</v>
      </c>
      <c r="D2675" s="92" t="s">
        <v>5391</v>
      </c>
      <c r="E2675" s="92" t="s">
        <v>211</v>
      </c>
      <c r="F2675" s="92"/>
      <c r="G2675" s="92">
        <v>1</v>
      </c>
      <c r="H2675" s="119">
        <v>673</v>
      </c>
      <c r="I2675" s="161">
        <v>0.25</v>
      </c>
      <c r="J2675" s="157">
        <f t="shared" si="82"/>
        <v>504.75</v>
      </c>
    </row>
    <row r="2676" spans="1:10" ht="15.75">
      <c r="A2676" s="37">
        <f t="shared" si="83"/>
        <v>2672</v>
      </c>
      <c r="B2676" s="92" t="s">
        <v>5005</v>
      </c>
      <c r="C2676" s="92" t="s">
        <v>5392</v>
      </c>
      <c r="D2676" s="92" t="s">
        <v>5393</v>
      </c>
      <c r="E2676" s="92" t="s">
        <v>211</v>
      </c>
      <c r="F2676" s="92"/>
      <c r="G2676" s="92">
        <v>1</v>
      </c>
      <c r="H2676" s="119">
        <v>723</v>
      </c>
      <c r="I2676" s="161">
        <v>0.25</v>
      </c>
      <c r="J2676" s="157">
        <f t="shared" si="82"/>
        <v>542.25</v>
      </c>
    </row>
    <row r="2677" spans="1:10" ht="15.75">
      <c r="A2677" s="37">
        <f t="shared" si="83"/>
        <v>2673</v>
      </c>
      <c r="B2677" s="92" t="s">
        <v>5005</v>
      </c>
      <c r="C2677" s="92" t="s">
        <v>5394</v>
      </c>
      <c r="D2677" s="92" t="s">
        <v>5395</v>
      </c>
      <c r="E2677" s="92" t="s">
        <v>211</v>
      </c>
      <c r="F2677" s="92"/>
      <c r="G2677" s="92">
        <v>1</v>
      </c>
      <c r="H2677" s="119">
        <v>644</v>
      </c>
      <c r="I2677" s="161">
        <v>0.25</v>
      </c>
      <c r="J2677" s="157">
        <f t="shared" si="82"/>
        <v>483</v>
      </c>
    </row>
    <row r="2678" spans="1:10" ht="15.75">
      <c r="A2678" s="37">
        <f t="shared" si="83"/>
        <v>2674</v>
      </c>
      <c r="B2678" s="92" t="s">
        <v>5005</v>
      </c>
      <c r="C2678" s="92" t="s">
        <v>5396</v>
      </c>
      <c r="D2678" s="92" t="s">
        <v>5397</v>
      </c>
      <c r="E2678" s="92" t="s">
        <v>211</v>
      </c>
      <c r="F2678" s="92"/>
      <c r="G2678" s="92">
        <v>1</v>
      </c>
      <c r="H2678" s="119">
        <v>606</v>
      </c>
      <c r="I2678" s="161">
        <v>0.25</v>
      </c>
      <c r="J2678" s="157">
        <f t="shared" si="82"/>
        <v>454.5</v>
      </c>
    </row>
    <row r="2679" spans="1:10" ht="15.75">
      <c r="A2679" s="37">
        <f t="shared" si="83"/>
        <v>2675</v>
      </c>
      <c r="B2679" s="92" t="s">
        <v>5005</v>
      </c>
      <c r="C2679" s="92" t="s">
        <v>5398</v>
      </c>
      <c r="D2679" s="92" t="s">
        <v>5399</v>
      </c>
      <c r="E2679" s="92" t="s">
        <v>211</v>
      </c>
      <c r="F2679" s="92"/>
      <c r="G2679" s="92">
        <v>1</v>
      </c>
      <c r="H2679" s="119">
        <v>577</v>
      </c>
      <c r="I2679" s="161">
        <v>0.25</v>
      </c>
      <c r="J2679" s="157">
        <f t="shared" si="82"/>
        <v>432.75</v>
      </c>
    </row>
    <row r="2680" spans="1:10" ht="15.75">
      <c r="A2680" s="37">
        <f t="shared" si="83"/>
        <v>2676</v>
      </c>
      <c r="B2680" s="92" t="s">
        <v>5005</v>
      </c>
      <c r="C2680" s="92" t="s">
        <v>5400</v>
      </c>
      <c r="D2680" s="92" t="s">
        <v>5401</v>
      </c>
      <c r="E2680" s="92" t="s">
        <v>211</v>
      </c>
      <c r="F2680" s="92"/>
      <c r="G2680" s="92">
        <v>1</v>
      </c>
      <c r="H2680" s="119">
        <v>667</v>
      </c>
      <c r="I2680" s="161">
        <v>0.25</v>
      </c>
      <c r="J2680" s="157">
        <f t="shared" si="82"/>
        <v>500.25</v>
      </c>
    </row>
    <row r="2681" spans="1:10" ht="15.75">
      <c r="A2681" s="37">
        <f t="shared" si="83"/>
        <v>2677</v>
      </c>
      <c r="B2681" s="92" t="s">
        <v>5005</v>
      </c>
      <c r="C2681" s="92" t="s">
        <v>5402</v>
      </c>
      <c r="D2681" s="92" t="s">
        <v>5403</v>
      </c>
      <c r="E2681" s="92" t="s">
        <v>211</v>
      </c>
      <c r="F2681" s="92"/>
      <c r="G2681" s="92">
        <v>1</v>
      </c>
      <c r="H2681" s="119">
        <v>726</v>
      </c>
      <c r="I2681" s="161">
        <v>0.25</v>
      </c>
      <c r="J2681" s="157">
        <f t="shared" si="82"/>
        <v>544.5</v>
      </c>
    </row>
    <row r="2682" spans="1:10" ht="15.75">
      <c r="A2682" s="37">
        <f t="shared" si="83"/>
        <v>2678</v>
      </c>
      <c r="B2682" s="92" t="s">
        <v>5005</v>
      </c>
      <c r="C2682" s="92" t="s">
        <v>5404</v>
      </c>
      <c r="D2682" s="92" t="s">
        <v>5405</v>
      </c>
      <c r="E2682" s="92" t="s">
        <v>211</v>
      </c>
      <c r="F2682" s="92"/>
      <c r="G2682" s="92">
        <v>1</v>
      </c>
      <c r="H2682" s="119">
        <v>780</v>
      </c>
      <c r="I2682" s="161">
        <v>0.25</v>
      </c>
      <c r="J2682" s="157">
        <f t="shared" si="82"/>
        <v>585</v>
      </c>
    </row>
    <row r="2683" spans="1:10" ht="15.75">
      <c r="A2683" s="37">
        <f t="shared" si="83"/>
        <v>2679</v>
      </c>
      <c r="B2683" s="92" t="s">
        <v>5005</v>
      </c>
      <c r="C2683" s="92" t="s">
        <v>5406</v>
      </c>
      <c r="D2683" s="92" t="s">
        <v>5407</v>
      </c>
      <c r="E2683" s="92" t="s">
        <v>211</v>
      </c>
      <c r="F2683" s="92"/>
      <c r="G2683" s="92">
        <v>1</v>
      </c>
      <c r="H2683" s="119">
        <v>667</v>
      </c>
      <c r="I2683" s="161">
        <v>0.25</v>
      </c>
      <c r="J2683" s="157">
        <f t="shared" si="82"/>
        <v>500.25</v>
      </c>
    </row>
    <row r="2684" spans="1:10" ht="15.75">
      <c r="A2684" s="37">
        <f t="shared" si="83"/>
        <v>2680</v>
      </c>
      <c r="B2684" s="92" t="s">
        <v>5005</v>
      </c>
      <c r="C2684" s="92" t="s">
        <v>5408</v>
      </c>
      <c r="D2684" s="92" t="s">
        <v>5409</v>
      </c>
      <c r="E2684" s="92" t="s">
        <v>211</v>
      </c>
      <c r="F2684" s="92"/>
      <c r="G2684" s="92">
        <v>1</v>
      </c>
      <c r="H2684" s="119">
        <v>726</v>
      </c>
      <c r="I2684" s="161">
        <v>0.25</v>
      </c>
      <c r="J2684" s="157">
        <f t="shared" si="82"/>
        <v>544.5</v>
      </c>
    </row>
    <row r="2685" spans="1:10" ht="15.75">
      <c r="A2685" s="37">
        <f t="shared" si="83"/>
        <v>2681</v>
      </c>
      <c r="B2685" s="92" t="s">
        <v>5005</v>
      </c>
      <c r="C2685" s="92" t="s">
        <v>5410</v>
      </c>
      <c r="D2685" s="92" t="s">
        <v>5411</v>
      </c>
      <c r="E2685" s="92" t="s">
        <v>211</v>
      </c>
      <c r="F2685" s="92"/>
      <c r="G2685" s="92">
        <v>1</v>
      </c>
      <c r="H2685" s="119">
        <v>694</v>
      </c>
      <c r="I2685" s="161">
        <v>0.25</v>
      </c>
      <c r="J2685" s="157">
        <f t="shared" si="82"/>
        <v>520.5</v>
      </c>
    </row>
    <row r="2686" spans="1:10" ht="15.75">
      <c r="A2686" s="37">
        <f t="shared" si="83"/>
        <v>2682</v>
      </c>
      <c r="B2686" s="92" t="s">
        <v>5005</v>
      </c>
      <c r="C2686" s="92" t="s">
        <v>5412</v>
      </c>
      <c r="D2686" s="92" t="s">
        <v>5413</v>
      </c>
      <c r="E2686" s="92" t="s">
        <v>211</v>
      </c>
      <c r="F2686" s="92"/>
      <c r="G2686" s="92">
        <v>1</v>
      </c>
      <c r="H2686" s="119">
        <v>752</v>
      </c>
      <c r="I2686" s="161">
        <v>0.25</v>
      </c>
      <c r="J2686" s="157">
        <f t="shared" si="82"/>
        <v>564</v>
      </c>
    </row>
    <row r="2687" spans="1:10" ht="15.75">
      <c r="A2687" s="37">
        <f t="shared" si="83"/>
        <v>2683</v>
      </c>
      <c r="B2687" s="92" t="s">
        <v>5005</v>
      </c>
      <c r="C2687" s="92" t="s">
        <v>5414</v>
      </c>
      <c r="D2687" s="92" t="s">
        <v>5415</v>
      </c>
      <c r="E2687" s="92" t="s">
        <v>211</v>
      </c>
      <c r="F2687" s="92"/>
      <c r="G2687" s="92">
        <v>1</v>
      </c>
      <c r="H2687" s="119">
        <v>694</v>
      </c>
      <c r="I2687" s="161">
        <v>0.25</v>
      </c>
      <c r="J2687" s="157">
        <f t="shared" si="82"/>
        <v>520.5</v>
      </c>
    </row>
    <row r="2688" spans="1:10" ht="15.75">
      <c r="A2688" s="37">
        <f t="shared" si="83"/>
        <v>2684</v>
      </c>
      <c r="B2688" s="92" t="s">
        <v>5005</v>
      </c>
      <c r="C2688" s="92" t="s">
        <v>5416</v>
      </c>
      <c r="D2688" s="92" t="s">
        <v>5417</v>
      </c>
      <c r="E2688" s="92" t="s">
        <v>211</v>
      </c>
      <c r="F2688" s="92"/>
      <c r="G2688" s="92">
        <v>1</v>
      </c>
      <c r="H2688" s="119">
        <v>752</v>
      </c>
      <c r="I2688" s="161">
        <v>0.25</v>
      </c>
      <c r="J2688" s="157">
        <f t="shared" si="82"/>
        <v>564</v>
      </c>
    </row>
    <row r="2689" spans="1:10" ht="15.75">
      <c r="A2689" s="37">
        <f t="shared" si="83"/>
        <v>2685</v>
      </c>
      <c r="B2689" s="92" t="s">
        <v>5005</v>
      </c>
      <c r="C2689" s="92" t="s">
        <v>5418</v>
      </c>
      <c r="D2689" s="92" t="s">
        <v>5419</v>
      </c>
      <c r="E2689" s="92" t="s">
        <v>211</v>
      </c>
      <c r="F2689" s="92"/>
      <c r="G2689" s="92">
        <v>1</v>
      </c>
      <c r="H2689" s="119">
        <v>238</v>
      </c>
      <c r="I2689" s="161">
        <v>0.25</v>
      </c>
      <c r="J2689" s="157">
        <f t="shared" si="82"/>
        <v>178.5</v>
      </c>
    </row>
    <row r="2690" spans="1:10" ht="15.75">
      <c r="A2690" s="37">
        <f t="shared" si="83"/>
        <v>2686</v>
      </c>
      <c r="B2690" s="92" t="s">
        <v>5005</v>
      </c>
      <c r="C2690" s="92" t="s">
        <v>5420</v>
      </c>
      <c r="D2690" s="92" t="s">
        <v>5421</v>
      </c>
      <c r="E2690" s="92" t="s">
        <v>211</v>
      </c>
      <c r="F2690" s="92"/>
      <c r="G2690" s="92">
        <v>1</v>
      </c>
      <c r="H2690" s="119">
        <v>135</v>
      </c>
      <c r="I2690" s="161">
        <v>0.25</v>
      </c>
      <c r="J2690" s="157">
        <f t="shared" ref="J2690:J2753" si="84">H2690*(1-I2690)</f>
        <v>101.25</v>
      </c>
    </row>
    <row r="2691" spans="1:10" ht="15.75">
      <c r="A2691" s="37">
        <f t="shared" si="83"/>
        <v>2687</v>
      </c>
      <c r="B2691" s="92" t="s">
        <v>5005</v>
      </c>
      <c r="C2691" s="92" t="s">
        <v>5422</v>
      </c>
      <c r="D2691" s="92" t="s">
        <v>5423</v>
      </c>
      <c r="E2691" s="92" t="s">
        <v>211</v>
      </c>
      <c r="F2691" s="92"/>
      <c r="G2691" s="92">
        <v>1</v>
      </c>
      <c r="H2691" s="119">
        <v>158</v>
      </c>
      <c r="I2691" s="161">
        <v>0.25</v>
      </c>
      <c r="J2691" s="157">
        <f t="shared" si="84"/>
        <v>118.5</v>
      </c>
    </row>
    <row r="2692" spans="1:10" ht="15.75">
      <c r="A2692" s="37">
        <f t="shared" si="83"/>
        <v>2688</v>
      </c>
      <c r="B2692" s="92" t="s">
        <v>5005</v>
      </c>
      <c r="C2692" s="92" t="s">
        <v>5424</v>
      </c>
      <c r="D2692" s="92" t="s">
        <v>5425</v>
      </c>
      <c r="E2692" s="92" t="s">
        <v>211</v>
      </c>
      <c r="F2692" s="92"/>
      <c r="G2692" s="92">
        <v>1</v>
      </c>
      <c r="H2692" s="119">
        <v>135</v>
      </c>
      <c r="I2692" s="161">
        <v>0.25</v>
      </c>
      <c r="J2692" s="157">
        <f t="shared" si="84"/>
        <v>101.25</v>
      </c>
    </row>
    <row r="2693" spans="1:10" ht="15.75">
      <c r="A2693" s="37">
        <f t="shared" si="83"/>
        <v>2689</v>
      </c>
      <c r="B2693" s="92" t="s">
        <v>5005</v>
      </c>
      <c r="C2693" s="92" t="s">
        <v>5426</v>
      </c>
      <c r="D2693" s="92" t="s">
        <v>5427</v>
      </c>
      <c r="E2693" s="92" t="s">
        <v>211</v>
      </c>
      <c r="F2693" s="92"/>
      <c r="G2693" s="92">
        <v>1</v>
      </c>
      <c r="H2693" s="119">
        <v>158</v>
      </c>
      <c r="I2693" s="161">
        <v>0.25</v>
      </c>
      <c r="J2693" s="157">
        <f t="shared" si="84"/>
        <v>118.5</v>
      </c>
    </row>
    <row r="2694" spans="1:10" ht="15.75">
      <c r="A2694" s="37">
        <f t="shared" si="83"/>
        <v>2690</v>
      </c>
      <c r="B2694" s="92" t="s">
        <v>5005</v>
      </c>
      <c r="C2694" s="92" t="s">
        <v>5428</v>
      </c>
      <c r="D2694" s="92" t="s">
        <v>5429</v>
      </c>
      <c r="E2694" s="92" t="s">
        <v>211</v>
      </c>
      <c r="F2694" s="92"/>
      <c r="G2694" s="92">
        <v>1</v>
      </c>
      <c r="H2694" s="119">
        <v>135</v>
      </c>
      <c r="I2694" s="161">
        <v>0.25</v>
      </c>
      <c r="J2694" s="157">
        <f t="shared" si="84"/>
        <v>101.25</v>
      </c>
    </row>
    <row r="2695" spans="1:10" ht="15.75">
      <c r="A2695" s="37">
        <f t="shared" ref="A2695:A2758" si="85">A2694+1</f>
        <v>2691</v>
      </c>
      <c r="B2695" s="92" t="s">
        <v>5005</v>
      </c>
      <c r="C2695" s="92" t="s">
        <v>5430</v>
      </c>
      <c r="D2695" s="92" t="s">
        <v>5431</v>
      </c>
      <c r="E2695" s="92" t="s">
        <v>211</v>
      </c>
      <c r="F2695" s="92"/>
      <c r="G2695" s="92">
        <v>1</v>
      </c>
      <c r="H2695" s="119">
        <v>158</v>
      </c>
      <c r="I2695" s="161">
        <v>0.25</v>
      </c>
      <c r="J2695" s="157">
        <f t="shared" si="84"/>
        <v>118.5</v>
      </c>
    </row>
    <row r="2696" spans="1:10" ht="15.75">
      <c r="A2696" s="37">
        <f t="shared" si="85"/>
        <v>2692</v>
      </c>
      <c r="B2696" s="92" t="s">
        <v>5005</v>
      </c>
      <c r="C2696" s="92" t="s">
        <v>5432</v>
      </c>
      <c r="D2696" s="92" t="s">
        <v>5433</v>
      </c>
      <c r="E2696" s="92" t="s">
        <v>211</v>
      </c>
      <c r="F2696" s="92"/>
      <c r="G2696" s="92">
        <v>1</v>
      </c>
      <c r="H2696" s="119">
        <v>203</v>
      </c>
      <c r="I2696" s="161">
        <v>0.25</v>
      </c>
      <c r="J2696" s="157">
        <f t="shared" si="84"/>
        <v>152.25</v>
      </c>
    </row>
    <row r="2697" spans="1:10" ht="15.75">
      <c r="A2697" s="37">
        <f t="shared" si="85"/>
        <v>2693</v>
      </c>
      <c r="B2697" s="92" t="s">
        <v>5005</v>
      </c>
      <c r="C2697" s="92" t="s">
        <v>5434</v>
      </c>
      <c r="D2697" s="92" t="s">
        <v>5435</v>
      </c>
      <c r="E2697" s="92" t="s">
        <v>211</v>
      </c>
      <c r="F2697" s="92"/>
      <c r="G2697" s="92">
        <v>1</v>
      </c>
      <c r="H2697" s="119">
        <v>60</v>
      </c>
      <c r="I2697" s="161">
        <v>0.25</v>
      </c>
      <c r="J2697" s="157">
        <f t="shared" si="84"/>
        <v>45</v>
      </c>
    </row>
    <row r="2698" spans="1:10" ht="15.75">
      <c r="A2698" s="37">
        <f t="shared" si="85"/>
        <v>2694</v>
      </c>
      <c r="B2698" s="92" t="s">
        <v>5005</v>
      </c>
      <c r="C2698" s="92" t="s">
        <v>5436</v>
      </c>
      <c r="D2698" s="92" t="s">
        <v>5437</v>
      </c>
      <c r="E2698" s="92" t="s">
        <v>211</v>
      </c>
      <c r="F2698" s="92"/>
      <c r="G2698" s="92">
        <v>1</v>
      </c>
      <c r="H2698" s="119">
        <v>60</v>
      </c>
      <c r="I2698" s="161">
        <v>0.25</v>
      </c>
      <c r="J2698" s="157">
        <f t="shared" si="84"/>
        <v>45</v>
      </c>
    </row>
    <row r="2699" spans="1:10" ht="15.75">
      <c r="A2699" s="37">
        <f t="shared" si="85"/>
        <v>2695</v>
      </c>
      <c r="B2699" s="92" t="s">
        <v>5005</v>
      </c>
      <c r="C2699" s="92" t="s">
        <v>5438</v>
      </c>
      <c r="D2699" s="92" t="s">
        <v>5439</v>
      </c>
      <c r="E2699" s="92" t="s">
        <v>211</v>
      </c>
      <c r="F2699" s="92"/>
      <c r="G2699" s="92">
        <v>1</v>
      </c>
      <c r="H2699" s="119">
        <v>135</v>
      </c>
      <c r="I2699" s="161">
        <v>0.25</v>
      </c>
      <c r="J2699" s="157">
        <f t="shared" si="84"/>
        <v>101.25</v>
      </c>
    </row>
    <row r="2700" spans="1:10" ht="15.75">
      <c r="A2700" s="37">
        <f t="shared" si="85"/>
        <v>2696</v>
      </c>
      <c r="B2700" s="92" t="s">
        <v>5005</v>
      </c>
      <c r="C2700" s="92" t="s">
        <v>5440</v>
      </c>
      <c r="D2700" s="92" t="s">
        <v>5441</v>
      </c>
      <c r="E2700" s="92" t="s">
        <v>211</v>
      </c>
      <c r="F2700" s="92"/>
      <c r="G2700" s="92">
        <v>1</v>
      </c>
      <c r="H2700" s="119">
        <v>158</v>
      </c>
      <c r="I2700" s="161">
        <v>0.25</v>
      </c>
      <c r="J2700" s="157">
        <f t="shared" si="84"/>
        <v>118.5</v>
      </c>
    </row>
    <row r="2701" spans="1:10" ht="15.75">
      <c r="A2701" s="37">
        <f t="shared" si="85"/>
        <v>2697</v>
      </c>
      <c r="B2701" s="92" t="s">
        <v>5005</v>
      </c>
      <c r="C2701" s="92" t="s">
        <v>5442</v>
      </c>
      <c r="D2701" s="92" t="s">
        <v>5443</v>
      </c>
      <c r="E2701" s="92" t="s">
        <v>211</v>
      </c>
      <c r="F2701" s="92"/>
      <c r="G2701" s="92">
        <v>1</v>
      </c>
      <c r="H2701" s="119">
        <v>203</v>
      </c>
      <c r="I2701" s="161">
        <v>0.25</v>
      </c>
      <c r="J2701" s="157">
        <f t="shared" si="84"/>
        <v>152.25</v>
      </c>
    </row>
    <row r="2702" spans="1:10" ht="15.75">
      <c r="A2702" s="37">
        <f t="shared" si="85"/>
        <v>2698</v>
      </c>
      <c r="B2702" s="92" t="s">
        <v>5005</v>
      </c>
      <c r="C2702" s="92" t="s">
        <v>5444</v>
      </c>
      <c r="D2702" s="92" t="s">
        <v>5445</v>
      </c>
      <c r="E2702" s="92" t="s">
        <v>211</v>
      </c>
      <c r="F2702" s="92"/>
      <c r="G2702" s="92">
        <v>1</v>
      </c>
      <c r="H2702" s="119">
        <v>34</v>
      </c>
      <c r="I2702" s="161">
        <v>0.25</v>
      </c>
      <c r="J2702" s="157">
        <f t="shared" si="84"/>
        <v>25.5</v>
      </c>
    </row>
    <row r="2703" spans="1:10" ht="15.75">
      <c r="A2703" s="37">
        <f t="shared" si="85"/>
        <v>2699</v>
      </c>
      <c r="B2703" s="92" t="s">
        <v>5005</v>
      </c>
      <c r="C2703" s="92" t="s">
        <v>5446</v>
      </c>
      <c r="D2703" s="92" t="s">
        <v>5447</v>
      </c>
      <c r="E2703" s="92" t="s">
        <v>211</v>
      </c>
      <c r="F2703" s="92"/>
      <c r="G2703" s="92">
        <v>1</v>
      </c>
      <c r="H2703" s="119">
        <v>57</v>
      </c>
      <c r="I2703" s="161">
        <v>0.25</v>
      </c>
      <c r="J2703" s="157">
        <f t="shared" si="84"/>
        <v>42.75</v>
      </c>
    </row>
    <row r="2704" spans="1:10" ht="15.75">
      <c r="A2704" s="37">
        <f t="shared" si="85"/>
        <v>2700</v>
      </c>
      <c r="B2704" s="92" t="s">
        <v>5005</v>
      </c>
      <c r="C2704" s="92" t="s">
        <v>5448</v>
      </c>
      <c r="D2704" s="92" t="s">
        <v>5449</v>
      </c>
      <c r="E2704" s="92" t="s">
        <v>211</v>
      </c>
      <c r="F2704" s="92"/>
      <c r="G2704" s="92">
        <v>1</v>
      </c>
      <c r="H2704" s="119">
        <v>34</v>
      </c>
      <c r="I2704" s="161">
        <v>0.25</v>
      </c>
      <c r="J2704" s="157">
        <f t="shared" si="84"/>
        <v>25.5</v>
      </c>
    </row>
    <row r="2705" spans="1:10" ht="15.75">
      <c r="A2705" s="37">
        <f t="shared" si="85"/>
        <v>2701</v>
      </c>
      <c r="B2705" s="92" t="s">
        <v>5005</v>
      </c>
      <c r="C2705" s="92" t="s">
        <v>5450</v>
      </c>
      <c r="D2705" s="92" t="s">
        <v>5451</v>
      </c>
      <c r="E2705" s="92" t="s">
        <v>211</v>
      </c>
      <c r="F2705" s="92"/>
      <c r="G2705" s="92">
        <v>1</v>
      </c>
      <c r="H2705" s="119">
        <v>57</v>
      </c>
      <c r="I2705" s="161">
        <v>0.25</v>
      </c>
      <c r="J2705" s="157">
        <f t="shared" si="84"/>
        <v>42.75</v>
      </c>
    </row>
    <row r="2706" spans="1:10" ht="15.75">
      <c r="A2706" s="37">
        <f t="shared" si="85"/>
        <v>2702</v>
      </c>
      <c r="B2706" s="92" t="s">
        <v>5005</v>
      </c>
      <c r="C2706" s="92" t="s">
        <v>5452</v>
      </c>
      <c r="D2706" s="92" t="s">
        <v>5453</v>
      </c>
      <c r="E2706" s="92" t="s">
        <v>211</v>
      </c>
      <c r="F2706" s="92"/>
      <c r="G2706" s="92">
        <v>1</v>
      </c>
      <c r="H2706" s="119">
        <v>219</v>
      </c>
      <c r="I2706" s="161">
        <v>0.25</v>
      </c>
      <c r="J2706" s="157">
        <f t="shared" si="84"/>
        <v>164.25</v>
      </c>
    </row>
    <row r="2707" spans="1:10" ht="15.75">
      <c r="A2707" s="37">
        <f t="shared" si="85"/>
        <v>2703</v>
      </c>
      <c r="B2707" s="92" t="s">
        <v>5005</v>
      </c>
      <c r="C2707" s="92" t="s">
        <v>5454</v>
      </c>
      <c r="D2707" s="92" t="s">
        <v>5455</v>
      </c>
      <c r="E2707" s="92" t="s">
        <v>211</v>
      </c>
      <c r="F2707" s="92"/>
      <c r="G2707" s="92">
        <v>1</v>
      </c>
      <c r="H2707" s="119">
        <v>219</v>
      </c>
      <c r="I2707" s="161">
        <v>0.25</v>
      </c>
      <c r="J2707" s="157">
        <f t="shared" si="84"/>
        <v>164.25</v>
      </c>
    </row>
    <row r="2708" spans="1:10" ht="15.75">
      <c r="A2708" s="37">
        <f t="shared" si="85"/>
        <v>2704</v>
      </c>
      <c r="B2708" s="92" t="s">
        <v>5005</v>
      </c>
      <c r="C2708" s="92" t="s">
        <v>5456</v>
      </c>
      <c r="D2708" s="92" t="s">
        <v>5457</v>
      </c>
      <c r="E2708" s="92" t="s">
        <v>211</v>
      </c>
      <c r="F2708" s="92"/>
      <c r="G2708" s="92">
        <v>1</v>
      </c>
      <c r="H2708" s="119">
        <v>258</v>
      </c>
      <c r="I2708" s="161">
        <v>0.25</v>
      </c>
      <c r="J2708" s="157">
        <f t="shared" si="84"/>
        <v>193.5</v>
      </c>
    </row>
    <row r="2709" spans="1:10" ht="15.75">
      <c r="A2709" s="37">
        <f t="shared" si="85"/>
        <v>2705</v>
      </c>
      <c r="B2709" s="92" t="s">
        <v>5005</v>
      </c>
      <c r="C2709" s="92" t="s">
        <v>5458</v>
      </c>
      <c r="D2709" s="92" t="s">
        <v>5459</v>
      </c>
      <c r="E2709" s="92" t="s">
        <v>211</v>
      </c>
      <c r="F2709" s="92"/>
      <c r="G2709" s="92">
        <v>1</v>
      </c>
      <c r="H2709" s="119">
        <v>219</v>
      </c>
      <c r="I2709" s="161">
        <v>0.25</v>
      </c>
      <c r="J2709" s="157">
        <f t="shared" si="84"/>
        <v>164.25</v>
      </c>
    </row>
    <row r="2710" spans="1:10" ht="15.75">
      <c r="A2710" s="37">
        <f t="shared" si="85"/>
        <v>2706</v>
      </c>
      <c r="B2710" s="92" t="s">
        <v>5005</v>
      </c>
      <c r="C2710" s="92" t="s">
        <v>5460</v>
      </c>
      <c r="D2710" s="92" t="s">
        <v>5461</v>
      </c>
      <c r="E2710" s="92" t="s">
        <v>211</v>
      </c>
      <c r="F2710" s="92"/>
      <c r="G2710" s="92">
        <v>1</v>
      </c>
      <c r="H2710" s="119">
        <v>258</v>
      </c>
      <c r="I2710" s="161">
        <v>0.25</v>
      </c>
      <c r="J2710" s="157">
        <f t="shared" si="84"/>
        <v>193.5</v>
      </c>
    </row>
    <row r="2711" spans="1:10" ht="15.75">
      <c r="A2711" s="37">
        <f t="shared" si="85"/>
        <v>2707</v>
      </c>
      <c r="B2711" s="92" t="s">
        <v>5005</v>
      </c>
      <c r="C2711" s="92" t="s">
        <v>5462</v>
      </c>
      <c r="D2711" s="92" t="s">
        <v>5463</v>
      </c>
      <c r="E2711" s="92" t="s">
        <v>211</v>
      </c>
      <c r="F2711" s="92"/>
      <c r="G2711" s="92">
        <v>1</v>
      </c>
      <c r="H2711" s="119">
        <v>624</v>
      </c>
      <c r="I2711" s="161">
        <v>0.25</v>
      </c>
      <c r="J2711" s="157">
        <f t="shared" si="84"/>
        <v>468</v>
      </c>
    </row>
    <row r="2712" spans="1:10" ht="15.75">
      <c r="A2712" s="37">
        <f t="shared" si="85"/>
        <v>2708</v>
      </c>
      <c r="B2712" s="92" t="s">
        <v>5005</v>
      </c>
      <c r="C2712" s="92" t="s">
        <v>5464</v>
      </c>
      <c r="D2712" s="92" t="s">
        <v>5465</v>
      </c>
      <c r="E2712" s="92" t="s">
        <v>211</v>
      </c>
      <c r="F2712" s="92"/>
      <c r="G2712" s="92">
        <v>1</v>
      </c>
      <c r="H2712" s="119">
        <v>607</v>
      </c>
      <c r="I2712" s="161">
        <v>0.25</v>
      </c>
      <c r="J2712" s="157">
        <f t="shared" si="84"/>
        <v>455.25</v>
      </c>
    </row>
    <row r="2713" spans="1:10" ht="15.75">
      <c r="A2713" s="37">
        <f t="shared" si="85"/>
        <v>2709</v>
      </c>
      <c r="B2713" s="92" t="s">
        <v>5005</v>
      </c>
      <c r="C2713" s="92" t="s">
        <v>5466</v>
      </c>
      <c r="D2713" s="92" t="s">
        <v>5467</v>
      </c>
      <c r="E2713" s="92" t="s">
        <v>211</v>
      </c>
      <c r="F2713" s="92"/>
      <c r="G2713" s="92">
        <v>1</v>
      </c>
      <c r="H2713" s="119">
        <v>624</v>
      </c>
      <c r="I2713" s="161">
        <v>0.25</v>
      </c>
      <c r="J2713" s="157">
        <f t="shared" si="84"/>
        <v>468</v>
      </c>
    </row>
    <row r="2714" spans="1:10" ht="15.75">
      <c r="A2714" s="37">
        <f t="shared" si="85"/>
        <v>2710</v>
      </c>
      <c r="B2714" s="92" t="s">
        <v>5005</v>
      </c>
      <c r="C2714" s="92" t="s">
        <v>5468</v>
      </c>
      <c r="D2714" s="92" t="s">
        <v>5469</v>
      </c>
      <c r="E2714" s="92" t="s">
        <v>211</v>
      </c>
      <c r="F2714" s="92"/>
      <c r="G2714" s="92">
        <v>1</v>
      </c>
      <c r="H2714" s="119">
        <v>670</v>
      </c>
      <c r="I2714" s="161">
        <v>0.25</v>
      </c>
      <c r="J2714" s="157">
        <f t="shared" si="84"/>
        <v>502.5</v>
      </c>
    </row>
    <row r="2715" spans="1:10" ht="15.75">
      <c r="A2715" s="37">
        <f t="shared" si="85"/>
        <v>2711</v>
      </c>
      <c r="B2715" s="92" t="s">
        <v>5005</v>
      </c>
      <c r="C2715" s="92" t="s">
        <v>5470</v>
      </c>
      <c r="D2715" s="92" t="s">
        <v>5471</v>
      </c>
      <c r="E2715" s="92" t="s">
        <v>211</v>
      </c>
      <c r="F2715" s="92"/>
      <c r="G2715" s="92">
        <v>1</v>
      </c>
      <c r="H2715" s="119">
        <v>362</v>
      </c>
      <c r="I2715" s="161">
        <v>0.25</v>
      </c>
      <c r="J2715" s="157">
        <f t="shared" si="84"/>
        <v>271.5</v>
      </c>
    </row>
    <row r="2716" spans="1:10" ht="15.75">
      <c r="A2716" s="37">
        <f t="shared" si="85"/>
        <v>2712</v>
      </c>
      <c r="B2716" s="92" t="s">
        <v>5005</v>
      </c>
      <c r="C2716" s="92" t="s">
        <v>5472</v>
      </c>
      <c r="D2716" s="92" t="s">
        <v>5473</v>
      </c>
      <c r="E2716" s="92" t="s">
        <v>211</v>
      </c>
      <c r="F2716" s="92"/>
      <c r="G2716" s="92">
        <v>1</v>
      </c>
      <c r="H2716" s="119">
        <v>362</v>
      </c>
      <c r="I2716" s="161">
        <v>0.25</v>
      </c>
      <c r="J2716" s="157">
        <f t="shared" si="84"/>
        <v>271.5</v>
      </c>
    </row>
    <row r="2717" spans="1:10" ht="15.75">
      <c r="A2717" s="37">
        <f t="shared" si="85"/>
        <v>2713</v>
      </c>
      <c r="B2717" s="92" t="s">
        <v>5005</v>
      </c>
      <c r="C2717" s="92" t="s">
        <v>5474</v>
      </c>
      <c r="D2717" s="92" t="s">
        <v>5475</v>
      </c>
      <c r="E2717" s="92" t="s">
        <v>211</v>
      </c>
      <c r="F2717" s="92"/>
      <c r="G2717" s="92">
        <v>1</v>
      </c>
      <c r="H2717" s="119">
        <v>158</v>
      </c>
      <c r="I2717" s="161">
        <v>0.25</v>
      </c>
      <c r="J2717" s="157">
        <f t="shared" si="84"/>
        <v>118.5</v>
      </c>
    </row>
    <row r="2718" spans="1:10" ht="15.75">
      <c r="A2718" s="37">
        <f t="shared" si="85"/>
        <v>2714</v>
      </c>
      <c r="B2718" s="92" t="s">
        <v>5005</v>
      </c>
      <c r="C2718" s="92" t="s">
        <v>5476</v>
      </c>
      <c r="D2718" s="92" t="s">
        <v>5477</v>
      </c>
      <c r="E2718" s="92" t="s">
        <v>211</v>
      </c>
      <c r="F2718" s="92"/>
      <c r="G2718" s="92">
        <v>1</v>
      </c>
      <c r="H2718" s="119">
        <v>101</v>
      </c>
      <c r="I2718" s="161">
        <v>0.25</v>
      </c>
      <c r="J2718" s="157">
        <f t="shared" si="84"/>
        <v>75.75</v>
      </c>
    </row>
    <row r="2719" spans="1:10" ht="15.75">
      <c r="A2719" s="37">
        <f t="shared" si="85"/>
        <v>2715</v>
      </c>
      <c r="B2719" s="92" t="s">
        <v>5005</v>
      </c>
      <c r="C2719" s="92" t="s">
        <v>5478</v>
      </c>
      <c r="D2719" s="92" t="s">
        <v>5479</v>
      </c>
      <c r="E2719" s="92" t="s">
        <v>211</v>
      </c>
      <c r="F2719" s="92"/>
      <c r="G2719" s="92">
        <v>1</v>
      </c>
      <c r="H2719" s="119">
        <v>158</v>
      </c>
      <c r="I2719" s="161">
        <v>0.25</v>
      </c>
      <c r="J2719" s="157">
        <f t="shared" si="84"/>
        <v>118.5</v>
      </c>
    </row>
    <row r="2720" spans="1:10" ht="15.75">
      <c r="A2720" s="37">
        <f t="shared" si="85"/>
        <v>2716</v>
      </c>
      <c r="B2720" s="92" t="s">
        <v>5005</v>
      </c>
      <c r="C2720" s="92" t="s">
        <v>5480</v>
      </c>
      <c r="D2720" s="92" t="s">
        <v>5481</v>
      </c>
      <c r="E2720" s="92" t="s">
        <v>211</v>
      </c>
      <c r="F2720" s="92"/>
      <c r="G2720" s="92">
        <v>1</v>
      </c>
      <c r="H2720" s="119">
        <v>72</v>
      </c>
      <c r="I2720" s="161">
        <v>0.25</v>
      </c>
      <c r="J2720" s="157">
        <f t="shared" si="84"/>
        <v>54</v>
      </c>
    </row>
    <row r="2721" spans="1:10" ht="15.75">
      <c r="A2721" s="37">
        <f t="shared" si="85"/>
        <v>2717</v>
      </c>
      <c r="B2721" s="92" t="s">
        <v>5005</v>
      </c>
      <c r="C2721" s="92" t="s">
        <v>5482</v>
      </c>
      <c r="D2721" s="92" t="s">
        <v>5483</v>
      </c>
      <c r="E2721" s="92" t="s">
        <v>211</v>
      </c>
      <c r="F2721" s="92"/>
      <c r="G2721" s="92">
        <v>1</v>
      </c>
      <c r="H2721" s="119">
        <v>29</v>
      </c>
      <c r="I2721" s="161">
        <v>0.25</v>
      </c>
      <c r="J2721" s="157">
        <f t="shared" si="84"/>
        <v>21.75</v>
      </c>
    </row>
    <row r="2722" spans="1:10" ht="15.75">
      <c r="A2722" s="37">
        <f t="shared" si="85"/>
        <v>2718</v>
      </c>
      <c r="B2722" s="92" t="s">
        <v>5005</v>
      </c>
      <c r="C2722" s="92" t="s">
        <v>5484</v>
      </c>
      <c r="D2722" s="92" t="s">
        <v>5485</v>
      </c>
      <c r="E2722" s="92" t="s">
        <v>211</v>
      </c>
      <c r="F2722" s="92"/>
      <c r="G2722" s="92">
        <v>1</v>
      </c>
      <c r="H2722" s="119">
        <v>109</v>
      </c>
      <c r="I2722" s="161">
        <v>0.25</v>
      </c>
      <c r="J2722" s="157">
        <f t="shared" si="84"/>
        <v>81.75</v>
      </c>
    </row>
    <row r="2723" spans="1:10" ht="15.75">
      <c r="A2723" s="37">
        <f t="shared" si="85"/>
        <v>2719</v>
      </c>
      <c r="B2723" s="92" t="s">
        <v>5005</v>
      </c>
      <c r="C2723" s="92" t="s">
        <v>5486</v>
      </c>
      <c r="D2723" s="92" t="s">
        <v>5487</v>
      </c>
      <c r="E2723" s="92" t="s">
        <v>211</v>
      </c>
      <c r="F2723" s="92"/>
      <c r="G2723" s="92">
        <v>1</v>
      </c>
      <c r="H2723" s="119">
        <v>109</v>
      </c>
      <c r="I2723" s="161">
        <v>0.25</v>
      </c>
      <c r="J2723" s="157">
        <f t="shared" si="84"/>
        <v>81.75</v>
      </c>
    </row>
    <row r="2724" spans="1:10" ht="15.75">
      <c r="A2724" s="37">
        <f t="shared" si="85"/>
        <v>2720</v>
      </c>
      <c r="B2724" s="92" t="s">
        <v>5005</v>
      </c>
      <c r="C2724" s="92" t="s">
        <v>5488</v>
      </c>
      <c r="D2724" s="92" t="s">
        <v>5489</v>
      </c>
      <c r="E2724" s="92" t="s">
        <v>211</v>
      </c>
      <c r="F2724" s="92"/>
      <c r="G2724" s="92">
        <v>1</v>
      </c>
      <c r="H2724" s="119">
        <v>109</v>
      </c>
      <c r="I2724" s="161">
        <v>0.25</v>
      </c>
      <c r="J2724" s="157">
        <f t="shared" si="84"/>
        <v>81.75</v>
      </c>
    </row>
    <row r="2725" spans="1:10" ht="15.75">
      <c r="A2725" s="37">
        <f t="shared" si="85"/>
        <v>2721</v>
      </c>
      <c r="B2725" s="92" t="s">
        <v>5005</v>
      </c>
      <c r="C2725" s="92" t="s">
        <v>5490</v>
      </c>
      <c r="D2725" s="92" t="s">
        <v>5491</v>
      </c>
      <c r="E2725" s="92" t="s">
        <v>211</v>
      </c>
      <c r="F2725" s="92"/>
      <c r="G2725" s="92">
        <v>1</v>
      </c>
      <c r="H2725" s="119">
        <v>80</v>
      </c>
      <c r="I2725" s="161">
        <v>0.25</v>
      </c>
      <c r="J2725" s="157">
        <f t="shared" si="84"/>
        <v>60</v>
      </c>
    </row>
    <row r="2726" spans="1:10" ht="15.75">
      <c r="A2726" s="37">
        <f t="shared" si="85"/>
        <v>2722</v>
      </c>
      <c r="B2726" s="92" t="s">
        <v>5005</v>
      </c>
      <c r="C2726" s="92" t="s">
        <v>5492</v>
      </c>
      <c r="D2726" s="92" t="s">
        <v>5493</v>
      </c>
      <c r="E2726" s="92" t="s">
        <v>211</v>
      </c>
      <c r="F2726" s="92"/>
      <c r="G2726" s="92">
        <v>1</v>
      </c>
      <c r="H2726" s="119">
        <v>80</v>
      </c>
      <c r="I2726" s="161">
        <v>0.25</v>
      </c>
      <c r="J2726" s="157">
        <f t="shared" si="84"/>
        <v>60</v>
      </c>
    </row>
    <row r="2727" spans="1:10" ht="15.75">
      <c r="A2727" s="37">
        <f t="shared" si="85"/>
        <v>2723</v>
      </c>
      <c r="B2727" s="92" t="s">
        <v>5005</v>
      </c>
      <c r="C2727" s="92" t="s">
        <v>5494</v>
      </c>
      <c r="D2727" s="92" t="s">
        <v>5495</v>
      </c>
      <c r="E2727" s="92" t="s">
        <v>211</v>
      </c>
      <c r="F2727" s="92"/>
      <c r="G2727" s="92">
        <v>1</v>
      </c>
      <c r="H2727" s="119">
        <v>80</v>
      </c>
      <c r="I2727" s="161">
        <v>0.25</v>
      </c>
      <c r="J2727" s="157">
        <f t="shared" si="84"/>
        <v>60</v>
      </c>
    </row>
    <row r="2728" spans="1:10" ht="15.75">
      <c r="A2728" s="37">
        <f t="shared" si="85"/>
        <v>2724</v>
      </c>
      <c r="B2728" s="92" t="s">
        <v>5005</v>
      </c>
      <c r="C2728" s="92" t="s">
        <v>5496</v>
      </c>
      <c r="D2728" s="92" t="s">
        <v>5497</v>
      </c>
      <c r="E2728" s="92" t="s">
        <v>211</v>
      </c>
      <c r="F2728" s="92"/>
      <c r="G2728" s="92">
        <v>1</v>
      </c>
      <c r="H2728" s="119">
        <v>80</v>
      </c>
      <c r="I2728" s="161">
        <v>0.25</v>
      </c>
      <c r="J2728" s="157">
        <f t="shared" si="84"/>
        <v>60</v>
      </c>
    </row>
    <row r="2729" spans="1:10" ht="15.75">
      <c r="A2729" s="37">
        <f t="shared" si="85"/>
        <v>2725</v>
      </c>
      <c r="B2729" s="92" t="s">
        <v>5005</v>
      </c>
      <c r="C2729" s="92" t="s">
        <v>5498</v>
      </c>
      <c r="D2729" s="92" t="s">
        <v>5499</v>
      </c>
      <c r="E2729" s="92" t="s">
        <v>211</v>
      </c>
      <c r="F2729" s="92"/>
      <c r="G2729" s="92">
        <v>1</v>
      </c>
      <c r="H2729" s="119">
        <v>80</v>
      </c>
      <c r="I2729" s="161">
        <v>0.25</v>
      </c>
      <c r="J2729" s="157">
        <f t="shared" si="84"/>
        <v>60</v>
      </c>
    </row>
    <row r="2730" spans="1:10" ht="15.75">
      <c r="A2730" s="37">
        <f t="shared" si="85"/>
        <v>2726</v>
      </c>
      <c r="B2730" s="92" t="s">
        <v>5005</v>
      </c>
      <c r="C2730" s="92" t="s">
        <v>5500</v>
      </c>
      <c r="D2730" s="92" t="s">
        <v>5501</v>
      </c>
      <c r="E2730" s="92" t="s">
        <v>211</v>
      </c>
      <c r="F2730" s="92"/>
      <c r="G2730" s="92">
        <v>1</v>
      </c>
      <c r="H2730" s="119">
        <v>80</v>
      </c>
      <c r="I2730" s="161">
        <v>0.25</v>
      </c>
      <c r="J2730" s="157">
        <f t="shared" si="84"/>
        <v>60</v>
      </c>
    </row>
    <row r="2731" spans="1:10" ht="15.75">
      <c r="A2731" s="37">
        <f t="shared" si="85"/>
        <v>2727</v>
      </c>
      <c r="B2731" s="92" t="s">
        <v>5005</v>
      </c>
      <c r="C2731" s="92" t="s">
        <v>5502</v>
      </c>
      <c r="D2731" s="92" t="s">
        <v>5503</v>
      </c>
      <c r="E2731" s="92" t="s">
        <v>211</v>
      </c>
      <c r="F2731" s="92"/>
      <c r="G2731" s="92">
        <v>1</v>
      </c>
      <c r="H2731" s="119">
        <v>29</v>
      </c>
      <c r="I2731" s="161">
        <v>0.25</v>
      </c>
      <c r="J2731" s="157">
        <f t="shared" si="84"/>
        <v>21.75</v>
      </c>
    </row>
    <row r="2732" spans="1:10" ht="15.75">
      <c r="A2732" s="37">
        <f t="shared" si="85"/>
        <v>2728</v>
      </c>
      <c r="B2732" s="92" t="s">
        <v>5005</v>
      </c>
      <c r="C2732" s="92" t="s">
        <v>5504</v>
      </c>
      <c r="D2732" s="92" t="s">
        <v>5505</v>
      </c>
      <c r="E2732" s="92" t="s">
        <v>211</v>
      </c>
      <c r="F2732" s="92"/>
      <c r="G2732" s="92">
        <v>1</v>
      </c>
      <c r="H2732" s="119">
        <v>109</v>
      </c>
      <c r="I2732" s="161">
        <v>0.25</v>
      </c>
      <c r="J2732" s="157">
        <f t="shared" si="84"/>
        <v>81.75</v>
      </c>
    </row>
    <row r="2733" spans="1:10" ht="15.75">
      <c r="A2733" s="37">
        <f t="shared" si="85"/>
        <v>2729</v>
      </c>
      <c r="B2733" s="92" t="s">
        <v>5005</v>
      </c>
      <c r="C2733" s="92" t="s">
        <v>5506</v>
      </c>
      <c r="D2733" s="92" t="s">
        <v>5507</v>
      </c>
      <c r="E2733" s="92" t="s">
        <v>211</v>
      </c>
      <c r="F2733" s="92"/>
      <c r="G2733" s="92">
        <v>1</v>
      </c>
      <c r="H2733" s="119">
        <v>135</v>
      </c>
      <c r="I2733" s="161">
        <v>0.25</v>
      </c>
      <c r="J2733" s="157">
        <f t="shared" si="84"/>
        <v>101.25</v>
      </c>
    </row>
    <row r="2734" spans="1:10" ht="15.75">
      <c r="A2734" s="37">
        <f t="shared" si="85"/>
        <v>2730</v>
      </c>
      <c r="B2734" s="92" t="s">
        <v>5005</v>
      </c>
      <c r="C2734" s="92" t="s">
        <v>5508</v>
      </c>
      <c r="D2734" s="92" t="s">
        <v>5509</v>
      </c>
      <c r="E2734" s="92" t="s">
        <v>211</v>
      </c>
      <c r="F2734" s="92"/>
      <c r="G2734" s="92">
        <v>1</v>
      </c>
      <c r="H2734" s="119">
        <v>135</v>
      </c>
      <c r="I2734" s="161">
        <v>0.25</v>
      </c>
      <c r="J2734" s="157">
        <f t="shared" si="84"/>
        <v>101.25</v>
      </c>
    </row>
    <row r="2735" spans="1:10" ht="15.75">
      <c r="A2735" s="37">
        <f t="shared" si="85"/>
        <v>2731</v>
      </c>
      <c r="B2735" s="92" t="s">
        <v>5005</v>
      </c>
      <c r="C2735" s="92" t="s">
        <v>5510</v>
      </c>
      <c r="D2735" s="92" t="s">
        <v>5511</v>
      </c>
      <c r="E2735" s="92" t="s">
        <v>211</v>
      </c>
      <c r="F2735" s="92"/>
      <c r="G2735" s="92">
        <v>1</v>
      </c>
      <c r="H2735" s="119">
        <v>135</v>
      </c>
      <c r="I2735" s="161">
        <v>0.25</v>
      </c>
      <c r="J2735" s="157">
        <f t="shared" si="84"/>
        <v>101.25</v>
      </c>
    </row>
    <row r="2736" spans="1:10" ht="15.75">
      <c r="A2736" s="37">
        <f t="shared" si="85"/>
        <v>2732</v>
      </c>
      <c r="B2736" s="92" t="s">
        <v>5005</v>
      </c>
      <c r="C2736" s="92" t="s">
        <v>5512</v>
      </c>
      <c r="D2736" s="92" t="s">
        <v>5513</v>
      </c>
      <c r="E2736" s="92" t="s">
        <v>211</v>
      </c>
      <c r="F2736" s="92"/>
      <c r="G2736" s="92">
        <v>1</v>
      </c>
      <c r="H2736" s="119">
        <v>135</v>
      </c>
      <c r="I2736" s="161">
        <v>0.25</v>
      </c>
      <c r="J2736" s="157">
        <f t="shared" si="84"/>
        <v>101.25</v>
      </c>
    </row>
    <row r="2737" spans="1:10" ht="15.75">
      <c r="A2737" s="37">
        <f t="shared" si="85"/>
        <v>2733</v>
      </c>
      <c r="B2737" s="92" t="s">
        <v>5005</v>
      </c>
      <c r="C2737" s="92" t="s">
        <v>5514</v>
      </c>
      <c r="D2737" s="92" t="s">
        <v>5515</v>
      </c>
      <c r="E2737" s="92" t="s">
        <v>211</v>
      </c>
      <c r="F2737" s="92"/>
      <c r="G2737" s="92">
        <v>1</v>
      </c>
      <c r="H2737" s="119">
        <v>124</v>
      </c>
      <c r="I2737" s="161">
        <v>0.25</v>
      </c>
      <c r="J2737" s="157">
        <f t="shared" si="84"/>
        <v>93</v>
      </c>
    </row>
    <row r="2738" spans="1:10" ht="15.75">
      <c r="A2738" s="37">
        <f t="shared" si="85"/>
        <v>2734</v>
      </c>
      <c r="B2738" s="92" t="s">
        <v>5005</v>
      </c>
      <c r="C2738" s="92" t="s">
        <v>5516</v>
      </c>
      <c r="D2738" s="92" t="s">
        <v>5517</v>
      </c>
      <c r="E2738" s="92" t="s">
        <v>211</v>
      </c>
      <c r="F2738" s="92"/>
      <c r="G2738" s="92">
        <v>1</v>
      </c>
      <c r="H2738" s="119">
        <v>95</v>
      </c>
      <c r="I2738" s="161">
        <v>0.25</v>
      </c>
      <c r="J2738" s="157">
        <f t="shared" si="84"/>
        <v>71.25</v>
      </c>
    </row>
    <row r="2739" spans="1:10" ht="15.75">
      <c r="A2739" s="37">
        <f t="shared" si="85"/>
        <v>2735</v>
      </c>
      <c r="B2739" s="92" t="s">
        <v>5005</v>
      </c>
      <c r="C2739" s="92" t="s">
        <v>5518</v>
      </c>
      <c r="D2739" s="92" t="s">
        <v>5519</v>
      </c>
      <c r="E2739" s="92" t="s">
        <v>211</v>
      </c>
      <c r="F2739" s="92"/>
      <c r="G2739" s="92">
        <v>1</v>
      </c>
      <c r="H2739" s="119">
        <v>158</v>
      </c>
      <c r="I2739" s="161">
        <v>0.25</v>
      </c>
      <c r="J2739" s="157">
        <f t="shared" si="84"/>
        <v>118.5</v>
      </c>
    </row>
    <row r="2740" spans="1:10" ht="15.75">
      <c r="A2740" s="37">
        <f t="shared" si="85"/>
        <v>2736</v>
      </c>
      <c r="B2740" s="92" t="s">
        <v>5005</v>
      </c>
      <c r="C2740" s="92" t="s">
        <v>5520</v>
      </c>
      <c r="D2740" s="92" t="s">
        <v>5521</v>
      </c>
      <c r="E2740" s="92" t="s">
        <v>211</v>
      </c>
      <c r="F2740" s="92"/>
      <c r="G2740" s="92">
        <v>1</v>
      </c>
      <c r="H2740" s="119">
        <v>749</v>
      </c>
      <c r="I2740" s="161">
        <v>0.25</v>
      </c>
      <c r="J2740" s="157">
        <f t="shared" si="84"/>
        <v>561.75</v>
      </c>
    </row>
    <row r="2741" spans="1:10" ht="15.75">
      <c r="A2741" s="37">
        <f t="shared" si="85"/>
        <v>2737</v>
      </c>
      <c r="B2741" s="92" t="s">
        <v>5005</v>
      </c>
      <c r="C2741" s="92" t="s">
        <v>5522</v>
      </c>
      <c r="D2741" s="92" t="s">
        <v>5523</v>
      </c>
      <c r="E2741" s="92" t="s">
        <v>211</v>
      </c>
      <c r="F2741" s="92"/>
      <c r="G2741" s="92">
        <v>1</v>
      </c>
      <c r="H2741" s="119">
        <v>749</v>
      </c>
      <c r="I2741" s="161">
        <v>0.25</v>
      </c>
      <c r="J2741" s="157">
        <f t="shared" si="84"/>
        <v>561.75</v>
      </c>
    </row>
    <row r="2742" spans="1:10" ht="15.75">
      <c r="A2742" s="37">
        <f t="shared" si="85"/>
        <v>2738</v>
      </c>
      <c r="B2742" s="92" t="s">
        <v>5005</v>
      </c>
      <c r="C2742" s="92" t="s">
        <v>5524</v>
      </c>
      <c r="D2742" s="92" t="s">
        <v>5525</v>
      </c>
      <c r="E2742" s="92" t="s">
        <v>211</v>
      </c>
      <c r="F2742" s="92"/>
      <c r="G2742" s="92">
        <v>1</v>
      </c>
      <c r="H2742" s="119">
        <v>114</v>
      </c>
      <c r="I2742" s="161">
        <v>0.25</v>
      </c>
      <c r="J2742" s="157">
        <f t="shared" si="84"/>
        <v>85.5</v>
      </c>
    </row>
    <row r="2743" spans="1:10" ht="15.75">
      <c r="A2743" s="37">
        <f t="shared" si="85"/>
        <v>2739</v>
      </c>
      <c r="B2743" s="92" t="s">
        <v>5005</v>
      </c>
      <c r="C2743" s="92" t="s">
        <v>5526</v>
      </c>
      <c r="D2743" s="92" t="s">
        <v>5527</v>
      </c>
      <c r="E2743" s="92" t="s">
        <v>211</v>
      </c>
      <c r="F2743" s="92"/>
      <c r="G2743" s="92">
        <v>1</v>
      </c>
      <c r="H2743" s="119">
        <v>114</v>
      </c>
      <c r="I2743" s="161">
        <v>0.25</v>
      </c>
      <c r="J2743" s="157">
        <f t="shared" si="84"/>
        <v>85.5</v>
      </c>
    </row>
    <row r="2744" spans="1:10" ht="15.75">
      <c r="A2744" s="37">
        <f t="shared" si="85"/>
        <v>2740</v>
      </c>
      <c r="B2744" s="92" t="s">
        <v>5005</v>
      </c>
      <c r="C2744" s="92" t="s">
        <v>5528</v>
      </c>
      <c r="D2744" s="92" t="s">
        <v>5529</v>
      </c>
      <c r="E2744" s="92" t="s">
        <v>211</v>
      </c>
      <c r="F2744" s="92"/>
      <c r="G2744" s="92">
        <v>1</v>
      </c>
      <c r="H2744" s="119">
        <v>58</v>
      </c>
      <c r="I2744" s="161">
        <v>0.25</v>
      </c>
      <c r="J2744" s="157">
        <f t="shared" si="84"/>
        <v>43.5</v>
      </c>
    </row>
    <row r="2745" spans="1:10" ht="15.75">
      <c r="A2745" s="37">
        <f t="shared" si="85"/>
        <v>2741</v>
      </c>
      <c r="B2745" s="92" t="s">
        <v>5005</v>
      </c>
      <c r="C2745" s="92" t="s">
        <v>5530</v>
      </c>
      <c r="D2745" s="92" t="s">
        <v>5531</v>
      </c>
      <c r="E2745" s="92" t="s">
        <v>211</v>
      </c>
      <c r="F2745" s="92"/>
      <c r="G2745" s="92">
        <v>1</v>
      </c>
      <c r="H2745" s="119">
        <v>58</v>
      </c>
      <c r="I2745" s="161">
        <v>0.25</v>
      </c>
      <c r="J2745" s="157">
        <f t="shared" si="84"/>
        <v>43.5</v>
      </c>
    </row>
    <row r="2746" spans="1:10" ht="15.75">
      <c r="A2746" s="37">
        <f t="shared" si="85"/>
        <v>2742</v>
      </c>
      <c r="B2746" s="92" t="s">
        <v>5005</v>
      </c>
      <c r="C2746" s="92" t="s">
        <v>5532</v>
      </c>
      <c r="D2746" s="92" t="s">
        <v>5533</v>
      </c>
      <c r="E2746" s="92" t="s">
        <v>211</v>
      </c>
      <c r="F2746" s="92"/>
      <c r="G2746" s="92">
        <v>1</v>
      </c>
      <c r="H2746" s="119">
        <v>908</v>
      </c>
      <c r="I2746" s="161">
        <v>0.25</v>
      </c>
      <c r="J2746" s="157">
        <f t="shared" si="84"/>
        <v>681</v>
      </c>
    </row>
    <row r="2747" spans="1:10" ht="15.75">
      <c r="A2747" s="37">
        <f t="shared" si="85"/>
        <v>2743</v>
      </c>
      <c r="B2747" s="92" t="s">
        <v>5005</v>
      </c>
      <c r="C2747" s="92" t="s">
        <v>5534</v>
      </c>
      <c r="D2747" s="92" t="s">
        <v>5535</v>
      </c>
      <c r="E2747" s="92" t="s">
        <v>211</v>
      </c>
      <c r="F2747" s="92"/>
      <c r="G2747" s="92">
        <v>1</v>
      </c>
      <c r="H2747" s="119">
        <v>716</v>
      </c>
      <c r="I2747" s="161">
        <v>0.25</v>
      </c>
      <c r="J2747" s="157">
        <f t="shared" si="84"/>
        <v>537</v>
      </c>
    </row>
    <row r="2748" spans="1:10" ht="15.75">
      <c r="A2748" s="37">
        <f t="shared" si="85"/>
        <v>2744</v>
      </c>
      <c r="B2748" s="92" t="s">
        <v>5005</v>
      </c>
      <c r="C2748" s="92" t="s">
        <v>5536</v>
      </c>
      <c r="D2748" s="92" t="s">
        <v>5537</v>
      </c>
      <c r="E2748" s="92" t="s">
        <v>211</v>
      </c>
      <c r="F2748" s="92"/>
      <c r="G2748" s="92">
        <v>1</v>
      </c>
      <c r="H2748" s="119">
        <v>989</v>
      </c>
      <c r="I2748" s="161">
        <v>0.25</v>
      </c>
      <c r="J2748" s="157">
        <f t="shared" si="84"/>
        <v>741.75</v>
      </c>
    </row>
    <row r="2749" spans="1:10" ht="15.75">
      <c r="A2749" s="37">
        <f t="shared" si="85"/>
        <v>2745</v>
      </c>
      <c r="B2749" s="92" t="s">
        <v>5005</v>
      </c>
      <c r="C2749" s="92" t="s">
        <v>5538</v>
      </c>
      <c r="D2749" s="92" t="s">
        <v>5539</v>
      </c>
      <c r="E2749" s="92" t="s">
        <v>211</v>
      </c>
      <c r="F2749" s="92"/>
      <c r="G2749" s="92">
        <v>1</v>
      </c>
      <c r="H2749" s="119">
        <v>1046</v>
      </c>
      <c r="I2749" s="161">
        <v>0.25</v>
      </c>
      <c r="J2749" s="157">
        <f t="shared" si="84"/>
        <v>784.5</v>
      </c>
    </row>
    <row r="2750" spans="1:10" ht="15.75">
      <c r="A2750" s="37">
        <f t="shared" si="85"/>
        <v>2746</v>
      </c>
      <c r="B2750" s="92" t="s">
        <v>5005</v>
      </c>
      <c r="C2750" s="92" t="s">
        <v>5540</v>
      </c>
      <c r="D2750" s="92" t="s">
        <v>5541</v>
      </c>
      <c r="E2750" s="92" t="s">
        <v>211</v>
      </c>
      <c r="F2750" s="92"/>
      <c r="G2750" s="92">
        <v>1</v>
      </c>
      <c r="H2750" s="119">
        <v>968</v>
      </c>
      <c r="I2750" s="161">
        <v>0.25</v>
      </c>
      <c r="J2750" s="157">
        <f t="shared" si="84"/>
        <v>726</v>
      </c>
    </row>
    <row r="2751" spans="1:10" ht="15.75">
      <c r="A2751" s="37">
        <f t="shared" si="85"/>
        <v>2747</v>
      </c>
      <c r="B2751" s="92" t="s">
        <v>5005</v>
      </c>
      <c r="C2751" s="92" t="s">
        <v>5542</v>
      </c>
      <c r="D2751" s="92" t="s">
        <v>5543</v>
      </c>
      <c r="E2751" s="92" t="s">
        <v>211</v>
      </c>
      <c r="F2751" s="92"/>
      <c r="G2751" s="92">
        <v>1</v>
      </c>
      <c r="H2751" s="119">
        <v>184</v>
      </c>
      <c r="I2751" s="161">
        <v>0.25</v>
      </c>
      <c r="J2751" s="157">
        <f t="shared" si="84"/>
        <v>138</v>
      </c>
    </row>
    <row r="2752" spans="1:10" ht="15.75">
      <c r="A2752" s="37">
        <f t="shared" si="85"/>
        <v>2748</v>
      </c>
      <c r="B2752" s="92" t="s">
        <v>5005</v>
      </c>
      <c r="C2752" s="92" t="s">
        <v>5544</v>
      </c>
      <c r="D2752" s="92" t="s">
        <v>5545</v>
      </c>
      <c r="E2752" s="92" t="s">
        <v>211</v>
      </c>
      <c r="F2752" s="92"/>
      <c r="G2752" s="92">
        <v>1</v>
      </c>
      <c r="H2752" s="119">
        <v>75</v>
      </c>
      <c r="I2752" s="161">
        <v>0.25</v>
      </c>
      <c r="J2752" s="157">
        <f t="shared" si="84"/>
        <v>56.25</v>
      </c>
    </row>
    <row r="2753" spans="1:10" ht="15.75">
      <c r="A2753" s="37">
        <f t="shared" si="85"/>
        <v>2749</v>
      </c>
      <c r="B2753" s="92" t="s">
        <v>5005</v>
      </c>
      <c r="C2753" s="92" t="s">
        <v>5546</v>
      </c>
      <c r="D2753" s="92" t="s">
        <v>5547</v>
      </c>
      <c r="E2753" s="92" t="s">
        <v>211</v>
      </c>
      <c r="F2753" s="92"/>
      <c r="G2753" s="92">
        <v>1</v>
      </c>
      <c r="H2753" s="119">
        <v>107</v>
      </c>
      <c r="I2753" s="161">
        <v>0.25</v>
      </c>
      <c r="J2753" s="157">
        <f t="shared" si="84"/>
        <v>80.25</v>
      </c>
    </row>
    <row r="2754" spans="1:10" ht="15.75">
      <c r="A2754" s="37">
        <f t="shared" si="85"/>
        <v>2750</v>
      </c>
      <c r="B2754" s="92" t="s">
        <v>5005</v>
      </c>
      <c r="C2754" s="92" t="s">
        <v>5548</v>
      </c>
      <c r="D2754" s="92" t="s">
        <v>5549</v>
      </c>
      <c r="E2754" s="92" t="s">
        <v>211</v>
      </c>
      <c r="F2754" s="92"/>
      <c r="G2754" s="92">
        <v>1</v>
      </c>
      <c r="H2754" s="119">
        <v>102</v>
      </c>
      <c r="I2754" s="161">
        <v>0.25</v>
      </c>
      <c r="J2754" s="157">
        <f t="shared" ref="J2754:J2806" si="86">H2754*(1-I2754)</f>
        <v>76.5</v>
      </c>
    </row>
    <row r="2755" spans="1:10" ht="15.75">
      <c r="A2755" s="37">
        <f t="shared" si="85"/>
        <v>2751</v>
      </c>
      <c r="B2755" s="92" t="s">
        <v>5005</v>
      </c>
      <c r="C2755" s="92" t="s">
        <v>5550</v>
      </c>
      <c r="D2755" s="92" t="s">
        <v>5551</v>
      </c>
      <c r="E2755" s="92" t="s">
        <v>211</v>
      </c>
      <c r="F2755" s="92"/>
      <c r="G2755" s="92">
        <v>1</v>
      </c>
      <c r="H2755" s="119">
        <v>186</v>
      </c>
      <c r="I2755" s="161">
        <v>0.25</v>
      </c>
      <c r="J2755" s="157">
        <f t="shared" si="86"/>
        <v>139.5</v>
      </c>
    </row>
    <row r="2756" spans="1:10" ht="15.75">
      <c r="A2756" s="37">
        <f t="shared" si="85"/>
        <v>2752</v>
      </c>
      <c r="B2756" s="92" t="s">
        <v>5005</v>
      </c>
      <c r="C2756" s="92" t="s">
        <v>5552</v>
      </c>
      <c r="D2756" s="92" t="s">
        <v>5553</v>
      </c>
      <c r="E2756" s="92" t="s">
        <v>211</v>
      </c>
      <c r="F2756" s="92"/>
      <c r="G2756" s="92">
        <v>1</v>
      </c>
      <c r="H2756" s="119">
        <v>751</v>
      </c>
      <c r="I2756" s="161">
        <v>0.25</v>
      </c>
      <c r="J2756" s="157">
        <f t="shared" si="86"/>
        <v>563.25</v>
      </c>
    </row>
    <row r="2757" spans="1:10" ht="15.75">
      <c r="A2757" s="37">
        <f t="shared" si="85"/>
        <v>2753</v>
      </c>
      <c r="B2757" s="92" t="s">
        <v>5005</v>
      </c>
      <c r="C2757" s="92" t="s">
        <v>5554</v>
      </c>
      <c r="D2757" s="92" t="s">
        <v>5555</v>
      </c>
      <c r="E2757" s="92" t="s">
        <v>211</v>
      </c>
      <c r="F2757" s="92"/>
      <c r="G2757" s="92">
        <v>1</v>
      </c>
      <c r="H2757" s="119">
        <v>145</v>
      </c>
      <c r="I2757" s="161">
        <v>0.25</v>
      </c>
      <c r="J2757" s="157">
        <f t="shared" si="86"/>
        <v>108.75</v>
      </c>
    </row>
    <row r="2758" spans="1:10" ht="15.75">
      <c r="A2758" s="37">
        <f t="shared" si="85"/>
        <v>2754</v>
      </c>
      <c r="B2758" s="92" t="s">
        <v>5005</v>
      </c>
      <c r="C2758" s="92" t="s">
        <v>5556</v>
      </c>
      <c r="D2758" s="92" t="s">
        <v>5557</v>
      </c>
      <c r="E2758" s="92" t="s">
        <v>211</v>
      </c>
      <c r="F2758" s="92"/>
      <c r="G2758" s="92">
        <v>1</v>
      </c>
      <c r="H2758" s="119">
        <v>88</v>
      </c>
      <c r="I2758" s="161">
        <v>0.25</v>
      </c>
      <c r="J2758" s="157">
        <f t="shared" si="86"/>
        <v>66</v>
      </c>
    </row>
    <row r="2759" spans="1:10" ht="15.75">
      <c r="A2759" s="37">
        <f t="shared" ref="A2759:A2822" si="87">A2758+1</f>
        <v>2755</v>
      </c>
      <c r="B2759" s="92" t="s">
        <v>5005</v>
      </c>
      <c r="C2759" s="92" t="s">
        <v>5558</v>
      </c>
      <c r="D2759" s="92" t="s">
        <v>5559</v>
      </c>
      <c r="E2759" s="92" t="s">
        <v>211</v>
      </c>
      <c r="F2759" s="92"/>
      <c r="G2759" s="92">
        <v>1</v>
      </c>
      <c r="H2759" s="119">
        <v>88</v>
      </c>
      <c r="I2759" s="161">
        <v>0.25</v>
      </c>
      <c r="J2759" s="157">
        <f t="shared" si="86"/>
        <v>66</v>
      </c>
    </row>
    <row r="2760" spans="1:10" ht="15.75">
      <c r="A2760" s="37">
        <f t="shared" si="87"/>
        <v>2756</v>
      </c>
      <c r="B2760" s="92" t="s">
        <v>5005</v>
      </c>
      <c r="C2760" s="92" t="s">
        <v>5560</v>
      </c>
      <c r="D2760" s="92" t="s">
        <v>5561</v>
      </c>
      <c r="E2760" s="92" t="s">
        <v>211</v>
      </c>
      <c r="F2760" s="92"/>
      <c r="G2760" s="92">
        <v>1</v>
      </c>
      <c r="H2760" s="119">
        <v>142</v>
      </c>
      <c r="I2760" s="161">
        <v>0.25</v>
      </c>
      <c r="J2760" s="157">
        <f t="shared" si="86"/>
        <v>106.5</v>
      </c>
    </row>
    <row r="2761" spans="1:10" ht="15.75">
      <c r="A2761" s="37">
        <f t="shared" si="87"/>
        <v>2757</v>
      </c>
      <c r="B2761" s="92" t="s">
        <v>5005</v>
      </c>
      <c r="C2761" s="92" t="s">
        <v>5562</v>
      </c>
      <c r="D2761" s="92" t="s">
        <v>5563</v>
      </c>
      <c r="E2761" s="92" t="s">
        <v>211</v>
      </c>
      <c r="F2761" s="92"/>
      <c r="G2761" s="92">
        <v>1</v>
      </c>
      <c r="H2761" s="119">
        <v>73</v>
      </c>
      <c r="I2761" s="161">
        <v>0.25</v>
      </c>
      <c r="J2761" s="157">
        <f t="shared" si="86"/>
        <v>54.75</v>
      </c>
    </row>
    <row r="2762" spans="1:10" ht="15.75">
      <c r="A2762" s="37">
        <f t="shared" si="87"/>
        <v>2758</v>
      </c>
      <c r="B2762" s="92" t="s">
        <v>5005</v>
      </c>
      <c r="C2762" s="92" t="s">
        <v>5564</v>
      </c>
      <c r="D2762" s="92" t="s">
        <v>5565</v>
      </c>
      <c r="E2762" s="92" t="s">
        <v>211</v>
      </c>
      <c r="F2762" s="92"/>
      <c r="G2762" s="92">
        <v>1</v>
      </c>
      <c r="H2762" s="119">
        <v>457</v>
      </c>
      <c r="I2762" s="161">
        <v>0.25</v>
      </c>
      <c r="J2762" s="157">
        <f t="shared" si="86"/>
        <v>342.75</v>
      </c>
    </row>
    <row r="2763" spans="1:10" ht="15.75">
      <c r="A2763" s="37">
        <f t="shared" si="87"/>
        <v>2759</v>
      </c>
      <c r="B2763" s="92" t="s">
        <v>5005</v>
      </c>
      <c r="C2763" s="92" t="s">
        <v>5566</v>
      </c>
      <c r="D2763" s="92" t="s">
        <v>5567</v>
      </c>
      <c r="E2763" s="92" t="s">
        <v>211</v>
      </c>
      <c r="F2763" s="92"/>
      <c r="G2763" s="92">
        <v>1</v>
      </c>
      <c r="H2763" s="119">
        <v>457</v>
      </c>
      <c r="I2763" s="161">
        <v>0.25</v>
      </c>
      <c r="J2763" s="157">
        <f t="shared" si="86"/>
        <v>342.75</v>
      </c>
    </row>
    <row r="2764" spans="1:10" ht="15.75">
      <c r="A2764" s="37">
        <f t="shared" si="87"/>
        <v>2760</v>
      </c>
      <c r="B2764" s="92" t="s">
        <v>5005</v>
      </c>
      <c r="C2764" s="92" t="s">
        <v>5568</v>
      </c>
      <c r="D2764" s="92" t="s">
        <v>5569</v>
      </c>
      <c r="E2764" s="92" t="s">
        <v>211</v>
      </c>
      <c r="F2764" s="92"/>
      <c r="G2764" s="92">
        <v>1</v>
      </c>
      <c r="H2764" s="119">
        <v>457</v>
      </c>
      <c r="I2764" s="161">
        <v>0.25</v>
      </c>
      <c r="J2764" s="157">
        <f t="shared" si="86"/>
        <v>342.75</v>
      </c>
    </row>
    <row r="2765" spans="1:10" ht="15.75">
      <c r="A2765" s="37">
        <f t="shared" si="87"/>
        <v>2761</v>
      </c>
      <c r="B2765" s="92" t="s">
        <v>5005</v>
      </c>
      <c r="C2765" s="92" t="s">
        <v>5570</v>
      </c>
      <c r="D2765" s="92" t="s">
        <v>5571</v>
      </c>
      <c r="E2765" s="92" t="s">
        <v>211</v>
      </c>
      <c r="F2765" s="92"/>
      <c r="G2765" s="92">
        <v>1</v>
      </c>
      <c r="H2765" s="119">
        <v>457</v>
      </c>
      <c r="I2765" s="161">
        <v>0.25</v>
      </c>
      <c r="J2765" s="157">
        <f t="shared" si="86"/>
        <v>342.75</v>
      </c>
    </row>
    <row r="2766" spans="1:10" ht="15.75">
      <c r="A2766" s="37">
        <f t="shared" si="87"/>
        <v>2762</v>
      </c>
      <c r="B2766" s="92" t="s">
        <v>5005</v>
      </c>
      <c r="C2766" s="92" t="s">
        <v>5572</v>
      </c>
      <c r="D2766" s="92" t="s">
        <v>5573</v>
      </c>
      <c r="E2766" s="92" t="s">
        <v>211</v>
      </c>
      <c r="F2766" s="92"/>
      <c r="G2766" s="92">
        <v>1</v>
      </c>
      <c r="H2766" s="119">
        <v>34</v>
      </c>
      <c r="I2766" s="161">
        <v>0.25</v>
      </c>
      <c r="J2766" s="157">
        <f t="shared" si="86"/>
        <v>25.5</v>
      </c>
    </row>
    <row r="2767" spans="1:10" ht="15.75">
      <c r="A2767" s="37">
        <f t="shared" si="87"/>
        <v>2763</v>
      </c>
      <c r="B2767" s="92" t="s">
        <v>5005</v>
      </c>
      <c r="C2767" s="92" t="s">
        <v>5574</v>
      </c>
      <c r="D2767" s="92" t="s">
        <v>5575</v>
      </c>
      <c r="E2767" s="92" t="s">
        <v>211</v>
      </c>
      <c r="F2767" s="92"/>
      <c r="G2767" s="92">
        <v>1</v>
      </c>
      <c r="H2767" s="119">
        <v>436</v>
      </c>
      <c r="I2767" s="161">
        <v>0.25</v>
      </c>
      <c r="J2767" s="157">
        <f t="shared" si="86"/>
        <v>327</v>
      </c>
    </row>
    <row r="2768" spans="1:10" ht="15.75">
      <c r="A2768" s="37">
        <f t="shared" si="87"/>
        <v>2764</v>
      </c>
      <c r="B2768" s="92" t="s">
        <v>5005</v>
      </c>
      <c r="C2768" s="92" t="s">
        <v>5576</v>
      </c>
      <c r="D2768" s="92" t="s">
        <v>5577</v>
      </c>
      <c r="E2768" s="92" t="s">
        <v>211</v>
      </c>
      <c r="F2768" s="92"/>
      <c r="G2768" s="92">
        <v>1</v>
      </c>
      <c r="H2768" s="119">
        <v>436</v>
      </c>
      <c r="I2768" s="161">
        <v>0.25</v>
      </c>
      <c r="J2768" s="157">
        <f t="shared" si="86"/>
        <v>327</v>
      </c>
    </row>
    <row r="2769" spans="1:10" ht="15.75">
      <c r="A2769" s="37">
        <f t="shared" si="87"/>
        <v>2765</v>
      </c>
      <c r="B2769" s="92" t="s">
        <v>5005</v>
      </c>
      <c r="C2769" s="92" t="s">
        <v>5578</v>
      </c>
      <c r="D2769" s="92" t="s">
        <v>5579</v>
      </c>
      <c r="E2769" s="92" t="s">
        <v>211</v>
      </c>
      <c r="F2769" s="92"/>
      <c r="G2769" s="92">
        <v>1</v>
      </c>
      <c r="H2769" s="119">
        <v>436</v>
      </c>
      <c r="I2769" s="161">
        <v>0.25</v>
      </c>
      <c r="J2769" s="157">
        <f t="shared" si="86"/>
        <v>327</v>
      </c>
    </row>
    <row r="2770" spans="1:10" ht="15.75">
      <c r="A2770" s="37">
        <f t="shared" si="87"/>
        <v>2766</v>
      </c>
      <c r="B2770" s="92" t="s">
        <v>5005</v>
      </c>
      <c r="C2770" s="92" t="s">
        <v>5580</v>
      </c>
      <c r="D2770" s="92" t="s">
        <v>5581</v>
      </c>
      <c r="E2770" s="92" t="s">
        <v>211</v>
      </c>
      <c r="F2770" s="92"/>
      <c r="G2770" s="92">
        <v>1</v>
      </c>
      <c r="H2770" s="119">
        <v>436</v>
      </c>
      <c r="I2770" s="161">
        <v>0.25</v>
      </c>
      <c r="J2770" s="157">
        <f t="shared" si="86"/>
        <v>327</v>
      </c>
    </row>
    <row r="2771" spans="1:10" ht="15.75">
      <c r="A2771" s="37">
        <f t="shared" si="87"/>
        <v>2767</v>
      </c>
      <c r="B2771" s="92" t="s">
        <v>5005</v>
      </c>
      <c r="C2771" s="92" t="s">
        <v>5582</v>
      </c>
      <c r="D2771" s="92" t="s">
        <v>5583</v>
      </c>
      <c r="E2771" s="92" t="s">
        <v>211</v>
      </c>
      <c r="F2771" s="92"/>
      <c r="G2771" s="92">
        <v>1</v>
      </c>
      <c r="H2771" s="119">
        <v>436</v>
      </c>
      <c r="I2771" s="161">
        <v>0.25</v>
      </c>
      <c r="J2771" s="157">
        <f t="shared" si="86"/>
        <v>327</v>
      </c>
    </row>
    <row r="2772" spans="1:10" ht="15.75">
      <c r="A2772" s="37">
        <f t="shared" si="87"/>
        <v>2768</v>
      </c>
      <c r="B2772" s="92" t="s">
        <v>5005</v>
      </c>
      <c r="C2772" s="92" t="s">
        <v>5584</v>
      </c>
      <c r="D2772" s="92" t="s">
        <v>5585</v>
      </c>
      <c r="E2772" s="92" t="s">
        <v>211</v>
      </c>
      <c r="F2772" s="92"/>
      <c r="G2772" s="92">
        <v>1</v>
      </c>
      <c r="H2772" s="119">
        <v>43</v>
      </c>
      <c r="I2772" s="161">
        <v>0.25</v>
      </c>
      <c r="J2772" s="157">
        <f t="shared" si="86"/>
        <v>32.25</v>
      </c>
    </row>
    <row r="2773" spans="1:10" ht="15.75">
      <c r="A2773" s="37">
        <f t="shared" si="87"/>
        <v>2769</v>
      </c>
      <c r="B2773" s="92" t="s">
        <v>5005</v>
      </c>
      <c r="C2773" s="92" t="s">
        <v>5586</v>
      </c>
      <c r="D2773" s="92" t="s">
        <v>5587</v>
      </c>
      <c r="E2773" s="92" t="s">
        <v>211</v>
      </c>
      <c r="F2773" s="92"/>
      <c r="G2773" s="92">
        <v>1</v>
      </c>
      <c r="H2773" s="119">
        <v>449</v>
      </c>
      <c r="I2773" s="161">
        <v>0.25</v>
      </c>
      <c r="J2773" s="157">
        <f t="shared" si="86"/>
        <v>336.75</v>
      </c>
    </row>
    <row r="2774" spans="1:10" ht="15.75">
      <c r="A2774" s="37">
        <f t="shared" si="87"/>
        <v>2770</v>
      </c>
      <c r="B2774" s="92" t="s">
        <v>5005</v>
      </c>
      <c r="C2774" s="92" t="s">
        <v>5588</v>
      </c>
      <c r="D2774" s="92" t="s">
        <v>5589</v>
      </c>
      <c r="E2774" s="92" t="s">
        <v>211</v>
      </c>
      <c r="F2774" s="92"/>
      <c r="G2774" s="92">
        <v>1</v>
      </c>
      <c r="H2774" s="119">
        <v>449</v>
      </c>
      <c r="I2774" s="161">
        <v>0.25</v>
      </c>
      <c r="J2774" s="157">
        <f t="shared" si="86"/>
        <v>336.75</v>
      </c>
    </row>
    <row r="2775" spans="1:10" ht="15.75">
      <c r="A2775" s="37">
        <f t="shared" si="87"/>
        <v>2771</v>
      </c>
      <c r="B2775" s="92" t="s">
        <v>5005</v>
      </c>
      <c r="C2775" s="92" t="s">
        <v>5590</v>
      </c>
      <c r="D2775" s="92" t="s">
        <v>5591</v>
      </c>
      <c r="E2775" s="92" t="s">
        <v>211</v>
      </c>
      <c r="F2775" s="92"/>
      <c r="G2775" s="92">
        <v>1</v>
      </c>
      <c r="H2775" s="119">
        <v>444</v>
      </c>
      <c r="I2775" s="161">
        <v>0.25</v>
      </c>
      <c r="J2775" s="157">
        <f t="shared" si="86"/>
        <v>333</v>
      </c>
    </row>
    <row r="2776" spans="1:10" ht="15.75">
      <c r="A2776" s="37">
        <f t="shared" si="87"/>
        <v>2772</v>
      </c>
      <c r="B2776" s="92" t="s">
        <v>5005</v>
      </c>
      <c r="C2776" s="92" t="s">
        <v>5592</v>
      </c>
      <c r="D2776" s="92" t="s">
        <v>5593</v>
      </c>
      <c r="E2776" s="92" t="s">
        <v>211</v>
      </c>
      <c r="F2776" s="92"/>
      <c r="G2776" s="92">
        <v>1</v>
      </c>
      <c r="H2776" s="119">
        <v>497</v>
      </c>
      <c r="I2776" s="161">
        <v>0.25</v>
      </c>
      <c r="J2776" s="157">
        <f t="shared" si="86"/>
        <v>372.75</v>
      </c>
    </row>
    <row r="2777" spans="1:10" ht="15.75">
      <c r="A2777" s="37">
        <f t="shared" si="87"/>
        <v>2773</v>
      </c>
      <c r="B2777" s="92" t="s">
        <v>5005</v>
      </c>
      <c r="C2777" s="92" t="s">
        <v>5594</v>
      </c>
      <c r="D2777" s="92" t="s">
        <v>5595</v>
      </c>
      <c r="E2777" s="92" t="s">
        <v>211</v>
      </c>
      <c r="F2777" s="92"/>
      <c r="G2777" s="92">
        <v>1</v>
      </c>
      <c r="H2777" s="119">
        <v>444</v>
      </c>
      <c r="I2777" s="161">
        <v>0.25</v>
      </c>
      <c r="J2777" s="157">
        <f t="shared" si="86"/>
        <v>333</v>
      </c>
    </row>
    <row r="2778" spans="1:10" ht="15.75">
      <c r="A2778" s="37">
        <f t="shared" si="87"/>
        <v>2774</v>
      </c>
      <c r="B2778" s="92" t="s">
        <v>5005</v>
      </c>
      <c r="C2778" s="92" t="s">
        <v>5596</v>
      </c>
      <c r="D2778" s="92" t="s">
        <v>5597</v>
      </c>
      <c r="E2778" s="92" t="s">
        <v>211</v>
      </c>
      <c r="F2778" s="92"/>
      <c r="G2778" s="92">
        <v>1</v>
      </c>
      <c r="H2778" s="119">
        <v>497</v>
      </c>
      <c r="I2778" s="161">
        <v>0.25</v>
      </c>
      <c r="J2778" s="157">
        <f t="shared" si="86"/>
        <v>372.75</v>
      </c>
    </row>
    <row r="2779" spans="1:10" ht="15.75">
      <c r="A2779" s="37">
        <f t="shared" si="87"/>
        <v>2775</v>
      </c>
      <c r="B2779" s="92" t="s">
        <v>5005</v>
      </c>
      <c r="C2779" s="92" t="s">
        <v>5598</v>
      </c>
      <c r="D2779" s="92" t="s">
        <v>5599</v>
      </c>
      <c r="E2779" s="92" t="s">
        <v>211</v>
      </c>
      <c r="F2779" s="92"/>
      <c r="G2779" s="92">
        <v>1</v>
      </c>
      <c r="H2779" s="119">
        <v>304</v>
      </c>
      <c r="I2779" s="161">
        <v>0.25</v>
      </c>
      <c r="J2779" s="157">
        <f t="shared" si="86"/>
        <v>228</v>
      </c>
    </row>
    <row r="2780" spans="1:10" ht="15.75">
      <c r="A2780" s="37">
        <f t="shared" si="87"/>
        <v>2776</v>
      </c>
      <c r="B2780" s="92" t="s">
        <v>5005</v>
      </c>
      <c r="C2780" s="92" t="s">
        <v>5600</v>
      </c>
      <c r="D2780" s="92" t="s">
        <v>5601</v>
      </c>
      <c r="E2780" s="92" t="s">
        <v>211</v>
      </c>
      <c r="F2780" s="92"/>
      <c r="G2780" s="92">
        <v>1</v>
      </c>
      <c r="H2780" s="119">
        <v>304</v>
      </c>
      <c r="I2780" s="161">
        <v>0.25</v>
      </c>
      <c r="J2780" s="157">
        <f t="shared" si="86"/>
        <v>228</v>
      </c>
    </row>
    <row r="2781" spans="1:10" ht="15.75">
      <c r="A2781" s="37">
        <f t="shared" si="87"/>
        <v>2777</v>
      </c>
      <c r="B2781" s="92" t="s">
        <v>5005</v>
      </c>
      <c r="C2781" s="92" t="s">
        <v>5602</v>
      </c>
      <c r="D2781" s="92" t="s">
        <v>5603</v>
      </c>
      <c r="E2781" s="92" t="s">
        <v>211</v>
      </c>
      <c r="F2781" s="92"/>
      <c r="G2781" s="92">
        <v>1</v>
      </c>
      <c r="H2781" s="119">
        <v>304</v>
      </c>
      <c r="I2781" s="161">
        <v>0.25</v>
      </c>
      <c r="J2781" s="157">
        <f t="shared" si="86"/>
        <v>228</v>
      </c>
    </row>
    <row r="2782" spans="1:10" ht="15.75">
      <c r="A2782" s="37">
        <f t="shared" si="87"/>
        <v>2778</v>
      </c>
      <c r="B2782" s="92" t="s">
        <v>5005</v>
      </c>
      <c r="C2782" s="92" t="s">
        <v>5604</v>
      </c>
      <c r="D2782" s="92" t="s">
        <v>5605</v>
      </c>
      <c r="E2782" s="92" t="s">
        <v>211</v>
      </c>
      <c r="F2782" s="92"/>
      <c r="G2782" s="92">
        <v>1</v>
      </c>
      <c r="H2782" s="119">
        <v>293</v>
      </c>
      <c r="I2782" s="161">
        <v>0.25</v>
      </c>
      <c r="J2782" s="157">
        <f t="shared" si="86"/>
        <v>219.75</v>
      </c>
    </row>
    <row r="2783" spans="1:10" ht="15.75">
      <c r="A2783" s="37">
        <f t="shared" si="87"/>
        <v>2779</v>
      </c>
      <c r="B2783" s="92" t="s">
        <v>5005</v>
      </c>
      <c r="C2783" s="92" t="s">
        <v>5606</v>
      </c>
      <c r="D2783" s="92" t="s">
        <v>5607</v>
      </c>
      <c r="E2783" s="92" t="s">
        <v>211</v>
      </c>
      <c r="F2783" s="92"/>
      <c r="G2783" s="92">
        <v>1</v>
      </c>
      <c r="H2783" s="119">
        <v>293</v>
      </c>
      <c r="I2783" s="161">
        <v>0.25</v>
      </c>
      <c r="J2783" s="157">
        <f t="shared" si="86"/>
        <v>219.75</v>
      </c>
    </row>
    <row r="2784" spans="1:10" ht="15.75">
      <c r="A2784" s="37">
        <f t="shared" si="87"/>
        <v>2780</v>
      </c>
      <c r="B2784" s="92" t="s">
        <v>5005</v>
      </c>
      <c r="C2784" s="92" t="s">
        <v>5608</v>
      </c>
      <c r="D2784" s="92" t="s">
        <v>5609</v>
      </c>
      <c r="E2784" s="92" t="s">
        <v>211</v>
      </c>
      <c r="F2784" s="92"/>
      <c r="G2784" s="92">
        <v>1</v>
      </c>
      <c r="H2784" s="119">
        <v>293</v>
      </c>
      <c r="I2784" s="161">
        <v>0.25</v>
      </c>
      <c r="J2784" s="157">
        <f t="shared" si="86"/>
        <v>219.75</v>
      </c>
    </row>
    <row r="2785" spans="1:10" ht="15.75">
      <c r="A2785" s="37">
        <f t="shared" si="87"/>
        <v>2781</v>
      </c>
      <c r="B2785" s="92" t="s">
        <v>5005</v>
      </c>
      <c r="C2785" s="92" t="s">
        <v>5610</v>
      </c>
      <c r="D2785" s="92" t="s">
        <v>5611</v>
      </c>
      <c r="E2785" s="92" t="s">
        <v>211</v>
      </c>
      <c r="F2785" s="92"/>
      <c r="G2785" s="92">
        <v>1</v>
      </c>
      <c r="H2785" s="119">
        <v>166</v>
      </c>
      <c r="I2785" s="161">
        <v>0.25</v>
      </c>
      <c r="J2785" s="157">
        <f t="shared" si="86"/>
        <v>124.5</v>
      </c>
    </row>
    <row r="2786" spans="1:10" ht="15.75">
      <c r="A2786" s="37">
        <f t="shared" si="87"/>
        <v>2782</v>
      </c>
      <c r="B2786" s="92" t="s">
        <v>5005</v>
      </c>
      <c r="C2786" s="92" t="s">
        <v>5612</v>
      </c>
      <c r="D2786" s="92" t="s">
        <v>5613</v>
      </c>
      <c r="E2786" s="92" t="s">
        <v>211</v>
      </c>
      <c r="F2786" s="92"/>
      <c r="G2786" s="92">
        <v>1</v>
      </c>
      <c r="H2786" s="119">
        <v>166</v>
      </c>
      <c r="I2786" s="161">
        <v>0.25</v>
      </c>
      <c r="J2786" s="157">
        <f t="shared" si="86"/>
        <v>124.5</v>
      </c>
    </row>
    <row r="2787" spans="1:10" ht="15.75">
      <c r="A2787" s="37">
        <f t="shared" si="87"/>
        <v>2783</v>
      </c>
      <c r="B2787" s="92" t="s">
        <v>5005</v>
      </c>
      <c r="C2787" s="92" t="s">
        <v>5614</v>
      </c>
      <c r="D2787" s="92" t="s">
        <v>5615</v>
      </c>
      <c r="E2787" s="92" t="s">
        <v>211</v>
      </c>
      <c r="F2787" s="92"/>
      <c r="G2787" s="92">
        <v>1</v>
      </c>
      <c r="H2787" s="119">
        <v>224</v>
      </c>
      <c r="I2787" s="161">
        <v>0.25</v>
      </c>
      <c r="J2787" s="157">
        <f t="shared" si="86"/>
        <v>168</v>
      </c>
    </row>
    <row r="2788" spans="1:10" ht="15.75">
      <c r="A2788" s="37">
        <f t="shared" si="87"/>
        <v>2784</v>
      </c>
      <c r="B2788" s="115" t="s">
        <v>202</v>
      </c>
      <c r="C2788" s="93" t="s">
        <v>5616</v>
      </c>
      <c r="D2788" s="92" t="s">
        <v>5617</v>
      </c>
      <c r="E2788" s="113" t="s">
        <v>211</v>
      </c>
      <c r="F2788" s="92"/>
      <c r="G2788" s="113">
        <v>1</v>
      </c>
      <c r="H2788" s="150">
        <v>595.26400000000001</v>
      </c>
      <c r="I2788" s="161">
        <v>0.25</v>
      </c>
      <c r="J2788" s="157">
        <f t="shared" si="86"/>
        <v>446.44799999999998</v>
      </c>
    </row>
    <row r="2789" spans="1:10" ht="15.75">
      <c r="A2789" s="37">
        <f t="shared" si="87"/>
        <v>2785</v>
      </c>
      <c r="B2789" s="115" t="s">
        <v>202</v>
      </c>
      <c r="C2789" s="116" t="s">
        <v>5618</v>
      </c>
      <c r="D2789" s="113" t="s">
        <v>5619</v>
      </c>
      <c r="E2789" s="113" t="s">
        <v>211</v>
      </c>
      <c r="F2789" s="113"/>
      <c r="G2789" s="113">
        <v>1</v>
      </c>
      <c r="H2789" s="150">
        <v>345.84000000000003</v>
      </c>
      <c r="I2789" s="161">
        <v>0.25</v>
      </c>
      <c r="J2789" s="157">
        <f t="shared" si="86"/>
        <v>259.38</v>
      </c>
    </row>
    <row r="2790" spans="1:10" ht="15.75">
      <c r="A2790" s="37">
        <f t="shared" si="87"/>
        <v>2786</v>
      </c>
      <c r="B2790" s="115" t="s">
        <v>202</v>
      </c>
      <c r="C2790" s="93" t="s">
        <v>5620</v>
      </c>
      <c r="D2790" s="92" t="s">
        <v>5621</v>
      </c>
      <c r="E2790" s="113" t="s">
        <v>211</v>
      </c>
      <c r="F2790" s="92"/>
      <c r="G2790" s="113">
        <v>1</v>
      </c>
      <c r="H2790" s="150">
        <v>157.20000000000002</v>
      </c>
      <c r="I2790" s="161">
        <v>0.25</v>
      </c>
      <c r="J2790" s="157">
        <f t="shared" si="86"/>
        <v>117.9</v>
      </c>
    </row>
    <row r="2791" spans="1:10" ht="15.75">
      <c r="A2791" s="37">
        <f t="shared" si="87"/>
        <v>2787</v>
      </c>
      <c r="B2791" s="115" t="s">
        <v>202</v>
      </c>
      <c r="C2791" s="116" t="s">
        <v>5622</v>
      </c>
      <c r="D2791" s="113" t="s">
        <v>5623</v>
      </c>
      <c r="E2791" s="113" t="s">
        <v>211</v>
      </c>
      <c r="F2791" s="113"/>
      <c r="G2791" s="113">
        <v>1</v>
      </c>
      <c r="H2791" s="150">
        <v>176</v>
      </c>
      <c r="I2791" s="161">
        <v>0.25</v>
      </c>
      <c r="J2791" s="157">
        <f t="shared" si="86"/>
        <v>132</v>
      </c>
    </row>
    <row r="2792" spans="1:10" ht="15.75">
      <c r="A2792" s="37">
        <f t="shared" si="87"/>
        <v>2788</v>
      </c>
      <c r="B2792" s="115" t="s">
        <v>202</v>
      </c>
      <c r="C2792" s="116" t="s">
        <v>5624</v>
      </c>
      <c r="D2792" s="113" t="s">
        <v>5625</v>
      </c>
      <c r="E2792" s="113" t="s">
        <v>211</v>
      </c>
      <c r="F2792" s="113"/>
      <c r="G2792" s="113">
        <v>1</v>
      </c>
      <c r="H2792" s="150">
        <v>5.24</v>
      </c>
      <c r="I2792" s="161">
        <v>0.25</v>
      </c>
      <c r="J2792" s="157">
        <f t="shared" si="86"/>
        <v>3.93</v>
      </c>
    </row>
    <row r="2793" spans="1:10" ht="15.75">
      <c r="A2793" s="37">
        <f t="shared" si="87"/>
        <v>2789</v>
      </c>
      <c r="B2793" s="115" t="s">
        <v>202</v>
      </c>
      <c r="C2793" s="116" t="s">
        <v>5626</v>
      </c>
      <c r="D2793" s="113" t="s">
        <v>5627</v>
      </c>
      <c r="E2793" s="113" t="s">
        <v>211</v>
      </c>
      <c r="F2793" s="113"/>
      <c r="G2793" s="113">
        <v>1</v>
      </c>
      <c r="H2793" s="150">
        <v>28.295999999999999</v>
      </c>
      <c r="I2793" s="161">
        <v>0.25</v>
      </c>
      <c r="J2793" s="157">
        <f t="shared" si="86"/>
        <v>21.222000000000001</v>
      </c>
    </row>
    <row r="2794" spans="1:10" ht="15.75">
      <c r="A2794" s="37">
        <f t="shared" si="87"/>
        <v>2790</v>
      </c>
      <c r="B2794" s="115" t="s">
        <v>202</v>
      </c>
      <c r="C2794" s="93" t="s">
        <v>5628</v>
      </c>
      <c r="D2794" s="92" t="s">
        <v>5629</v>
      </c>
      <c r="E2794" s="113" t="s">
        <v>211</v>
      </c>
      <c r="F2794" s="92"/>
      <c r="G2794" s="113">
        <v>1</v>
      </c>
      <c r="H2794" s="150">
        <v>322.78399999999999</v>
      </c>
      <c r="I2794" s="161">
        <v>0.25</v>
      </c>
      <c r="J2794" s="157">
        <f t="shared" si="86"/>
        <v>242.08799999999999</v>
      </c>
    </row>
    <row r="2795" spans="1:10" ht="15.75">
      <c r="A2795" s="37">
        <f t="shared" si="87"/>
        <v>2791</v>
      </c>
      <c r="B2795" s="115" t="s">
        <v>202</v>
      </c>
      <c r="C2795" s="116" t="s">
        <v>5630</v>
      </c>
      <c r="D2795" s="113" t="s">
        <v>5631</v>
      </c>
      <c r="E2795" s="113" t="s">
        <v>211</v>
      </c>
      <c r="F2795" s="113"/>
      <c r="G2795" s="113">
        <v>1</v>
      </c>
      <c r="H2795" s="150">
        <v>276.67200000000003</v>
      </c>
      <c r="I2795" s="161">
        <v>0.25</v>
      </c>
      <c r="J2795" s="157">
        <f t="shared" si="86"/>
        <v>207.50400000000002</v>
      </c>
    </row>
    <row r="2796" spans="1:10" ht="15.75">
      <c r="A2796" s="37">
        <f t="shared" si="87"/>
        <v>2792</v>
      </c>
      <c r="B2796" s="115" t="s">
        <v>202</v>
      </c>
      <c r="C2796" s="116" t="s">
        <v>5632</v>
      </c>
      <c r="D2796" s="113" t="s">
        <v>5633</v>
      </c>
      <c r="E2796" s="113" t="s">
        <v>211</v>
      </c>
      <c r="F2796" s="113"/>
      <c r="G2796" s="113">
        <v>1</v>
      </c>
      <c r="H2796" s="150">
        <v>172.92000000000002</v>
      </c>
      <c r="I2796" s="161">
        <v>0.25</v>
      </c>
      <c r="J2796" s="157">
        <f t="shared" si="86"/>
        <v>129.69</v>
      </c>
    </row>
    <row r="2797" spans="1:10" ht="15.75">
      <c r="A2797" s="37">
        <f t="shared" si="87"/>
        <v>2793</v>
      </c>
      <c r="B2797" s="115" t="s">
        <v>202</v>
      </c>
      <c r="C2797" s="116" t="s">
        <v>5634</v>
      </c>
      <c r="D2797" s="113" t="s">
        <v>5635</v>
      </c>
      <c r="E2797" s="113" t="s">
        <v>211</v>
      </c>
      <c r="F2797" s="113"/>
      <c r="G2797" s="113">
        <v>1</v>
      </c>
      <c r="H2797" s="150">
        <v>230.56</v>
      </c>
      <c r="I2797" s="161">
        <v>0.25</v>
      </c>
      <c r="J2797" s="157">
        <f t="shared" si="86"/>
        <v>172.92000000000002</v>
      </c>
    </row>
    <row r="2798" spans="1:10" ht="15.75">
      <c r="A2798" s="37">
        <f t="shared" si="87"/>
        <v>2794</v>
      </c>
      <c r="B2798" s="115" t="s">
        <v>202</v>
      </c>
      <c r="C2798" s="116" t="s">
        <v>5636</v>
      </c>
      <c r="D2798" s="92" t="s">
        <v>5637</v>
      </c>
      <c r="E2798" s="113" t="s">
        <v>211</v>
      </c>
      <c r="F2798" s="92"/>
      <c r="G2798" s="113">
        <v>1</v>
      </c>
      <c r="H2798" s="150">
        <v>412.50000000000006</v>
      </c>
      <c r="I2798" s="161">
        <v>0.25</v>
      </c>
      <c r="J2798" s="157">
        <f t="shared" si="86"/>
        <v>309.37500000000006</v>
      </c>
    </row>
    <row r="2799" spans="1:10" ht="15.75">
      <c r="A2799" s="37">
        <f t="shared" si="87"/>
        <v>2795</v>
      </c>
      <c r="B2799" s="115" t="s">
        <v>202</v>
      </c>
      <c r="C2799" s="116" t="s">
        <v>5638</v>
      </c>
      <c r="D2799" s="113" t="s">
        <v>5639</v>
      </c>
      <c r="E2799" s="113" t="s">
        <v>211</v>
      </c>
      <c r="F2799" s="113"/>
      <c r="G2799" s="113">
        <v>1</v>
      </c>
      <c r="H2799" s="150">
        <v>17.600000000000001</v>
      </c>
      <c r="I2799" s="161">
        <v>0.25</v>
      </c>
      <c r="J2799" s="157">
        <f t="shared" si="86"/>
        <v>13.200000000000001</v>
      </c>
    </row>
    <row r="2800" spans="1:10" ht="15.75">
      <c r="A2800" s="37">
        <f t="shared" si="87"/>
        <v>2796</v>
      </c>
      <c r="B2800" s="115" t="s">
        <v>202</v>
      </c>
      <c r="C2800" s="116" t="s">
        <v>5640</v>
      </c>
      <c r="D2800" s="113" t="s">
        <v>5641</v>
      </c>
      <c r="E2800" s="113" t="s">
        <v>211</v>
      </c>
      <c r="F2800" s="113"/>
      <c r="G2800" s="113">
        <v>1</v>
      </c>
      <c r="H2800" s="150">
        <v>7.7000000000000011</v>
      </c>
      <c r="I2800" s="161">
        <v>0.25</v>
      </c>
      <c r="J2800" s="157">
        <f t="shared" si="86"/>
        <v>5.7750000000000004</v>
      </c>
    </row>
    <row r="2801" spans="1:10" ht="15.75">
      <c r="A2801" s="37">
        <f t="shared" si="87"/>
        <v>2797</v>
      </c>
      <c r="B2801" s="115" t="s">
        <v>202</v>
      </c>
      <c r="C2801" s="116" t="s">
        <v>5642</v>
      </c>
      <c r="D2801" s="113" t="s">
        <v>5643</v>
      </c>
      <c r="E2801" s="113" t="s">
        <v>211</v>
      </c>
      <c r="F2801" s="113"/>
      <c r="G2801" s="113">
        <v>1</v>
      </c>
      <c r="H2801" s="150">
        <v>712.64</v>
      </c>
      <c r="I2801" s="161">
        <v>0.25</v>
      </c>
      <c r="J2801" s="157">
        <f t="shared" si="86"/>
        <v>534.48</v>
      </c>
    </row>
    <row r="2802" spans="1:10" ht="15.75">
      <c r="A2802" s="37">
        <f t="shared" si="87"/>
        <v>2798</v>
      </c>
      <c r="B2802" s="115" t="s">
        <v>202</v>
      </c>
      <c r="C2802" s="116" t="s">
        <v>5644</v>
      </c>
      <c r="D2802" s="113" t="s">
        <v>5645</v>
      </c>
      <c r="E2802" s="113" t="s">
        <v>211</v>
      </c>
      <c r="F2802" s="113"/>
      <c r="G2802" s="113">
        <v>1</v>
      </c>
      <c r="H2802" s="150">
        <v>476.84000000000003</v>
      </c>
      <c r="I2802" s="161">
        <v>0.25</v>
      </c>
      <c r="J2802" s="157">
        <f t="shared" si="86"/>
        <v>357.63</v>
      </c>
    </row>
    <row r="2803" spans="1:10" ht="15.75">
      <c r="A2803" s="37">
        <f t="shared" si="87"/>
        <v>2799</v>
      </c>
      <c r="B2803" s="115" t="s">
        <v>202</v>
      </c>
      <c r="C2803" s="116" t="s">
        <v>5646</v>
      </c>
      <c r="D2803" s="92" t="s">
        <v>5647</v>
      </c>
      <c r="E2803" s="113" t="s">
        <v>211</v>
      </c>
      <c r="F2803" s="92"/>
      <c r="G2803" s="113">
        <v>1</v>
      </c>
      <c r="H2803" s="150">
        <v>132.048</v>
      </c>
      <c r="I2803" s="161">
        <v>0.25</v>
      </c>
      <c r="J2803" s="157">
        <f t="shared" si="86"/>
        <v>99.036000000000001</v>
      </c>
    </row>
    <row r="2804" spans="1:10" ht="15.75">
      <c r="A2804" s="37">
        <f t="shared" si="87"/>
        <v>2800</v>
      </c>
      <c r="B2804" s="115" t="s">
        <v>202</v>
      </c>
      <c r="C2804" s="117" t="s">
        <v>5648</v>
      </c>
      <c r="D2804" s="92" t="s">
        <v>5649</v>
      </c>
      <c r="E2804" s="113" t="s">
        <v>211</v>
      </c>
      <c r="F2804" s="92"/>
      <c r="G2804" s="113">
        <v>1</v>
      </c>
      <c r="H2804" s="150">
        <v>68.12</v>
      </c>
      <c r="I2804" s="161">
        <v>0.25</v>
      </c>
      <c r="J2804" s="157">
        <f t="shared" si="86"/>
        <v>51.09</v>
      </c>
    </row>
    <row r="2805" spans="1:10" ht="15.75">
      <c r="A2805" s="37">
        <f t="shared" si="87"/>
        <v>2801</v>
      </c>
      <c r="B2805" s="115" t="s">
        <v>202</v>
      </c>
      <c r="C2805" s="93" t="s">
        <v>5650</v>
      </c>
      <c r="D2805" s="92" t="s">
        <v>5651</v>
      </c>
      <c r="E2805" s="113" t="s">
        <v>211</v>
      </c>
      <c r="F2805" s="92"/>
      <c r="G2805" s="113">
        <v>1</v>
      </c>
      <c r="H2805" s="150">
        <v>3000</v>
      </c>
      <c r="I2805" s="161">
        <v>0.25</v>
      </c>
      <c r="J2805" s="157">
        <f t="shared" si="86"/>
        <v>2250</v>
      </c>
    </row>
    <row r="2806" spans="1:10" ht="15.75">
      <c r="A2806" s="37">
        <f t="shared" si="87"/>
        <v>2802</v>
      </c>
      <c r="B2806" s="115" t="s">
        <v>202</v>
      </c>
      <c r="C2806" s="93" t="s">
        <v>5652</v>
      </c>
      <c r="D2806" s="113" t="s">
        <v>5653</v>
      </c>
      <c r="E2806" s="113" t="s">
        <v>211</v>
      </c>
      <c r="F2806" s="113"/>
      <c r="G2806" s="113">
        <v>1</v>
      </c>
      <c r="H2806" s="150">
        <v>82.792000000000002</v>
      </c>
      <c r="I2806" s="161">
        <v>0.25</v>
      </c>
      <c r="J2806" s="157">
        <f t="shared" si="86"/>
        <v>62.094000000000001</v>
      </c>
    </row>
    <row r="2807" spans="1:10" ht="15.75">
      <c r="A2807" s="37">
        <f t="shared" si="87"/>
        <v>2803</v>
      </c>
      <c r="B2807" s="115" t="s">
        <v>202</v>
      </c>
      <c r="C2807" s="93" t="s">
        <v>5654</v>
      </c>
      <c r="D2807" s="113" t="s">
        <v>5655</v>
      </c>
      <c r="E2807" s="113" t="s">
        <v>211</v>
      </c>
      <c r="F2807" s="113"/>
      <c r="G2807" s="113">
        <v>1</v>
      </c>
      <c r="H2807" s="150">
        <v>82.792000000000002</v>
      </c>
      <c r="I2807" s="161">
        <v>0.25</v>
      </c>
      <c r="J2807" s="157">
        <f t="shared" ref="J2807:J2870" si="88">H2807*(1-I2807)</f>
        <v>62.094000000000001</v>
      </c>
    </row>
    <row r="2808" spans="1:10" ht="15.75">
      <c r="A2808" s="37">
        <f t="shared" si="87"/>
        <v>2804</v>
      </c>
      <c r="B2808" s="115" t="s">
        <v>202</v>
      </c>
      <c r="C2808" s="93" t="s">
        <v>5656</v>
      </c>
      <c r="D2808" s="113" t="s">
        <v>5657</v>
      </c>
      <c r="E2808" s="113" t="s">
        <v>211</v>
      </c>
      <c r="F2808" s="113"/>
      <c r="G2808" s="113">
        <v>1</v>
      </c>
      <c r="H2808" s="150">
        <v>94.320000000000007</v>
      </c>
      <c r="I2808" s="161">
        <v>0.25</v>
      </c>
      <c r="J2808" s="157">
        <f t="shared" si="88"/>
        <v>70.740000000000009</v>
      </c>
    </row>
    <row r="2809" spans="1:10" ht="15.75">
      <c r="A2809" s="37">
        <f t="shared" si="87"/>
        <v>2805</v>
      </c>
      <c r="B2809" s="115" t="s">
        <v>202</v>
      </c>
      <c r="C2809" s="93" t="s">
        <v>5658</v>
      </c>
      <c r="D2809" s="113" t="s">
        <v>5659</v>
      </c>
      <c r="E2809" s="113" t="s">
        <v>211</v>
      </c>
      <c r="F2809" s="113"/>
      <c r="G2809" s="113">
        <v>1</v>
      </c>
      <c r="H2809" s="150">
        <v>94.320000000000007</v>
      </c>
      <c r="I2809" s="161">
        <v>0.25</v>
      </c>
      <c r="J2809" s="157">
        <f t="shared" si="88"/>
        <v>70.740000000000009</v>
      </c>
    </row>
    <row r="2810" spans="1:10" ht="15.75">
      <c r="A2810" s="37">
        <f t="shared" si="87"/>
        <v>2806</v>
      </c>
      <c r="B2810" s="115" t="s">
        <v>202</v>
      </c>
      <c r="C2810" s="93" t="s">
        <v>5660</v>
      </c>
      <c r="D2810" s="113" t="s">
        <v>5661</v>
      </c>
      <c r="E2810" s="113" t="s">
        <v>211</v>
      </c>
      <c r="F2810" s="113"/>
      <c r="G2810" s="113">
        <v>1</v>
      </c>
      <c r="H2810" s="150">
        <v>117.376</v>
      </c>
      <c r="I2810" s="161">
        <v>0.25</v>
      </c>
      <c r="J2810" s="157">
        <f t="shared" si="88"/>
        <v>88.032000000000011</v>
      </c>
    </row>
    <row r="2811" spans="1:10" ht="15.75">
      <c r="A2811" s="37">
        <f t="shared" si="87"/>
        <v>2807</v>
      </c>
      <c r="B2811" s="115" t="s">
        <v>202</v>
      </c>
      <c r="C2811" s="93" t="s">
        <v>5662</v>
      </c>
      <c r="D2811" s="113" t="s">
        <v>5663</v>
      </c>
      <c r="E2811" s="113" t="s">
        <v>211</v>
      </c>
      <c r="F2811" s="113"/>
      <c r="G2811" s="113">
        <v>1</v>
      </c>
      <c r="H2811" s="150">
        <v>117.376</v>
      </c>
      <c r="I2811" s="161">
        <v>0.25</v>
      </c>
      <c r="J2811" s="157">
        <f t="shared" si="88"/>
        <v>88.032000000000011</v>
      </c>
    </row>
    <row r="2812" spans="1:10" ht="15.75">
      <c r="A2812" s="37">
        <f t="shared" si="87"/>
        <v>2808</v>
      </c>
      <c r="B2812" s="115" t="s">
        <v>202</v>
      </c>
      <c r="C2812" s="93" t="s">
        <v>5664</v>
      </c>
      <c r="D2812" s="113" t="s">
        <v>5665</v>
      </c>
      <c r="E2812" s="113" t="s">
        <v>211</v>
      </c>
      <c r="F2812" s="113"/>
      <c r="G2812" s="113">
        <v>1</v>
      </c>
      <c r="H2812" s="150">
        <v>117.376</v>
      </c>
      <c r="I2812" s="161">
        <v>0.25</v>
      </c>
      <c r="J2812" s="157">
        <f t="shared" si="88"/>
        <v>88.032000000000011</v>
      </c>
    </row>
    <row r="2813" spans="1:10" ht="15.75">
      <c r="A2813" s="37">
        <f t="shared" si="87"/>
        <v>2809</v>
      </c>
      <c r="B2813" s="115" t="s">
        <v>202</v>
      </c>
      <c r="C2813" s="116" t="s">
        <v>5666</v>
      </c>
      <c r="D2813" s="113" t="s">
        <v>5667</v>
      </c>
      <c r="E2813" s="113" t="s">
        <v>211</v>
      </c>
      <c r="F2813" s="113"/>
      <c r="G2813" s="113">
        <v>1</v>
      </c>
      <c r="H2813" s="150">
        <v>136.24</v>
      </c>
      <c r="I2813" s="161">
        <v>0.25</v>
      </c>
      <c r="J2813" s="157">
        <f t="shared" si="88"/>
        <v>102.18</v>
      </c>
    </row>
    <row r="2814" spans="1:10" ht="15.75">
      <c r="A2814" s="37">
        <f t="shared" si="87"/>
        <v>2810</v>
      </c>
      <c r="B2814" s="115" t="s">
        <v>202</v>
      </c>
      <c r="C2814" s="116" t="s">
        <v>5668</v>
      </c>
      <c r="D2814" s="113" t="s">
        <v>5669</v>
      </c>
      <c r="E2814" s="113" t="s">
        <v>211</v>
      </c>
      <c r="F2814" s="113"/>
      <c r="G2814" s="113">
        <v>1</v>
      </c>
      <c r="H2814" s="150">
        <v>136.24</v>
      </c>
      <c r="I2814" s="161">
        <v>0.25</v>
      </c>
      <c r="J2814" s="157">
        <f t="shared" si="88"/>
        <v>102.18</v>
      </c>
    </row>
    <row r="2815" spans="1:10" ht="15.75">
      <c r="A2815" s="37">
        <f t="shared" si="87"/>
        <v>2811</v>
      </c>
      <c r="B2815" s="115" t="s">
        <v>202</v>
      </c>
      <c r="C2815" s="116" t="s">
        <v>5670</v>
      </c>
      <c r="D2815" s="113" t="s">
        <v>5671</v>
      </c>
      <c r="E2815" s="113" t="s">
        <v>211</v>
      </c>
      <c r="F2815" s="113"/>
      <c r="G2815" s="113">
        <v>1</v>
      </c>
      <c r="H2815" s="150">
        <v>145.672</v>
      </c>
      <c r="I2815" s="161">
        <v>0.25</v>
      </c>
      <c r="J2815" s="157">
        <f t="shared" si="88"/>
        <v>109.25399999999999</v>
      </c>
    </row>
    <row r="2816" spans="1:10" ht="15.75">
      <c r="A2816" s="37">
        <f t="shared" si="87"/>
        <v>2812</v>
      </c>
      <c r="B2816" s="115" t="s">
        <v>202</v>
      </c>
      <c r="C2816" s="116" t="s">
        <v>5672</v>
      </c>
      <c r="D2816" s="113" t="s">
        <v>5673</v>
      </c>
      <c r="E2816" s="113" t="s">
        <v>211</v>
      </c>
      <c r="F2816" s="113"/>
      <c r="G2816" s="113">
        <v>1</v>
      </c>
      <c r="H2816" s="150">
        <v>145.672</v>
      </c>
      <c r="I2816" s="161">
        <v>0.25</v>
      </c>
      <c r="J2816" s="157">
        <f t="shared" si="88"/>
        <v>109.25399999999999</v>
      </c>
    </row>
    <row r="2817" spans="1:10" ht="15.75">
      <c r="A2817" s="37">
        <f t="shared" si="87"/>
        <v>2813</v>
      </c>
      <c r="B2817" s="115" t="s">
        <v>202</v>
      </c>
      <c r="C2817" s="116" t="s">
        <v>5674</v>
      </c>
      <c r="D2817" s="113" t="s">
        <v>5675</v>
      </c>
      <c r="E2817" s="113" t="s">
        <v>211</v>
      </c>
      <c r="F2817" s="113"/>
      <c r="G2817" s="113">
        <v>1</v>
      </c>
      <c r="H2817" s="150">
        <v>164.536</v>
      </c>
      <c r="I2817" s="161">
        <v>0.25</v>
      </c>
      <c r="J2817" s="157">
        <f t="shared" si="88"/>
        <v>123.402</v>
      </c>
    </row>
    <row r="2818" spans="1:10" ht="15.75">
      <c r="A2818" s="37">
        <f t="shared" si="87"/>
        <v>2814</v>
      </c>
      <c r="B2818" s="115" t="s">
        <v>202</v>
      </c>
      <c r="C2818" s="116" t="s">
        <v>5676</v>
      </c>
      <c r="D2818" s="113" t="s">
        <v>5677</v>
      </c>
      <c r="E2818" s="113" t="s">
        <v>211</v>
      </c>
      <c r="F2818" s="113"/>
      <c r="G2818" s="113">
        <v>1</v>
      </c>
      <c r="H2818" s="150">
        <v>164.536</v>
      </c>
      <c r="I2818" s="161">
        <v>0.25</v>
      </c>
      <c r="J2818" s="157">
        <f t="shared" si="88"/>
        <v>123.402</v>
      </c>
    </row>
    <row r="2819" spans="1:10" ht="15.75">
      <c r="A2819" s="37">
        <f t="shared" si="87"/>
        <v>2815</v>
      </c>
      <c r="B2819" s="115" t="s">
        <v>202</v>
      </c>
      <c r="C2819" s="116" t="s">
        <v>5678</v>
      </c>
      <c r="D2819" s="113" t="s">
        <v>5679</v>
      </c>
      <c r="E2819" s="113" t="s">
        <v>211</v>
      </c>
      <c r="F2819" s="113"/>
      <c r="G2819" s="113">
        <v>1</v>
      </c>
      <c r="H2819" s="150">
        <v>164.536</v>
      </c>
      <c r="I2819" s="161">
        <v>0.25</v>
      </c>
      <c r="J2819" s="157">
        <f t="shared" si="88"/>
        <v>123.402</v>
      </c>
    </row>
    <row r="2820" spans="1:10" ht="15.75">
      <c r="A2820" s="37">
        <f t="shared" si="87"/>
        <v>2816</v>
      </c>
      <c r="B2820" s="115" t="s">
        <v>202</v>
      </c>
      <c r="C2820" s="116" t="s">
        <v>5680</v>
      </c>
      <c r="D2820" s="113" t="s">
        <v>5681</v>
      </c>
      <c r="E2820" s="113" t="s">
        <v>211</v>
      </c>
      <c r="F2820" s="113"/>
      <c r="G2820" s="113">
        <v>1</v>
      </c>
      <c r="H2820" s="150">
        <v>136.24</v>
      </c>
      <c r="I2820" s="161">
        <v>0.25</v>
      </c>
      <c r="J2820" s="157">
        <f t="shared" si="88"/>
        <v>102.18</v>
      </c>
    </row>
    <row r="2821" spans="1:10" ht="15.75">
      <c r="A2821" s="37">
        <f t="shared" si="87"/>
        <v>2817</v>
      </c>
      <c r="B2821" s="115" t="s">
        <v>202</v>
      </c>
      <c r="C2821" s="116" t="s">
        <v>5682</v>
      </c>
      <c r="D2821" s="113" t="s">
        <v>5683</v>
      </c>
      <c r="E2821" s="113" t="s">
        <v>211</v>
      </c>
      <c r="F2821" s="113"/>
      <c r="G2821" s="113">
        <v>1</v>
      </c>
      <c r="H2821" s="150">
        <v>136.24</v>
      </c>
      <c r="I2821" s="161">
        <v>0.25</v>
      </c>
      <c r="J2821" s="157">
        <f t="shared" si="88"/>
        <v>102.18</v>
      </c>
    </row>
    <row r="2822" spans="1:10" ht="15.75">
      <c r="A2822" s="37">
        <f t="shared" si="87"/>
        <v>2818</v>
      </c>
      <c r="B2822" s="115" t="s">
        <v>202</v>
      </c>
      <c r="C2822" s="116" t="s">
        <v>5684</v>
      </c>
      <c r="D2822" s="113" t="s">
        <v>5685</v>
      </c>
      <c r="E2822" s="113" t="s">
        <v>211</v>
      </c>
      <c r="F2822" s="113"/>
      <c r="G2822" s="113">
        <v>1</v>
      </c>
      <c r="H2822" s="150">
        <v>145.672</v>
      </c>
      <c r="I2822" s="161">
        <v>0.25</v>
      </c>
      <c r="J2822" s="157">
        <f t="shared" si="88"/>
        <v>109.25399999999999</v>
      </c>
    </row>
    <row r="2823" spans="1:10" ht="15.75">
      <c r="A2823" s="37">
        <f t="shared" ref="A2823:A2886" si="89">A2822+1</f>
        <v>2819</v>
      </c>
      <c r="B2823" s="115" t="s">
        <v>202</v>
      </c>
      <c r="C2823" s="116" t="s">
        <v>5686</v>
      </c>
      <c r="D2823" s="113" t="s">
        <v>5687</v>
      </c>
      <c r="E2823" s="113" t="s">
        <v>211</v>
      </c>
      <c r="F2823" s="113"/>
      <c r="G2823" s="113">
        <v>1</v>
      </c>
      <c r="H2823" s="150">
        <v>145.672</v>
      </c>
      <c r="I2823" s="161">
        <v>0.25</v>
      </c>
      <c r="J2823" s="157">
        <f t="shared" si="88"/>
        <v>109.25399999999999</v>
      </c>
    </row>
    <row r="2824" spans="1:10" ht="15.75">
      <c r="A2824" s="37">
        <f t="shared" si="89"/>
        <v>2820</v>
      </c>
      <c r="B2824" s="115" t="s">
        <v>202</v>
      </c>
      <c r="C2824" s="116" t="s">
        <v>5688</v>
      </c>
      <c r="D2824" s="113" t="s">
        <v>5689</v>
      </c>
      <c r="E2824" s="113" t="s">
        <v>211</v>
      </c>
      <c r="F2824" s="113"/>
      <c r="G2824" s="113">
        <v>1</v>
      </c>
      <c r="H2824" s="150">
        <v>164.536</v>
      </c>
      <c r="I2824" s="161">
        <v>0.25</v>
      </c>
      <c r="J2824" s="157">
        <f t="shared" si="88"/>
        <v>123.402</v>
      </c>
    </row>
    <row r="2825" spans="1:10" ht="15.75">
      <c r="A2825" s="37">
        <f t="shared" si="89"/>
        <v>2821</v>
      </c>
      <c r="B2825" s="115" t="s">
        <v>202</v>
      </c>
      <c r="C2825" s="116" t="s">
        <v>5690</v>
      </c>
      <c r="D2825" s="113" t="s">
        <v>5691</v>
      </c>
      <c r="E2825" s="113" t="s">
        <v>211</v>
      </c>
      <c r="F2825" s="113"/>
      <c r="G2825" s="113">
        <v>1</v>
      </c>
      <c r="H2825" s="150">
        <v>164.536</v>
      </c>
      <c r="I2825" s="161">
        <v>0.25</v>
      </c>
      <c r="J2825" s="157">
        <f t="shared" si="88"/>
        <v>123.402</v>
      </c>
    </row>
    <row r="2826" spans="1:10" ht="15.75">
      <c r="A2826" s="37">
        <f t="shared" si="89"/>
        <v>2822</v>
      </c>
      <c r="B2826" s="115" t="s">
        <v>202</v>
      </c>
      <c r="C2826" s="116" t="s">
        <v>5692</v>
      </c>
      <c r="D2826" s="113" t="s">
        <v>5693</v>
      </c>
      <c r="E2826" s="113" t="s">
        <v>211</v>
      </c>
      <c r="F2826" s="113"/>
      <c r="G2826" s="113">
        <v>1</v>
      </c>
      <c r="H2826" s="150">
        <v>164.536</v>
      </c>
      <c r="I2826" s="161">
        <v>0.25</v>
      </c>
      <c r="J2826" s="157">
        <f t="shared" si="88"/>
        <v>123.402</v>
      </c>
    </row>
    <row r="2827" spans="1:10" ht="15.75">
      <c r="A2827" s="37">
        <f t="shared" si="89"/>
        <v>2823</v>
      </c>
      <c r="B2827" s="115" t="s">
        <v>202</v>
      </c>
      <c r="C2827" s="116" t="s">
        <v>5694</v>
      </c>
      <c r="D2827" s="113" t="s">
        <v>5667</v>
      </c>
      <c r="E2827" s="113" t="s">
        <v>211</v>
      </c>
      <c r="F2827" s="113"/>
      <c r="G2827" s="113">
        <v>1</v>
      </c>
      <c r="H2827" s="150">
        <v>136.24</v>
      </c>
      <c r="I2827" s="161">
        <v>0.25</v>
      </c>
      <c r="J2827" s="157">
        <f t="shared" si="88"/>
        <v>102.18</v>
      </c>
    </row>
    <row r="2828" spans="1:10" ht="15.75">
      <c r="A2828" s="37">
        <f t="shared" si="89"/>
        <v>2824</v>
      </c>
      <c r="B2828" s="115" t="s">
        <v>202</v>
      </c>
      <c r="C2828" s="116" t="s">
        <v>5695</v>
      </c>
      <c r="D2828" s="113" t="s">
        <v>5669</v>
      </c>
      <c r="E2828" s="113" t="s">
        <v>211</v>
      </c>
      <c r="F2828" s="113"/>
      <c r="G2828" s="113">
        <v>1</v>
      </c>
      <c r="H2828" s="150">
        <v>136.24</v>
      </c>
      <c r="I2828" s="161">
        <v>0.25</v>
      </c>
      <c r="J2828" s="157">
        <f t="shared" si="88"/>
        <v>102.18</v>
      </c>
    </row>
    <row r="2829" spans="1:10" ht="15.75">
      <c r="A2829" s="37">
        <f t="shared" si="89"/>
        <v>2825</v>
      </c>
      <c r="B2829" s="115" t="s">
        <v>202</v>
      </c>
      <c r="C2829" s="116" t="s">
        <v>5696</v>
      </c>
      <c r="D2829" s="113" t="s">
        <v>5671</v>
      </c>
      <c r="E2829" s="113" t="s">
        <v>211</v>
      </c>
      <c r="F2829" s="113"/>
      <c r="G2829" s="113">
        <v>1</v>
      </c>
      <c r="H2829" s="150">
        <v>145.672</v>
      </c>
      <c r="I2829" s="161">
        <v>0.25</v>
      </c>
      <c r="J2829" s="157">
        <f t="shared" si="88"/>
        <v>109.25399999999999</v>
      </c>
    </row>
    <row r="2830" spans="1:10" ht="15.75">
      <c r="A2830" s="37">
        <f t="shared" si="89"/>
        <v>2826</v>
      </c>
      <c r="B2830" s="115" t="s">
        <v>202</v>
      </c>
      <c r="C2830" s="116" t="s">
        <v>5697</v>
      </c>
      <c r="D2830" s="113" t="s">
        <v>5673</v>
      </c>
      <c r="E2830" s="113" t="s">
        <v>211</v>
      </c>
      <c r="F2830" s="113"/>
      <c r="G2830" s="113">
        <v>1</v>
      </c>
      <c r="H2830" s="150">
        <v>145.672</v>
      </c>
      <c r="I2830" s="161">
        <v>0.25</v>
      </c>
      <c r="J2830" s="157">
        <f t="shared" si="88"/>
        <v>109.25399999999999</v>
      </c>
    </row>
    <row r="2831" spans="1:10" ht="15.75">
      <c r="A2831" s="37">
        <f t="shared" si="89"/>
        <v>2827</v>
      </c>
      <c r="B2831" s="115" t="s">
        <v>202</v>
      </c>
      <c r="C2831" s="116" t="s">
        <v>5698</v>
      </c>
      <c r="D2831" s="113" t="s">
        <v>5675</v>
      </c>
      <c r="E2831" s="113" t="s">
        <v>211</v>
      </c>
      <c r="F2831" s="113"/>
      <c r="G2831" s="113">
        <v>1</v>
      </c>
      <c r="H2831" s="150">
        <v>164.536</v>
      </c>
      <c r="I2831" s="161">
        <v>0.25</v>
      </c>
      <c r="J2831" s="157">
        <f t="shared" si="88"/>
        <v>123.402</v>
      </c>
    </row>
    <row r="2832" spans="1:10" ht="15.75">
      <c r="A2832" s="37">
        <f t="shared" si="89"/>
        <v>2828</v>
      </c>
      <c r="B2832" s="115" t="s">
        <v>202</v>
      </c>
      <c r="C2832" s="116" t="s">
        <v>5699</v>
      </c>
      <c r="D2832" s="113" t="s">
        <v>5677</v>
      </c>
      <c r="E2832" s="113" t="s">
        <v>211</v>
      </c>
      <c r="F2832" s="113"/>
      <c r="G2832" s="113">
        <v>1</v>
      </c>
      <c r="H2832" s="150">
        <v>164.536</v>
      </c>
      <c r="I2832" s="161">
        <v>0.25</v>
      </c>
      <c r="J2832" s="157">
        <f t="shared" si="88"/>
        <v>123.402</v>
      </c>
    </row>
    <row r="2833" spans="1:10" ht="15.75">
      <c r="A2833" s="37">
        <f t="shared" si="89"/>
        <v>2829</v>
      </c>
      <c r="B2833" s="115" t="s">
        <v>202</v>
      </c>
      <c r="C2833" s="116" t="s">
        <v>5700</v>
      </c>
      <c r="D2833" s="113" t="s">
        <v>5679</v>
      </c>
      <c r="E2833" s="113" t="s">
        <v>211</v>
      </c>
      <c r="F2833" s="113"/>
      <c r="G2833" s="113">
        <v>1</v>
      </c>
      <c r="H2833" s="150">
        <v>164.536</v>
      </c>
      <c r="I2833" s="161">
        <v>0.25</v>
      </c>
      <c r="J2833" s="157">
        <f t="shared" si="88"/>
        <v>123.402</v>
      </c>
    </row>
    <row r="2834" spans="1:10" ht="15.75">
      <c r="A2834" s="37">
        <f t="shared" si="89"/>
        <v>2830</v>
      </c>
      <c r="B2834" s="115" t="s">
        <v>202</v>
      </c>
      <c r="C2834" s="116" t="s">
        <v>5701</v>
      </c>
      <c r="D2834" s="113" t="s">
        <v>5681</v>
      </c>
      <c r="E2834" s="113" t="s">
        <v>211</v>
      </c>
      <c r="F2834" s="113"/>
      <c r="G2834" s="113">
        <v>1</v>
      </c>
      <c r="H2834" s="150">
        <v>136.24</v>
      </c>
      <c r="I2834" s="161">
        <v>0.25</v>
      </c>
      <c r="J2834" s="157">
        <f t="shared" si="88"/>
        <v>102.18</v>
      </c>
    </row>
    <row r="2835" spans="1:10" ht="15.75">
      <c r="A2835" s="37">
        <f t="shared" si="89"/>
        <v>2831</v>
      </c>
      <c r="B2835" s="115" t="s">
        <v>202</v>
      </c>
      <c r="C2835" s="116" t="s">
        <v>5702</v>
      </c>
      <c r="D2835" s="113" t="s">
        <v>5683</v>
      </c>
      <c r="E2835" s="113" t="s">
        <v>211</v>
      </c>
      <c r="F2835" s="113"/>
      <c r="G2835" s="113">
        <v>1</v>
      </c>
      <c r="H2835" s="150">
        <v>136.24</v>
      </c>
      <c r="I2835" s="161">
        <v>0.25</v>
      </c>
      <c r="J2835" s="157">
        <f t="shared" si="88"/>
        <v>102.18</v>
      </c>
    </row>
    <row r="2836" spans="1:10" ht="15.75">
      <c r="A2836" s="37">
        <f t="shared" si="89"/>
        <v>2832</v>
      </c>
      <c r="B2836" s="115" t="s">
        <v>202</v>
      </c>
      <c r="C2836" s="116" t="s">
        <v>5703</v>
      </c>
      <c r="D2836" s="113" t="s">
        <v>5685</v>
      </c>
      <c r="E2836" s="113" t="s">
        <v>211</v>
      </c>
      <c r="F2836" s="113"/>
      <c r="G2836" s="113">
        <v>1</v>
      </c>
      <c r="H2836" s="150">
        <v>145.672</v>
      </c>
      <c r="I2836" s="161">
        <v>0.25</v>
      </c>
      <c r="J2836" s="157">
        <f t="shared" si="88"/>
        <v>109.25399999999999</v>
      </c>
    </row>
    <row r="2837" spans="1:10" ht="15.75">
      <c r="A2837" s="37">
        <f t="shared" si="89"/>
        <v>2833</v>
      </c>
      <c r="B2837" s="115" t="s">
        <v>202</v>
      </c>
      <c r="C2837" s="116" t="s">
        <v>5704</v>
      </c>
      <c r="D2837" s="113" t="s">
        <v>5687</v>
      </c>
      <c r="E2837" s="113" t="s">
        <v>211</v>
      </c>
      <c r="F2837" s="113"/>
      <c r="G2837" s="113">
        <v>1</v>
      </c>
      <c r="H2837" s="150">
        <v>145.672</v>
      </c>
      <c r="I2837" s="161">
        <v>0.25</v>
      </c>
      <c r="J2837" s="157">
        <f t="shared" si="88"/>
        <v>109.25399999999999</v>
      </c>
    </row>
    <row r="2838" spans="1:10" ht="15.75">
      <c r="A2838" s="37">
        <f t="shared" si="89"/>
        <v>2834</v>
      </c>
      <c r="B2838" s="115" t="s">
        <v>202</v>
      </c>
      <c r="C2838" s="116" t="s">
        <v>5705</v>
      </c>
      <c r="D2838" s="113" t="s">
        <v>5689</v>
      </c>
      <c r="E2838" s="113" t="s">
        <v>211</v>
      </c>
      <c r="F2838" s="113"/>
      <c r="G2838" s="113">
        <v>1</v>
      </c>
      <c r="H2838" s="150">
        <v>164.536</v>
      </c>
      <c r="I2838" s="161">
        <v>0.25</v>
      </c>
      <c r="J2838" s="157">
        <f t="shared" si="88"/>
        <v>123.402</v>
      </c>
    </row>
    <row r="2839" spans="1:10" ht="15.75">
      <c r="A2839" s="37">
        <f t="shared" si="89"/>
        <v>2835</v>
      </c>
      <c r="B2839" s="115" t="s">
        <v>202</v>
      </c>
      <c r="C2839" s="116" t="s">
        <v>5706</v>
      </c>
      <c r="D2839" s="113" t="s">
        <v>5691</v>
      </c>
      <c r="E2839" s="113" t="s">
        <v>211</v>
      </c>
      <c r="F2839" s="113"/>
      <c r="G2839" s="113">
        <v>1</v>
      </c>
      <c r="H2839" s="150">
        <v>164.536</v>
      </c>
      <c r="I2839" s="161">
        <v>0.25</v>
      </c>
      <c r="J2839" s="157">
        <f t="shared" si="88"/>
        <v>123.402</v>
      </c>
    </row>
    <row r="2840" spans="1:10" ht="15.75">
      <c r="A2840" s="37">
        <f t="shared" si="89"/>
        <v>2836</v>
      </c>
      <c r="B2840" s="115" t="s">
        <v>202</v>
      </c>
      <c r="C2840" s="116" t="s">
        <v>5707</v>
      </c>
      <c r="D2840" s="113" t="s">
        <v>5693</v>
      </c>
      <c r="E2840" s="113" t="s">
        <v>211</v>
      </c>
      <c r="F2840" s="113"/>
      <c r="G2840" s="113">
        <v>1</v>
      </c>
      <c r="H2840" s="150">
        <v>164.536</v>
      </c>
      <c r="I2840" s="161">
        <v>0.25</v>
      </c>
      <c r="J2840" s="157">
        <f t="shared" si="88"/>
        <v>123.402</v>
      </c>
    </row>
    <row r="2841" spans="1:10" ht="15.75">
      <c r="A2841" s="37">
        <f t="shared" si="89"/>
        <v>2837</v>
      </c>
      <c r="B2841" s="115" t="s">
        <v>202</v>
      </c>
      <c r="C2841" s="93" t="s">
        <v>5708</v>
      </c>
      <c r="D2841" s="92" t="s">
        <v>5709</v>
      </c>
      <c r="E2841" s="113" t="s">
        <v>211</v>
      </c>
      <c r="F2841" s="92"/>
      <c r="G2841" s="113">
        <v>1</v>
      </c>
      <c r="H2841" s="150">
        <v>52.400000000000006</v>
      </c>
      <c r="I2841" s="161">
        <v>0.25</v>
      </c>
      <c r="J2841" s="157">
        <f t="shared" si="88"/>
        <v>39.300000000000004</v>
      </c>
    </row>
    <row r="2842" spans="1:10" ht="15.75">
      <c r="A2842" s="37">
        <f t="shared" si="89"/>
        <v>2838</v>
      </c>
      <c r="B2842" s="115" t="s">
        <v>202</v>
      </c>
      <c r="C2842" s="116" t="s">
        <v>5710</v>
      </c>
      <c r="D2842" s="113" t="s">
        <v>5711</v>
      </c>
      <c r="E2842" s="113" t="s">
        <v>211</v>
      </c>
      <c r="F2842" s="113"/>
      <c r="G2842" s="113">
        <v>1</v>
      </c>
      <c r="H2842" s="150">
        <v>4.1920000000000002</v>
      </c>
      <c r="I2842" s="161">
        <v>0.25</v>
      </c>
      <c r="J2842" s="157">
        <f t="shared" si="88"/>
        <v>3.1440000000000001</v>
      </c>
    </row>
    <row r="2843" spans="1:10" ht="15.75">
      <c r="A2843" s="37">
        <f t="shared" si="89"/>
        <v>2839</v>
      </c>
      <c r="B2843" s="115" t="s">
        <v>202</v>
      </c>
      <c r="C2843" s="93" t="s">
        <v>5712</v>
      </c>
      <c r="D2843" s="92" t="s">
        <v>5713</v>
      </c>
      <c r="E2843" s="113" t="s">
        <v>211</v>
      </c>
      <c r="F2843" s="92"/>
      <c r="G2843" s="113">
        <v>1</v>
      </c>
      <c r="H2843" s="150">
        <v>63.928000000000004</v>
      </c>
      <c r="I2843" s="161">
        <v>0.25</v>
      </c>
      <c r="J2843" s="157">
        <f t="shared" si="88"/>
        <v>47.946000000000005</v>
      </c>
    </row>
    <row r="2844" spans="1:10" ht="15.75">
      <c r="A2844" s="37">
        <f t="shared" si="89"/>
        <v>2840</v>
      </c>
      <c r="B2844" s="115" t="s">
        <v>202</v>
      </c>
      <c r="C2844" s="116" t="s">
        <v>5714</v>
      </c>
      <c r="D2844" s="113" t="s">
        <v>5711</v>
      </c>
      <c r="E2844" s="113" t="s">
        <v>211</v>
      </c>
      <c r="F2844" s="113"/>
      <c r="G2844" s="113">
        <v>1</v>
      </c>
      <c r="H2844" s="150">
        <v>4.1920000000000002</v>
      </c>
      <c r="I2844" s="161">
        <v>0.25</v>
      </c>
      <c r="J2844" s="157">
        <f t="shared" si="88"/>
        <v>3.1440000000000001</v>
      </c>
    </row>
    <row r="2845" spans="1:10" ht="15.75">
      <c r="A2845" s="37">
        <f t="shared" si="89"/>
        <v>2841</v>
      </c>
      <c r="B2845" s="115" t="s">
        <v>202</v>
      </c>
      <c r="C2845" s="93" t="s">
        <v>5715</v>
      </c>
      <c r="D2845" s="92" t="s">
        <v>5716</v>
      </c>
      <c r="E2845" s="113" t="s">
        <v>211</v>
      </c>
      <c r="F2845" s="92"/>
      <c r="G2845" s="113">
        <v>1</v>
      </c>
      <c r="H2845" s="150">
        <v>77.552000000000007</v>
      </c>
      <c r="I2845" s="161">
        <v>0.25</v>
      </c>
      <c r="J2845" s="157">
        <f t="shared" si="88"/>
        <v>58.164000000000001</v>
      </c>
    </row>
    <row r="2846" spans="1:10" ht="15.75">
      <c r="A2846" s="37">
        <f t="shared" si="89"/>
        <v>2842</v>
      </c>
      <c r="B2846" s="115" t="s">
        <v>202</v>
      </c>
      <c r="C2846" s="116" t="s">
        <v>5717</v>
      </c>
      <c r="D2846" s="113" t="s">
        <v>5711</v>
      </c>
      <c r="E2846" s="113" t="s">
        <v>211</v>
      </c>
      <c r="F2846" s="113"/>
      <c r="G2846" s="113">
        <v>1</v>
      </c>
      <c r="H2846" s="150">
        <v>4.1920000000000002</v>
      </c>
      <c r="I2846" s="161">
        <v>0.25</v>
      </c>
      <c r="J2846" s="157">
        <f t="shared" si="88"/>
        <v>3.1440000000000001</v>
      </c>
    </row>
    <row r="2847" spans="1:10" ht="15.75">
      <c r="A2847" s="37">
        <f t="shared" si="89"/>
        <v>2843</v>
      </c>
      <c r="B2847" s="115" t="s">
        <v>202</v>
      </c>
      <c r="C2847" s="93" t="s">
        <v>5718</v>
      </c>
      <c r="D2847" s="92" t="s">
        <v>5719</v>
      </c>
      <c r="E2847" s="113" t="s">
        <v>211</v>
      </c>
      <c r="F2847" s="92"/>
      <c r="G2847" s="113">
        <v>1</v>
      </c>
      <c r="H2847" s="150">
        <v>24.200000000000003</v>
      </c>
      <c r="I2847" s="161">
        <v>0.25</v>
      </c>
      <c r="J2847" s="157">
        <f t="shared" si="88"/>
        <v>18.150000000000002</v>
      </c>
    </row>
    <row r="2848" spans="1:10" ht="15.75">
      <c r="A2848" s="37">
        <f t="shared" si="89"/>
        <v>2844</v>
      </c>
      <c r="B2848" s="115" t="s">
        <v>202</v>
      </c>
      <c r="C2848" s="93" t="s">
        <v>5720</v>
      </c>
      <c r="D2848" s="92" t="s">
        <v>5721</v>
      </c>
      <c r="E2848" s="113" t="s">
        <v>211</v>
      </c>
      <c r="F2848" s="92"/>
      <c r="G2848" s="113">
        <v>1</v>
      </c>
      <c r="H2848" s="150">
        <v>24.200000000000003</v>
      </c>
      <c r="I2848" s="161">
        <v>0.25</v>
      </c>
      <c r="J2848" s="157">
        <f t="shared" si="88"/>
        <v>18.150000000000002</v>
      </c>
    </row>
    <row r="2849" spans="1:10" ht="15.75">
      <c r="A2849" s="37">
        <f t="shared" si="89"/>
        <v>2845</v>
      </c>
      <c r="B2849" s="115" t="s">
        <v>202</v>
      </c>
      <c r="C2849" s="93" t="s">
        <v>5722</v>
      </c>
      <c r="D2849" s="92" t="s">
        <v>5723</v>
      </c>
      <c r="E2849" s="113" t="s">
        <v>211</v>
      </c>
      <c r="F2849" s="92"/>
      <c r="G2849" s="113">
        <v>1</v>
      </c>
      <c r="H2849" s="150">
        <v>34.584000000000003</v>
      </c>
      <c r="I2849" s="161">
        <v>0.25</v>
      </c>
      <c r="J2849" s="157">
        <f t="shared" si="88"/>
        <v>25.938000000000002</v>
      </c>
    </row>
    <row r="2850" spans="1:10" ht="15.75">
      <c r="A2850" s="37">
        <f t="shared" si="89"/>
        <v>2846</v>
      </c>
      <c r="B2850" s="115" t="s">
        <v>202</v>
      </c>
      <c r="C2850" s="93" t="s">
        <v>5724</v>
      </c>
      <c r="D2850" s="92" t="s">
        <v>5725</v>
      </c>
      <c r="E2850" s="113" t="s">
        <v>211</v>
      </c>
      <c r="F2850" s="92"/>
      <c r="G2850" s="113">
        <v>1</v>
      </c>
      <c r="H2850" s="150">
        <v>34.584000000000003</v>
      </c>
      <c r="I2850" s="161">
        <v>0.25</v>
      </c>
      <c r="J2850" s="157">
        <f t="shared" si="88"/>
        <v>25.938000000000002</v>
      </c>
    </row>
    <row r="2851" spans="1:10" ht="15.75">
      <c r="A2851" s="37">
        <f t="shared" si="89"/>
        <v>2847</v>
      </c>
      <c r="B2851" s="115" t="s">
        <v>202</v>
      </c>
      <c r="C2851" s="93" t="s">
        <v>5726</v>
      </c>
      <c r="D2851" s="92" t="s">
        <v>5727</v>
      </c>
      <c r="E2851" s="113" t="s">
        <v>211</v>
      </c>
      <c r="F2851" s="92"/>
      <c r="G2851" s="113">
        <v>1</v>
      </c>
      <c r="H2851" s="150">
        <v>23.056000000000001</v>
      </c>
      <c r="I2851" s="161">
        <v>0.25</v>
      </c>
      <c r="J2851" s="157">
        <f t="shared" si="88"/>
        <v>17.292000000000002</v>
      </c>
    </row>
    <row r="2852" spans="1:10" ht="15.75">
      <c r="A2852" s="37">
        <f t="shared" si="89"/>
        <v>2848</v>
      </c>
      <c r="B2852" s="115" t="s">
        <v>202</v>
      </c>
      <c r="C2852" s="93" t="s">
        <v>5728</v>
      </c>
      <c r="D2852" s="92" t="s">
        <v>5729</v>
      </c>
      <c r="E2852" s="113" t="s">
        <v>211</v>
      </c>
      <c r="F2852" s="92"/>
      <c r="G2852" s="113">
        <v>1</v>
      </c>
      <c r="H2852" s="150">
        <v>34.584000000000003</v>
      </c>
      <c r="I2852" s="161">
        <v>0.25</v>
      </c>
      <c r="J2852" s="157">
        <f t="shared" si="88"/>
        <v>25.938000000000002</v>
      </c>
    </row>
    <row r="2853" spans="1:10" ht="15.75">
      <c r="A2853" s="37">
        <f t="shared" si="89"/>
        <v>2849</v>
      </c>
      <c r="B2853" s="115" t="s">
        <v>202</v>
      </c>
      <c r="C2853" s="93" t="s">
        <v>5730</v>
      </c>
      <c r="D2853" s="92" t="s">
        <v>5731</v>
      </c>
      <c r="E2853" s="113" t="s">
        <v>211</v>
      </c>
      <c r="F2853" s="92"/>
      <c r="G2853" s="113">
        <v>1</v>
      </c>
      <c r="H2853" s="150">
        <v>23.056000000000001</v>
      </c>
      <c r="I2853" s="161">
        <v>0.25</v>
      </c>
      <c r="J2853" s="157">
        <f t="shared" si="88"/>
        <v>17.292000000000002</v>
      </c>
    </row>
    <row r="2854" spans="1:10" ht="15.75">
      <c r="A2854" s="37">
        <f t="shared" si="89"/>
        <v>2850</v>
      </c>
      <c r="B2854" s="115" t="s">
        <v>202</v>
      </c>
      <c r="C2854" s="93" t="s">
        <v>5732</v>
      </c>
      <c r="D2854" s="92" t="s">
        <v>5733</v>
      </c>
      <c r="E2854" s="113" t="s">
        <v>211</v>
      </c>
      <c r="F2854" s="92"/>
      <c r="G2854" s="113">
        <v>1</v>
      </c>
      <c r="H2854" s="150">
        <v>23.056000000000001</v>
      </c>
      <c r="I2854" s="161">
        <v>0.25</v>
      </c>
      <c r="J2854" s="157">
        <f t="shared" si="88"/>
        <v>17.292000000000002</v>
      </c>
    </row>
    <row r="2855" spans="1:10" ht="15.75">
      <c r="A2855" s="37">
        <f t="shared" si="89"/>
        <v>2851</v>
      </c>
      <c r="B2855" s="115" t="s">
        <v>202</v>
      </c>
      <c r="C2855" s="93" t="s">
        <v>5734</v>
      </c>
      <c r="D2855" s="92" t="s">
        <v>5735</v>
      </c>
      <c r="E2855" s="113" t="s">
        <v>211</v>
      </c>
      <c r="F2855" s="92"/>
      <c r="G2855" s="113">
        <v>1</v>
      </c>
      <c r="H2855" s="150">
        <v>34.584000000000003</v>
      </c>
      <c r="I2855" s="161">
        <v>0.25</v>
      </c>
      <c r="J2855" s="157">
        <f t="shared" si="88"/>
        <v>25.938000000000002</v>
      </c>
    </row>
    <row r="2856" spans="1:10" ht="15.75">
      <c r="A2856" s="37">
        <f t="shared" si="89"/>
        <v>2852</v>
      </c>
      <c r="B2856" s="115" t="s">
        <v>202</v>
      </c>
      <c r="C2856" s="93" t="s">
        <v>5736</v>
      </c>
      <c r="D2856" s="92" t="s">
        <v>5737</v>
      </c>
      <c r="E2856" s="113" t="s">
        <v>211</v>
      </c>
      <c r="F2856" s="92"/>
      <c r="G2856" s="113">
        <v>1</v>
      </c>
      <c r="H2856" s="150">
        <v>23.056000000000001</v>
      </c>
      <c r="I2856" s="161">
        <v>0.25</v>
      </c>
      <c r="J2856" s="157">
        <f t="shared" si="88"/>
        <v>17.292000000000002</v>
      </c>
    </row>
    <row r="2857" spans="1:10" ht="15.75">
      <c r="A2857" s="37">
        <f t="shared" si="89"/>
        <v>2853</v>
      </c>
      <c r="B2857" s="115" t="s">
        <v>202</v>
      </c>
      <c r="C2857" s="93" t="s">
        <v>5738</v>
      </c>
      <c r="D2857" s="92" t="s">
        <v>5739</v>
      </c>
      <c r="E2857" s="113" t="s">
        <v>211</v>
      </c>
      <c r="F2857" s="92"/>
      <c r="G2857" s="113">
        <v>1</v>
      </c>
      <c r="H2857" s="150">
        <v>34.584000000000003</v>
      </c>
      <c r="I2857" s="161">
        <v>0.25</v>
      </c>
      <c r="J2857" s="157">
        <f t="shared" si="88"/>
        <v>25.938000000000002</v>
      </c>
    </row>
    <row r="2858" spans="1:10" ht="15.75">
      <c r="A2858" s="37">
        <f t="shared" si="89"/>
        <v>2854</v>
      </c>
      <c r="B2858" s="115" t="s">
        <v>202</v>
      </c>
      <c r="C2858" s="93" t="s">
        <v>5740</v>
      </c>
      <c r="D2858" s="92" t="s">
        <v>5741</v>
      </c>
      <c r="E2858" s="113" t="s">
        <v>211</v>
      </c>
      <c r="F2858" s="92"/>
      <c r="G2858" s="113">
        <v>1</v>
      </c>
      <c r="H2858" s="150">
        <v>23.056000000000001</v>
      </c>
      <c r="I2858" s="161">
        <v>0.25</v>
      </c>
      <c r="J2858" s="157">
        <f t="shared" si="88"/>
        <v>17.292000000000002</v>
      </c>
    </row>
    <row r="2859" spans="1:10" ht="15.75">
      <c r="A2859" s="37">
        <f t="shared" si="89"/>
        <v>2855</v>
      </c>
      <c r="B2859" s="115" t="s">
        <v>202</v>
      </c>
      <c r="C2859" s="93" t="s">
        <v>5742</v>
      </c>
      <c r="D2859" s="92" t="s">
        <v>5743</v>
      </c>
      <c r="E2859" s="113" t="s">
        <v>211</v>
      </c>
      <c r="F2859" s="92"/>
      <c r="G2859" s="113">
        <v>1</v>
      </c>
      <c r="H2859" s="150">
        <v>34.584000000000003</v>
      </c>
      <c r="I2859" s="161">
        <v>0.25</v>
      </c>
      <c r="J2859" s="157">
        <f t="shared" si="88"/>
        <v>25.938000000000002</v>
      </c>
    </row>
    <row r="2860" spans="1:10" ht="15.75">
      <c r="A2860" s="37">
        <f t="shared" si="89"/>
        <v>2856</v>
      </c>
      <c r="B2860" s="115" t="s">
        <v>202</v>
      </c>
      <c r="C2860" s="93" t="s">
        <v>5744</v>
      </c>
      <c r="D2860" s="92" t="s">
        <v>5745</v>
      </c>
      <c r="E2860" s="113" t="s">
        <v>211</v>
      </c>
      <c r="F2860" s="92"/>
      <c r="G2860" s="113">
        <v>1</v>
      </c>
      <c r="H2860" s="150">
        <v>23.056000000000001</v>
      </c>
      <c r="I2860" s="161">
        <v>0.25</v>
      </c>
      <c r="J2860" s="157">
        <f t="shared" si="88"/>
        <v>17.292000000000002</v>
      </c>
    </row>
    <row r="2861" spans="1:10" ht="15.75">
      <c r="A2861" s="37">
        <f t="shared" si="89"/>
        <v>2857</v>
      </c>
      <c r="B2861" s="115" t="s">
        <v>202</v>
      </c>
      <c r="C2861" s="93" t="s">
        <v>5746</v>
      </c>
      <c r="D2861" s="92" t="s">
        <v>5747</v>
      </c>
      <c r="E2861" s="113" t="s">
        <v>211</v>
      </c>
      <c r="F2861" s="92"/>
      <c r="G2861" s="113">
        <v>1</v>
      </c>
      <c r="H2861" s="150">
        <v>34.584000000000003</v>
      </c>
      <c r="I2861" s="161">
        <v>0.25</v>
      </c>
      <c r="J2861" s="157">
        <f t="shared" si="88"/>
        <v>25.938000000000002</v>
      </c>
    </row>
    <row r="2862" spans="1:10" ht="15.75">
      <c r="A2862" s="37">
        <f t="shared" si="89"/>
        <v>2858</v>
      </c>
      <c r="B2862" s="115" t="s">
        <v>202</v>
      </c>
      <c r="C2862" s="93" t="s">
        <v>5748</v>
      </c>
      <c r="D2862" s="92" t="s">
        <v>5749</v>
      </c>
      <c r="E2862" s="113" t="s">
        <v>211</v>
      </c>
      <c r="F2862" s="92"/>
      <c r="G2862" s="113">
        <v>1</v>
      </c>
      <c r="H2862" s="150">
        <v>34.584000000000003</v>
      </c>
      <c r="I2862" s="161">
        <v>0.25</v>
      </c>
      <c r="J2862" s="157">
        <f t="shared" si="88"/>
        <v>25.938000000000002</v>
      </c>
    </row>
    <row r="2863" spans="1:10" ht="15.75">
      <c r="A2863" s="37">
        <f t="shared" si="89"/>
        <v>2859</v>
      </c>
      <c r="B2863" s="115" t="s">
        <v>202</v>
      </c>
      <c r="C2863" s="93" t="s">
        <v>5750</v>
      </c>
      <c r="D2863" s="92" t="s">
        <v>5751</v>
      </c>
      <c r="E2863" s="113" t="s">
        <v>211</v>
      </c>
      <c r="F2863" s="92"/>
      <c r="G2863" s="113">
        <v>1</v>
      </c>
      <c r="H2863" s="150">
        <v>534.48</v>
      </c>
      <c r="I2863" s="161">
        <v>0.25</v>
      </c>
      <c r="J2863" s="157">
        <f t="shared" si="88"/>
        <v>400.86</v>
      </c>
    </row>
    <row r="2864" spans="1:10" ht="15.75">
      <c r="A2864" s="37">
        <f t="shared" si="89"/>
        <v>2860</v>
      </c>
      <c r="B2864" s="115" t="s">
        <v>202</v>
      </c>
      <c r="C2864" s="116" t="s">
        <v>5752</v>
      </c>
      <c r="D2864" s="92" t="s">
        <v>5753</v>
      </c>
      <c r="E2864" s="113" t="s">
        <v>211</v>
      </c>
      <c r="F2864" s="92"/>
      <c r="G2864" s="113">
        <v>1</v>
      </c>
      <c r="H2864" s="150">
        <v>628.80000000000007</v>
      </c>
      <c r="I2864" s="161">
        <v>0.25</v>
      </c>
      <c r="J2864" s="157">
        <f t="shared" si="88"/>
        <v>471.6</v>
      </c>
    </row>
    <row r="2865" spans="1:10" ht="15.75">
      <c r="A2865" s="37">
        <f t="shared" si="89"/>
        <v>2861</v>
      </c>
      <c r="B2865" s="115" t="s">
        <v>202</v>
      </c>
      <c r="C2865" s="116" t="s">
        <v>5754</v>
      </c>
      <c r="D2865" s="92" t="s">
        <v>5755</v>
      </c>
      <c r="E2865" s="113" t="s">
        <v>211</v>
      </c>
      <c r="F2865" s="92"/>
      <c r="G2865" s="113">
        <v>1</v>
      </c>
      <c r="H2865" s="150">
        <v>985.12</v>
      </c>
      <c r="I2865" s="161">
        <v>0.25</v>
      </c>
      <c r="J2865" s="157">
        <f t="shared" si="88"/>
        <v>738.84</v>
      </c>
    </row>
    <row r="2866" spans="1:10" ht="15.75">
      <c r="A2866" s="37">
        <f t="shared" si="89"/>
        <v>2862</v>
      </c>
      <c r="B2866" s="115" t="s">
        <v>202</v>
      </c>
      <c r="C2866" s="116" t="s">
        <v>5756</v>
      </c>
      <c r="D2866" s="92" t="s">
        <v>5757</v>
      </c>
      <c r="E2866" s="113" t="s">
        <v>211</v>
      </c>
      <c r="F2866" s="92"/>
      <c r="G2866" s="113">
        <v>1</v>
      </c>
      <c r="H2866" s="150">
        <v>985.12</v>
      </c>
      <c r="I2866" s="161">
        <v>0.25</v>
      </c>
      <c r="J2866" s="157">
        <f t="shared" si="88"/>
        <v>738.84</v>
      </c>
    </row>
    <row r="2867" spans="1:10" ht="15.75">
      <c r="A2867" s="37">
        <f t="shared" si="89"/>
        <v>2863</v>
      </c>
      <c r="B2867" s="115" t="s">
        <v>202</v>
      </c>
      <c r="C2867" s="116" t="s">
        <v>5758</v>
      </c>
      <c r="D2867" s="92" t="s">
        <v>5759</v>
      </c>
      <c r="E2867" s="113" t="s">
        <v>211</v>
      </c>
      <c r="F2867" s="92"/>
      <c r="G2867" s="113">
        <v>1</v>
      </c>
      <c r="H2867" s="150">
        <v>253.61600000000001</v>
      </c>
      <c r="I2867" s="161">
        <v>0.25</v>
      </c>
      <c r="J2867" s="157">
        <f t="shared" si="88"/>
        <v>190.21200000000002</v>
      </c>
    </row>
    <row r="2868" spans="1:10" ht="15.75">
      <c r="A2868" s="37">
        <f t="shared" si="89"/>
        <v>2864</v>
      </c>
      <c r="B2868" s="115" t="s">
        <v>202</v>
      </c>
      <c r="C2868" s="116" t="s">
        <v>5760</v>
      </c>
      <c r="D2868" s="113" t="s">
        <v>5761</v>
      </c>
      <c r="E2868" s="113" t="s">
        <v>211</v>
      </c>
      <c r="F2868" s="113"/>
      <c r="G2868" s="113">
        <v>1</v>
      </c>
      <c r="H2868" s="150">
        <v>649.76</v>
      </c>
      <c r="I2868" s="161">
        <v>0.25</v>
      </c>
      <c r="J2868" s="157">
        <f t="shared" si="88"/>
        <v>487.32</v>
      </c>
    </row>
    <row r="2869" spans="1:10" ht="15.75">
      <c r="A2869" s="37">
        <f t="shared" si="89"/>
        <v>2865</v>
      </c>
      <c r="B2869" s="115" t="s">
        <v>202</v>
      </c>
      <c r="C2869" s="116" t="s">
        <v>5762</v>
      </c>
      <c r="D2869" s="113" t="s">
        <v>5763</v>
      </c>
      <c r="E2869" s="113" t="s">
        <v>211</v>
      </c>
      <c r="F2869" s="113"/>
      <c r="G2869" s="113">
        <v>1</v>
      </c>
      <c r="H2869" s="150">
        <v>649.76</v>
      </c>
      <c r="I2869" s="161">
        <v>0.25</v>
      </c>
      <c r="J2869" s="157">
        <f t="shared" si="88"/>
        <v>487.32</v>
      </c>
    </row>
    <row r="2870" spans="1:10" ht="15.75">
      <c r="A2870" s="37">
        <f t="shared" si="89"/>
        <v>2866</v>
      </c>
      <c r="B2870" s="115" t="s">
        <v>202</v>
      </c>
      <c r="C2870" s="92" t="s">
        <v>5764</v>
      </c>
      <c r="D2870" s="92" t="s">
        <v>5765</v>
      </c>
      <c r="E2870" s="113" t="s">
        <v>211</v>
      </c>
      <c r="F2870" s="92"/>
      <c r="G2870" s="113">
        <v>1</v>
      </c>
      <c r="H2870" s="150">
        <v>3091.6</v>
      </c>
      <c r="I2870" s="161">
        <v>0.25</v>
      </c>
      <c r="J2870" s="157">
        <f t="shared" si="88"/>
        <v>2318.6999999999998</v>
      </c>
    </row>
    <row r="2871" spans="1:10" ht="15.75">
      <c r="A2871" s="37">
        <f t="shared" si="89"/>
        <v>2867</v>
      </c>
      <c r="B2871" s="115" t="s">
        <v>202</v>
      </c>
      <c r="C2871" s="92" t="s">
        <v>5766</v>
      </c>
      <c r="D2871" s="92" t="s">
        <v>5767</v>
      </c>
      <c r="E2871" s="113" t="s">
        <v>211</v>
      </c>
      <c r="F2871" s="92"/>
      <c r="G2871" s="113">
        <v>1</v>
      </c>
      <c r="H2871" s="150">
        <v>3406</v>
      </c>
      <c r="I2871" s="161">
        <v>0.25</v>
      </c>
      <c r="J2871" s="157">
        <f t="shared" ref="J2871:J2934" si="90">H2871*(1-I2871)</f>
        <v>2554.5</v>
      </c>
    </row>
    <row r="2872" spans="1:10" ht="15.75">
      <c r="A2872" s="37">
        <f t="shared" si="89"/>
        <v>2868</v>
      </c>
      <c r="B2872" s="115" t="s">
        <v>202</v>
      </c>
      <c r="C2872" s="92" t="s">
        <v>5768</v>
      </c>
      <c r="D2872" s="92" t="s">
        <v>5769</v>
      </c>
      <c r="E2872" s="113" t="s">
        <v>211</v>
      </c>
      <c r="F2872" s="92"/>
      <c r="G2872" s="113">
        <v>1</v>
      </c>
      <c r="H2872" s="150">
        <v>4008.6000000000004</v>
      </c>
      <c r="I2872" s="161">
        <v>0.25</v>
      </c>
      <c r="J2872" s="157">
        <f t="shared" si="90"/>
        <v>3006.4500000000003</v>
      </c>
    </row>
    <row r="2873" spans="1:10" ht="15.75">
      <c r="A2873" s="37">
        <f t="shared" si="89"/>
        <v>2869</v>
      </c>
      <c r="B2873" s="115" t="s">
        <v>202</v>
      </c>
      <c r="C2873" s="92" t="s">
        <v>5770</v>
      </c>
      <c r="D2873" s="92" t="s">
        <v>5771</v>
      </c>
      <c r="E2873" s="113" t="s">
        <v>211</v>
      </c>
      <c r="F2873" s="92"/>
      <c r="G2873" s="113">
        <v>1</v>
      </c>
      <c r="H2873" s="150">
        <v>5292.4000000000005</v>
      </c>
      <c r="I2873" s="161">
        <v>0.25</v>
      </c>
      <c r="J2873" s="157">
        <f t="shared" si="90"/>
        <v>3969.3</v>
      </c>
    </row>
    <row r="2874" spans="1:10" ht="15.75">
      <c r="A2874" s="37">
        <f t="shared" si="89"/>
        <v>2870</v>
      </c>
      <c r="B2874" s="115" t="s">
        <v>202</v>
      </c>
      <c r="C2874" s="92" t="s">
        <v>5772</v>
      </c>
      <c r="D2874" s="92" t="s">
        <v>5773</v>
      </c>
      <c r="E2874" s="113" t="s">
        <v>211</v>
      </c>
      <c r="F2874" s="92"/>
      <c r="G2874" s="113">
        <v>1</v>
      </c>
      <c r="H2874" s="133">
        <v>7500</v>
      </c>
      <c r="I2874" s="161">
        <v>0.25</v>
      </c>
      <c r="J2874" s="157">
        <f t="shared" si="90"/>
        <v>5625</v>
      </c>
    </row>
    <row r="2875" spans="1:10" ht="15.75">
      <c r="A2875" s="37">
        <f t="shared" si="89"/>
        <v>2871</v>
      </c>
      <c r="B2875" s="115" t="s">
        <v>202</v>
      </c>
      <c r="C2875" s="116" t="s">
        <v>5774</v>
      </c>
      <c r="D2875" s="92" t="s">
        <v>5775</v>
      </c>
      <c r="E2875" s="113" t="s">
        <v>211</v>
      </c>
      <c r="F2875" s="92"/>
      <c r="G2875" s="113">
        <v>1</v>
      </c>
      <c r="H2875" s="150">
        <v>69.168000000000006</v>
      </c>
      <c r="I2875" s="161">
        <v>0.25</v>
      </c>
      <c r="J2875" s="157">
        <f t="shared" si="90"/>
        <v>51.876000000000005</v>
      </c>
    </row>
    <row r="2876" spans="1:10" ht="15.75">
      <c r="A2876" s="37">
        <f t="shared" si="89"/>
        <v>2872</v>
      </c>
      <c r="B2876" s="115" t="s">
        <v>202</v>
      </c>
      <c r="C2876" s="116" t="s">
        <v>5776</v>
      </c>
      <c r="D2876" s="92" t="s">
        <v>5777</v>
      </c>
      <c r="E2876" s="113" t="s">
        <v>211</v>
      </c>
      <c r="F2876" s="92"/>
      <c r="G2876" s="113">
        <v>1</v>
      </c>
      <c r="H2876" s="150">
        <v>5.24</v>
      </c>
      <c r="I2876" s="161">
        <v>0.25</v>
      </c>
      <c r="J2876" s="157">
        <f t="shared" si="90"/>
        <v>3.93</v>
      </c>
    </row>
    <row r="2877" spans="1:10" ht="15.75">
      <c r="A2877" s="37">
        <f t="shared" si="89"/>
        <v>2873</v>
      </c>
      <c r="B2877" s="115" t="s">
        <v>202</v>
      </c>
      <c r="C2877" s="116" t="s">
        <v>5778</v>
      </c>
      <c r="D2877" s="92" t="s">
        <v>5779</v>
      </c>
      <c r="E2877" s="113" t="s">
        <v>211</v>
      </c>
      <c r="F2877" s="92"/>
      <c r="G2877" s="113">
        <v>1</v>
      </c>
      <c r="H2877" s="150">
        <v>34.584000000000003</v>
      </c>
      <c r="I2877" s="161">
        <v>0.25</v>
      </c>
      <c r="J2877" s="157">
        <f t="shared" si="90"/>
        <v>25.938000000000002</v>
      </c>
    </row>
    <row r="2878" spans="1:10" ht="15.75">
      <c r="A2878" s="37">
        <f t="shared" si="89"/>
        <v>2874</v>
      </c>
      <c r="B2878" s="115" t="s">
        <v>202</v>
      </c>
      <c r="C2878" s="116" t="s">
        <v>5780</v>
      </c>
      <c r="D2878" s="92" t="s">
        <v>5781</v>
      </c>
      <c r="E2878" s="113" t="s">
        <v>211</v>
      </c>
      <c r="F2878" s="92"/>
      <c r="G2878" s="113">
        <v>1</v>
      </c>
      <c r="H2878" s="150">
        <v>5.24</v>
      </c>
      <c r="I2878" s="161">
        <v>0.25</v>
      </c>
      <c r="J2878" s="157">
        <f t="shared" si="90"/>
        <v>3.93</v>
      </c>
    </row>
    <row r="2879" spans="1:10" ht="15.75">
      <c r="A2879" s="37">
        <f t="shared" si="89"/>
        <v>2875</v>
      </c>
      <c r="B2879" s="115" t="s">
        <v>202</v>
      </c>
      <c r="C2879" s="116" t="s">
        <v>5782</v>
      </c>
      <c r="D2879" s="92" t="s">
        <v>5783</v>
      </c>
      <c r="E2879" s="113" t="s">
        <v>211</v>
      </c>
      <c r="F2879" s="92"/>
      <c r="G2879" s="113">
        <v>1</v>
      </c>
      <c r="H2879" s="150">
        <v>29.344000000000001</v>
      </c>
      <c r="I2879" s="161">
        <v>0.25</v>
      </c>
      <c r="J2879" s="157">
        <f t="shared" si="90"/>
        <v>22.008000000000003</v>
      </c>
    </row>
    <row r="2880" spans="1:10" ht="15.75">
      <c r="A2880" s="37">
        <f t="shared" si="89"/>
        <v>2876</v>
      </c>
      <c r="B2880" s="115" t="s">
        <v>202</v>
      </c>
      <c r="C2880" s="116" t="s">
        <v>5784</v>
      </c>
      <c r="D2880" s="92" t="s">
        <v>5785</v>
      </c>
      <c r="E2880" s="113" t="s">
        <v>211</v>
      </c>
      <c r="F2880" s="92"/>
      <c r="G2880" s="113">
        <v>1</v>
      </c>
      <c r="H2880" s="150">
        <v>8.3840000000000003</v>
      </c>
      <c r="I2880" s="161">
        <v>0.25</v>
      </c>
      <c r="J2880" s="157">
        <f t="shared" si="90"/>
        <v>6.2880000000000003</v>
      </c>
    </row>
    <row r="2881" spans="1:10" ht="15.75">
      <c r="A2881" s="37">
        <f t="shared" si="89"/>
        <v>2877</v>
      </c>
      <c r="B2881" s="115" t="s">
        <v>202</v>
      </c>
      <c r="C2881" s="116" t="s">
        <v>5786</v>
      </c>
      <c r="D2881" s="92" t="s">
        <v>5787</v>
      </c>
      <c r="E2881" s="113" t="s">
        <v>211</v>
      </c>
      <c r="F2881" s="92"/>
      <c r="G2881" s="113">
        <v>1</v>
      </c>
      <c r="H2881" s="150">
        <v>28.295999999999999</v>
      </c>
      <c r="I2881" s="161">
        <v>0.25</v>
      </c>
      <c r="J2881" s="157">
        <f t="shared" si="90"/>
        <v>21.222000000000001</v>
      </c>
    </row>
    <row r="2882" spans="1:10" ht="15.75">
      <c r="A2882" s="37">
        <f t="shared" si="89"/>
        <v>2878</v>
      </c>
      <c r="B2882" s="115" t="s">
        <v>202</v>
      </c>
      <c r="C2882" s="116" t="s">
        <v>5788</v>
      </c>
      <c r="D2882" s="92" t="s">
        <v>5789</v>
      </c>
      <c r="E2882" s="113" t="s">
        <v>211</v>
      </c>
      <c r="F2882" s="92"/>
      <c r="G2882" s="113">
        <v>1</v>
      </c>
      <c r="H2882" s="150">
        <v>28.295999999999999</v>
      </c>
      <c r="I2882" s="161">
        <v>0.25</v>
      </c>
      <c r="J2882" s="157">
        <f t="shared" si="90"/>
        <v>21.222000000000001</v>
      </c>
    </row>
    <row r="2883" spans="1:10" ht="15.75">
      <c r="A2883" s="37">
        <f t="shared" si="89"/>
        <v>2879</v>
      </c>
      <c r="B2883" s="115" t="s">
        <v>202</v>
      </c>
      <c r="C2883" s="116" t="s">
        <v>5790</v>
      </c>
      <c r="D2883" s="92" t="s">
        <v>5791</v>
      </c>
      <c r="E2883" s="113" t="s">
        <v>211</v>
      </c>
      <c r="F2883" s="92"/>
      <c r="G2883" s="113">
        <v>1</v>
      </c>
      <c r="H2883" s="150">
        <v>18.864000000000001</v>
      </c>
      <c r="I2883" s="161">
        <v>0.25</v>
      </c>
      <c r="J2883" s="157">
        <f t="shared" si="90"/>
        <v>14.148</v>
      </c>
    </row>
    <row r="2884" spans="1:10" ht="15.75">
      <c r="A2884" s="37">
        <f t="shared" si="89"/>
        <v>2880</v>
      </c>
      <c r="B2884" s="115" t="s">
        <v>202</v>
      </c>
      <c r="C2884" s="116" t="s">
        <v>5792</v>
      </c>
      <c r="D2884" s="92" t="s">
        <v>5793</v>
      </c>
      <c r="E2884" s="113" t="s">
        <v>211</v>
      </c>
      <c r="F2884" s="92"/>
      <c r="G2884" s="113">
        <v>1</v>
      </c>
      <c r="H2884" s="150">
        <v>52.400000000000006</v>
      </c>
      <c r="I2884" s="161">
        <v>0.25</v>
      </c>
      <c r="J2884" s="157">
        <f t="shared" si="90"/>
        <v>39.300000000000004</v>
      </c>
    </row>
    <row r="2885" spans="1:10" ht="15.75">
      <c r="A2885" s="37">
        <f t="shared" si="89"/>
        <v>2881</v>
      </c>
      <c r="B2885" s="115" t="s">
        <v>202</v>
      </c>
      <c r="C2885" s="116" t="s">
        <v>5794</v>
      </c>
      <c r="D2885" s="92" t="s">
        <v>5795</v>
      </c>
      <c r="E2885" s="113" t="s">
        <v>211</v>
      </c>
      <c r="F2885" s="92"/>
      <c r="G2885" s="113">
        <v>1</v>
      </c>
      <c r="H2885" s="150">
        <v>36.68</v>
      </c>
      <c r="I2885" s="161">
        <v>0.25</v>
      </c>
      <c r="J2885" s="157">
        <f t="shared" si="90"/>
        <v>27.509999999999998</v>
      </c>
    </row>
    <row r="2886" spans="1:10" ht="15.75">
      <c r="A2886" s="37">
        <f t="shared" si="89"/>
        <v>2882</v>
      </c>
      <c r="B2886" s="115" t="s">
        <v>202</v>
      </c>
      <c r="C2886" s="116" t="s">
        <v>5796</v>
      </c>
      <c r="D2886" s="92" t="s">
        <v>5797</v>
      </c>
      <c r="E2886" s="113" t="s">
        <v>211</v>
      </c>
      <c r="F2886" s="92"/>
      <c r="G2886" s="113">
        <v>1</v>
      </c>
      <c r="H2886" s="150">
        <v>62.88</v>
      </c>
      <c r="I2886" s="161">
        <v>0.25</v>
      </c>
      <c r="J2886" s="157">
        <f t="shared" si="90"/>
        <v>47.160000000000004</v>
      </c>
    </row>
    <row r="2887" spans="1:10" ht="15.75">
      <c r="A2887" s="37">
        <f t="shared" ref="A2887:A2950" si="91">A2886+1</f>
        <v>2883</v>
      </c>
      <c r="B2887" s="115" t="s">
        <v>202</v>
      </c>
      <c r="C2887" s="116" t="s">
        <v>5798</v>
      </c>
      <c r="D2887" s="92" t="s">
        <v>5799</v>
      </c>
      <c r="E2887" s="113" t="s">
        <v>211</v>
      </c>
      <c r="F2887" s="92"/>
      <c r="G2887" s="113">
        <v>1</v>
      </c>
      <c r="H2887" s="150">
        <v>39.823999999999998</v>
      </c>
      <c r="I2887" s="161">
        <v>0.25</v>
      </c>
      <c r="J2887" s="157">
        <f t="shared" si="90"/>
        <v>29.867999999999999</v>
      </c>
    </row>
    <row r="2888" spans="1:10" ht="15.75">
      <c r="A2888" s="37">
        <f t="shared" si="91"/>
        <v>2884</v>
      </c>
      <c r="B2888" s="115" t="s">
        <v>202</v>
      </c>
      <c r="C2888" s="116" t="s">
        <v>5800</v>
      </c>
      <c r="D2888" s="92" t="s">
        <v>5801</v>
      </c>
      <c r="E2888" s="113" t="s">
        <v>211</v>
      </c>
      <c r="F2888" s="92"/>
      <c r="G2888" s="113">
        <v>1</v>
      </c>
      <c r="H2888" s="150">
        <v>172.92000000000002</v>
      </c>
      <c r="I2888" s="161">
        <v>0.25</v>
      </c>
      <c r="J2888" s="157">
        <f t="shared" si="90"/>
        <v>129.69</v>
      </c>
    </row>
    <row r="2889" spans="1:10" ht="15.75">
      <c r="A2889" s="37">
        <f t="shared" si="91"/>
        <v>2885</v>
      </c>
      <c r="B2889" s="115" t="s">
        <v>202</v>
      </c>
      <c r="C2889" s="116" t="s">
        <v>5800</v>
      </c>
      <c r="D2889" s="92" t="s">
        <v>5802</v>
      </c>
      <c r="E2889" s="113" t="s">
        <v>211</v>
      </c>
      <c r="F2889" s="92"/>
      <c r="G2889" s="113">
        <v>1</v>
      </c>
      <c r="H2889" s="150">
        <v>172.92000000000002</v>
      </c>
      <c r="I2889" s="161">
        <v>0.25</v>
      </c>
      <c r="J2889" s="157">
        <f t="shared" si="90"/>
        <v>129.69</v>
      </c>
    </row>
    <row r="2890" spans="1:10" ht="15.75">
      <c r="A2890" s="37">
        <f t="shared" si="91"/>
        <v>2886</v>
      </c>
      <c r="B2890" s="115" t="s">
        <v>202</v>
      </c>
      <c r="C2890" s="116" t="s">
        <v>5803</v>
      </c>
      <c r="D2890" s="92" t="s">
        <v>5804</v>
      </c>
      <c r="E2890" s="113" t="s">
        <v>211</v>
      </c>
      <c r="F2890" s="92"/>
      <c r="G2890" s="113">
        <v>1</v>
      </c>
      <c r="H2890" s="150">
        <v>195.976</v>
      </c>
      <c r="I2890" s="161">
        <v>0.25</v>
      </c>
      <c r="J2890" s="157">
        <f t="shared" si="90"/>
        <v>146.982</v>
      </c>
    </row>
    <row r="2891" spans="1:10" ht="15.75">
      <c r="A2891" s="37">
        <f t="shared" si="91"/>
        <v>2887</v>
      </c>
      <c r="B2891" s="115" t="s">
        <v>202</v>
      </c>
      <c r="C2891" s="93" t="s">
        <v>5803</v>
      </c>
      <c r="D2891" s="92" t="s">
        <v>5805</v>
      </c>
      <c r="E2891" s="113" t="s">
        <v>211</v>
      </c>
      <c r="F2891" s="92"/>
      <c r="G2891" s="113">
        <v>1</v>
      </c>
      <c r="H2891" s="150">
        <v>195.976</v>
      </c>
      <c r="I2891" s="161">
        <v>0.25</v>
      </c>
      <c r="J2891" s="157">
        <f t="shared" si="90"/>
        <v>146.982</v>
      </c>
    </row>
    <row r="2892" spans="1:10" ht="15.75">
      <c r="A2892" s="37">
        <f t="shared" si="91"/>
        <v>2888</v>
      </c>
      <c r="B2892" s="115" t="s">
        <v>202</v>
      </c>
      <c r="C2892" s="116" t="s">
        <v>5806</v>
      </c>
      <c r="D2892" s="92" t="s">
        <v>5807</v>
      </c>
      <c r="E2892" s="113" t="s">
        <v>211</v>
      </c>
      <c r="F2892" s="92"/>
      <c r="G2892" s="113">
        <v>1</v>
      </c>
      <c r="H2892" s="150">
        <v>253.61600000000001</v>
      </c>
      <c r="I2892" s="161">
        <v>0.25</v>
      </c>
      <c r="J2892" s="157">
        <f t="shared" si="90"/>
        <v>190.21200000000002</v>
      </c>
    </row>
    <row r="2893" spans="1:10" ht="15.75">
      <c r="A2893" s="37">
        <f t="shared" si="91"/>
        <v>2889</v>
      </c>
      <c r="B2893" s="115" t="s">
        <v>202</v>
      </c>
      <c r="C2893" s="116" t="s">
        <v>5808</v>
      </c>
      <c r="D2893" s="92" t="s">
        <v>5809</v>
      </c>
      <c r="E2893" s="113" t="s">
        <v>211</v>
      </c>
      <c r="F2893" s="92"/>
      <c r="G2893" s="113">
        <v>1</v>
      </c>
      <c r="H2893" s="150">
        <v>57.64</v>
      </c>
      <c r="I2893" s="161">
        <v>0.25</v>
      </c>
      <c r="J2893" s="157">
        <f t="shared" si="90"/>
        <v>43.230000000000004</v>
      </c>
    </row>
    <row r="2894" spans="1:10" ht="15.75">
      <c r="A2894" s="37">
        <f t="shared" si="91"/>
        <v>2890</v>
      </c>
      <c r="B2894" s="115" t="s">
        <v>202</v>
      </c>
      <c r="C2894" s="93" t="s">
        <v>5810</v>
      </c>
      <c r="D2894" s="92" t="s">
        <v>5811</v>
      </c>
      <c r="E2894" s="113" t="s">
        <v>211</v>
      </c>
      <c r="F2894" s="92"/>
      <c r="G2894" s="113">
        <v>1</v>
      </c>
      <c r="H2894" s="150">
        <v>74.408000000000001</v>
      </c>
      <c r="I2894" s="161">
        <v>0.25</v>
      </c>
      <c r="J2894" s="157">
        <f t="shared" si="90"/>
        <v>55.805999999999997</v>
      </c>
    </row>
    <row r="2895" spans="1:10" ht="15.75">
      <c r="A2895" s="37">
        <f t="shared" si="91"/>
        <v>2891</v>
      </c>
      <c r="B2895" s="115" t="s">
        <v>202</v>
      </c>
      <c r="C2895" s="93" t="s">
        <v>5812</v>
      </c>
      <c r="D2895" s="92" t="s">
        <v>5813</v>
      </c>
      <c r="E2895" s="113" t="s">
        <v>211</v>
      </c>
      <c r="F2895" s="92"/>
      <c r="G2895" s="113">
        <v>1</v>
      </c>
      <c r="H2895" s="150">
        <v>403.48</v>
      </c>
      <c r="I2895" s="161">
        <v>0.25</v>
      </c>
      <c r="J2895" s="157">
        <f t="shared" si="90"/>
        <v>302.61</v>
      </c>
    </row>
    <row r="2896" spans="1:10" ht="15.75">
      <c r="A2896" s="37">
        <f t="shared" si="91"/>
        <v>2892</v>
      </c>
      <c r="B2896" s="115" t="s">
        <v>202</v>
      </c>
      <c r="C2896" s="116" t="s">
        <v>5814</v>
      </c>
      <c r="D2896" s="92" t="s">
        <v>5815</v>
      </c>
      <c r="E2896" s="113" t="s">
        <v>211</v>
      </c>
      <c r="F2896" s="92"/>
      <c r="G2896" s="113">
        <v>1</v>
      </c>
      <c r="H2896" s="150">
        <v>92.224000000000004</v>
      </c>
      <c r="I2896" s="161">
        <v>0.25</v>
      </c>
      <c r="J2896" s="157">
        <f t="shared" si="90"/>
        <v>69.168000000000006</v>
      </c>
    </row>
    <row r="2897" spans="1:10" ht="15.75">
      <c r="A2897" s="37">
        <f t="shared" si="91"/>
        <v>2893</v>
      </c>
      <c r="B2897" s="115" t="s">
        <v>202</v>
      </c>
      <c r="C2897" s="116" t="s">
        <v>5816</v>
      </c>
      <c r="D2897" s="92" t="s">
        <v>5817</v>
      </c>
      <c r="E2897" s="113" t="s">
        <v>211</v>
      </c>
      <c r="F2897" s="92"/>
      <c r="G2897" s="113">
        <v>1</v>
      </c>
      <c r="H2897" s="150">
        <v>92.224000000000004</v>
      </c>
      <c r="I2897" s="161">
        <v>0.25</v>
      </c>
      <c r="J2897" s="157">
        <f t="shared" si="90"/>
        <v>69.168000000000006</v>
      </c>
    </row>
    <row r="2898" spans="1:10" ht="15.75">
      <c r="A2898" s="37">
        <f t="shared" si="91"/>
        <v>2894</v>
      </c>
      <c r="B2898" s="115" t="s">
        <v>202</v>
      </c>
      <c r="C2898" s="116" t="s">
        <v>5818</v>
      </c>
      <c r="D2898" s="92" t="s">
        <v>5819</v>
      </c>
      <c r="E2898" s="113" t="s">
        <v>211</v>
      </c>
      <c r="F2898" s="92"/>
      <c r="G2898" s="113">
        <v>1</v>
      </c>
      <c r="H2898" s="150">
        <v>262</v>
      </c>
      <c r="I2898" s="161">
        <v>0.25</v>
      </c>
      <c r="J2898" s="157">
        <f t="shared" si="90"/>
        <v>196.5</v>
      </c>
    </row>
    <row r="2899" spans="1:10" ht="15.75">
      <c r="A2899" s="37">
        <f t="shared" si="91"/>
        <v>2895</v>
      </c>
      <c r="B2899" s="115" t="s">
        <v>202</v>
      </c>
      <c r="C2899" s="116" t="s">
        <v>5820</v>
      </c>
      <c r="D2899" s="92" t="s">
        <v>5821</v>
      </c>
      <c r="E2899" s="113" t="s">
        <v>211</v>
      </c>
      <c r="F2899" s="92"/>
      <c r="G2899" s="113">
        <v>1</v>
      </c>
      <c r="H2899" s="150">
        <v>287.15199999999999</v>
      </c>
      <c r="I2899" s="161">
        <v>0.25</v>
      </c>
      <c r="J2899" s="157">
        <f t="shared" si="90"/>
        <v>215.36399999999998</v>
      </c>
    </row>
    <row r="2900" spans="1:10" ht="15.75">
      <c r="A2900" s="37">
        <f t="shared" si="91"/>
        <v>2896</v>
      </c>
      <c r="B2900" s="115" t="s">
        <v>202</v>
      </c>
      <c r="C2900" s="116" t="s">
        <v>5822</v>
      </c>
      <c r="D2900" s="92" t="s">
        <v>5823</v>
      </c>
      <c r="E2900" s="113" t="s">
        <v>211</v>
      </c>
      <c r="F2900" s="92"/>
      <c r="G2900" s="113">
        <v>1</v>
      </c>
      <c r="H2900" s="150">
        <v>368.89600000000002</v>
      </c>
      <c r="I2900" s="161">
        <v>0.25</v>
      </c>
      <c r="J2900" s="157">
        <f t="shared" si="90"/>
        <v>276.67200000000003</v>
      </c>
    </row>
    <row r="2901" spans="1:10" ht="15.75">
      <c r="A2901" s="37">
        <f t="shared" si="91"/>
        <v>2897</v>
      </c>
      <c r="B2901" s="115" t="s">
        <v>202</v>
      </c>
      <c r="C2901" s="116" t="s">
        <v>5824</v>
      </c>
      <c r="D2901" s="92" t="s">
        <v>5825</v>
      </c>
      <c r="E2901" s="113" t="s">
        <v>211</v>
      </c>
      <c r="F2901" s="92"/>
      <c r="G2901" s="113">
        <v>1</v>
      </c>
      <c r="H2901" s="150">
        <v>356.32</v>
      </c>
      <c r="I2901" s="161">
        <v>0.25</v>
      </c>
      <c r="J2901" s="157">
        <f t="shared" si="90"/>
        <v>267.24</v>
      </c>
    </row>
    <row r="2902" spans="1:10" ht="15.75">
      <c r="A2902" s="37">
        <f t="shared" si="91"/>
        <v>2898</v>
      </c>
      <c r="B2902" s="115" t="s">
        <v>202</v>
      </c>
      <c r="C2902" s="116" t="s">
        <v>5826</v>
      </c>
      <c r="D2902" s="92" t="s">
        <v>5827</v>
      </c>
      <c r="E2902" s="113" t="s">
        <v>211</v>
      </c>
      <c r="F2902" s="92"/>
      <c r="G2902" s="113">
        <v>1</v>
      </c>
      <c r="H2902" s="150">
        <v>92.224000000000004</v>
      </c>
      <c r="I2902" s="161">
        <v>0.25</v>
      </c>
      <c r="J2902" s="157">
        <f t="shared" si="90"/>
        <v>69.168000000000006</v>
      </c>
    </row>
    <row r="2903" spans="1:10" ht="15.75">
      <c r="A2903" s="37">
        <f t="shared" si="91"/>
        <v>2899</v>
      </c>
      <c r="B2903" s="115" t="s">
        <v>202</v>
      </c>
      <c r="C2903" s="116" t="s">
        <v>5828</v>
      </c>
      <c r="D2903" s="113" t="s">
        <v>5829</v>
      </c>
      <c r="E2903" s="113" t="s">
        <v>211</v>
      </c>
      <c r="F2903" s="113"/>
      <c r="G2903" s="113">
        <v>1</v>
      </c>
      <c r="H2903" s="150">
        <v>31.44</v>
      </c>
      <c r="I2903" s="161">
        <v>0.25</v>
      </c>
      <c r="J2903" s="157">
        <f t="shared" si="90"/>
        <v>23.580000000000002</v>
      </c>
    </row>
    <row r="2904" spans="1:10" ht="15.75">
      <c r="A2904" s="37">
        <f t="shared" si="91"/>
        <v>2900</v>
      </c>
      <c r="B2904" s="115" t="s">
        <v>202</v>
      </c>
      <c r="C2904" s="116" t="s">
        <v>5830</v>
      </c>
      <c r="D2904" s="92" t="s">
        <v>5831</v>
      </c>
      <c r="E2904" s="113" t="s">
        <v>211</v>
      </c>
      <c r="F2904" s="92"/>
      <c r="G2904" s="113">
        <v>1</v>
      </c>
      <c r="H2904" s="150">
        <v>484.17600000000004</v>
      </c>
      <c r="I2904" s="161">
        <v>0.25</v>
      </c>
      <c r="J2904" s="157">
        <f t="shared" si="90"/>
        <v>363.13200000000006</v>
      </c>
    </row>
    <row r="2905" spans="1:10" ht="15.75">
      <c r="A2905" s="37">
        <f t="shared" si="91"/>
        <v>2901</v>
      </c>
      <c r="B2905" s="115" t="s">
        <v>202</v>
      </c>
      <c r="C2905" s="116" t="s">
        <v>5832</v>
      </c>
      <c r="D2905" s="92" t="s">
        <v>5833</v>
      </c>
      <c r="E2905" s="113" t="s">
        <v>211</v>
      </c>
      <c r="F2905" s="92"/>
      <c r="G2905" s="113">
        <v>1</v>
      </c>
      <c r="H2905" s="150">
        <v>484.17600000000004</v>
      </c>
      <c r="I2905" s="161">
        <v>0.25</v>
      </c>
      <c r="J2905" s="157">
        <f t="shared" si="90"/>
        <v>363.13200000000006</v>
      </c>
    </row>
    <row r="2906" spans="1:10" ht="15.75">
      <c r="A2906" s="37">
        <f t="shared" si="91"/>
        <v>2902</v>
      </c>
      <c r="B2906" s="115" t="s">
        <v>202</v>
      </c>
      <c r="C2906" s="116" t="s">
        <v>5834</v>
      </c>
      <c r="D2906" s="92" t="s">
        <v>5835</v>
      </c>
      <c r="E2906" s="113" t="s">
        <v>211</v>
      </c>
      <c r="F2906" s="92"/>
      <c r="G2906" s="113">
        <v>1</v>
      </c>
      <c r="H2906" s="150">
        <v>484.17600000000004</v>
      </c>
      <c r="I2906" s="161">
        <v>0.25</v>
      </c>
      <c r="J2906" s="157">
        <f t="shared" si="90"/>
        <v>363.13200000000006</v>
      </c>
    </row>
    <row r="2907" spans="1:10" ht="15.75">
      <c r="A2907" s="37">
        <f t="shared" si="91"/>
        <v>2903</v>
      </c>
      <c r="B2907" s="115" t="s">
        <v>202</v>
      </c>
      <c r="C2907" s="116" t="s">
        <v>5836</v>
      </c>
      <c r="D2907" s="92" t="s">
        <v>5837</v>
      </c>
      <c r="E2907" s="113" t="s">
        <v>211</v>
      </c>
      <c r="F2907" s="92"/>
      <c r="G2907" s="113">
        <v>1</v>
      </c>
      <c r="H2907" s="150">
        <v>484.17600000000004</v>
      </c>
      <c r="I2907" s="161">
        <v>0.25</v>
      </c>
      <c r="J2907" s="157">
        <f t="shared" si="90"/>
        <v>363.13200000000006</v>
      </c>
    </row>
    <row r="2908" spans="1:10" ht="15.75">
      <c r="A2908" s="37">
        <f t="shared" si="91"/>
        <v>2904</v>
      </c>
      <c r="B2908" s="115" t="s">
        <v>202</v>
      </c>
      <c r="C2908" s="116" t="s">
        <v>5838</v>
      </c>
      <c r="D2908" s="92" t="s">
        <v>5839</v>
      </c>
      <c r="E2908" s="113" t="s">
        <v>211</v>
      </c>
      <c r="F2908" s="92"/>
      <c r="G2908" s="113">
        <v>1</v>
      </c>
      <c r="H2908" s="150">
        <v>484.17600000000004</v>
      </c>
      <c r="I2908" s="161">
        <v>0.25</v>
      </c>
      <c r="J2908" s="157">
        <f t="shared" si="90"/>
        <v>363.13200000000006</v>
      </c>
    </row>
    <row r="2909" spans="1:10" ht="15.75">
      <c r="A2909" s="37">
        <f t="shared" si="91"/>
        <v>2905</v>
      </c>
      <c r="B2909" s="115" t="s">
        <v>202</v>
      </c>
      <c r="C2909" s="116" t="s">
        <v>5840</v>
      </c>
      <c r="D2909" s="92" t="s">
        <v>5841</v>
      </c>
      <c r="E2909" s="113" t="s">
        <v>211</v>
      </c>
      <c r="F2909" s="92"/>
      <c r="G2909" s="113">
        <v>1</v>
      </c>
      <c r="H2909" s="150">
        <v>484.17600000000004</v>
      </c>
      <c r="I2909" s="161">
        <v>0.25</v>
      </c>
      <c r="J2909" s="157">
        <f t="shared" si="90"/>
        <v>363.13200000000006</v>
      </c>
    </row>
    <row r="2910" spans="1:10" ht="15.75">
      <c r="A2910" s="37">
        <f t="shared" si="91"/>
        <v>2906</v>
      </c>
      <c r="B2910" s="115" t="s">
        <v>202</v>
      </c>
      <c r="C2910" s="116" t="s">
        <v>5842</v>
      </c>
      <c r="D2910" s="92" t="s">
        <v>5843</v>
      </c>
      <c r="E2910" s="113" t="s">
        <v>211</v>
      </c>
      <c r="F2910" s="92"/>
      <c r="G2910" s="113">
        <v>1</v>
      </c>
      <c r="H2910" s="150">
        <v>484.17600000000004</v>
      </c>
      <c r="I2910" s="161">
        <v>0.25</v>
      </c>
      <c r="J2910" s="157">
        <f t="shared" si="90"/>
        <v>363.13200000000006</v>
      </c>
    </row>
    <row r="2911" spans="1:10" ht="15.75">
      <c r="A2911" s="37">
        <f t="shared" si="91"/>
        <v>2907</v>
      </c>
      <c r="B2911" s="115" t="s">
        <v>202</v>
      </c>
      <c r="C2911" s="116" t="s">
        <v>5844</v>
      </c>
      <c r="D2911" s="92" t="s">
        <v>5845</v>
      </c>
      <c r="E2911" s="113" t="s">
        <v>211</v>
      </c>
      <c r="F2911" s="92"/>
      <c r="G2911" s="113">
        <v>1</v>
      </c>
      <c r="H2911" s="150">
        <v>4.1920000000000002</v>
      </c>
      <c r="I2911" s="161">
        <v>0.25</v>
      </c>
      <c r="J2911" s="157">
        <f t="shared" si="90"/>
        <v>3.1440000000000001</v>
      </c>
    </row>
    <row r="2912" spans="1:10" ht="15.75">
      <c r="A2912" s="37">
        <f t="shared" si="91"/>
        <v>2908</v>
      </c>
      <c r="B2912" s="115" t="s">
        <v>202</v>
      </c>
      <c r="C2912" s="116" t="s">
        <v>5846</v>
      </c>
      <c r="D2912" s="92" t="s">
        <v>5847</v>
      </c>
      <c r="E2912" s="113" t="s">
        <v>211</v>
      </c>
      <c r="F2912" s="92"/>
      <c r="G2912" s="113">
        <v>1</v>
      </c>
      <c r="H2912" s="150">
        <v>46.112000000000002</v>
      </c>
      <c r="I2912" s="161">
        <v>0.25</v>
      </c>
      <c r="J2912" s="157">
        <f t="shared" si="90"/>
        <v>34.584000000000003</v>
      </c>
    </row>
    <row r="2913" spans="1:10" ht="15.75">
      <c r="A2913" s="37">
        <f t="shared" si="91"/>
        <v>2909</v>
      </c>
      <c r="B2913" s="115" t="s">
        <v>202</v>
      </c>
      <c r="C2913" s="116" t="s">
        <v>5848</v>
      </c>
      <c r="D2913" s="92" t="s">
        <v>5849</v>
      </c>
      <c r="E2913" s="113" t="s">
        <v>211</v>
      </c>
      <c r="F2913" s="92"/>
      <c r="G2913" s="113">
        <v>1</v>
      </c>
      <c r="H2913" s="150">
        <v>4.1920000000000002</v>
      </c>
      <c r="I2913" s="161">
        <v>0.25</v>
      </c>
      <c r="J2913" s="157">
        <f t="shared" si="90"/>
        <v>3.1440000000000001</v>
      </c>
    </row>
    <row r="2914" spans="1:10" ht="15.75">
      <c r="A2914" s="37">
        <f t="shared" si="91"/>
        <v>2910</v>
      </c>
      <c r="B2914" s="115" t="s">
        <v>202</v>
      </c>
      <c r="C2914" s="116" t="s">
        <v>5850</v>
      </c>
      <c r="D2914" s="92" t="s">
        <v>5851</v>
      </c>
      <c r="E2914" s="113" t="s">
        <v>211</v>
      </c>
      <c r="F2914" s="92"/>
      <c r="G2914" s="113">
        <v>1</v>
      </c>
      <c r="H2914" s="150">
        <v>34.584000000000003</v>
      </c>
      <c r="I2914" s="161">
        <v>0.25</v>
      </c>
      <c r="J2914" s="157">
        <f t="shared" si="90"/>
        <v>25.938000000000002</v>
      </c>
    </row>
    <row r="2915" spans="1:10" ht="15.75">
      <c r="A2915" s="37">
        <f t="shared" si="91"/>
        <v>2911</v>
      </c>
      <c r="B2915" s="115" t="s">
        <v>202</v>
      </c>
      <c r="C2915" s="116" t="s">
        <v>5852</v>
      </c>
      <c r="D2915" s="92" t="s">
        <v>5853</v>
      </c>
      <c r="E2915" s="113" t="s">
        <v>211</v>
      </c>
      <c r="F2915" s="92"/>
      <c r="G2915" s="113">
        <v>1</v>
      </c>
      <c r="H2915" s="150">
        <v>44.016000000000005</v>
      </c>
      <c r="I2915" s="161">
        <v>0.25</v>
      </c>
      <c r="J2915" s="157">
        <f t="shared" si="90"/>
        <v>33.012</v>
      </c>
    </row>
    <row r="2916" spans="1:10" ht="15.75">
      <c r="A2916" s="37">
        <f t="shared" si="91"/>
        <v>2912</v>
      </c>
      <c r="B2916" s="115" t="s">
        <v>202</v>
      </c>
      <c r="C2916" s="116" t="s">
        <v>5854</v>
      </c>
      <c r="D2916" s="92" t="s">
        <v>5855</v>
      </c>
      <c r="E2916" s="113" t="s">
        <v>211</v>
      </c>
      <c r="F2916" s="92"/>
      <c r="G2916" s="113">
        <v>1</v>
      </c>
      <c r="H2916" s="150">
        <v>69.168000000000006</v>
      </c>
      <c r="I2916" s="161">
        <v>0.25</v>
      </c>
      <c r="J2916" s="157">
        <f t="shared" si="90"/>
        <v>51.876000000000005</v>
      </c>
    </row>
    <row r="2917" spans="1:10" ht="15.75">
      <c r="A2917" s="37">
        <f t="shared" si="91"/>
        <v>2913</v>
      </c>
      <c r="B2917" s="115" t="s">
        <v>202</v>
      </c>
      <c r="C2917" s="93" t="s">
        <v>5856</v>
      </c>
      <c r="D2917" s="92" t="s">
        <v>5857</v>
      </c>
      <c r="E2917" s="113" t="s">
        <v>211</v>
      </c>
      <c r="F2917" s="92"/>
      <c r="G2917" s="113">
        <v>1</v>
      </c>
      <c r="H2917" s="150">
        <v>7.3360000000000003</v>
      </c>
      <c r="I2917" s="161">
        <v>0.25</v>
      </c>
      <c r="J2917" s="157">
        <f t="shared" si="90"/>
        <v>5.5020000000000007</v>
      </c>
    </row>
    <row r="2918" spans="1:10" ht="15.75">
      <c r="A2918" s="37">
        <f t="shared" si="91"/>
        <v>2914</v>
      </c>
      <c r="B2918" s="115" t="s">
        <v>202</v>
      </c>
      <c r="C2918" s="116" t="s">
        <v>5858</v>
      </c>
      <c r="D2918" s="92" t="s">
        <v>5859</v>
      </c>
      <c r="E2918" s="113" t="s">
        <v>211</v>
      </c>
      <c r="F2918" s="92"/>
      <c r="G2918" s="113">
        <v>1</v>
      </c>
      <c r="H2918" s="150">
        <v>69.168000000000006</v>
      </c>
      <c r="I2918" s="161">
        <v>0.25</v>
      </c>
      <c r="J2918" s="157">
        <f t="shared" si="90"/>
        <v>51.876000000000005</v>
      </c>
    </row>
    <row r="2919" spans="1:10" ht="15.75">
      <c r="A2919" s="37">
        <f t="shared" si="91"/>
        <v>2915</v>
      </c>
      <c r="B2919" s="115" t="s">
        <v>202</v>
      </c>
      <c r="C2919" s="116" t="s">
        <v>5860</v>
      </c>
      <c r="D2919" s="92" t="s">
        <v>5861</v>
      </c>
      <c r="E2919" s="113" t="s">
        <v>211</v>
      </c>
      <c r="F2919" s="92"/>
      <c r="G2919" s="113">
        <v>1</v>
      </c>
      <c r="H2919" s="150">
        <v>26.200000000000003</v>
      </c>
      <c r="I2919" s="161">
        <v>0.25</v>
      </c>
      <c r="J2919" s="157">
        <f t="shared" si="90"/>
        <v>19.650000000000002</v>
      </c>
    </row>
    <row r="2920" spans="1:10" ht="15.75">
      <c r="A2920" s="37">
        <f t="shared" si="91"/>
        <v>2916</v>
      </c>
      <c r="B2920" s="115" t="s">
        <v>202</v>
      </c>
      <c r="C2920" s="116" t="s">
        <v>5862</v>
      </c>
      <c r="D2920" s="92" t="s">
        <v>5863</v>
      </c>
      <c r="E2920" s="113" t="s">
        <v>211</v>
      </c>
      <c r="F2920" s="92"/>
      <c r="G2920" s="113">
        <v>1</v>
      </c>
      <c r="H2920" s="150">
        <v>92.224000000000004</v>
      </c>
      <c r="I2920" s="161">
        <v>0.25</v>
      </c>
      <c r="J2920" s="157">
        <f t="shared" si="90"/>
        <v>69.168000000000006</v>
      </c>
    </row>
    <row r="2921" spans="1:10" ht="15.75">
      <c r="A2921" s="37">
        <f t="shared" si="91"/>
        <v>2917</v>
      </c>
      <c r="B2921" s="115" t="s">
        <v>202</v>
      </c>
      <c r="C2921" s="116" t="s">
        <v>5864</v>
      </c>
      <c r="D2921" s="92" t="s">
        <v>5865</v>
      </c>
      <c r="E2921" s="113" t="s">
        <v>211</v>
      </c>
      <c r="F2921" s="92"/>
      <c r="G2921" s="113">
        <v>1</v>
      </c>
      <c r="H2921" s="150">
        <v>92.224000000000004</v>
      </c>
      <c r="I2921" s="161">
        <v>0.25</v>
      </c>
      <c r="J2921" s="157">
        <f t="shared" si="90"/>
        <v>69.168000000000006</v>
      </c>
    </row>
    <row r="2922" spans="1:10" ht="15.75">
      <c r="A2922" s="37">
        <f t="shared" si="91"/>
        <v>2918</v>
      </c>
      <c r="B2922" s="115" t="s">
        <v>202</v>
      </c>
      <c r="C2922" s="93" t="s">
        <v>5866</v>
      </c>
      <c r="D2922" s="92" t="s">
        <v>5867</v>
      </c>
      <c r="E2922" s="113" t="s">
        <v>211</v>
      </c>
      <c r="F2922" s="92"/>
      <c r="G2922" s="113">
        <v>1</v>
      </c>
      <c r="H2922" s="150">
        <v>36.68</v>
      </c>
      <c r="I2922" s="161">
        <v>0.25</v>
      </c>
      <c r="J2922" s="157">
        <f t="shared" si="90"/>
        <v>27.509999999999998</v>
      </c>
    </row>
    <row r="2923" spans="1:10" ht="15.75">
      <c r="A2923" s="37">
        <f t="shared" si="91"/>
        <v>2919</v>
      </c>
      <c r="B2923" s="115" t="s">
        <v>202</v>
      </c>
      <c r="C2923" s="116" t="s">
        <v>5868</v>
      </c>
      <c r="D2923" s="92" t="s">
        <v>5869</v>
      </c>
      <c r="E2923" s="113" t="s">
        <v>211</v>
      </c>
      <c r="F2923" s="92"/>
      <c r="G2923" s="113">
        <v>1</v>
      </c>
      <c r="H2923" s="150">
        <v>10.48</v>
      </c>
      <c r="I2923" s="161">
        <v>0.25</v>
      </c>
      <c r="J2923" s="157">
        <f t="shared" si="90"/>
        <v>7.86</v>
      </c>
    </row>
    <row r="2924" spans="1:10" ht="15.75">
      <c r="A2924" s="37">
        <f t="shared" si="91"/>
        <v>2920</v>
      </c>
      <c r="B2924" s="115" t="s">
        <v>202</v>
      </c>
      <c r="C2924" s="116" t="s">
        <v>5870</v>
      </c>
      <c r="D2924" s="92" t="s">
        <v>5871</v>
      </c>
      <c r="E2924" s="113" t="s">
        <v>211</v>
      </c>
      <c r="F2924" s="92"/>
      <c r="G2924" s="113">
        <v>1</v>
      </c>
      <c r="H2924" s="150">
        <v>10.48</v>
      </c>
      <c r="I2924" s="161">
        <v>0.25</v>
      </c>
      <c r="J2924" s="157">
        <f t="shared" si="90"/>
        <v>7.86</v>
      </c>
    </row>
    <row r="2925" spans="1:10" ht="15.75">
      <c r="A2925" s="37">
        <f t="shared" si="91"/>
        <v>2921</v>
      </c>
      <c r="B2925" s="115" t="s">
        <v>202</v>
      </c>
      <c r="C2925" s="116" t="s">
        <v>5872</v>
      </c>
      <c r="D2925" s="92" t="s">
        <v>5873</v>
      </c>
      <c r="E2925" s="113" t="s">
        <v>211</v>
      </c>
      <c r="F2925" s="92"/>
      <c r="G2925" s="113">
        <v>1</v>
      </c>
      <c r="H2925" s="150">
        <v>20.96</v>
      </c>
      <c r="I2925" s="161">
        <v>0.25</v>
      </c>
      <c r="J2925" s="157">
        <f t="shared" si="90"/>
        <v>15.72</v>
      </c>
    </row>
    <row r="2926" spans="1:10" ht="15.75">
      <c r="A2926" s="37">
        <f t="shared" si="91"/>
        <v>2922</v>
      </c>
      <c r="B2926" s="115" t="s">
        <v>202</v>
      </c>
      <c r="C2926" s="116" t="s">
        <v>5874</v>
      </c>
      <c r="D2926" s="92" t="s">
        <v>5875</v>
      </c>
      <c r="E2926" s="113" t="s">
        <v>211</v>
      </c>
      <c r="F2926" s="92"/>
      <c r="G2926" s="113">
        <v>1</v>
      </c>
      <c r="H2926" s="150">
        <v>20.96</v>
      </c>
      <c r="I2926" s="161">
        <v>0.25</v>
      </c>
      <c r="J2926" s="157">
        <f t="shared" si="90"/>
        <v>15.72</v>
      </c>
    </row>
    <row r="2927" spans="1:10" ht="15.75">
      <c r="A2927" s="37">
        <f t="shared" si="91"/>
        <v>2923</v>
      </c>
      <c r="B2927" s="115" t="s">
        <v>202</v>
      </c>
      <c r="C2927" s="116" t="s">
        <v>5876</v>
      </c>
      <c r="D2927" s="92" t="s">
        <v>5877</v>
      </c>
      <c r="E2927" s="113" t="s">
        <v>211</v>
      </c>
      <c r="F2927" s="92"/>
      <c r="G2927" s="113">
        <v>1</v>
      </c>
      <c r="H2927" s="150">
        <v>46.112000000000002</v>
      </c>
      <c r="I2927" s="161">
        <v>0.25</v>
      </c>
      <c r="J2927" s="157">
        <f t="shared" si="90"/>
        <v>34.584000000000003</v>
      </c>
    </row>
    <row r="2928" spans="1:10" ht="15.75">
      <c r="A2928" s="37">
        <f t="shared" si="91"/>
        <v>2924</v>
      </c>
      <c r="B2928" s="115" t="s">
        <v>202</v>
      </c>
      <c r="C2928" s="116" t="s">
        <v>5878</v>
      </c>
      <c r="D2928" s="92" t="s">
        <v>5879</v>
      </c>
      <c r="E2928" s="113" t="s">
        <v>211</v>
      </c>
      <c r="F2928" s="92"/>
      <c r="G2928" s="113">
        <v>1</v>
      </c>
      <c r="H2928" s="150">
        <v>46.112000000000002</v>
      </c>
      <c r="I2928" s="161">
        <v>0.25</v>
      </c>
      <c r="J2928" s="157">
        <f t="shared" si="90"/>
        <v>34.584000000000003</v>
      </c>
    </row>
    <row r="2929" spans="1:10" ht="15.75">
      <c r="A2929" s="37">
        <f t="shared" si="91"/>
        <v>2925</v>
      </c>
      <c r="B2929" s="115" t="s">
        <v>202</v>
      </c>
      <c r="C2929" s="116" t="s">
        <v>5880</v>
      </c>
      <c r="D2929" s="92" t="s">
        <v>5881</v>
      </c>
      <c r="E2929" s="113" t="s">
        <v>211</v>
      </c>
      <c r="F2929" s="92"/>
      <c r="G2929" s="113">
        <v>1</v>
      </c>
      <c r="H2929" s="150">
        <v>2.0960000000000001</v>
      </c>
      <c r="I2929" s="161">
        <v>0.25</v>
      </c>
      <c r="J2929" s="157">
        <f t="shared" si="90"/>
        <v>1.5720000000000001</v>
      </c>
    </row>
    <row r="2930" spans="1:10" ht="15.75">
      <c r="A2930" s="37">
        <f t="shared" si="91"/>
        <v>2926</v>
      </c>
      <c r="B2930" s="115" t="s">
        <v>202</v>
      </c>
      <c r="C2930" s="116" t="s">
        <v>5882</v>
      </c>
      <c r="D2930" s="92" t="s">
        <v>5883</v>
      </c>
      <c r="E2930" s="113" t="s">
        <v>211</v>
      </c>
      <c r="F2930" s="92"/>
      <c r="G2930" s="113">
        <v>1</v>
      </c>
      <c r="H2930" s="150">
        <v>68.2</v>
      </c>
      <c r="I2930" s="161">
        <v>0.25</v>
      </c>
      <c r="J2930" s="157">
        <f t="shared" si="90"/>
        <v>51.150000000000006</v>
      </c>
    </row>
    <row r="2931" spans="1:10" ht="15.75">
      <c r="A2931" s="37">
        <f t="shared" si="91"/>
        <v>2927</v>
      </c>
      <c r="B2931" s="115" t="s">
        <v>202</v>
      </c>
      <c r="C2931" s="116" t="s">
        <v>5884</v>
      </c>
      <c r="D2931" s="92" t="s">
        <v>5885</v>
      </c>
      <c r="E2931" s="113" t="s">
        <v>211</v>
      </c>
      <c r="F2931" s="92"/>
      <c r="G2931" s="113">
        <v>1</v>
      </c>
      <c r="H2931" s="150">
        <v>34.584000000000003</v>
      </c>
      <c r="I2931" s="161">
        <v>0.25</v>
      </c>
      <c r="J2931" s="157">
        <f t="shared" si="90"/>
        <v>25.938000000000002</v>
      </c>
    </row>
    <row r="2932" spans="1:10" ht="15.75">
      <c r="A2932" s="37">
        <f t="shared" si="91"/>
        <v>2928</v>
      </c>
      <c r="B2932" s="115" t="s">
        <v>202</v>
      </c>
      <c r="C2932" s="116" t="s">
        <v>5886</v>
      </c>
      <c r="D2932" s="92" t="s">
        <v>5887</v>
      </c>
      <c r="E2932" s="113" t="s">
        <v>211</v>
      </c>
      <c r="F2932" s="92"/>
      <c r="G2932" s="113">
        <v>1</v>
      </c>
      <c r="H2932" s="150">
        <v>125.76</v>
      </c>
      <c r="I2932" s="161">
        <v>0.25</v>
      </c>
      <c r="J2932" s="157">
        <f t="shared" si="90"/>
        <v>94.320000000000007</v>
      </c>
    </row>
    <row r="2933" spans="1:10" ht="15.75">
      <c r="A2933" s="37">
        <f t="shared" si="91"/>
        <v>2929</v>
      </c>
      <c r="B2933" s="115" t="s">
        <v>202</v>
      </c>
      <c r="C2933" s="116" t="s">
        <v>5888</v>
      </c>
      <c r="D2933" s="92" t="s">
        <v>5889</v>
      </c>
      <c r="E2933" s="113" t="s">
        <v>211</v>
      </c>
      <c r="F2933" s="92"/>
      <c r="G2933" s="113">
        <v>1</v>
      </c>
      <c r="H2933" s="150">
        <v>125.76</v>
      </c>
      <c r="I2933" s="161">
        <v>0.25</v>
      </c>
      <c r="J2933" s="157">
        <f t="shared" si="90"/>
        <v>94.320000000000007</v>
      </c>
    </row>
    <row r="2934" spans="1:10" ht="15.75">
      <c r="A2934" s="37">
        <f t="shared" si="91"/>
        <v>2930</v>
      </c>
      <c r="B2934" s="115" t="s">
        <v>202</v>
      </c>
      <c r="C2934" s="93" t="s">
        <v>5890</v>
      </c>
      <c r="D2934" s="92" t="s">
        <v>5891</v>
      </c>
      <c r="E2934" s="113" t="s">
        <v>211</v>
      </c>
      <c r="F2934" s="92"/>
      <c r="G2934" s="113">
        <v>1</v>
      </c>
      <c r="H2934" s="150">
        <v>184.44800000000001</v>
      </c>
      <c r="I2934" s="161">
        <v>0.25</v>
      </c>
      <c r="J2934" s="157">
        <f t="shared" si="90"/>
        <v>138.33600000000001</v>
      </c>
    </row>
    <row r="2935" spans="1:10" ht="15.75">
      <c r="A2935" s="37">
        <f t="shared" si="91"/>
        <v>2931</v>
      </c>
      <c r="B2935" s="115" t="s">
        <v>202</v>
      </c>
      <c r="C2935" s="93" t="s">
        <v>5892</v>
      </c>
      <c r="D2935" s="92" t="s">
        <v>5893</v>
      </c>
      <c r="E2935" s="113" t="s">
        <v>211</v>
      </c>
      <c r="F2935" s="92"/>
      <c r="G2935" s="113">
        <v>1</v>
      </c>
      <c r="H2935" s="150">
        <v>230.56</v>
      </c>
      <c r="I2935" s="161">
        <v>0.25</v>
      </c>
      <c r="J2935" s="157">
        <f t="shared" ref="J2935:J2998" si="92">H2935*(1-I2935)</f>
        <v>172.92000000000002</v>
      </c>
    </row>
    <row r="2936" spans="1:10" ht="15.75">
      <c r="A2936" s="37">
        <f t="shared" si="91"/>
        <v>2932</v>
      </c>
      <c r="B2936" s="115" t="s">
        <v>202</v>
      </c>
      <c r="C2936" s="116" t="s">
        <v>5894</v>
      </c>
      <c r="D2936" s="92" t="s">
        <v>5895</v>
      </c>
      <c r="E2936" s="113" t="s">
        <v>211</v>
      </c>
      <c r="F2936" s="92"/>
      <c r="G2936" s="113">
        <v>1</v>
      </c>
      <c r="H2936" s="150">
        <v>288.2</v>
      </c>
      <c r="I2936" s="161">
        <v>0.25</v>
      </c>
      <c r="J2936" s="157">
        <f t="shared" si="92"/>
        <v>216.14999999999998</v>
      </c>
    </row>
    <row r="2937" spans="1:10" ht="15.75">
      <c r="A2937" s="37">
        <f t="shared" si="91"/>
        <v>2933</v>
      </c>
      <c r="B2937" s="115" t="s">
        <v>202</v>
      </c>
      <c r="C2937" s="116" t="s">
        <v>5896</v>
      </c>
      <c r="D2937" s="92" t="s">
        <v>5897</v>
      </c>
      <c r="E2937" s="113" t="s">
        <v>211</v>
      </c>
      <c r="F2937" s="92"/>
      <c r="G2937" s="113">
        <v>1</v>
      </c>
      <c r="H2937" s="150">
        <v>345.84000000000003</v>
      </c>
      <c r="I2937" s="161">
        <v>0.25</v>
      </c>
      <c r="J2937" s="157">
        <f t="shared" si="92"/>
        <v>259.38</v>
      </c>
    </row>
    <row r="2938" spans="1:10" ht="15.75">
      <c r="A2938" s="37">
        <f t="shared" si="91"/>
        <v>2934</v>
      </c>
      <c r="B2938" s="115" t="s">
        <v>202</v>
      </c>
      <c r="C2938" s="116" t="s">
        <v>5898</v>
      </c>
      <c r="D2938" s="92" t="s">
        <v>5899</v>
      </c>
      <c r="E2938" s="113" t="s">
        <v>211</v>
      </c>
      <c r="F2938" s="92"/>
      <c r="G2938" s="113">
        <v>1</v>
      </c>
      <c r="H2938" s="150">
        <v>293.44</v>
      </c>
      <c r="I2938" s="161">
        <v>0.25</v>
      </c>
      <c r="J2938" s="157">
        <f t="shared" si="92"/>
        <v>220.07999999999998</v>
      </c>
    </row>
    <row r="2939" spans="1:10" ht="15.75">
      <c r="A2939" s="37">
        <f t="shared" si="91"/>
        <v>2935</v>
      </c>
      <c r="B2939" s="115" t="s">
        <v>202</v>
      </c>
      <c r="C2939" s="116" t="s">
        <v>5900</v>
      </c>
      <c r="D2939" s="92" t="s">
        <v>5901</v>
      </c>
      <c r="E2939" s="113" t="s">
        <v>211</v>
      </c>
      <c r="F2939" s="92"/>
      <c r="G2939" s="113">
        <v>1</v>
      </c>
      <c r="H2939" s="150">
        <v>230.56</v>
      </c>
      <c r="I2939" s="161">
        <v>0.25</v>
      </c>
      <c r="J2939" s="157">
        <f t="shared" si="92"/>
        <v>172.92000000000002</v>
      </c>
    </row>
    <row r="2940" spans="1:10" ht="15.75">
      <c r="A2940" s="37">
        <f t="shared" si="91"/>
        <v>2936</v>
      </c>
      <c r="B2940" s="115" t="s">
        <v>202</v>
      </c>
      <c r="C2940" s="116" t="s">
        <v>5902</v>
      </c>
      <c r="D2940" s="92" t="s">
        <v>5903</v>
      </c>
      <c r="E2940" s="113" t="s">
        <v>211</v>
      </c>
      <c r="F2940" s="92"/>
      <c r="G2940" s="113">
        <v>1</v>
      </c>
      <c r="H2940" s="150">
        <v>69.168000000000006</v>
      </c>
      <c r="I2940" s="161">
        <v>0.25</v>
      </c>
      <c r="J2940" s="157">
        <f t="shared" si="92"/>
        <v>51.876000000000005</v>
      </c>
    </row>
    <row r="2941" spans="1:10" ht="15.75">
      <c r="A2941" s="37">
        <f t="shared" si="91"/>
        <v>2937</v>
      </c>
      <c r="B2941" s="115" t="s">
        <v>202</v>
      </c>
      <c r="C2941" s="93" t="s">
        <v>5904</v>
      </c>
      <c r="D2941" s="92" t="s">
        <v>5905</v>
      </c>
      <c r="E2941" s="113" t="s">
        <v>211</v>
      </c>
      <c r="F2941" s="92"/>
      <c r="G2941" s="113">
        <v>1</v>
      </c>
      <c r="H2941" s="133">
        <v>341</v>
      </c>
      <c r="I2941" s="161">
        <v>0.25</v>
      </c>
      <c r="J2941" s="157">
        <f t="shared" si="92"/>
        <v>255.75</v>
      </c>
    </row>
    <row r="2942" spans="1:10" ht="15.75">
      <c r="A2942" s="37">
        <f t="shared" si="91"/>
        <v>2938</v>
      </c>
      <c r="B2942" s="115" t="s">
        <v>202</v>
      </c>
      <c r="C2942" s="93" t="s">
        <v>5906</v>
      </c>
      <c r="D2942" s="92" t="s">
        <v>5907</v>
      </c>
      <c r="E2942" s="113" t="s">
        <v>211</v>
      </c>
      <c r="F2942" s="92"/>
      <c r="G2942" s="113">
        <v>1</v>
      </c>
      <c r="H2942" s="133">
        <v>341</v>
      </c>
      <c r="I2942" s="161">
        <v>0.25</v>
      </c>
      <c r="J2942" s="157">
        <f t="shared" si="92"/>
        <v>255.75</v>
      </c>
    </row>
    <row r="2943" spans="1:10" ht="15.75">
      <c r="A2943" s="37">
        <f t="shared" si="91"/>
        <v>2939</v>
      </c>
      <c r="B2943" s="115" t="s">
        <v>202</v>
      </c>
      <c r="C2943" s="93" t="s">
        <v>5908</v>
      </c>
      <c r="D2943" s="92" t="s">
        <v>5909</v>
      </c>
      <c r="E2943" s="113" t="s">
        <v>211</v>
      </c>
      <c r="F2943" s="92"/>
      <c r="G2943" s="113">
        <v>1</v>
      </c>
      <c r="H2943" s="150">
        <v>374.00000000000006</v>
      </c>
      <c r="I2943" s="161">
        <v>0.25</v>
      </c>
      <c r="J2943" s="157">
        <f t="shared" si="92"/>
        <v>280.50000000000006</v>
      </c>
    </row>
    <row r="2944" spans="1:10" ht="15.75">
      <c r="A2944" s="37">
        <f t="shared" si="91"/>
        <v>2940</v>
      </c>
      <c r="B2944" s="115" t="s">
        <v>202</v>
      </c>
      <c r="C2944" s="93" t="s">
        <v>5910</v>
      </c>
      <c r="D2944" s="92" t="s">
        <v>5911</v>
      </c>
      <c r="E2944" s="113" t="s">
        <v>211</v>
      </c>
      <c r="F2944" s="92"/>
      <c r="G2944" s="113">
        <v>1</v>
      </c>
      <c r="H2944" s="150">
        <v>374.00000000000006</v>
      </c>
      <c r="I2944" s="161">
        <v>0.25</v>
      </c>
      <c r="J2944" s="157">
        <f t="shared" si="92"/>
        <v>280.50000000000006</v>
      </c>
    </row>
    <row r="2945" spans="1:10" ht="15.75">
      <c r="A2945" s="37">
        <f t="shared" si="91"/>
        <v>2941</v>
      </c>
      <c r="B2945" s="115" t="s">
        <v>202</v>
      </c>
      <c r="C2945" s="93" t="s">
        <v>5912</v>
      </c>
      <c r="D2945" s="92" t="s">
        <v>5913</v>
      </c>
      <c r="E2945" s="113" t="s">
        <v>211</v>
      </c>
      <c r="F2945" s="92"/>
      <c r="G2945" s="113">
        <v>1</v>
      </c>
      <c r="H2945" s="150">
        <v>605</v>
      </c>
      <c r="I2945" s="161">
        <v>0.25</v>
      </c>
      <c r="J2945" s="157">
        <f t="shared" si="92"/>
        <v>453.75</v>
      </c>
    </row>
    <row r="2946" spans="1:10" ht="15.75">
      <c r="A2946" s="37">
        <f t="shared" si="91"/>
        <v>2942</v>
      </c>
      <c r="B2946" s="115" t="s">
        <v>202</v>
      </c>
      <c r="C2946" s="93" t="s">
        <v>5914</v>
      </c>
      <c r="D2946" s="92" t="s">
        <v>5915</v>
      </c>
      <c r="E2946" s="113" t="s">
        <v>211</v>
      </c>
      <c r="F2946" s="92"/>
      <c r="G2946" s="113">
        <v>1</v>
      </c>
      <c r="H2946" s="150">
        <v>605</v>
      </c>
      <c r="I2946" s="161">
        <v>0.25</v>
      </c>
      <c r="J2946" s="157">
        <f t="shared" si="92"/>
        <v>453.75</v>
      </c>
    </row>
    <row r="2947" spans="1:10" ht="15.75">
      <c r="A2947" s="37">
        <f t="shared" si="91"/>
        <v>2943</v>
      </c>
      <c r="B2947" s="115" t="s">
        <v>202</v>
      </c>
      <c r="C2947" s="93" t="s">
        <v>5916</v>
      </c>
      <c r="D2947" s="92" t="s">
        <v>5917</v>
      </c>
      <c r="E2947" s="113" t="s">
        <v>211</v>
      </c>
      <c r="F2947" s="92"/>
      <c r="G2947" s="113">
        <v>1</v>
      </c>
      <c r="H2947" s="150">
        <v>660</v>
      </c>
      <c r="I2947" s="161">
        <v>0.25</v>
      </c>
      <c r="J2947" s="157">
        <f t="shared" si="92"/>
        <v>495</v>
      </c>
    </row>
    <row r="2948" spans="1:10" ht="15.75">
      <c r="A2948" s="37">
        <f t="shared" si="91"/>
        <v>2944</v>
      </c>
      <c r="B2948" s="115" t="s">
        <v>202</v>
      </c>
      <c r="C2948" s="93" t="s">
        <v>5918</v>
      </c>
      <c r="D2948" s="92" t="s">
        <v>5919</v>
      </c>
      <c r="E2948" s="113" t="s">
        <v>211</v>
      </c>
      <c r="F2948" s="92"/>
      <c r="G2948" s="113">
        <v>1</v>
      </c>
      <c r="H2948" s="150">
        <v>985.60000000000014</v>
      </c>
      <c r="I2948" s="161">
        <v>0.25</v>
      </c>
      <c r="J2948" s="157">
        <f t="shared" si="92"/>
        <v>739.2</v>
      </c>
    </row>
    <row r="2949" spans="1:10" ht="15.75">
      <c r="A2949" s="37">
        <f t="shared" si="91"/>
        <v>2945</v>
      </c>
      <c r="B2949" s="115" t="s">
        <v>202</v>
      </c>
      <c r="C2949" s="116" t="s">
        <v>5920</v>
      </c>
      <c r="D2949" s="92" t="s">
        <v>5921</v>
      </c>
      <c r="E2949" s="113" t="s">
        <v>211</v>
      </c>
      <c r="F2949" s="92"/>
      <c r="G2949" s="113">
        <v>1</v>
      </c>
      <c r="H2949" s="150">
        <v>121.00000000000001</v>
      </c>
      <c r="I2949" s="161">
        <v>0.25</v>
      </c>
      <c r="J2949" s="157">
        <f t="shared" si="92"/>
        <v>90.750000000000014</v>
      </c>
    </row>
    <row r="2950" spans="1:10" ht="15.75">
      <c r="A2950" s="37">
        <f t="shared" si="91"/>
        <v>2946</v>
      </c>
      <c r="B2950" s="115" t="s">
        <v>202</v>
      </c>
      <c r="C2950" s="116" t="s">
        <v>5922</v>
      </c>
      <c r="D2950" s="92" t="s">
        <v>5895</v>
      </c>
      <c r="E2950" s="113" t="s">
        <v>211</v>
      </c>
      <c r="F2950" s="92"/>
      <c r="G2950" s="113">
        <v>1</v>
      </c>
      <c r="H2950" s="150">
        <v>41.800000000000004</v>
      </c>
      <c r="I2950" s="161">
        <v>0.25</v>
      </c>
      <c r="J2950" s="157">
        <f t="shared" si="92"/>
        <v>31.35</v>
      </c>
    </row>
    <row r="2951" spans="1:10" ht="15.75">
      <c r="A2951" s="37">
        <f t="shared" ref="A2951:A3014" si="93">A2950+1</f>
        <v>2947</v>
      </c>
      <c r="B2951" s="115" t="s">
        <v>202</v>
      </c>
      <c r="C2951" s="116" t="s">
        <v>5923</v>
      </c>
      <c r="D2951" s="92" t="s">
        <v>5924</v>
      </c>
      <c r="E2951" s="113" t="s">
        <v>211</v>
      </c>
      <c r="F2951" s="92"/>
      <c r="G2951" s="113">
        <v>1</v>
      </c>
      <c r="H2951" s="150">
        <v>302.5</v>
      </c>
      <c r="I2951" s="161">
        <v>0.25</v>
      </c>
      <c r="J2951" s="157">
        <f t="shared" si="92"/>
        <v>226.875</v>
      </c>
    </row>
    <row r="2952" spans="1:10" ht="15.75">
      <c r="A2952" s="37">
        <f t="shared" si="93"/>
        <v>2948</v>
      </c>
      <c r="B2952" s="115" t="s">
        <v>202</v>
      </c>
      <c r="C2952" s="116" t="s">
        <v>5925</v>
      </c>
      <c r="D2952" s="92" t="s">
        <v>5926</v>
      </c>
      <c r="E2952" s="113" t="s">
        <v>211</v>
      </c>
      <c r="F2952" s="92"/>
      <c r="G2952" s="113">
        <v>1</v>
      </c>
      <c r="H2952" s="150">
        <v>302.5</v>
      </c>
      <c r="I2952" s="161">
        <v>0.25</v>
      </c>
      <c r="J2952" s="157">
        <f t="shared" si="92"/>
        <v>226.875</v>
      </c>
    </row>
    <row r="2953" spans="1:10" ht="15.75">
      <c r="A2953" s="37">
        <f t="shared" si="93"/>
        <v>2949</v>
      </c>
      <c r="B2953" s="115" t="s">
        <v>202</v>
      </c>
      <c r="C2953" s="116" t="s">
        <v>5927</v>
      </c>
      <c r="D2953" s="113" t="s">
        <v>5928</v>
      </c>
      <c r="E2953" s="113" t="s">
        <v>211</v>
      </c>
      <c r="F2953" s="113"/>
      <c r="G2953" s="113">
        <v>1</v>
      </c>
      <c r="H2953" s="150">
        <v>13178.880000000001</v>
      </c>
      <c r="I2953" s="161">
        <v>0.25</v>
      </c>
      <c r="J2953" s="157">
        <f t="shared" si="92"/>
        <v>9884.16</v>
      </c>
    </row>
    <row r="2954" spans="1:10" ht="15.75">
      <c r="A2954" s="37">
        <f t="shared" si="93"/>
        <v>2950</v>
      </c>
      <c r="B2954" s="115" t="s">
        <v>202</v>
      </c>
      <c r="C2954" s="116" t="s">
        <v>5929</v>
      </c>
      <c r="D2954" s="113" t="s">
        <v>5930</v>
      </c>
      <c r="E2954" s="113" t="s">
        <v>211</v>
      </c>
      <c r="F2954" s="113"/>
      <c r="G2954" s="113">
        <v>1</v>
      </c>
      <c r="H2954" s="150">
        <v>18360.32</v>
      </c>
      <c r="I2954" s="161">
        <v>0.25</v>
      </c>
      <c r="J2954" s="157">
        <f t="shared" si="92"/>
        <v>13770.24</v>
      </c>
    </row>
    <row r="2955" spans="1:10" ht="15.75">
      <c r="A2955" s="37">
        <f t="shared" si="93"/>
        <v>2951</v>
      </c>
      <c r="B2955" s="115" t="s">
        <v>202</v>
      </c>
      <c r="C2955" s="116" t="s">
        <v>5931</v>
      </c>
      <c r="D2955" s="113" t="s">
        <v>5928</v>
      </c>
      <c r="E2955" s="113" t="s">
        <v>211</v>
      </c>
      <c r="F2955" s="113"/>
      <c r="G2955" s="113">
        <v>1</v>
      </c>
      <c r="H2955" s="150">
        <v>13742.08</v>
      </c>
      <c r="I2955" s="161">
        <v>0.25</v>
      </c>
      <c r="J2955" s="157">
        <f t="shared" si="92"/>
        <v>10306.56</v>
      </c>
    </row>
    <row r="2956" spans="1:10" ht="15.75">
      <c r="A2956" s="37">
        <f t="shared" si="93"/>
        <v>2952</v>
      </c>
      <c r="B2956" s="115" t="s">
        <v>202</v>
      </c>
      <c r="C2956" s="116" t="s">
        <v>5932</v>
      </c>
      <c r="D2956" s="113" t="s">
        <v>5930</v>
      </c>
      <c r="E2956" s="113" t="s">
        <v>211</v>
      </c>
      <c r="F2956" s="113"/>
      <c r="G2956" s="113">
        <v>1</v>
      </c>
      <c r="H2956" s="150">
        <v>19036.16</v>
      </c>
      <c r="I2956" s="161">
        <v>0.25</v>
      </c>
      <c r="J2956" s="157">
        <f t="shared" si="92"/>
        <v>14277.119999999999</v>
      </c>
    </row>
    <row r="2957" spans="1:10" ht="15.75">
      <c r="A2957" s="37">
        <f t="shared" si="93"/>
        <v>2953</v>
      </c>
      <c r="B2957" s="115" t="s">
        <v>202</v>
      </c>
      <c r="C2957" s="116" t="s">
        <v>5933</v>
      </c>
      <c r="D2957" s="113" t="s">
        <v>5934</v>
      </c>
      <c r="E2957" s="113" t="s">
        <v>211</v>
      </c>
      <c r="F2957" s="113"/>
      <c r="G2957" s="113">
        <v>1</v>
      </c>
      <c r="H2957" s="150">
        <v>1703.9360000000001</v>
      </c>
      <c r="I2957" s="161">
        <v>0.25</v>
      </c>
      <c r="J2957" s="157">
        <f t="shared" si="92"/>
        <v>1277.9520000000002</v>
      </c>
    </row>
    <row r="2958" spans="1:10" ht="15.75">
      <c r="A2958" s="37">
        <f t="shared" si="93"/>
        <v>2954</v>
      </c>
      <c r="B2958" s="115" t="s">
        <v>202</v>
      </c>
      <c r="C2958" s="116" t="s">
        <v>5935</v>
      </c>
      <c r="D2958" s="113" t="s">
        <v>5936</v>
      </c>
      <c r="E2958" s="113" t="s">
        <v>211</v>
      </c>
      <c r="F2958" s="113"/>
      <c r="G2958" s="113">
        <v>1</v>
      </c>
      <c r="H2958" s="150">
        <v>224.256</v>
      </c>
      <c r="I2958" s="161">
        <v>0.25</v>
      </c>
      <c r="J2958" s="157">
        <f t="shared" si="92"/>
        <v>168.19200000000001</v>
      </c>
    </row>
    <row r="2959" spans="1:10" ht="15.75">
      <c r="A2959" s="37">
        <f t="shared" si="93"/>
        <v>2955</v>
      </c>
      <c r="B2959" s="115" t="s">
        <v>202</v>
      </c>
      <c r="C2959" s="116" t="s">
        <v>5937</v>
      </c>
      <c r="D2959" s="113" t="s">
        <v>5938</v>
      </c>
      <c r="E2959" s="113" t="s">
        <v>211</v>
      </c>
      <c r="F2959" s="113"/>
      <c r="G2959" s="113">
        <v>1</v>
      </c>
      <c r="H2959" s="150">
        <v>224.256</v>
      </c>
      <c r="I2959" s="161">
        <v>0.25</v>
      </c>
      <c r="J2959" s="157">
        <f t="shared" si="92"/>
        <v>168.19200000000001</v>
      </c>
    </row>
    <row r="2960" spans="1:10" ht="15.75">
      <c r="A2960" s="37">
        <f t="shared" si="93"/>
        <v>2956</v>
      </c>
      <c r="B2960" s="115" t="s">
        <v>202</v>
      </c>
      <c r="C2960" s="116" t="s">
        <v>5939</v>
      </c>
      <c r="D2960" s="113" t="s">
        <v>5940</v>
      </c>
      <c r="E2960" s="113" t="s">
        <v>211</v>
      </c>
      <c r="F2960" s="113"/>
      <c r="G2960" s="113">
        <v>1</v>
      </c>
      <c r="H2960" s="150">
        <v>3.0720000000000001</v>
      </c>
      <c r="I2960" s="161">
        <v>0.25</v>
      </c>
      <c r="J2960" s="157">
        <f t="shared" si="92"/>
        <v>2.3040000000000003</v>
      </c>
    </row>
    <row r="2961" spans="1:10" ht="15.75">
      <c r="A2961" s="37">
        <f t="shared" si="93"/>
        <v>2957</v>
      </c>
      <c r="B2961" s="115" t="s">
        <v>202</v>
      </c>
      <c r="C2961" s="116" t="s">
        <v>5941</v>
      </c>
      <c r="D2961" s="113" t="s">
        <v>5942</v>
      </c>
      <c r="E2961" s="113" t="s">
        <v>211</v>
      </c>
      <c r="F2961" s="113"/>
      <c r="G2961" s="113">
        <v>1</v>
      </c>
      <c r="H2961" s="150">
        <v>253.952</v>
      </c>
      <c r="I2961" s="161">
        <v>0.25</v>
      </c>
      <c r="J2961" s="157">
        <f t="shared" si="92"/>
        <v>190.464</v>
      </c>
    </row>
    <row r="2962" spans="1:10" ht="15.75">
      <c r="A2962" s="37">
        <f t="shared" si="93"/>
        <v>2958</v>
      </c>
      <c r="B2962" s="115" t="s">
        <v>202</v>
      </c>
      <c r="C2962" s="116" t="s">
        <v>5943</v>
      </c>
      <c r="D2962" s="113" t="s">
        <v>5725</v>
      </c>
      <c r="E2962" s="113" t="s">
        <v>211</v>
      </c>
      <c r="F2962" s="113"/>
      <c r="G2962" s="113">
        <v>1</v>
      </c>
      <c r="H2962" s="150">
        <v>68</v>
      </c>
      <c r="I2962" s="161">
        <v>0.25</v>
      </c>
      <c r="J2962" s="157">
        <f t="shared" si="92"/>
        <v>51</v>
      </c>
    </row>
    <row r="2963" spans="1:10" ht="15.75">
      <c r="A2963" s="37">
        <f t="shared" si="93"/>
        <v>2959</v>
      </c>
      <c r="B2963" s="115" t="s">
        <v>202</v>
      </c>
      <c r="C2963" s="116" t="s">
        <v>5944</v>
      </c>
      <c r="D2963" s="113" t="s">
        <v>5729</v>
      </c>
      <c r="E2963" s="113" t="s">
        <v>211</v>
      </c>
      <c r="F2963" s="113"/>
      <c r="G2963" s="113">
        <v>1</v>
      </c>
      <c r="H2963" s="150">
        <v>60</v>
      </c>
      <c r="I2963" s="161">
        <v>0.25</v>
      </c>
      <c r="J2963" s="157">
        <f t="shared" si="92"/>
        <v>45</v>
      </c>
    </row>
    <row r="2964" spans="1:10" ht="15.75">
      <c r="A2964" s="37">
        <f t="shared" si="93"/>
        <v>2960</v>
      </c>
      <c r="B2964" s="115" t="s">
        <v>202</v>
      </c>
      <c r="C2964" s="116" t="s">
        <v>5945</v>
      </c>
      <c r="D2964" s="113" t="s">
        <v>5723</v>
      </c>
      <c r="E2964" s="113" t="s">
        <v>211</v>
      </c>
      <c r="F2964" s="113"/>
      <c r="G2964" s="113">
        <v>1</v>
      </c>
      <c r="H2964" s="150">
        <v>92</v>
      </c>
      <c r="I2964" s="161">
        <v>0.25</v>
      </c>
      <c r="J2964" s="157">
        <f t="shared" si="92"/>
        <v>69</v>
      </c>
    </row>
    <row r="2965" spans="1:10" ht="15.75">
      <c r="A2965" s="37">
        <f t="shared" si="93"/>
        <v>2961</v>
      </c>
      <c r="B2965" s="115" t="s">
        <v>202</v>
      </c>
      <c r="C2965" s="116" t="s">
        <v>5946</v>
      </c>
      <c r="D2965" s="113" t="s">
        <v>5727</v>
      </c>
      <c r="E2965" s="113" t="s">
        <v>211</v>
      </c>
      <c r="F2965" s="113"/>
      <c r="G2965" s="113">
        <v>1</v>
      </c>
      <c r="H2965" s="150">
        <v>31</v>
      </c>
      <c r="I2965" s="161">
        <v>0.25</v>
      </c>
      <c r="J2965" s="157">
        <f t="shared" si="92"/>
        <v>23.25</v>
      </c>
    </row>
    <row r="2966" spans="1:10" ht="15.75">
      <c r="A2966" s="37">
        <f t="shared" si="93"/>
        <v>2962</v>
      </c>
      <c r="B2966" s="115" t="s">
        <v>202</v>
      </c>
      <c r="C2966" s="116" t="s">
        <v>5947</v>
      </c>
      <c r="D2966" s="113" t="s">
        <v>5948</v>
      </c>
      <c r="E2966" s="113" t="s">
        <v>211</v>
      </c>
      <c r="F2966" s="113"/>
      <c r="G2966" s="113">
        <v>1</v>
      </c>
      <c r="H2966" s="150">
        <v>476</v>
      </c>
      <c r="I2966" s="161">
        <v>0.25</v>
      </c>
      <c r="J2966" s="157">
        <f t="shared" si="92"/>
        <v>357</v>
      </c>
    </row>
    <row r="2967" spans="1:10" ht="15.75">
      <c r="A2967" s="37">
        <f t="shared" si="93"/>
        <v>2963</v>
      </c>
      <c r="B2967" s="115" t="s">
        <v>202</v>
      </c>
      <c r="C2967" s="116" t="s">
        <v>5949</v>
      </c>
      <c r="D2967" s="113" t="s">
        <v>5950</v>
      </c>
      <c r="E2967" s="113" t="s">
        <v>211</v>
      </c>
      <c r="F2967" s="113"/>
      <c r="G2967" s="113">
        <v>1</v>
      </c>
      <c r="H2967" s="150">
        <v>304.12799999999999</v>
      </c>
      <c r="I2967" s="161">
        <v>0.25</v>
      </c>
      <c r="J2967" s="157">
        <f t="shared" si="92"/>
        <v>228.096</v>
      </c>
    </row>
    <row r="2968" spans="1:10" ht="15.75">
      <c r="A2968" s="37">
        <f t="shared" si="93"/>
        <v>2964</v>
      </c>
      <c r="B2968" s="115" t="s">
        <v>202</v>
      </c>
      <c r="C2968" s="116" t="s">
        <v>5951</v>
      </c>
      <c r="D2968" s="113" t="s">
        <v>5952</v>
      </c>
      <c r="E2968" s="113" t="s">
        <v>211</v>
      </c>
      <c r="F2968" s="113"/>
      <c r="G2968" s="113">
        <v>1</v>
      </c>
      <c r="H2968" s="150">
        <v>1460.2239999999999</v>
      </c>
      <c r="I2968" s="161">
        <v>0.25</v>
      </c>
      <c r="J2968" s="157">
        <f t="shared" si="92"/>
        <v>1095.1679999999999</v>
      </c>
    </row>
    <row r="2969" spans="1:10" ht="15.75">
      <c r="A2969" s="37">
        <f t="shared" si="93"/>
        <v>2965</v>
      </c>
      <c r="B2969" s="115" t="s">
        <v>202</v>
      </c>
      <c r="C2969" s="116" t="s">
        <v>5953</v>
      </c>
      <c r="D2969" s="113" t="s">
        <v>5954</v>
      </c>
      <c r="E2969" s="113" t="s">
        <v>211</v>
      </c>
      <c r="F2969" s="113"/>
      <c r="G2969" s="113">
        <v>1</v>
      </c>
      <c r="H2969" s="150">
        <v>568.32000000000005</v>
      </c>
      <c r="I2969" s="161">
        <v>0.25</v>
      </c>
      <c r="J2969" s="157">
        <f t="shared" si="92"/>
        <v>426.24</v>
      </c>
    </row>
    <row r="2970" spans="1:10" ht="15.75">
      <c r="A2970" s="37">
        <f t="shared" si="93"/>
        <v>2966</v>
      </c>
      <c r="B2970" s="115" t="s">
        <v>202</v>
      </c>
      <c r="C2970" s="116" t="s">
        <v>5955</v>
      </c>
      <c r="D2970" s="113" t="s">
        <v>5956</v>
      </c>
      <c r="E2970" s="113" t="s">
        <v>211</v>
      </c>
      <c r="F2970" s="113"/>
      <c r="G2970" s="113">
        <v>1</v>
      </c>
      <c r="H2970" s="150">
        <v>39.936</v>
      </c>
      <c r="I2970" s="161">
        <v>0.25</v>
      </c>
      <c r="J2970" s="157">
        <f t="shared" si="92"/>
        <v>29.951999999999998</v>
      </c>
    </row>
    <row r="2971" spans="1:10" ht="15.75">
      <c r="A2971" s="37">
        <f t="shared" si="93"/>
        <v>2967</v>
      </c>
      <c r="B2971" s="115" t="s">
        <v>202</v>
      </c>
      <c r="C2971" s="116" t="s">
        <v>5957</v>
      </c>
      <c r="D2971" s="113" t="s">
        <v>5958</v>
      </c>
      <c r="E2971" s="113" t="s">
        <v>211</v>
      </c>
      <c r="F2971" s="113"/>
      <c r="G2971" s="113">
        <v>1</v>
      </c>
      <c r="H2971" s="150">
        <v>29.696000000000002</v>
      </c>
      <c r="I2971" s="161">
        <v>0.25</v>
      </c>
      <c r="J2971" s="157">
        <f t="shared" si="92"/>
        <v>22.272000000000002</v>
      </c>
    </row>
    <row r="2972" spans="1:10" ht="15.75">
      <c r="A2972" s="37">
        <f t="shared" si="93"/>
        <v>2968</v>
      </c>
      <c r="B2972" s="115" t="s">
        <v>202</v>
      </c>
      <c r="C2972" s="116" t="s">
        <v>5959</v>
      </c>
      <c r="D2972" s="113" t="s">
        <v>5960</v>
      </c>
      <c r="E2972" s="113" t="s">
        <v>211</v>
      </c>
      <c r="F2972" s="113"/>
      <c r="G2972" s="113">
        <v>1</v>
      </c>
      <c r="H2972" s="150">
        <v>15.36</v>
      </c>
      <c r="I2972" s="161">
        <v>0.25</v>
      </c>
      <c r="J2972" s="157">
        <f t="shared" si="92"/>
        <v>11.52</v>
      </c>
    </row>
    <row r="2973" spans="1:10" ht="15.75">
      <c r="A2973" s="37">
        <f t="shared" si="93"/>
        <v>2969</v>
      </c>
      <c r="B2973" s="115" t="s">
        <v>202</v>
      </c>
      <c r="C2973" s="116" t="s">
        <v>5961</v>
      </c>
      <c r="D2973" s="113" t="s">
        <v>5962</v>
      </c>
      <c r="E2973" s="113" t="s">
        <v>211</v>
      </c>
      <c r="F2973" s="113"/>
      <c r="G2973" s="113">
        <v>1</v>
      </c>
      <c r="H2973" s="150">
        <v>332.8</v>
      </c>
      <c r="I2973" s="161">
        <v>0.25</v>
      </c>
      <c r="J2973" s="157">
        <f t="shared" si="92"/>
        <v>249.60000000000002</v>
      </c>
    </row>
    <row r="2974" spans="1:10" ht="15.75">
      <c r="A2974" s="37">
        <f t="shared" si="93"/>
        <v>2970</v>
      </c>
      <c r="B2974" s="115" t="s">
        <v>202</v>
      </c>
      <c r="C2974" s="116" t="s">
        <v>5963</v>
      </c>
      <c r="D2974" s="113" t="s">
        <v>5964</v>
      </c>
      <c r="E2974" s="113" t="s">
        <v>211</v>
      </c>
      <c r="F2974" s="113"/>
      <c r="G2974" s="113">
        <v>1</v>
      </c>
      <c r="H2974" s="150">
        <v>77.823999999999998</v>
      </c>
      <c r="I2974" s="161">
        <v>0.25</v>
      </c>
      <c r="J2974" s="157">
        <f t="shared" si="92"/>
        <v>58.367999999999995</v>
      </c>
    </row>
    <row r="2975" spans="1:10" ht="15.75">
      <c r="A2975" s="37">
        <f t="shared" si="93"/>
        <v>2971</v>
      </c>
      <c r="B2975" s="115" t="s">
        <v>202</v>
      </c>
      <c r="C2975" s="116" t="s">
        <v>5965</v>
      </c>
      <c r="D2975" s="113" t="s">
        <v>5966</v>
      </c>
      <c r="E2975" s="113" t="s">
        <v>211</v>
      </c>
      <c r="F2975" s="113"/>
      <c r="G2975" s="113">
        <v>1</v>
      </c>
      <c r="H2975" s="150">
        <v>243.71200000000002</v>
      </c>
      <c r="I2975" s="161">
        <v>0.25</v>
      </c>
      <c r="J2975" s="157">
        <f t="shared" si="92"/>
        <v>182.78400000000002</v>
      </c>
    </row>
    <row r="2976" spans="1:10" ht="15.75">
      <c r="A2976" s="37">
        <f t="shared" si="93"/>
        <v>2972</v>
      </c>
      <c r="B2976" s="115" t="s">
        <v>202</v>
      </c>
      <c r="C2976" s="116" t="s">
        <v>5967</v>
      </c>
      <c r="D2976" s="113" t="s">
        <v>5968</v>
      </c>
      <c r="E2976" s="113" t="s">
        <v>211</v>
      </c>
      <c r="F2976" s="113"/>
      <c r="G2976" s="113">
        <v>1</v>
      </c>
      <c r="H2976" s="150">
        <v>29.696000000000002</v>
      </c>
      <c r="I2976" s="161">
        <v>0.25</v>
      </c>
      <c r="J2976" s="157">
        <f t="shared" si="92"/>
        <v>22.272000000000002</v>
      </c>
    </row>
    <row r="2977" spans="1:10" ht="15.75">
      <c r="A2977" s="37">
        <f t="shared" si="93"/>
        <v>2973</v>
      </c>
      <c r="B2977" s="115" t="s">
        <v>202</v>
      </c>
      <c r="C2977" s="116" t="s">
        <v>5969</v>
      </c>
      <c r="D2977" s="113" t="s">
        <v>5970</v>
      </c>
      <c r="E2977" s="113" t="s">
        <v>211</v>
      </c>
      <c r="F2977" s="113"/>
      <c r="G2977" s="113">
        <v>1</v>
      </c>
      <c r="H2977" s="150">
        <v>10.24</v>
      </c>
      <c r="I2977" s="161">
        <v>0.25</v>
      </c>
      <c r="J2977" s="157">
        <f t="shared" si="92"/>
        <v>7.68</v>
      </c>
    </row>
    <row r="2978" spans="1:10" ht="15.75">
      <c r="A2978" s="37">
        <f t="shared" si="93"/>
        <v>2974</v>
      </c>
      <c r="B2978" s="115" t="s">
        <v>202</v>
      </c>
      <c r="C2978" s="116" t="s">
        <v>5971</v>
      </c>
      <c r="D2978" s="113" t="s">
        <v>5972</v>
      </c>
      <c r="E2978" s="113" t="s">
        <v>211</v>
      </c>
      <c r="F2978" s="113"/>
      <c r="G2978" s="113">
        <v>1</v>
      </c>
      <c r="H2978" s="150">
        <v>881.66399999999999</v>
      </c>
      <c r="I2978" s="161">
        <v>0.25</v>
      </c>
      <c r="J2978" s="157">
        <f t="shared" si="92"/>
        <v>661.24800000000005</v>
      </c>
    </row>
    <row r="2979" spans="1:10" ht="15.75">
      <c r="A2979" s="37">
        <f t="shared" si="93"/>
        <v>2975</v>
      </c>
      <c r="B2979" s="115" t="s">
        <v>202</v>
      </c>
      <c r="C2979" s="116" t="s">
        <v>5973</v>
      </c>
      <c r="D2979" s="113" t="s">
        <v>5974</v>
      </c>
      <c r="E2979" s="113" t="s">
        <v>211</v>
      </c>
      <c r="F2979" s="113"/>
      <c r="G2979" s="113">
        <v>1</v>
      </c>
      <c r="H2979" s="150">
        <v>66.56</v>
      </c>
      <c r="I2979" s="161">
        <v>0.25</v>
      </c>
      <c r="J2979" s="157">
        <f t="shared" si="92"/>
        <v>49.92</v>
      </c>
    </row>
    <row r="2980" spans="1:10" ht="15.75">
      <c r="A2980" s="37">
        <f t="shared" si="93"/>
        <v>2976</v>
      </c>
      <c r="B2980" s="115" t="s">
        <v>202</v>
      </c>
      <c r="C2980" s="116" t="s">
        <v>5975</v>
      </c>
      <c r="D2980" s="113" t="s">
        <v>5976</v>
      </c>
      <c r="E2980" s="113" t="s">
        <v>211</v>
      </c>
      <c r="F2980" s="113"/>
      <c r="G2980" s="113">
        <v>1</v>
      </c>
      <c r="H2980" s="150">
        <v>25.6</v>
      </c>
      <c r="I2980" s="161">
        <v>0.25</v>
      </c>
      <c r="J2980" s="157">
        <f t="shared" si="92"/>
        <v>19.200000000000003</v>
      </c>
    </row>
    <row r="2981" spans="1:10" ht="15.75">
      <c r="A2981" s="37">
        <f t="shared" si="93"/>
        <v>2977</v>
      </c>
      <c r="B2981" s="115" t="s">
        <v>202</v>
      </c>
      <c r="C2981" s="116" t="s">
        <v>5977</v>
      </c>
      <c r="D2981" s="113" t="s">
        <v>5978</v>
      </c>
      <c r="E2981" s="113" t="s">
        <v>211</v>
      </c>
      <c r="F2981" s="113"/>
      <c r="G2981" s="113">
        <v>1</v>
      </c>
      <c r="H2981" s="150">
        <v>13.312000000000001</v>
      </c>
      <c r="I2981" s="161">
        <v>0.25</v>
      </c>
      <c r="J2981" s="157">
        <f t="shared" si="92"/>
        <v>9.9840000000000018</v>
      </c>
    </row>
    <row r="2982" spans="1:10" ht="15.75">
      <c r="A2982" s="37">
        <f t="shared" si="93"/>
        <v>2978</v>
      </c>
      <c r="B2982" s="115" t="s">
        <v>202</v>
      </c>
      <c r="C2982" s="116" t="s">
        <v>5979</v>
      </c>
      <c r="D2982" s="113" t="s">
        <v>5980</v>
      </c>
      <c r="E2982" s="113" t="s">
        <v>211</v>
      </c>
      <c r="F2982" s="113"/>
      <c r="G2982" s="113">
        <v>1</v>
      </c>
      <c r="H2982" s="150">
        <v>39.936</v>
      </c>
      <c r="I2982" s="161">
        <v>0.25</v>
      </c>
      <c r="J2982" s="157">
        <f t="shared" si="92"/>
        <v>29.951999999999998</v>
      </c>
    </row>
    <row r="2983" spans="1:10" ht="15.75">
      <c r="A2983" s="37">
        <f t="shared" si="93"/>
        <v>2979</v>
      </c>
      <c r="B2983" s="115" t="s">
        <v>202</v>
      </c>
      <c r="C2983" s="116" t="s">
        <v>5981</v>
      </c>
      <c r="D2983" s="113" t="s">
        <v>5982</v>
      </c>
      <c r="E2983" s="113" t="s">
        <v>211</v>
      </c>
      <c r="F2983" s="113"/>
      <c r="G2983" s="113">
        <v>1</v>
      </c>
      <c r="H2983" s="150">
        <v>29.696000000000002</v>
      </c>
      <c r="I2983" s="161">
        <v>0.25</v>
      </c>
      <c r="J2983" s="157">
        <f t="shared" si="92"/>
        <v>22.272000000000002</v>
      </c>
    </row>
    <row r="2984" spans="1:10" ht="15.75">
      <c r="A2984" s="37">
        <f t="shared" si="93"/>
        <v>2980</v>
      </c>
      <c r="B2984" s="115" t="s">
        <v>202</v>
      </c>
      <c r="C2984" s="116" t="s">
        <v>5983</v>
      </c>
      <c r="D2984" s="113" t="s">
        <v>5984</v>
      </c>
      <c r="E2984" s="113" t="s">
        <v>211</v>
      </c>
      <c r="F2984" s="113"/>
      <c r="G2984" s="113">
        <v>1</v>
      </c>
      <c r="H2984" s="150">
        <v>25.6</v>
      </c>
      <c r="I2984" s="161">
        <v>0.25</v>
      </c>
      <c r="J2984" s="157">
        <f t="shared" si="92"/>
        <v>19.200000000000003</v>
      </c>
    </row>
    <row r="2985" spans="1:10" ht="15.75">
      <c r="A2985" s="37">
        <f t="shared" si="93"/>
        <v>2981</v>
      </c>
      <c r="B2985" s="115" t="s">
        <v>202</v>
      </c>
      <c r="C2985" s="116" t="s">
        <v>5985</v>
      </c>
      <c r="D2985" s="113" t="s">
        <v>5986</v>
      </c>
      <c r="E2985" s="113" t="s">
        <v>211</v>
      </c>
      <c r="F2985" s="113"/>
      <c r="G2985" s="113">
        <v>1</v>
      </c>
      <c r="H2985" s="150">
        <v>30.72</v>
      </c>
      <c r="I2985" s="161">
        <v>0.25</v>
      </c>
      <c r="J2985" s="157">
        <f t="shared" si="92"/>
        <v>23.04</v>
      </c>
    </row>
    <row r="2986" spans="1:10" ht="15.75">
      <c r="A2986" s="37">
        <f t="shared" si="93"/>
        <v>2982</v>
      </c>
      <c r="B2986" s="115" t="s">
        <v>202</v>
      </c>
      <c r="C2986" s="116" t="s">
        <v>5987</v>
      </c>
      <c r="D2986" s="113" t="s">
        <v>5988</v>
      </c>
      <c r="E2986" s="113" t="s">
        <v>211</v>
      </c>
      <c r="F2986" s="113"/>
      <c r="G2986" s="113">
        <v>1</v>
      </c>
      <c r="H2986" s="150">
        <v>128</v>
      </c>
      <c r="I2986" s="161">
        <v>0.25</v>
      </c>
      <c r="J2986" s="157">
        <f t="shared" si="92"/>
        <v>96</v>
      </c>
    </row>
    <row r="2987" spans="1:10" ht="15.75">
      <c r="A2987" s="37">
        <f t="shared" si="93"/>
        <v>2983</v>
      </c>
      <c r="B2987" s="115" t="s">
        <v>202</v>
      </c>
      <c r="C2987" s="116" t="s">
        <v>5989</v>
      </c>
      <c r="D2987" s="113" t="s">
        <v>5990</v>
      </c>
      <c r="E2987" s="113" t="s">
        <v>211</v>
      </c>
      <c r="F2987" s="113"/>
      <c r="G2987" s="113">
        <v>1</v>
      </c>
      <c r="H2987" s="150">
        <v>36.864000000000004</v>
      </c>
      <c r="I2987" s="161">
        <v>0.25</v>
      </c>
      <c r="J2987" s="157">
        <f t="shared" si="92"/>
        <v>27.648000000000003</v>
      </c>
    </row>
    <row r="2988" spans="1:10" ht="15.75">
      <c r="A2988" s="37">
        <f t="shared" si="93"/>
        <v>2984</v>
      </c>
      <c r="B2988" s="115" t="s">
        <v>202</v>
      </c>
      <c r="C2988" s="116" t="s">
        <v>5991</v>
      </c>
      <c r="D2988" s="113" t="s">
        <v>5992</v>
      </c>
      <c r="E2988" s="113" t="s">
        <v>211</v>
      </c>
      <c r="F2988" s="113"/>
      <c r="G2988" s="113">
        <v>1</v>
      </c>
      <c r="H2988" s="150">
        <v>10.24</v>
      </c>
      <c r="I2988" s="161">
        <v>0.25</v>
      </c>
      <c r="J2988" s="157">
        <f t="shared" si="92"/>
        <v>7.68</v>
      </c>
    </row>
    <row r="2989" spans="1:10" ht="15.75">
      <c r="A2989" s="37">
        <f t="shared" si="93"/>
        <v>2985</v>
      </c>
      <c r="B2989" s="115" t="s">
        <v>202</v>
      </c>
      <c r="C2989" s="116" t="s">
        <v>5993</v>
      </c>
      <c r="D2989" s="113" t="s">
        <v>5994</v>
      </c>
      <c r="E2989" s="113" t="s">
        <v>211</v>
      </c>
      <c r="F2989" s="113"/>
      <c r="G2989" s="113">
        <v>1</v>
      </c>
      <c r="H2989" s="150">
        <v>8.1920000000000002</v>
      </c>
      <c r="I2989" s="161">
        <v>0.25</v>
      </c>
      <c r="J2989" s="157">
        <f t="shared" si="92"/>
        <v>6.1440000000000001</v>
      </c>
    </row>
    <row r="2990" spans="1:10" ht="15.75">
      <c r="A2990" s="37">
        <f t="shared" si="93"/>
        <v>2986</v>
      </c>
      <c r="B2990" s="115" t="s">
        <v>202</v>
      </c>
      <c r="C2990" s="116" t="s">
        <v>5995</v>
      </c>
      <c r="D2990" s="113" t="s">
        <v>5996</v>
      </c>
      <c r="E2990" s="113" t="s">
        <v>211</v>
      </c>
      <c r="F2990" s="113"/>
      <c r="G2990" s="113">
        <v>1</v>
      </c>
      <c r="H2990" s="150">
        <v>851.96800000000007</v>
      </c>
      <c r="I2990" s="161">
        <v>0.25</v>
      </c>
      <c r="J2990" s="157">
        <f t="shared" si="92"/>
        <v>638.97600000000011</v>
      </c>
    </row>
    <row r="2991" spans="1:10" ht="15.75">
      <c r="A2991" s="37">
        <f t="shared" si="93"/>
        <v>2987</v>
      </c>
      <c r="B2991" s="115" t="s">
        <v>202</v>
      </c>
      <c r="C2991" s="116" t="s">
        <v>5997</v>
      </c>
      <c r="D2991" s="113" t="s">
        <v>5998</v>
      </c>
      <c r="E2991" s="113" t="s">
        <v>211</v>
      </c>
      <c r="F2991" s="113"/>
      <c r="G2991" s="113">
        <v>1</v>
      </c>
      <c r="H2991" s="150">
        <v>15.36</v>
      </c>
      <c r="I2991" s="161">
        <v>0.25</v>
      </c>
      <c r="J2991" s="157">
        <f t="shared" si="92"/>
        <v>11.52</v>
      </c>
    </row>
    <row r="2992" spans="1:10" ht="15.75">
      <c r="A2992" s="37">
        <f t="shared" si="93"/>
        <v>2988</v>
      </c>
      <c r="B2992" s="115" t="s">
        <v>202</v>
      </c>
      <c r="C2992" s="116" t="s">
        <v>5999</v>
      </c>
      <c r="D2992" s="113" t="s">
        <v>6000</v>
      </c>
      <c r="E2992" s="113" t="s">
        <v>211</v>
      </c>
      <c r="F2992" s="113"/>
      <c r="G2992" s="113">
        <v>1</v>
      </c>
      <c r="H2992" s="150">
        <v>888.83199999999999</v>
      </c>
      <c r="I2992" s="161">
        <v>0.25</v>
      </c>
      <c r="J2992" s="157">
        <f t="shared" si="92"/>
        <v>666.62400000000002</v>
      </c>
    </row>
    <row r="2993" spans="1:10" ht="15.75">
      <c r="A2993" s="37">
        <f t="shared" si="93"/>
        <v>2989</v>
      </c>
      <c r="B2993" s="115" t="s">
        <v>202</v>
      </c>
      <c r="C2993" s="116" t="s">
        <v>6001</v>
      </c>
      <c r="D2993" s="113" t="s">
        <v>6002</v>
      </c>
      <c r="E2993" s="113" t="s">
        <v>211</v>
      </c>
      <c r="F2993" s="113"/>
      <c r="G2993" s="113">
        <v>1</v>
      </c>
      <c r="H2993" s="150">
        <v>15.36</v>
      </c>
      <c r="I2993" s="161">
        <v>0.25</v>
      </c>
      <c r="J2993" s="157">
        <f t="shared" si="92"/>
        <v>11.52</v>
      </c>
    </row>
    <row r="2994" spans="1:10" ht="15.75">
      <c r="A2994" s="37">
        <f t="shared" si="93"/>
        <v>2990</v>
      </c>
      <c r="B2994" s="115" t="s">
        <v>202</v>
      </c>
      <c r="C2994" s="116" t="s">
        <v>6003</v>
      </c>
      <c r="D2994" s="113" t="s">
        <v>6004</v>
      </c>
      <c r="E2994" s="113" t="s">
        <v>211</v>
      </c>
      <c r="F2994" s="113"/>
      <c r="G2994" s="113">
        <v>1</v>
      </c>
      <c r="H2994" s="150">
        <v>14.336</v>
      </c>
      <c r="I2994" s="161">
        <v>0.25</v>
      </c>
      <c r="J2994" s="157">
        <f t="shared" si="92"/>
        <v>10.752000000000001</v>
      </c>
    </row>
    <row r="2995" spans="1:10" ht="15.75">
      <c r="A2995" s="37">
        <f t="shared" si="93"/>
        <v>2991</v>
      </c>
      <c r="B2995" s="115" t="s">
        <v>202</v>
      </c>
      <c r="C2995" s="116" t="s">
        <v>6005</v>
      </c>
      <c r="D2995" s="113" t="s">
        <v>6006</v>
      </c>
      <c r="E2995" s="113" t="s">
        <v>211</v>
      </c>
      <c r="F2995" s="113"/>
      <c r="G2995" s="113">
        <v>1</v>
      </c>
      <c r="H2995" s="150">
        <v>25.6</v>
      </c>
      <c r="I2995" s="161">
        <v>0.25</v>
      </c>
      <c r="J2995" s="157">
        <f t="shared" si="92"/>
        <v>19.200000000000003</v>
      </c>
    </row>
    <row r="2996" spans="1:10" ht="15.75">
      <c r="A2996" s="37">
        <f t="shared" si="93"/>
        <v>2992</v>
      </c>
      <c r="B2996" s="115" t="s">
        <v>202</v>
      </c>
      <c r="C2996" s="116" t="s">
        <v>6007</v>
      </c>
      <c r="D2996" s="113" t="s">
        <v>6008</v>
      </c>
      <c r="E2996" s="113" t="s">
        <v>211</v>
      </c>
      <c r="F2996" s="113"/>
      <c r="G2996" s="113">
        <v>1</v>
      </c>
      <c r="H2996" s="150">
        <v>1126.4000000000001</v>
      </c>
      <c r="I2996" s="161">
        <v>0.25</v>
      </c>
      <c r="J2996" s="157">
        <f t="shared" si="92"/>
        <v>844.80000000000007</v>
      </c>
    </row>
    <row r="2997" spans="1:10" ht="15.75">
      <c r="A2997" s="37">
        <f t="shared" si="93"/>
        <v>2993</v>
      </c>
      <c r="B2997" s="115" t="s">
        <v>202</v>
      </c>
      <c r="C2997" s="116" t="s">
        <v>6009</v>
      </c>
      <c r="D2997" s="113" t="s">
        <v>6010</v>
      </c>
      <c r="E2997" s="113" t="s">
        <v>211</v>
      </c>
      <c r="F2997" s="113"/>
      <c r="G2997" s="113">
        <v>1</v>
      </c>
      <c r="H2997" s="150">
        <v>5.12</v>
      </c>
      <c r="I2997" s="161">
        <v>0.25</v>
      </c>
      <c r="J2997" s="157">
        <f t="shared" si="92"/>
        <v>3.84</v>
      </c>
    </row>
    <row r="2998" spans="1:10" ht="15.75">
      <c r="A2998" s="37">
        <f t="shared" si="93"/>
        <v>2994</v>
      </c>
      <c r="B2998" s="115" t="s">
        <v>202</v>
      </c>
      <c r="C2998" s="116" t="s">
        <v>6011</v>
      </c>
      <c r="D2998" s="113" t="s">
        <v>6012</v>
      </c>
      <c r="E2998" s="113" t="s">
        <v>211</v>
      </c>
      <c r="F2998" s="113"/>
      <c r="G2998" s="113">
        <v>1</v>
      </c>
      <c r="H2998" s="150">
        <v>5.12</v>
      </c>
      <c r="I2998" s="161">
        <v>0.25</v>
      </c>
      <c r="J2998" s="157">
        <f t="shared" si="92"/>
        <v>3.84</v>
      </c>
    </row>
    <row r="2999" spans="1:10" ht="15.75">
      <c r="A2999" s="37">
        <f t="shared" si="93"/>
        <v>2995</v>
      </c>
      <c r="B2999" s="115" t="s">
        <v>202</v>
      </c>
      <c r="C2999" s="116" t="s">
        <v>6013</v>
      </c>
      <c r="D2999" s="113" t="s">
        <v>6014</v>
      </c>
      <c r="E2999" s="113" t="s">
        <v>211</v>
      </c>
      <c r="F2999" s="113"/>
      <c r="G2999" s="113">
        <v>1</v>
      </c>
      <c r="H2999" s="150">
        <v>3.0720000000000001</v>
      </c>
      <c r="I2999" s="161">
        <v>0.25</v>
      </c>
      <c r="J2999" s="157">
        <f t="shared" ref="J2999:J3062" si="94">H2999*(1-I2999)</f>
        <v>2.3040000000000003</v>
      </c>
    </row>
    <row r="3000" spans="1:10" ht="15.75">
      <c r="A3000" s="37">
        <f t="shared" si="93"/>
        <v>2996</v>
      </c>
      <c r="B3000" s="115" t="s">
        <v>202</v>
      </c>
      <c r="C3000" s="116" t="s">
        <v>6015</v>
      </c>
      <c r="D3000" s="113" t="s">
        <v>6016</v>
      </c>
      <c r="E3000" s="113" t="s">
        <v>211</v>
      </c>
      <c r="F3000" s="113"/>
      <c r="G3000" s="113">
        <v>1</v>
      </c>
      <c r="H3000" s="150">
        <v>25.6</v>
      </c>
      <c r="I3000" s="161">
        <v>0.25</v>
      </c>
      <c r="J3000" s="157">
        <f t="shared" si="94"/>
        <v>19.200000000000003</v>
      </c>
    </row>
    <row r="3001" spans="1:10" ht="15.75">
      <c r="A3001" s="37">
        <f t="shared" si="93"/>
        <v>2997</v>
      </c>
      <c r="B3001" s="115" t="s">
        <v>202</v>
      </c>
      <c r="C3001" s="116" t="s">
        <v>6017</v>
      </c>
      <c r="D3001" s="113" t="s">
        <v>6018</v>
      </c>
      <c r="E3001" s="113" t="s">
        <v>211</v>
      </c>
      <c r="F3001" s="113"/>
      <c r="G3001" s="113">
        <v>1</v>
      </c>
      <c r="H3001" s="150">
        <v>73.728000000000009</v>
      </c>
      <c r="I3001" s="161">
        <v>0.25</v>
      </c>
      <c r="J3001" s="157">
        <f t="shared" si="94"/>
        <v>55.296000000000006</v>
      </c>
    </row>
    <row r="3002" spans="1:10" ht="15.75">
      <c r="A3002" s="37">
        <f t="shared" si="93"/>
        <v>2998</v>
      </c>
      <c r="B3002" s="115" t="s">
        <v>202</v>
      </c>
      <c r="C3002" s="116" t="s">
        <v>6019</v>
      </c>
      <c r="D3002" s="113" t="s">
        <v>6020</v>
      </c>
      <c r="E3002" s="113" t="s">
        <v>211</v>
      </c>
      <c r="F3002" s="113"/>
      <c r="G3002" s="113">
        <v>1</v>
      </c>
      <c r="H3002" s="150">
        <v>90.111999999999995</v>
      </c>
      <c r="I3002" s="161">
        <v>0.25</v>
      </c>
      <c r="J3002" s="157">
        <f t="shared" si="94"/>
        <v>67.584000000000003</v>
      </c>
    </row>
    <row r="3003" spans="1:10" ht="15.75">
      <c r="A3003" s="37">
        <f t="shared" si="93"/>
        <v>2999</v>
      </c>
      <c r="B3003" s="115" t="s">
        <v>202</v>
      </c>
      <c r="C3003" s="116" t="s">
        <v>6021</v>
      </c>
      <c r="D3003" s="113" t="s">
        <v>6022</v>
      </c>
      <c r="E3003" s="113" t="s">
        <v>211</v>
      </c>
      <c r="F3003" s="113"/>
      <c r="G3003" s="113">
        <v>1</v>
      </c>
      <c r="H3003" s="150">
        <v>49.152000000000001</v>
      </c>
      <c r="I3003" s="161">
        <v>0.25</v>
      </c>
      <c r="J3003" s="157">
        <f t="shared" si="94"/>
        <v>36.864000000000004</v>
      </c>
    </row>
    <row r="3004" spans="1:10" ht="15.75">
      <c r="A3004" s="37">
        <f t="shared" si="93"/>
        <v>3000</v>
      </c>
      <c r="B3004" s="115" t="s">
        <v>202</v>
      </c>
      <c r="C3004" s="116" t="s">
        <v>6023</v>
      </c>
      <c r="D3004" s="113" t="s">
        <v>6024</v>
      </c>
      <c r="E3004" s="113" t="s">
        <v>211</v>
      </c>
      <c r="F3004" s="113"/>
      <c r="G3004" s="113">
        <v>1</v>
      </c>
      <c r="H3004" s="150">
        <v>98.304000000000002</v>
      </c>
      <c r="I3004" s="161">
        <v>0.25</v>
      </c>
      <c r="J3004" s="157">
        <f t="shared" si="94"/>
        <v>73.728000000000009</v>
      </c>
    </row>
    <row r="3005" spans="1:10" ht="15.75">
      <c r="A3005" s="37">
        <f t="shared" si="93"/>
        <v>3001</v>
      </c>
      <c r="B3005" s="115" t="s">
        <v>202</v>
      </c>
      <c r="C3005" s="116" t="s">
        <v>6025</v>
      </c>
      <c r="D3005" s="113" t="s">
        <v>6026</v>
      </c>
      <c r="E3005" s="113" t="s">
        <v>211</v>
      </c>
      <c r="F3005" s="113"/>
      <c r="G3005" s="113">
        <v>1</v>
      </c>
      <c r="H3005" s="150">
        <v>37.887999999999998</v>
      </c>
      <c r="I3005" s="161">
        <v>0.25</v>
      </c>
      <c r="J3005" s="157">
        <f t="shared" si="94"/>
        <v>28.415999999999997</v>
      </c>
    </row>
    <row r="3006" spans="1:10" ht="15.75">
      <c r="A3006" s="37">
        <f t="shared" si="93"/>
        <v>3002</v>
      </c>
      <c r="B3006" s="115" t="s">
        <v>202</v>
      </c>
      <c r="C3006" s="116" t="s">
        <v>6027</v>
      </c>
      <c r="D3006" s="113" t="s">
        <v>6028</v>
      </c>
      <c r="E3006" s="113" t="s">
        <v>211</v>
      </c>
      <c r="F3006" s="113"/>
      <c r="G3006" s="113">
        <v>1</v>
      </c>
      <c r="H3006" s="150">
        <v>25.6</v>
      </c>
      <c r="I3006" s="161">
        <v>0.25</v>
      </c>
      <c r="J3006" s="157">
        <f t="shared" si="94"/>
        <v>19.200000000000003</v>
      </c>
    </row>
    <row r="3007" spans="1:10" ht="15.75">
      <c r="A3007" s="37">
        <f t="shared" si="93"/>
        <v>3003</v>
      </c>
      <c r="B3007" s="115" t="s">
        <v>202</v>
      </c>
      <c r="C3007" s="116" t="s">
        <v>6029</v>
      </c>
      <c r="D3007" s="113" t="s">
        <v>6030</v>
      </c>
      <c r="E3007" s="113" t="s">
        <v>211</v>
      </c>
      <c r="F3007" s="113"/>
      <c r="G3007" s="113">
        <v>1</v>
      </c>
      <c r="H3007" s="150">
        <v>159.744</v>
      </c>
      <c r="I3007" s="161">
        <v>0.25</v>
      </c>
      <c r="J3007" s="157">
        <f t="shared" si="94"/>
        <v>119.80799999999999</v>
      </c>
    </row>
    <row r="3008" spans="1:10" ht="15.75">
      <c r="A3008" s="37">
        <f t="shared" si="93"/>
        <v>3004</v>
      </c>
      <c r="B3008" s="115" t="s">
        <v>202</v>
      </c>
      <c r="C3008" s="116" t="s">
        <v>6031</v>
      </c>
      <c r="D3008" s="113" t="s">
        <v>6032</v>
      </c>
      <c r="E3008" s="113" t="s">
        <v>211</v>
      </c>
      <c r="F3008" s="113"/>
      <c r="G3008" s="113">
        <v>1</v>
      </c>
      <c r="H3008" s="150">
        <v>25.6</v>
      </c>
      <c r="I3008" s="161">
        <v>0.25</v>
      </c>
      <c r="J3008" s="157">
        <f t="shared" si="94"/>
        <v>19.200000000000003</v>
      </c>
    </row>
    <row r="3009" spans="1:10" ht="15.75">
      <c r="A3009" s="37">
        <f t="shared" si="93"/>
        <v>3005</v>
      </c>
      <c r="B3009" s="115" t="s">
        <v>202</v>
      </c>
      <c r="C3009" s="116" t="s">
        <v>6033</v>
      </c>
      <c r="D3009" s="113" t="s">
        <v>6034</v>
      </c>
      <c r="E3009" s="113" t="s">
        <v>211</v>
      </c>
      <c r="F3009" s="113"/>
      <c r="G3009" s="113">
        <v>1</v>
      </c>
      <c r="H3009" s="150">
        <v>25.6</v>
      </c>
      <c r="I3009" s="161">
        <v>0.25</v>
      </c>
      <c r="J3009" s="157">
        <f t="shared" si="94"/>
        <v>19.200000000000003</v>
      </c>
    </row>
    <row r="3010" spans="1:10" ht="15.75">
      <c r="A3010" s="37">
        <f t="shared" si="93"/>
        <v>3006</v>
      </c>
      <c r="B3010" s="115" t="s">
        <v>202</v>
      </c>
      <c r="C3010" s="116" t="s">
        <v>6035</v>
      </c>
      <c r="D3010" s="113" t="s">
        <v>6036</v>
      </c>
      <c r="E3010" s="113" t="s">
        <v>211</v>
      </c>
      <c r="F3010" s="113"/>
      <c r="G3010" s="113">
        <v>1</v>
      </c>
      <c r="H3010" s="150">
        <v>25.6</v>
      </c>
      <c r="I3010" s="161">
        <v>0.25</v>
      </c>
      <c r="J3010" s="157">
        <f t="shared" si="94"/>
        <v>19.200000000000003</v>
      </c>
    </row>
    <row r="3011" spans="1:10" ht="15.75">
      <c r="A3011" s="37">
        <f t="shared" si="93"/>
        <v>3007</v>
      </c>
      <c r="B3011" s="115" t="s">
        <v>202</v>
      </c>
      <c r="C3011" s="116" t="s">
        <v>6037</v>
      </c>
      <c r="D3011" s="113" t="s">
        <v>6038</v>
      </c>
      <c r="E3011" s="113" t="s">
        <v>211</v>
      </c>
      <c r="F3011" s="113"/>
      <c r="G3011" s="113">
        <v>1</v>
      </c>
      <c r="H3011" s="150">
        <v>3.0720000000000001</v>
      </c>
      <c r="I3011" s="161">
        <v>0.25</v>
      </c>
      <c r="J3011" s="157">
        <f t="shared" si="94"/>
        <v>2.3040000000000003</v>
      </c>
    </row>
    <row r="3012" spans="1:10" ht="15.75">
      <c r="A3012" s="37">
        <f t="shared" si="93"/>
        <v>3008</v>
      </c>
      <c r="B3012" s="115" t="s">
        <v>202</v>
      </c>
      <c r="C3012" s="116" t="s">
        <v>6039</v>
      </c>
      <c r="D3012" s="113" t="s">
        <v>6040</v>
      </c>
      <c r="E3012" s="113" t="s">
        <v>211</v>
      </c>
      <c r="F3012" s="113"/>
      <c r="G3012" s="113">
        <v>1</v>
      </c>
      <c r="H3012" s="150">
        <v>56.32</v>
      </c>
      <c r="I3012" s="161">
        <v>0.25</v>
      </c>
      <c r="J3012" s="157">
        <f t="shared" si="94"/>
        <v>42.24</v>
      </c>
    </row>
    <row r="3013" spans="1:10" ht="15.75">
      <c r="A3013" s="37">
        <f t="shared" si="93"/>
        <v>3009</v>
      </c>
      <c r="B3013" s="115" t="s">
        <v>202</v>
      </c>
      <c r="C3013" s="116" t="s">
        <v>6041</v>
      </c>
      <c r="D3013" s="113" t="s">
        <v>6042</v>
      </c>
      <c r="E3013" s="113" t="s">
        <v>211</v>
      </c>
      <c r="F3013" s="113"/>
      <c r="G3013" s="113">
        <v>1</v>
      </c>
      <c r="H3013" s="150">
        <v>3.0720000000000001</v>
      </c>
      <c r="I3013" s="161">
        <v>0.25</v>
      </c>
      <c r="J3013" s="157">
        <f t="shared" si="94"/>
        <v>2.3040000000000003</v>
      </c>
    </row>
    <row r="3014" spans="1:10" ht="15.75">
      <c r="A3014" s="37">
        <f t="shared" si="93"/>
        <v>3010</v>
      </c>
      <c r="B3014" s="115" t="s">
        <v>202</v>
      </c>
      <c r="C3014" s="116" t="s">
        <v>6043</v>
      </c>
      <c r="D3014" s="113" t="s">
        <v>6044</v>
      </c>
      <c r="E3014" s="113" t="s">
        <v>211</v>
      </c>
      <c r="F3014" s="113"/>
      <c r="G3014" s="113">
        <v>1</v>
      </c>
      <c r="H3014" s="150">
        <v>5.12</v>
      </c>
      <c r="I3014" s="161">
        <v>0.25</v>
      </c>
      <c r="J3014" s="157">
        <f t="shared" si="94"/>
        <v>3.84</v>
      </c>
    </row>
    <row r="3015" spans="1:10" ht="15.75">
      <c r="A3015" s="37">
        <f t="shared" ref="A3015:A3078" si="95">A3014+1</f>
        <v>3011</v>
      </c>
      <c r="B3015" s="115" t="s">
        <v>202</v>
      </c>
      <c r="C3015" s="116" t="s">
        <v>6045</v>
      </c>
      <c r="D3015" s="113" t="s">
        <v>6046</v>
      </c>
      <c r="E3015" s="113" t="s">
        <v>211</v>
      </c>
      <c r="F3015" s="113"/>
      <c r="G3015" s="113">
        <v>1</v>
      </c>
      <c r="H3015" s="150">
        <v>13.312000000000001</v>
      </c>
      <c r="I3015" s="161">
        <v>0.25</v>
      </c>
      <c r="J3015" s="157">
        <f t="shared" si="94"/>
        <v>9.9840000000000018</v>
      </c>
    </row>
    <row r="3016" spans="1:10" ht="15.75">
      <c r="A3016" s="37">
        <f t="shared" si="95"/>
        <v>3012</v>
      </c>
      <c r="B3016" s="115" t="s">
        <v>202</v>
      </c>
      <c r="C3016" s="116" t="s">
        <v>6047</v>
      </c>
      <c r="D3016" s="113" t="s">
        <v>6048</v>
      </c>
      <c r="E3016" s="113" t="s">
        <v>211</v>
      </c>
      <c r="F3016" s="113"/>
      <c r="G3016" s="113">
        <v>1</v>
      </c>
      <c r="H3016" s="150">
        <v>49.152000000000001</v>
      </c>
      <c r="I3016" s="161">
        <v>0.25</v>
      </c>
      <c r="J3016" s="157">
        <f t="shared" si="94"/>
        <v>36.864000000000004</v>
      </c>
    </row>
    <row r="3017" spans="1:10" ht="15.75">
      <c r="A3017" s="37">
        <f t="shared" si="95"/>
        <v>3013</v>
      </c>
      <c r="B3017" s="115" t="s">
        <v>202</v>
      </c>
      <c r="C3017" s="116" t="s">
        <v>6049</v>
      </c>
      <c r="D3017" s="113" t="s">
        <v>6050</v>
      </c>
      <c r="E3017" s="113" t="s">
        <v>211</v>
      </c>
      <c r="F3017" s="113"/>
      <c r="G3017" s="113">
        <v>1</v>
      </c>
      <c r="H3017" s="150">
        <v>15.36</v>
      </c>
      <c r="I3017" s="161">
        <v>0.25</v>
      </c>
      <c r="J3017" s="157">
        <f t="shared" si="94"/>
        <v>11.52</v>
      </c>
    </row>
    <row r="3018" spans="1:10" ht="15.75">
      <c r="A3018" s="37">
        <f t="shared" si="95"/>
        <v>3014</v>
      </c>
      <c r="B3018" s="115" t="s">
        <v>202</v>
      </c>
      <c r="C3018" s="116" t="s">
        <v>6051</v>
      </c>
      <c r="D3018" s="113" t="s">
        <v>6052</v>
      </c>
      <c r="E3018" s="113" t="s">
        <v>211</v>
      </c>
      <c r="F3018" s="113"/>
      <c r="G3018" s="113">
        <v>1</v>
      </c>
      <c r="H3018" s="150">
        <v>291.84000000000003</v>
      </c>
      <c r="I3018" s="161">
        <v>0.25</v>
      </c>
      <c r="J3018" s="157">
        <f t="shared" si="94"/>
        <v>218.88000000000002</v>
      </c>
    </row>
    <row r="3019" spans="1:10" ht="15.75">
      <c r="A3019" s="37">
        <f t="shared" si="95"/>
        <v>3015</v>
      </c>
      <c r="B3019" s="115" t="s">
        <v>202</v>
      </c>
      <c r="C3019" s="116" t="s">
        <v>6053</v>
      </c>
      <c r="D3019" s="113" t="s">
        <v>6054</v>
      </c>
      <c r="E3019" s="113" t="s">
        <v>211</v>
      </c>
      <c r="F3019" s="113"/>
      <c r="G3019" s="113">
        <v>1</v>
      </c>
      <c r="H3019" s="150">
        <v>10.24</v>
      </c>
      <c r="I3019" s="161">
        <v>0.25</v>
      </c>
      <c r="J3019" s="157">
        <f t="shared" si="94"/>
        <v>7.68</v>
      </c>
    </row>
    <row r="3020" spans="1:10" ht="15.75">
      <c r="A3020" s="37">
        <f t="shared" si="95"/>
        <v>3016</v>
      </c>
      <c r="B3020" s="115" t="s">
        <v>202</v>
      </c>
      <c r="C3020" s="116" t="s">
        <v>6055</v>
      </c>
      <c r="D3020" s="113" t="s">
        <v>6056</v>
      </c>
      <c r="E3020" s="113" t="s">
        <v>211</v>
      </c>
      <c r="F3020" s="113"/>
      <c r="G3020" s="113">
        <v>1</v>
      </c>
      <c r="H3020" s="150">
        <v>1405</v>
      </c>
      <c r="I3020" s="161">
        <v>0.25</v>
      </c>
      <c r="J3020" s="157">
        <f t="shared" si="94"/>
        <v>1053.75</v>
      </c>
    </row>
    <row r="3021" spans="1:10" ht="15.75">
      <c r="A3021" s="37">
        <f t="shared" si="95"/>
        <v>3017</v>
      </c>
      <c r="B3021" s="115" t="s">
        <v>202</v>
      </c>
      <c r="C3021" s="116" t="s">
        <v>6057</v>
      </c>
      <c r="D3021" s="113" t="s">
        <v>6058</v>
      </c>
      <c r="E3021" s="113" t="s">
        <v>211</v>
      </c>
      <c r="F3021" s="113"/>
      <c r="G3021" s="113">
        <v>1</v>
      </c>
      <c r="H3021" s="150">
        <v>1405</v>
      </c>
      <c r="I3021" s="161">
        <v>0.25</v>
      </c>
      <c r="J3021" s="157">
        <f t="shared" si="94"/>
        <v>1053.75</v>
      </c>
    </row>
    <row r="3022" spans="1:10" ht="15.75">
      <c r="A3022" s="37">
        <f t="shared" si="95"/>
        <v>3018</v>
      </c>
      <c r="B3022" s="115" t="s">
        <v>202</v>
      </c>
      <c r="C3022" s="116" t="s">
        <v>6059</v>
      </c>
      <c r="D3022" s="113" t="s">
        <v>6060</v>
      </c>
      <c r="E3022" s="113" t="s">
        <v>211</v>
      </c>
      <c r="F3022" s="113"/>
      <c r="G3022" s="113">
        <v>1</v>
      </c>
      <c r="H3022" s="150">
        <v>1705</v>
      </c>
      <c r="I3022" s="161">
        <v>0.25</v>
      </c>
      <c r="J3022" s="157">
        <f t="shared" si="94"/>
        <v>1278.75</v>
      </c>
    </row>
    <row r="3023" spans="1:10" ht="15.75">
      <c r="A3023" s="37">
        <f t="shared" si="95"/>
        <v>3019</v>
      </c>
      <c r="B3023" s="115" t="s">
        <v>202</v>
      </c>
      <c r="C3023" s="116" t="s">
        <v>6059</v>
      </c>
      <c r="D3023" s="113" t="s">
        <v>6060</v>
      </c>
      <c r="E3023" s="113" t="s">
        <v>211</v>
      </c>
      <c r="F3023" s="113"/>
      <c r="G3023" s="113">
        <v>1</v>
      </c>
      <c r="H3023" s="150">
        <v>1540</v>
      </c>
      <c r="I3023" s="161">
        <v>0.25</v>
      </c>
      <c r="J3023" s="157">
        <f t="shared" si="94"/>
        <v>1155</v>
      </c>
    </row>
    <row r="3024" spans="1:10" ht="15.75">
      <c r="A3024" s="37">
        <f t="shared" si="95"/>
        <v>3020</v>
      </c>
      <c r="B3024" s="115" t="s">
        <v>202</v>
      </c>
      <c r="C3024" s="116" t="s">
        <v>6061</v>
      </c>
      <c r="D3024" s="113" t="s">
        <v>6056</v>
      </c>
      <c r="E3024" s="113" t="s">
        <v>211</v>
      </c>
      <c r="F3024" s="113"/>
      <c r="G3024" s="113">
        <v>1</v>
      </c>
      <c r="H3024" s="150">
        <v>1405</v>
      </c>
      <c r="I3024" s="161">
        <v>0.25</v>
      </c>
      <c r="J3024" s="157">
        <f t="shared" si="94"/>
        <v>1053.75</v>
      </c>
    </row>
    <row r="3025" spans="1:10" ht="15.75">
      <c r="A3025" s="37">
        <f t="shared" si="95"/>
        <v>3021</v>
      </c>
      <c r="B3025" s="115" t="s">
        <v>202</v>
      </c>
      <c r="C3025" s="116" t="s">
        <v>6062</v>
      </c>
      <c r="D3025" s="113" t="s">
        <v>6058</v>
      </c>
      <c r="E3025" s="113" t="s">
        <v>211</v>
      </c>
      <c r="F3025" s="113"/>
      <c r="G3025" s="113">
        <v>1</v>
      </c>
      <c r="H3025" s="150">
        <v>1405</v>
      </c>
      <c r="I3025" s="161">
        <v>0.25</v>
      </c>
      <c r="J3025" s="157">
        <f t="shared" si="94"/>
        <v>1053.75</v>
      </c>
    </row>
    <row r="3026" spans="1:10" ht="15.75">
      <c r="A3026" s="37">
        <f t="shared" si="95"/>
        <v>3022</v>
      </c>
      <c r="B3026" s="115" t="s">
        <v>202</v>
      </c>
      <c r="C3026" s="116" t="s">
        <v>6063</v>
      </c>
      <c r="D3026" s="113" t="s">
        <v>6060</v>
      </c>
      <c r="E3026" s="113" t="s">
        <v>211</v>
      </c>
      <c r="F3026" s="113"/>
      <c r="G3026" s="113">
        <v>1</v>
      </c>
      <c r="H3026" s="150">
        <v>1705</v>
      </c>
      <c r="I3026" s="161">
        <v>0.25</v>
      </c>
      <c r="J3026" s="157">
        <f t="shared" si="94"/>
        <v>1278.75</v>
      </c>
    </row>
    <row r="3027" spans="1:10" ht="15.75">
      <c r="A3027" s="37">
        <f t="shared" si="95"/>
        <v>3023</v>
      </c>
      <c r="B3027" s="115" t="s">
        <v>202</v>
      </c>
      <c r="C3027" s="116" t="s">
        <v>6063</v>
      </c>
      <c r="D3027" s="113" t="s">
        <v>6060</v>
      </c>
      <c r="E3027" s="113" t="s">
        <v>211</v>
      </c>
      <c r="F3027" s="113"/>
      <c r="G3027" s="113">
        <v>1</v>
      </c>
      <c r="H3027" s="150">
        <v>1540</v>
      </c>
      <c r="I3027" s="161">
        <v>0.25</v>
      </c>
      <c r="J3027" s="157">
        <f t="shared" si="94"/>
        <v>1155</v>
      </c>
    </row>
    <row r="3028" spans="1:10" ht="15.75">
      <c r="A3028" s="37">
        <f t="shared" si="95"/>
        <v>3024</v>
      </c>
      <c r="B3028" s="115" t="s">
        <v>202</v>
      </c>
      <c r="C3028" s="116" t="s">
        <v>6064</v>
      </c>
      <c r="D3028" s="113" t="s">
        <v>6065</v>
      </c>
      <c r="E3028" s="113" t="s">
        <v>211</v>
      </c>
      <c r="F3028" s="113"/>
      <c r="G3028" s="113">
        <v>1</v>
      </c>
      <c r="H3028" s="150">
        <v>225</v>
      </c>
      <c r="I3028" s="161">
        <v>0.25</v>
      </c>
      <c r="J3028" s="157">
        <f t="shared" si="94"/>
        <v>168.75</v>
      </c>
    </row>
    <row r="3029" spans="1:10" ht="15.75">
      <c r="A3029" s="37">
        <f t="shared" si="95"/>
        <v>3025</v>
      </c>
      <c r="B3029" s="115" t="s">
        <v>202</v>
      </c>
      <c r="C3029" s="116" t="s">
        <v>6066</v>
      </c>
      <c r="D3029" s="113" t="s">
        <v>6067</v>
      </c>
      <c r="E3029" s="113" t="s">
        <v>211</v>
      </c>
      <c r="F3029" s="113"/>
      <c r="G3029" s="113">
        <v>1</v>
      </c>
      <c r="H3029" s="150">
        <v>682</v>
      </c>
      <c r="I3029" s="161">
        <v>0.25</v>
      </c>
      <c r="J3029" s="157">
        <f t="shared" si="94"/>
        <v>511.5</v>
      </c>
    </row>
    <row r="3030" spans="1:10" ht="15.75">
      <c r="A3030" s="37">
        <f t="shared" si="95"/>
        <v>3026</v>
      </c>
      <c r="B3030" s="115" t="s">
        <v>202</v>
      </c>
      <c r="C3030" s="116" t="s">
        <v>6068</v>
      </c>
      <c r="D3030" s="113" t="s">
        <v>6069</v>
      </c>
      <c r="E3030" s="113" t="s">
        <v>211</v>
      </c>
      <c r="F3030" s="113"/>
      <c r="G3030" s="113">
        <v>1</v>
      </c>
      <c r="H3030" s="150">
        <v>682</v>
      </c>
      <c r="I3030" s="161">
        <v>0.25</v>
      </c>
      <c r="J3030" s="157">
        <f t="shared" si="94"/>
        <v>511.5</v>
      </c>
    </row>
    <row r="3031" spans="1:10" ht="15.75">
      <c r="A3031" s="37">
        <f t="shared" si="95"/>
        <v>3027</v>
      </c>
      <c r="B3031" s="115" t="s">
        <v>202</v>
      </c>
      <c r="C3031" s="116" t="s">
        <v>6070</v>
      </c>
      <c r="D3031" s="113" t="s">
        <v>6071</v>
      </c>
      <c r="E3031" s="113" t="s">
        <v>211</v>
      </c>
      <c r="F3031" s="113"/>
      <c r="G3031" s="113">
        <v>1</v>
      </c>
      <c r="H3031" s="150">
        <v>748</v>
      </c>
      <c r="I3031" s="161">
        <v>0.25</v>
      </c>
      <c r="J3031" s="157">
        <f t="shared" si="94"/>
        <v>561</v>
      </c>
    </row>
    <row r="3032" spans="1:10" ht="15.75">
      <c r="A3032" s="37">
        <f t="shared" si="95"/>
        <v>3028</v>
      </c>
      <c r="B3032" s="115" t="s">
        <v>202</v>
      </c>
      <c r="C3032" s="116" t="s">
        <v>6072</v>
      </c>
      <c r="D3032" s="113" t="s">
        <v>6073</v>
      </c>
      <c r="E3032" s="113" t="s">
        <v>211</v>
      </c>
      <c r="F3032" s="113"/>
      <c r="G3032" s="113">
        <v>1</v>
      </c>
      <c r="H3032" s="150">
        <v>748</v>
      </c>
      <c r="I3032" s="161">
        <v>0.25</v>
      </c>
      <c r="J3032" s="157">
        <f t="shared" si="94"/>
        <v>561</v>
      </c>
    </row>
    <row r="3033" spans="1:10" ht="15.75">
      <c r="A3033" s="37">
        <f t="shared" si="95"/>
        <v>3029</v>
      </c>
      <c r="B3033" s="115" t="s">
        <v>202</v>
      </c>
      <c r="C3033" s="116" t="s">
        <v>6074</v>
      </c>
      <c r="D3033" s="113" t="s">
        <v>6075</v>
      </c>
      <c r="E3033" s="113" t="s">
        <v>211</v>
      </c>
      <c r="F3033" s="113"/>
      <c r="G3033" s="113">
        <v>1</v>
      </c>
      <c r="H3033" s="150">
        <v>1100</v>
      </c>
      <c r="I3033" s="161">
        <v>0.25</v>
      </c>
      <c r="J3033" s="157">
        <f t="shared" si="94"/>
        <v>825</v>
      </c>
    </row>
    <row r="3034" spans="1:10" ht="15.75">
      <c r="A3034" s="37">
        <f t="shared" si="95"/>
        <v>3030</v>
      </c>
      <c r="B3034" s="115" t="s">
        <v>202</v>
      </c>
      <c r="C3034" s="116" t="s">
        <v>6076</v>
      </c>
      <c r="D3034" s="113" t="s">
        <v>6077</v>
      </c>
      <c r="E3034" s="113" t="s">
        <v>211</v>
      </c>
      <c r="F3034" s="113"/>
      <c r="G3034" s="113">
        <v>1</v>
      </c>
      <c r="H3034" s="150">
        <v>773.42399999999998</v>
      </c>
      <c r="I3034" s="161">
        <v>0.25</v>
      </c>
      <c r="J3034" s="157">
        <f t="shared" si="94"/>
        <v>580.06799999999998</v>
      </c>
    </row>
    <row r="3035" spans="1:10" ht="15.75">
      <c r="A3035" s="37">
        <f t="shared" si="95"/>
        <v>3031</v>
      </c>
      <c r="B3035" s="115" t="s">
        <v>202</v>
      </c>
      <c r="C3035" s="116" t="s">
        <v>6078</v>
      </c>
      <c r="D3035" s="113" t="s">
        <v>6079</v>
      </c>
      <c r="E3035" s="113" t="s">
        <v>211</v>
      </c>
      <c r="F3035" s="113"/>
      <c r="G3035" s="113">
        <v>1</v>
      </c>
      <c r="H3035" s="150">
        <v>509</v>
      </c>
      <c r="I3035" s="161">
        <v>0.25</v>
      </c>
      <c r="J3035" s="157">
        <f t="shared" si="94"/>
        <v>381.75</v>
      </c>
    </row>
    <row r="3036" spans="1:10" ht="15.75">
      <c r="A3036" s="37">
        <f t="shared" si="95"/>
        <v>3032</v>
      </c>
      <c r="B3036" s="115" t="s">
        <v>202</v>
      </c>
      <c r="C3036" s="116" t="s">
        <v>6080</v>
      </c>
      <c r="D3036" s="113" t="s">
        <v>6081</v>
      </c>
      <c r="E3036" s="113" t="s">
        <v>211</v>
      </c>
      <c r="F3036" s="113"/>
      <c r="G3036" s="113">
        <v>1</v>
      </c>
      <c r="H3036" s="150">
        <v>880</v>
      </c>
      <c r="I3036" s="161">
        <v>0.25</v>
      </c>
      <c r="J3036" s="157">
        <f t="shared" si="94"/>
        <v>660</v>
      </c>
    </row>
    <row r="3037" spans="1:10" ht="15.75">
      <c r="A3037" s="37">
        <f t="shared" si="95"/>
        <v>3033</v>
      </c>
      <c r="B3037" s="115" t="s">
        <v>202</v>
      </c>
      <c r="C3037" s="116" t="s">
        <v>6082</v>
      </c>
      <c r="D3037" s="113" t="s">
        <v>6083</v>
      </c>
      <c r="E3037" s="113" t="s">
        <v>211</v>
      </c>
      <c r="F3037" s="113"/>
      <c r="G3037" s="113">
        <v>1</v>
      </c>
      <c r="H3037" s="150">
        <v>440</v>
      </c>
      <c r="I3037" s="161">
        <v>0.25</v>
      </c>
      <c r="J3037" s="157">
        <f t="shared" si="94"/>
        <v>330</v>
      </c>
    </row>
    <row r="3038" spans="1:10" ht="15.75">
      <c r="A3038" s="37">
        <f t="shared" si="95"/>
        <v>3034</v>
      </c>
      <c r="B3038" s="115" t="s">
        <v>202</v>
      </c>
      <c r="C3038" s="116" t="s">
        <v>6084</v>
      </c>
      <c r="D3038" s="113" t="s">
        <v>6085</v>
      </c>
      <c r="E3038" s="113" t="s">
        <v>211</v>
      </c>
      <c r="F3038" s="113"/>
      <c r="G3038" s="113">
        <v>1</v>
      </c>
      <c r="H3038" s="150">
        <v>33</v>
      </c>
      <c r="I3038" s="161">
        <v>0.25</v>
      </c>
      <c r="J3038" s="157">
        <f t="shared" si="94"/>
        <v>24.75</v>
      </c>
    </row>
    <row r="3039" spans="1:10" ht="15.75">
      <c r="A3039" s="37">
        <f t="shared" si="95"/>
        <v>3035</v>
      </c>
      <c r="B3039" s="115" t="s">
        <v>202</v>
      </c>
      <c r="C3039" s="116" t="s">
        <v>6086</v>
      </c>
      <c r="D3039" s="113" t="s">
        <v>6087</v>
      </c>
      <c r="E3039" s="113" t="s">
        <v>211</v>
      </c>
      <c r="F3039" s="113"/>
      <c r="G3039" s="113">
        <v>1</v>
      </c>
      <c r="H3039" s="150">
        <v>247</v>
      </c>
      <c r="I3039" s="161">
        <v>0.25</v>
      </c>
      <c r="J3039" s="157">
        <f t="shared" si="94"/>
        <v>185.25</v>
      </c>
    </row>
    <row r="3040" spans="1:10" ht="15.75">
      <c r="A3040" s="37">
        <f t="shared" si="95"/>
        <v>3036</v>
      </c>
      <c r="B3040" s="115" t="s">
        <v>202</v>
      </c>
      <c r="C3040" s="113" t="s">
        <v>6088</v>
      </c>
      <c r="D3040" s="113" t="s">
        <v>6089</v>
      </c>
      <c r="E3040" s="113" t="s">
        <v>211</v>
      </c>
      <c r="F3040" s="113"/>
      <c r="G3040" s="113">
        <v>1</v>
      </c>
      <c r="H3040" s="150">
        <v>139</v>
      </c>
      <c r="I3040" s="161">
        <v>0.25</v>
      </c>
      <c r="J3040" s="157">
        <f t="shared" si="94"/>
        <v>104.25</v>
      </c>
    </row>
    <row r="3041" spans="1:10" ht="15.75">
      <c r="A3041" s="37">
        <f t="shared" si="95"/>
        <v>3037</v>
      </c>
      <c r="B3041" s="115" t="s">
        <v>202</v>
      </c>
      <c r="C3041" s="116" t="s">
        <v>6090</v>
      </c>
      <c r="D3041" s="113" t="s">
        <v>6091</v>
      </c>
      <c r="E3041" s="113" t="s">
        <v>211</v>
      </c>
      <c r="F3041" s="113"/>
      <c r="G3041" s="113">
        <v>1</v>
      </c>
      <c r="H3041" s="150">
        <v>77</v>
      </c>
      <c r="I3041" s="161">
        <v>0.25</v>
      </c>
      <c r="J3041" s="157">
        <f t="shared" si="94"/>
        <v>57.75</v>
      </c>
    </row>
    <row r="3042" spans="1:10" ht="15.75">
      <c r="A3042" s="37">
        <f t="shared" si="95"/>
        <v>3038</v>
      </c>
      <c r="B3042" s="115" t="s">
        <v>202</v>
      </c>
      <c r="C3042" s="113" t="s">
        <v>6092</v>
      </c>
      <c r="D3042" s="113" t="s">
        <v>6093</v>
      </c>
      <c r="E3042" s="113" t="s">
        <v>211</v>
      </c>
      <c r="F3042" s="113"/>
      <c r="G3042" s="113">
        <v>1</v>
      </c>
      <c r="H3042" s="150">
        <v>66</v>
      </c>
      <c r="I3042" s="161">
        <v>0.25</v>
      </c>
      <c r="J3042" s="157">
        <f t="shared" si="94"/>
        <v>49.5</v>
      </c>
    </row>
    <row r="3043" spans="1:10" ht="15.75">
      <c r="A3043" s="37">
        <f t="shared" si="95"/>
        <v>3039</v>
      </c>
      <c r="B3043" s="115" t="s">
        <v>202</v>
      </c>
      <c r="C3043" s="113" t="s">
        <v>6094</v>
      </c>
      <c r="D3043" s="113" t="s">
        <v>6095</v>
      </c>
      <c r="E3043" s="113" t="s">
        <v>211</v>
      </c>
      <c r="F3043" s="113"/>
      <c r="G3043" s="113">
        <v>1</v>
      </c>
      <c r="H3043" s="150">
        <v>93</v>
      </c>
      <c r="I3043" s="161">
        <v>0.25</v>
      </c>
      <c r="J3043" s="157">
        <f t="shared" si="94"/>
        <v>69.75</v>
      </c>
    </row>
    <row r="3044" spans="1:10" ht="15.75">
      <c r="A3044" s="37">
        <f t="shared" si="95"/>
        <v>3040</v>
      </c>
      <c r="B3044" s="115" t="s">
        <v>202</v>
      </c>
      <c r="C3044" s="116" t="s">
        <v>6096</v>
      </c>
      <c r="D3044" s="113" t="s">
        <v>6097</v>
      </c>
      <c r="E3044" s="113" t="s">
        <v>211</v>
      </c>
      <c r="F3044" s="113"/>
      <c r="G3044" s="113">
        <v>1</v>
      </c>
      <c r="H3044" s="150">
        <v>80</v>
      </c>
      <c r="I3044" s="161">
        <v>0.25</v>
      </c>
      <c r="J3044" s="157">
        <f t="shared" si="94"/>
        <v>60</v>
      </c>
    </row>
    <row r="3045" spans="1:10" ht="15.75">
      <c r="A3045" s="37">
        <f t="shared" si="95"/>
        <v>3041</v>
      </c>
      <c r="B3045" s="115" t="s">
        <v>202</v>
      </c>
      <c r="C3045" s="116" t="s">
        <v>6098</v>
      </c>
      <c r="D3045" s="113" t="s">
        <v>6099</v>
      </c>
      <c r="E3045" s="113" t="s">
        <v>211</v>
      </c>
      <c r="F3045" s="113"/>
      <c r="G3045" s="113">
        <v>1</v>
      </c>
      <c r="H3045" s="150">
        <v>133</v>
      </c>
      <c r="I3045" s="161">
        <v>0.25</v>
      </c>
      <c r="J3045" s="157">
        <f t="shared" si="94"/>
        <v>99.75</v>
      </c>
    </row>
    <row r="3046" spans="1:10" ht="15.75">
      <c r="A3046" s="37">
        <f t="shared" si="95"/>
        <v>3042</v>
      </c>
      <c r="B3046" s="115" t="s">
        <v>202</v>
      </c>
      <c r="C3046" s="116" t="s">
        <v>6100</v>
      </c>
      <c r="D3046" s="113" t="s">
        <v>6101</v>
      </c>
      <c r="E3046" s="113" t="s">
        <v>211</v>
      </c>
      <c r="F3046" s="113"/>
      <c r="G3046" s="113">
        <v>1</v>
      </c>
      <c r="H3046" s="150">
        <v>143</v>
      </c>
      <c r="I3046" s="161">
        <v>0.25</v>
      </c>
      <c r="J3046" s="157">
        <f t="shared" si="94"/>
        <v>107.25</v>
      </c>
    </row>
    <row r="3047" spans="1:10" ht="15.75">
      <c r="A3047" s="37">
        <f t="shared" si="95"/>
        <v>3043</v>
      </c>
      <c r="B3047" s="115" t="s">
        <v>202</v>
      </c>
      <c r="C3047" s="116" t="s">
        <v>6102</v>
      </c>
      <c r="D3047" s="113" t="s">
        <v>6103</v>
      </c>
      <c r="E3047" s="113" t="s">
        <v>211</v>
      </c>
      <c r="F3047" s="113"/>
      <c r="G3047" s="113">
        <v>1</v>
      </c>
      <c r="H3047" s="150">
        <v>128</v>
      </c>
      <c r="I3047" s="161">
        <v>0.25</v>
      </c>
      <c r="J3047" s="157">
        <f t="shared" si="94"/>
        <v>96</v>
      </c>
    </row>
    <row r="3048" spans="1:10" ht="15.75">
      <c r="A3048" s="37">
        <f t="shared" si="95"/>
        <v>3044</v>
      </c>
      <c r="B3048" s="115" t="s">
        <v>202</v>
      </c>
      <c r="C3048" s="116" t="s">
        <v>6104</v>
      </c>
      <c r="D3048" s="113" t="s">
        <v>6105</v>
      </c>
      <c r="E3048" s="113" t="s">
        <v>211</v>
      </c>
      <c r="F3048" s="113"/>
      <c r="G3048" s="113">
        <v>1</v>
      </c>
      <c r="H3048" s="150">
        <v>128</v>
      </c>
      <c r="I3048" s="161">
        <v>0.25</v>
      </c>
      <c r="J3048" s="157">
        <f t="shared" si="94"/>
        <v>96</v>
      </c>
    </row>
    <row r="3049" spans="1:10" ht="15.75">
      <c r="A3049" s="37">
        <f t="shared" si="95"/>
        <v>3045</v>
      </c>
      <c r="B3049" s="115" t="s">
        <v>202</v>
      </c>
      <c r="C3049" s="116" t="s">
        <v>6106</v>
      </c>
      <c r="D3049" s="113" t="s">
        <v>6107</v>
      </c>
      <c r="E3049" s="113" t="s">
        <v>211</v>
      </c>
      <c r="F3049" s="113"/>
      <c r="G3049" s="113">
        <v>1</v>
      </c>
      <c r="H3049" s="150">
        <v>137</v>
      </c>
      <c r="I3049" s="161">
        <v>0.25</v>
      </c>
      <c r="J3049" s="157">
        <f t="shared" si="94"/>
        <v>102.75</v>
      </c>
    </row>
    <row r="3050" spans="1:10" ht="15.75">
      <c r="A3050" s="37">
        <f t="shared" si="95"/>
        <v>3046</v>
      </c>
      <c r="B3050" s="115" t="s">
        <v>202</v>
      </c>
      <c r="C3050" s="116" t="s">
        <v>6108</v>
      </c>
      <c r="D3050" s="113" t="s">
        <v>6109</v>
      </c>
      <c r="E3050" s="113" t="s">
        <v>211</v>
      </c>
      <c r="F3050" s="113"/>
      <c r="G3050" s="113">
        <v>1</v>
      </c>
      <c r="H3050" s="150">
        <v>137</v>
      </c>
      <c r="I3050" s="161">
        <v>0.25</v>
      </c>
      <c r="J3050" s="157">
        <f t="shared" si="94"/>
        <v>102.75</v>
      </c>
    </row>
    <row r="3051" spans="1:10" ht="15.75">
      <c r="A3051" s="37">
        <f t="shared" si="95"/>
        <v>3047</v>
      </c>
      <c r="B3051" s="115" t="s">
        <v>202</v>
      </c>
      <c r="C3051" s="116" t="s">
        <v>6110</v>
      </c>
      <c r="D3051" s="113" t="s">
        <v>6111</v>
      </c>
      <c r="E3051" s="113" t="s">
        <v>211</v>
      </c>
      <c r="F3051" s="113"/>
      <c r="G3051" s="113">
        <v>1</v>
      </c>
      <c r="H3051" s="150">
        <v>137</v>
      </c>
      <c r="I3051" s="161">
        <v>0.25</v>
      </c>
      <c r="J3051" s="157">
        <f t="shared" si="94"/>
        <v>102.75</v>
      </c>
    </row>
    <row r="3052" spans="1:10" ht="15.75">
      <c r="A3052" s="37">
        <f t="shared" si="95"/>
        <v>3048</v>
      </c>
      <c r="B3052" s="115" t="s">
        <v>202</v>
      </c>
      <c r="C3052" s="116" t="s">
        <v>6112</v>
      </c>
      <c r="D3052" s="113" t="s">
        <v>6113</v>
      </c>
      <c r="E3052" s="113" t="s">
        <v>211</v>
      </c>
      <c r="F3052" s="113"/>
      <c r="G3052" s="113">
        <v>1</v>
      </c>
      <c r="H3052" s="150">
        <v>137</v>
      </c>
      <c r="I3052" s="161">
        <v>0.25</v>
      </c>
      <c r="J3052" s="157">
        <f t="shared" si="94"/>
        <v>102.75</v>
      </c>
    </row>
    <row r="3053" spans="1:10" ht="15.75">
      <c r="A3053" s="37">
        <f t="shared" si="95"/>
        <v>3049</v>
      </c>
      <c r="B3053" s="115" t="s">
        <v>202</v>
      </c>
      <c r="C3053" s="116" t="s">
        <v>6114</v>
      </c>
      <c r="D3053" s="113" t="s">
        <v>6115</v>
      </c>
      <c r="E3053" s="113" t="s">
        <v>211</v>
      </c>
      <c r="F3053" s="113"/>
      <c r="G3053" s="113">
        <v>1</v>
      </c>
      <c r="H3053" s="150">
        <v>5</v>
      </c>
      <c r="I3053" s="161">
        <v>0.25</v>
      </c>
      <c r="J3053" s="157">
        <f t="shared" si="94"/>
        <v>3.75</v>
      </c>
    </row>
    <row r="3054" spans="1:10" ht="15.75">
      <c r="A3054" s="37">
        <f t="shared" si="95"/>
        <v>3050</v>
      </c>
      <c r="B3054" s="115" t="s">
        <v>202</v>
      </c>
      <c r="C3054" s="116" t="s">
        <v>6116</v>
      </c>
      <c r="D3054" s="113" t="s">
        <v>6117</v>
      </c>
      <c r="E3054" s="113" t="s">
        <v>211</v>
      </c>
      <c r="F3054" s="113"/>
      <c r="G3054" s="113">
        <v>1</v>
      </c>
      <c r="H3054" s="150">
        <v>220</v>
      </c>
      <c r="I3054" s="161">
        <v>0.25</v>
      </c>
      <c r="J3054" s="157">
        <f t="shared" si="94"/>
        <v>165</v>
      </c>
    </row>
    <row r="3055" spans="1:10" ht="15.75">
      <c r="A3055" s="37">
        <f t="shared" si="95"/>
        <v>3051</v>
      </c>
      <c r="B3055" s="115" t="s">
        <v>202</v>
      </c>
      <c r="C3055" s="116" t="s">
        <v>6118</v>
      </c>
      <c r="D3055" s="113" t="s">
        <v>6119</v>
      </c>
      <c r="E3055" s="113" t="s">
        <v>211</v>
      </c>
      <c r="F3055" s="113"/>
      <c r="G3055" s="113">
        <v>1</v>
      </c>
      <c r="H3055" s="150">
        <v>260</v>
      </c>
      <c r="I3055" s="161">
        <v>0.25</v>
      </c>
      <c r="J3055" s="157">
        <f t="shared" si="94"/>
        <v>195</v>
      </c>
    </row>
    <row r="3056" spans="1:10" ht="15.75">
      <c r="A3056" s="37">
        <f t="shared" si="95"/>
        <v>3052</v>
      </c>
      <c r="B3056" s="115" t="s">
        <v>202</v>
      </c>
      <c r="C3056" s="116" t="s">
        <v>6120</v>
      </c>
      <c r="D3056" s="113" t="s">
        <v>6121</v>
      </c>
      <c r="E3056" s="113" t="s">
        <v>211</v>
      </c>
      <c r="F3056" s="113"/>
      <c r="G3056" s="113">
        <v>1</v>
      </c>
      <c r="H3056" s="150">
        <v>374</v>
      </c>
      <c r="I3056" s="161">
        <v>0.25</v>
      </c>
      <c r="J3056" s="157">
        <f t="shared" si="94"/>
        <v>280.5</v>
      </c>
    </row>
    <row r="3057" spans="1:10" ht="15.75">
      <c r="A3057" s="37">
        <f t="shared" si="95"/>
        <v>3053</v>
      </c>
      <c r="B3057" s="115" t="s">
        <v>202</v>
      </c>
      <c r="C3057" s="116" t="s">
        <v>6122</v>
      </c>
      <c r="D3057" s="113" t="s">
        <v>6123</v>
      </c>
      <c r="E3057" s="113" t="s">
        <v>211</v>
      </c>
      <c r="F3057" s="113"/>
      <c r="G3057" s="113">
        <v>1</v>
      </c>
      <c r="H3057" s="150">
        <v>649</v>
      </c>
      <c r="I3057" s="161">
        <v>0.25</v>
      </c>
      <c r="J3057" s="157">
        <f t="shared" si="94"/>
        <v>486.75</v>
      </c>
    </row>
    <row r="3058" spans="1:10" ht="15.75">
      <c r="A3058" s="37">
        <f t="shared" si="95"/>
        <v>3054</v>
      </c>
      <c r="B3058" s="115" t="s">
        <v>202</v>
      </c>
      <c r="C3058" s="116" t="s">
        <v>6124</v>
      </c>
      <c r="D3058" s="113" t="s">
        <v>6125</v>
      </c>
      <c r="E3058" s="113" t="s">
        <v>211</v>
      </c>
      <c r="F3058" s="113"/>
      <c r="G3058" s="113">
        <v>1</v>
      </c>
      <c r="H3058" s="150">
        <v>935</v>
      </c>
      <c r="I3058" s="161">
        <v>0.25</v>
      </c>
      <c r="J3058" s="157">
        <f t="shared" si="94"/>
        <v>701.25</v>
      </c>
    </row>
    <row r="3059" spans="1:10" ht="15.75">
      <c r="A3059" s="37">
        <f t="shared" si="95"/>
        <v>3055</v>
      </c>
      <c r="B3059" s="115" t="s">
        <v>202</v>
      </c>
      <c r="C3059" s="116" t="s">
        <v>6126</v>
      </c>
      <c r="D3059" s="113" t="s">
        <v>6127</v>
      </c>
      <c r="E3059" s="113" t="s">
        <v>211</v>
      </c>
      <c r="F3059" s="113"/>
      <c r="G3059" s="113">
        <v>1</v>
      </c>
      <c r="H3059" s="150">
        <v>1100</v>
      </c>
      <c r="I3059" s="161">
        <v>0.25</v>
      </c>
      <c r="J3059" s="157">
        <f t="shared" si="94"/>
        <v>825</v>
      </c>
    </row>
    <row r="3060" spans="1:10" ht="15.75">
      <c r="A3060" s="37">
        <f t="shared" si="95"/>
        <v>3056</v>
      </c>
      <c r="B3060" s="115" t="s">
        <v>202</v>
      </c>
      <c r="C3060" s="116" t="s">
        <v>6128</v>
      </c>
      <c r="D3060" s="113" t="s">
        <v>6129</v>
      </c>
      <c r="E3060" s="113" t="s">
        <v>211</v>
      </c>
      <c r="F3060" s="113"/>
      <c r="G3060" s="113">
        <v>1</v>
      </c>
      <c r="H3060" s="150">
        <v>1188</v>
      </c>
      <c r="I3060" s="161">
        <v>0.25</v>
      </c>
      <c r="J3060" s="157">
        <f t="shared" si="94"/>
        <v>891</v>
      </c>
    </row>
    <row r="3061" spans="1:10" ht="15.75">
      <c r="A3061" s="37">
        <f t="shared" si="95"/>
        <v>3057</v>
      </c>
      <c r="B3061" s="115" t="s">
        <v>202</v>
      </c>
      <c r="C3061" s="116" t="s">
        <v>6130</v>
      </c>
      <c r="D3061" s="113" t="s">
        <v>6131</v>
      </c>
      <c r="E3061" s="113" t="s">
        <v>211</v>
      </c>
      <c r="F3061" s="113"/>
      <c r="G3061" s="113">
        <v>1</v>
      </c>
      <c r="H3061" s="150">
        <v>1353</v>
      </c>
      <c r="I3061" s="161">
        <v>0.25</v>
      </c>
      <c r="J3061" s="157">
        <f t="shared" si="94"/>
        <v>1014.75</v>
      </c>
    </row>
    <row r="3062" spans="1:10" ht="15.75">
      <c r="A3062" s="37">
        <f t="shared" si="95"/>
        <v>3058</v>
      </c>
      <c r="B3062" s="115" t="s">
        <v>202</v>
      </c>
      <c r="C3062" s="116" t="s">
        <v>6132</v>
      </c>
      <c r="D3062" s="113" t="s">
        <v>6133</v>
      </c>
      <c r="E3062" s="113" t="s">
        <v>211</v>
      </c>
      <c r="F3062" s="113"/>
      <c r="G3062" s="113">
        <v>1</v>
      </c>
      <c r="H3062" s="150">
        <v>1760</v>
      </c>
      <c r="I3062" s="161">
        <v>0.25</v>
      </c>
      <c r="J3062" s="157">
        <f t="shared" si="94"/>
        <v>1320</v>
      </c>
    </row>
    <row r="3063" spans="1:10" ht="15.75">
      <c r="A3063" s="37">
        <f t="shared" si="95"/>
        <v>3059</v>
      </c>
      <c r="B3063" s="115" t="s">
        <v>202</v>
      </c>
      <c r="C3063" s="93" t="s">
        <v>6134</v>
      </c>
      <c r="D3063" s="113" t="s">
        <v>6135</v>
      </c>
      <c r="E3063" s="113" t="s">
        <v>211</v>
      </c>
      <c r="F3063" s="113"/>
      <c r="G3063" s="113">
        <v>1</v>
      </c>
      <c r="H3063" s="150">
        <v>55</v>
      </c>
      <c r="I3063" s="161">
        <v>0.25</v>
      </c>
      <c r="J3063" s="157">
        <f t="shared" ref="J3063:J3126" si="96">H3063*(1-I3063)</f>
        <v>41.25</v>
      </c>
    </row>
    <row r="3064" spans="1:10" ht="15.75">
      <c r="A3064" s="37">
        <f t="shared" si="95"/>
        <v>3060</v>
      </c>
      <c r="B3064" s="115" t="s">
        <v>202</v>
      </c>
      <c r="C3064" s="116" t="s">
        <v>6136</v>
      </c>
      <c r="D3064" s="113" t="s">
        <v>6137</v>
      </c>
      <c r="E3064" s="113" t="s">
        <v>211</v>
      </c>
      <c r="F3064" s="113"/>
      <c r="G3064" s="113">
        <v>1</v>
      </c>
      <c r="H3064" s="150">
        <v>77</v>
      </c>
      <c r="I3064" s="161">
        <v>0.25</v>
      </c>
      <c r="J3064" s="157">
        <f t="shared" si="96"/>
        <v>57.75</v>
      </c>
    </row>
    <row r="3065" spans="1:10" ht="15.75">
      <c r="A3065" s="37">
        <f t="shared" si="95"/>
        <v>3061</v>
      </c>
      <c r="B3065" s="115" t="s">
        <v>202</v>
      </c>
      <c r="C3065" s="116" t="s">
        <v>6138</v>
      </c>
      <c r="D3065" s="113" t="s">
        <v>6139</v>
      </c>
      <c r="E3065" s="113" t="s">
        <v>211</v>
      </c>
      <c r="F3065" s="113"/>
      <c r="G3065" s="113">
        <v>1</v>
      </c>
      <c r="H3065" s="150">
        <v>385</v>
      </c>
      <c r="I3065" s="161">
        <v>0.25</v>
      </c>
      <c r="J3065" s="157">
        <f t="shared" si="96"/>
        <v>288.75</v>
      </c>
    </row>
    <row r="3066" spans="1:10" ht="15.75">
      <c r="A3066" s="37">
        <f t="shared" si="95"/>
        <v>3062</v>
      </c>
      <c r="B3066" s="115" t="s">
        <v>202</v>
      </c>
      <c r="C3066" s="116" t="s">
        <v>6140</v>
      </c>
      <c r="D3066" s="113" t="s">
        <v>6141</v>
      </c>
      <c r="E3066" s="113" t="s">
        <v>211</v>
      </c>
      <c r="F3066" s="113"/>
      <c r="G3066" s="113">
        <v>1</v>
      </c>
      <c r="H3066" s="150">
        <v>990</v>
      </c>
      <c r="I3066" s="161">
        <v>0.25</v>
      </c>
      <c r="J3066" s="157">
        <f t="shared" si="96"/>
        <v>742.5</v>
      </c>
    </row>
    <row r="3067" spans="1:10" ht="15.75">
      <c r="A3067" s="37">
        <f t="shared" si="95"/>
        <v>3063</v>
      </c>
      <c r="B3067" s="115" t="s">
        <v>202</v>
      </c>
      <c r="C3067" s="116" t="s">
        <v>6142</v>
      </c>
      <c r="D3067" s="113" t="s">
        <v>6143</v>
      </c>
      <c r="E3067" s="113" t="s">
        <v>211</v>
      </c>
      <c r="F3067" s="113"/>
      <c r="G3067" s="113">
        <v>1</v>
      </c>
      <c r="H3067" s="150">
        <v>385</v>
      </c>
      <c r="I3067" s="161">
        <v>0.25</v>
      </c>
      <c r="J3067" s="157">
        <f t="shared" si="96"/>
        <v>288.75</v>
      </c>
    </row>
    <row r="3068" spans="1:10" ht="15.75">
      <c r="A3068" s="37">
        <f t="shared" si="95"/>
        <v>3064</v>
      </c>
      <c r="B3068" s="115" t="s">
        <v>202</v>
      </c>
      <c r="C3068" s="116" t="s">
        <v>6144</v>
      </c>
      <c r="D3068" s="113" t="s">
        <v>6145</v>
      </c>
      <c r="E3068" s="113" t="s">
        <v>211</v>
      </c>
      <c r="F3068" s="113"/>
      <c r="G3068" s="113">
        <v>1</v>
      </c>
      <c r="H3068" s="150">
        <v>561</v>
      </c>
      <c r="I3068" s="161">
        <v>0.25</v>
      </c>
      <c r="J3068" s="157">
        <f t="shared" si="96"/>
        <v>420.75</v>
      </c>
    </row>
    <row r="3069" spans="1:10" ht="15.75">
      <c r="A3069" s="37">
        <f t="shared" si="95"/>
        <v>3065</v>
      </c>
      <c r="B3069" s="115" t="s">
        <v>202</v>
      </c>
      <c r="C3069" s="116" t="s">
        <v>6146</v>
      </c>
      <c r="D3069" s="113" t="s">
        <v>6147</v>
      </c>
      <c r="E3069" s="113" t="s">
        <v>211</v>
      </c>
      <c r="F3069" s="113"/>
      <c r="G3069" s="113">
        <v>1</v>
      </c>
      <c r="H3069" s="150">
        <v>1430</v>
      </c>
      <c r="I3069" s="161">
        <v>0.25</v>
      </c>
      <c r="J3069" s="157">
        <f t="shared" si="96"/>
        <v>1072.5</v>
      </c>
    </row>
    <row r="3070" spans="1:10" ht="15.75">
      <c r="A3070" s="37">
        <f t="shared" si="95"/>
        <v>3066</v>
      </c>
      <c r="B3070" s="115" t="s">
        <v>202</v>
      </c>
      <c r="C3070" s="116" t="s">
        <v>6148</v>
      </c>
      <c r="D3070" s="113" t="s">
        <v>6149</v>
      </c>
      <c r="E3070" s="113" t="s">
        <v>211</v>
      </c>
      <c r="F3070" s="113"/>
      <c r="G3070" s="113">
        <v>1</v>
      </c>
      <c r="H3070" s="150">
        <v>1430</v>
      </c>
      <c r="I3070" s="161">
        <v>0.25</v>
      </c>
      <c r="J3070" s="157">
        <f t="shared" si="96"/>
        <v>1072.5</v>
      </c>
    </row>
    <row r="3071" spans="1:10" ht="15.75">
      <c r="A3071" s="37">
        <f t="shared" si="95"/>
        <v>3067</v>
      </c>
      <c r="B3071" s="115" t="s">
        <v>202</v>
      </c>
      <c r="C3071" s="93" t="s">
        <v>6150</v>
      </c>
      <c r="D3071" s="92" t="s">
        <v>6151</v>
      </c>
      <c r="E3071" s="113" t="s">
        <v>211</v>
      </c>
      <c r="F3071" s="92"/>
      <c r="G3071" s="113">
        <v>1</v>
      </c>
      <c r="H3071" s="150">
        <v>600</v>
      </c>
      <c r="I3071" s="161">
        <v>0.25</v>
      </c>
      <c r="J3071" s="157">
        <f t="shared" si="96"/>
        <v>450</v>
      </c>
    </row>
    <row r="3072" spans="1:10" ht="15.75">
      <c r="A3072" s="37">
        <f t="shared" si="95"/>
        <v>3068</v>
      </c>
      <c r="B3072" s="115" t="s">
        <v>202</v>
      </c>
      <c r="C3072" s="93" t="s">
        <v>6152</v>
      </c>
      <c r="D3072" s="92" t="s">
        <v>6153</v>
      </c>
      <c r="E3072" s="113" t="s">
        <v>211</v>
      </c>
      <c r="F3072" s="92"/>
      <c r="G3072" s="113">
        <v>1</v>
      </c>
      <c r="H3072" s="150">
        <v>140</v>
      </c>
      <c r="I3072" s="161">
        <v>0.25</v>
      </c>
      <c r="J3072" s="157">
        <f t="shared" si="96"/>
        <v>105</v>
      </c>
    </row>
    <row r="3073" spans="1:10" ht="15.75">
      <c r="A3073" s="37">
        <f t="shared" si="95"/>
        <v>3069</v>
      </c>
      <c r="B3073" s="115" t="s">
        <v>202</v>
      </c>
      <c r="C3073" s="116" t="s">
        <v>6154</v>
      </c>
      <c r="D3073" s="113" t="s">
        <v>6155</v>
      </c>
      <c r="E3073" s="113" t="s">
        <v>211</v>
      </c>
      <c r="F3073" s="113"/>
      <c r="G3073" s="113">
        <v>1</v>
      </c>
      <c r="H3073" s="150">
        <v>830</v>
      </c>
      <c r="I3073" s="161">
        <v>0.25</v>
      </c>
      <c r="J3073" s="157">
        <f t="shared" si="96"/>
        <v>622.5</v>
      </c>
    </row>
    <row r="3074" spans="1:10" ht="15.75">
      <c r="A3074" s="37">
        <f t="shared" si="95"/>
        <v>3070</v>
      </c>
      <c r="B3074" s="115" t="s">
        <v>202</v>
      </c>
      <c r="C3074" s="116" t="s">
        <v>6156</v>
      </c>
      <c r="D3074" s="113" t="s">
        <v>6157</v>
      </c>
      <c r="E3074" s="113" t="s">
        <v>211</v>
      </c>
      <c r="F3074" s="113"/>
      <c r="G3074" s="113">
        <v>1</v>
      </c>
      <c r="H3074" s="150">
        <v>180</v>
      </c>
      <c r="I3074" s="161">
        <v>0.25</v>
      </c>
      <c r="J3074" s="157">
        <f t="shared" si="96"/>
        <v>135</v>
      </c>
    </row>
    <row r="3075" spans="1:10" ht="15.75">
      <c r="A3075" s="37">
        <f t="shared" si="95"/>
        <v>3071</v>
      </c>
      <c r="B3075" s="115" t="s">
        <v>202</v>
      </c>
      <c r="C3075" s="116" t="s">
        <v>6158</v>
      </c>
      <c r="D3075" s="113" t="s">
        <v>6159</v>
      </c>
      <c r="E3075" s="113" t="s">
        <v>211</v>
      </c>
      <c r="F3075" s="113"/>
      <c r="G3075" s="113">
        <v>1</v>
      </c>
      <c r="H3075" s="150">
        <v>165</v>
      </c>
      <c r="I3075" s="161">
        <v>0.25</v>
      </c>
      <c r="J3075" s="157">
        <f t="shared" si="96"/>
        <v>123.75</v>
      </c>
    </row>
    <row r="3076" spans="1:10" ht="15.75">
      <c r="A3076" s="37">
        <f t="shared" si="95"/>
        <v>3072</v>
      </c>
      <c r="B3076" s="115" t="s">
        <v>202</v>
      </c>
      <c r="C3076" s="116" t="s">
        <v>6160</v>
      </c>
      <c r="D3076" s="113" t="s">
        <v>6161</v>
      </c>
      <c r="E3076" s="113" t="s">
        <v>211</v>
      </c>
      <c r="F3076" s="113"/>
      <c r="G3076" s="113">
        <v>1</v>
      </c>
      <c r="H3076" s="150">
        <v>27</v>
      </c>
      <c r="I3076" s="161">
        <v>0.25</v>
      </c>
      <c r="J3076" s="157">
        <f t="shared" si="96"/>
        <v>20.25</v>
      </c>
    </row>
    <row r="3077" spans="1:10" ht="15.75">
      <c r="A3077" s="37">
        <f t="shared" si="95"/>
        <v>3073</v>
      </c>
      <c r="B3077" s="115" t="s">
        <v>202</v>
      </c>
      <c r="C3077" s="116" t="s">
        <v>6162</v>
      </c>
      <c r="D3077" s="113" t="s">
        <v>6163</v>
      </c>
      <c r="E3077" s="113" t="s">
        <v>211</v>
      </c>
      <c r="F3077" s="113"/>
      <c r="G3077" s="113">
        <v>1</v>
      </c>
      <c r="H3077" s="150">
        <v>27</v>
      </c>
      <c r="I3077" s="161">
        <v>0.25</v>
      </c>
      <c r="J3077" s="157">
        <f t="shared" si="96"/>
        <v>20.25</v>
      </c>
    </row>
    <row r="3078" spans="1:10" ht="15.75">
      <c r="A3078" s="37">
        <f t="shared" si="95"/>
        <v>3074</v>
      </c>
      <c r="B3078" s="115" t="s">
        <v>202</v>
      </c>
      <c r="C3078" s="116" t="s">
        <v>6164</v>
      </c>
      <c r="D3078" s="113" t="s">
        <v>6165</v>
      </c>
      <c r="E3078" s="113" t="s">
        <v>211</v>
      </c>
      <c r="F3078" s="113"/>
      <c r="G3078" s="113">
        <v>1</v>
      </c>
      <c r="H3078" s="150">
        <v>27</v>
      </c>
      <c r="I3078" s="161">
        <v>0.25</v>
      </c>
      <c r="J3078" s="157">
        <f t="shared" si="96"/>
        <v>20.25</v>
      </c>
    </row>
    <row r="3079" spans="1:10" ht="15.75">
      <c r="A3079" s="37">
        <f t="shared" ref="A3079:A3142" si="97">A3078+1</f>
        <v>3075</v>
      </c>
      <c r="B3079" s="115" t="s">
        <v>202</v>
      </c>
      <c r="C3079" s="116" t="s">
        <v>6166</v>
      </c>
      <c r="D3079" s="113" t="s">
        <v>6167</v>
      </c>
      <c r="E3079" s="113" t="s">
        <v>211</v>
      </c>
      <c r="F3079" s="113"/>
      <c r="G3079" s="113">
        <v>1</v>
      </c>
      <c r="H3079" s="150">
        <v>27</v>
      </c>
      <c r="I3079" s="161">
        <v>0.25</v>
      </c>
      <c r="J3079" s="157">
        <f t="shared" si="96"/>
        <v>20.25</v>
      </c>
    </row>
    <row r="3080" spans="1:10" ht="15.75">
      <c r="A3080" s="37">
        <f t="shared" si="97"/>
        <v>3076</v>
      </c>
      <c r="B3080" s="115" t="s">
        <v>202</v>
      </c>
      <c r="C3080" s="116" t="s">
        <v>6168</v>
      </c>
      <c r="D3080" s="113" t="s">
        <v>6169</v>
      </c>
      <c r="E3080" s="113" t="s">
        <v>211</v>
      </c>
      <c r="F3080" s="113"/>
      <c r="G3080" s="113">
        <v>1</v>
      </c>
      <c r="H3080" s="150">
        <v>27</v>
      </c>
      <c r="I3080" s="161">
        <v>0.25</v>
      </c>
      <c r="J3080" s="157">
        <f t="shared" si="96"/>
        <v>20.25</v>
      </c>
    </row>
    <row r="3081" spans="1:10" ht="15.75">
      <c r="A3081" s="37">
        <f t="shared" si="97"/>
        <v>3077</v>
      </c>
      <c r="B3081" s="115" t="s">
        <v>202</v>
      </c>
      <c r="C3081" s="116" t="s">
        <v>6170</v>
      </c>
      <c r="D3081" s="113" t="s">
        <v>6171</v>
      </c>
      <c r="E3081" s="113" t="s">
        <v>211</v>
      </c>
      <c r="F3081" s="113"/>
      <c r="G3081" s="113">
        <v>1</v>
      </c>
      <c r="H3081" s="150">
        <v>27</v>
      </c>
      <c r="I3081" s="161">
        <v>0.25</v>
      </c>
      <c r="J3081" s="157">
        <f t="shared" si="96"/>
        <v>20.25</v>
      </c>
    </row>
    <row r="3082" spans="1:10" ht="15.75">
      <c r="A3082" s="37">
        <f t="shared" si="97"/>
        <v>3078</v>
      </c>
      <c r="B3082" s="115" t="s">
        <v>202</v>
      </c>
      <c r="C3082" s="116" t="s">
        <v>6172</v>
      </c>
      <c r="D3082" s="113" t="s">
        <v>6173</v>
      </c>
      <c r="E3082" s="113" t="s">
        <v>211</v>
      </c>
      <c r="F3082" s="113"/>
      <c r="G3082" s="113">
        <v>1</v>
      </c>
      <c r="H3082" s="150">
        <v>40</v>
      </c>
      <c r="I3082" s="161">
        <v>0.25</v>
      </c>
      <c r="J3082" s="157">
        <f t="shared" si="96"/>
        <v>30</v>
      </c>
    </row>
    <row r="3083" spans="1:10" ht="15.75">
      <c r="A3083" s="37">
        <f t="shared" si="97"/>
        <v>3079</v>
      </c>
      <c r="B3083" s="115" t="s">
        <v>202</v>
      </c>
      <c r="C3083" s="116" t="s">
        <v>6174</v>
      </c>
      <c r="D3083" s="113" t="s">
        <v>6175</v>
      </c>
      <c r="E3083" s="113" t="s">
        <v>211</v>
      </c>
      <c r="F3083" s="113"/>
      <c r="G3083" s="113">
        <v>1</v>
      </c>
      <c r="H3083" s="150">
        <v>40</v>
      </c>
      <c r="I3083" s="161">
        <v>0.25</v>
      </c>
      <c r="J3083" s="157">
        <f t="shared" si="96"/>
        <v>30</v>
      </c>
    </row>
    <row r="3084" spans="1:10" ht="15.75">
      <c r="A3084" s="37">
        <f t="shared" si="97"/>
        <v>3080</v>
      </c>
      <c r="B3084" s="115" t="s">
        <v>202</v>
      </c>
      <c r="C3084" s="116" t="s">
        <v>6176</v>
      </c>
      <c r="D3084" s="113" t="s">
        <v>6177</v>
      </c>
      <c r="E3084" s="113" t="s">
        <v>211</v>
      </c>
      <c r="F3084" s="113"/>
      <c r="G3084" s="113">
        <v>1</v>
      </c>
      <c r="H3084" s="150">
        <v>44</v>
      </c>
      <c r="I3084" s="161">
        <v>0.25</v>
      </c>
      <c r="J3084" s="157">
        <f t="shared" si="96"/>
        <v>33</v>
      </c>
    </row>
    <row r="3085" spans="1:10" ht="15.75">
      <c r="A3085" s="37">
        <f t="shared" si="97"/>
        <v>3081</v>
      </c>
      <c r="B3085" s="115" t="s">
        <v>202</v>
      </c>
      <c r="C3085" s="116" t="s">
        <v>6178</v>
      </c>
      <c r="D3085" s="113" t="s">
        <v>6179</v>
      </c>
      <c r="E3085" s="113" t="s">
        <v>211</v>
      </c>
      <c r="F3085" s="113"/>
      <c r="G3085" s="113">
        <v>1</v>
      </c>
      <c r="H3085" s="150">
        <v>44</v>
      </c>
      <c r="I3085" s="161">
        <v>0.25</v>
      </c>
      <c r="J3085" s="157">
        <f t="shared" si="96"/>
        <v>33</v>
      </c>
    </row>
    <row r="3086" spans="1:10" ht="15.75">
      <c r="A3086" s="37">
        <f t="shared" si="97"/>
        <v>3082</v>
      </c>
      <c r="B3086" s="115" t="s">
        <v>202</v>
      </c>
      <c r="C3086" s="116" t="s">
        <v>6180</v>
      </c>
      <c r="D3086" s="113" t="s">
        <v>6181</v>
      </c>
      <c r="E3086" s="113" t="s">
        <v>211</v>
      </c>
      <c r="F3086" s="113"/>
      <c r="G3086" s="113">
        <v>1</v>
      </c>
      <c r="H3086" s="150">
        <v>44</v>
      </c>
      <c r="I3086" s="161">
        <v>0.25</v>
      </c>
      <c r="J3086" s="157">
        <f t="shared" si="96"/>
        <v>33</v>
      </c>
    </row>
    <row r="3087" spans="1:10" ht="15.75">
      <c r="A3087" s="37">
        <f t="shared" si="97"/>
        <v>3083</v>
      </c>
      <c r="B3087" s="115" t="s">
        <v>202</v>
      </c>
      <c r="C3087" s="116" t="s">
        <v>6182</v>
      </c>
      <c r="D3087" s="113" t="s">
        <v>6183</v>
      </c>
      <c r="E3087" s="113" t="s">
        <v>211</v>
      </c>
      <c r="F3087" s="113"/>
      <c r="G3087" s="113">
        <v>1</v>
      </c>
      <c r="H3087" s="150">
        <v>44</v>
      </c>
      <c r="I3087" s="161">
        <v>0.25</v>
      </c>
      <c r="J3087" s="157">
        <f t="shared" si="96"/>
        <v>33</v>
      </c>
    </row>
    <row r="3088" spans="1:10" ht="15.75">
      <c r="A3088" s="37">
        <f t="shared" si="97"/>
        <v>3084</v>
      </c>
      <c r="B3088" s="115" t="s">
        <v>202</v>
      </c>
      <c r="C3088" s="93" t="s">
        <v>6184</v>
      </c>
      <c r="D3088" s="92" t="s">
        <v>6185</v>
      </c>
      <c r="E3088" s="113" t="s">
        <v>211</v>
      </c>
      <c r="F3088" s="92"/>
      <c r="G3088" s="113">
        <v>1</v>
      </c>
      <c r="H3088" s="150">
        <v>3039.2000000000003</v>
      </c>
      <c r="I3088" s="161">
        <v>0.25</v>
      </c>
      <c r="J3088" s="157">
        <f t="shared" si="96"/>
        <v>2279.4</v>
      </c>
    </row>
    <row r="3089" spans="1:10" ht="15.75">
      <c r="A3089" s="37">
        <f t="shared" si="97"/>
        <v>3085</v>
      </c>
      <c r="B3089" s="115" t="s">
        <v>202</v>
      </c>
      <c r="C3089" s="116" t="s">
        <v>6186</v>
      </c>
      <c r="D3089" s="113" t="s">
        <v>6187</v>
      </c>
      <c r="E3089" s="113" t="s">
        <v>211</v>
      </c>
      <c r="F3089" s="113"/>
      <c r="G3089" s="113">
        <v>1</v>
      </c>
      <c r="H3089" s="150">
        <v>55</v>
      </c>
      <c r="I3089" s="161">
        <v>0.25</v>
      </c>
      <c r="J3089" s="157">
        <f t="shared" si="96"/>
        <v>41.25</v>
      </c>
    </row>
    <row r="3090" spans="1:10" ht="15.75">
      <c r="A3090" s="37">
        <f t="shared" si="97"/>
        <v>3086</v>
      </c>
      <c r="B3090" s="115" t="s">
        <v>202</v>
      </c>
      <c r="C3090" s="116" t="s">
        <v>6188</v>
      </c>
      <c r="D3090" s="113" t="s">
        <v>6189</v>
      </c>
      <c r="E3090" s="113" t="s">
        <v>211</v>
      </c>
      <c r="F3090" s="113"/>
      <c r="G3090" s="113">
        <v>1</v>
      </c>
      <c r="H3090" s="150">
        <v>55</v>
      </c>
      <c r="I3090" s="161">
        <v>0.25</v>
      </c>
      <c r="J3090" s="157">
        <f t="shared" si="96"/>
        <v>41.25</v>
      </c>
    </row>
    <row r="3091" spans="1:10" ht="15.75">
      <c r="A3091" s="37">
        <f t="shared" si="97"/>
        <v>3087</v>
      </c>
      <c r="B3091" s="115" t="s">
        <v>202</v>
      </c>
      <c r="C3091" s="116" t="s">
        <v>6190</v>
      </c>
      <c r="D3091" s="113" t="s">
        <v>6191</v>
      </c>
      <c r="E3091" s="113" t="s">
        <v>211</v>
      </c>
      <c r="F3091" s="113"/>
      <c r="G3091" s="113">
        <v>1</v>
      </c>
      <c r="H3091" s="150">
        <v>55</v>
      </c>
      <c r="I3091" s="161">
        <v>0.25</v>
      </c>
      <c r="J3091" s="157">
        <f t="shared" si="96"/>
        <v>41.25</v>
      </c>
    </row>
    <row r="3092" spans="1:10" ht="15.75">
      <c r="A3092" s="37">
        <f t="shared" si="97"/>
        <v>3088</v>
      </c>
      <c r="B3092" s="115" t="s">
        <v>202</v>
      </c>
      <c r="C3092" s="116" t="s">
        <v>6192</v>
      </c>
      <c r="D3092" s="113" t="s">
        <v>6193</v>
      </c>
      <c r="E3092" s="113" t="s">
        <v>211</v>
      </c>
      <c r="F3092" s="113"/>
      <c r="G3092" s="113">
        <v>1</v>
      </c>
      <c r="H3092" s="150">
        <v>44</v>
      </c>
      <c r="I3092" s="161">
        <v>0.25</v>
      </c>
      <c r="J3092" s="157">
        <f t="shared" si="96"/>
        <v>33</v>
      </c>
    </row>
    <row r="3093" spans="1:10" ht="15.75">
      <c r="A3093" s="37">
        <f t="shared" si="97"/>
        <v>3089</v>
      </c>
      <c r="B3093" s="115" t="s">
        <v>202</v>
      </c>
      <c r="C3093" s="116" t="s">
        <v>6194</v>
      </c>
      <c r="D3093" s="113" t="s">
        <v>6195</v>
      </c>
      <c r="E3093" s="113" t="s">
        <v>211</v>
      </c>
      <c r="F3093" s="113"/>
      <c r="G3093" s="113">
        <v>1</v>
      </c>
      <c r="H3093" s="150">
        <v>55</v>
      </c>
      <c r="I3093" s="161">
        <v>0.25</v>
      </c>
      <c r="J3093" s="157">
        <f t="shared" si="96"/>
        <v>41.25</v>
      </c>
    </row>
    <row r="3094" spans="1:10" ht="15.75">
      <c r="A3094" s="37">
        <f t="shared" si="97"/>
        <v>3090</v>
      </c>
      <c r="B3094" s="115" t="s">
        <v>202</v>
      </c>
      <c r="C3094" s="116" t="s">
        <v>6196</v>
      </c>
      <c r="D3094" s="113" t="s">
        <v>6197</v>
      </c>
      <c r="E3094" s="113" t="s">
        <v>211</v>
      </c>
      <c r="F3094" s="113"/>
      <c r="G3094" s="113">
        <v>1</v>
      </c>
      <c r="H3094" s="150">
        <v>66</v>
      </c>
      <c r="I3094" s="161">
        <v>0.25</v>
      </c>
      <c r="J3094" s="157">
        <f t="shared" si="96"/>
        <v>49.5</v>
      </c>
    </row>
    <row r="3095" spans="1:10" ht="15.75">
      <c r="A3095" s="37">
        <f t="shared" si="97"/>
        <v>3091</v>
      </c>
      <c r="B3095" s="115" t="s">
        <v>202</v>
      </c>
      <c r="C3095" s="116" t="s">
        <v>6198</v>
      </c>
      <c r="D3095" s="113" t="s">
        <v>6199</v>
      </c>
      <c r="E3095" s="113" t="s">
        <v>211</v>
      </c>
      <c r="F3095" s="113"/>
      <c r="G3095" s="113">
        <v>1</v>
      </c>
      <c r="H3095" s="150">
        <v>77</v>
      </c>
      <c r="I3095" s="161">
        <v>0.25</v>
      </c>
      <c r="J3095" s="157">
        <f t="shared" si="96"/>
        <v>57.75</v>
      </c>
    </row>
    <row r="3096" spans="1:10" ht="15.75">
      <c r="A3096" s="37">
        <f t="shared" si="97"/>
        <v>3092</v>
      </c>
      <c r="B3096" s="115" t="s">
        <v>202</v>
      </c>
      <c r="C3096" s="116" t="s">
        <v>6200</v>
      </c>
      <c r="D3096" s="113" t="s">
        <v>6201</v>
      </c>
      <c r="E3096" s="113" t="s">
        <v>211</v>
      </c>
      <c r="F3096" s="113"/>
      <c r="G3096" s="113">
        <v>1</v>
      </c>
      <c r="H3096" s="150">
        <v>88</v>
      </c>
      <c r="I3096" s="161">
        <v>0.25</v>
      </c>
      <c r="J3096" s="157">
        <f t="shared" si="96"/>
        <v>66</v>
      </c>
    </row>
    <row r="3097" spans="1:10" ht="15.75">
      <c r="A3097" s="37">
        <f t="shared" si="97"/>
        <v>3093</v>
      </c>
      <c r="B3097" s="115" t="s">
        <v>202</v>
      </c>
      <c r="C3097" s="116" t="s">
        <v>6202</v>
      </c>
      <c r="D3097" s="113" t="s">
        <v>6203</v>
      </c>
      <c r="E3097" s="113" t="s">
        <v>211</v>
      </c>
      <c r="F3097" s="113"/>
      <c r="G3097" s="113">
        <v>1</v>
      </c>
      <c r="H3097" s="150">
        <v>88</v>
      </c>
      <c r="I3097" s="161">
        <v>0.25</v>
      </c>
      <c r="J3097" s="157">
        <f t="shared" si="96"/>
        <v>66</v>
      </c>
    </row>
    <row r="3098" spans="1:10" ht="15.75">
      <c r="A3098" s="37">
        <f t="shared" si="97"/>
        <v>3094</v>
      </c>
      <c r="B3098" s="115" t="s">
        <v>202</v>
      </c>
      <c r="C3098" s="116" t="s">
        <v>6204</v>
      </c>
      <c r="D3098" s="113" t="s">
        <v>6205</v>
      </c>
      <c r="E3098" s="113" t="s">
        <v>211</v>
      </c>
      <c r="F3098" s="113"/>
      <c r="G3098" s="113">
        <v>1</v>
      </c>
      <c r="H3098" s="150">
        <v>99</v>
      </c>
      <c r="I3098" s="161">
        <v>0.25</v>
      </c>
      <c r="J3098" s="157">
        <f t="shared" si="96"/>
        <v>74.25</v>
      </c>
    </row>
    <row r="3099" spans="1:10" ht="15.75">
      <c r="A3099" s="37">
        <f t="shared" si="97"/>
        <v>3095</v>
      </c>
      <c r="B3099" s="115" t="s">
        <v>202</v>
      </c>
      <c r="C3099" s="116" t="s">
        <v>6206</v>
      </c>
      <c r="D3099" s="113" t="s">
        <v>6207</v>
      </c>
      <c r="E3099" s="113" t="s">
        <v>211</v>
      </c>
      <c r="F3099" s="113"/>
      <c r="G3099" s="113">
        <v>1</v>
      </c>
      <c r="H3099" s="150">
        <v>88</v>
      </c>
      <c r="I3099" s="161">
        <v>0.25</v>
      </c>
      <c r="J3099" s="157">
        <f t="shared" si="96"/>
        <v>66</v>
      </c>
    </row>
    <row r="3100" spans="1:10" ht="15.75">
      <c r="A3100" s="37">
        <f t="shared" si="97"/>
        <v>3096</v>
      </c>
      <c r="B3100" s="115" t="s">
        <v>202</v>
      </c>
      <c r="C3100" s="116" t="s">
        <v>6208</v>
      </c>
      <c r="D3100" s="113" t="s">
        <v>6209</v>
      </c>
      <c r="E3100" s="113" t="s">
        <v>211</v>
      </c>
      <c r="F3100" s="113"/>
      <c r="G3100" s="113">
        <v>1</v>
      </c>
      <c r="H3100" s="150">
        <v>14</v>
      </c>
      <c r="I3100" s="161">
        <v>0.25</v>
      </c>
      <c r="J3100" s="157">
        <f t="shared" si="96"/>
        <v>10.5</v>
      </c>
    </row>
    <row r="3101" spans="1:10" ht="15.75">
      <c r="A3101" s="37">
        <f t="shared" si="97"/>
        <v>3097</v>
      </c>
      <c r="B3101" s="115" t="s">
        <v>202</v>
      </c>
      <c r="C3101" s="116" t="s">
        <v>6210</v>
      </c>
      <c r="D3101" s="113" t="s">
        <v>6211</v>
      </c>
      <c r="E3101" s="113" t="s">
        <v>211</v>
      </c>
      <c r="F3101" s="113"/>
      <c r="G3101" s="113">
        <v>1</v>
      </c>
      <c r="H3101" s="150">
        <v>33</v>
      </c>
      <c r="I3101" s="161">
        <v>0.25</v>
      </c>
      <c r="J3101" s="157">
        <f t="shared" si="96"/>
        <v>24.75</v>
      </c>
    </row>
    <row r="3102" spans="1:10" ht="15.75">
      <c r="A3102" s="37">
        <f t="shared" si="97"/>
        <v>3098</v>
      </c>
      <c r="B3102" s="115" t="s">
        <v>202</v>
      </c>
      <c r="C3102" s="116" t="s">
        <v>6212</v>
      </c>
      <c r="D3102" s="113" t="s">
        <v>6213</v>
      </c>
      <c r="E3102" s="113" t="s">
        <v>211</v>
      </c>
      <c r="F3102" s="113"/>
      <c r="G3102" s="113">
        <v>1</v>
      </c>
      <c r="H3102" s="150">
        <v>4</v>
      </c>
      <c r="I3102" s="161">
        <v>0.25</v>
      </c>
      <c r="J3102" s="157">
        <f t="shared" si="96"/>
        <v>3</v>
      </c>
    </row>
    <row r="3103" spans="1:10" ht="15.75">
      <c r="A3103" s="37">
        <f t="shared" si="97"/>
        <v>3099</v>
      </c>
      <c r="B3103" s="115" t="s">
        <v>202</v>
      </c>
      <c r="C3103" s="116" t="s">
        <v>6214</v>
      </c>
      <c r="D3103" s="113" t="s">
        <v>6215</v>
      </c>
      <c r="E3103" s="113" t="s">
        <v>211</v>
      </c>
      <c r="F3103" s="113"/>
      <c r="G3103" s="113">
        <v>1</v>
      </c>
      <c r="H3103" s="150">
        <v>2</v>
      </c>
      <c r="I3103" s="161">
        <v>0.25</v>
      </c>
      <c r="J3103" s="157">
        <f t="shared" si="96"/>
        <v>1.5</v>
      </c>
    </row>
    <row r="3104" spans="1:10" ht="15.75">
      <c r="A3104" s="37">
        <f t="shared" si="97"/>
        <v>3100</v>
      </c>
      <c r="B3104" s="115" t="s">
        <v>202</v>
      </c>
      <c r="C3104" s="116" t="s">
        <v>6216</v>
      </c>
      <c r="D3104" s="113" t="s">
        <v>6217</v>
      </c>
      <c r="E3104" s="113" t="s">
        <v>211</v>
      </c>
      <c r="F3104" s="113"/>
      <c r="G3104" s="113">
        <v>1</v>
      </c>
      <c r="H3104" s="150">
        <v>9</v>
      </c>
      <c r="I3104" s="161">
        <v>0.25</v>
      </c>
      <c r="J3104" s="157">
        <f t="shared" si="96"/>
        <v>6.75</v>
      </c>
    </row>
    <row r="3105" spans="1:10" ht="15.75">
      <c r="A3105" s="37">
        <f t="shared" si="97"/>
        <v>3101</v>
      </c>
      <c r="B3105" s="115" t="s">
        <v>202</v>
      </c>
      <c r="C3105" s="116" t="s">
        <v>6218</v>
      </c>
      <c r="D3105" s="113" t="s">
        <v>6219</v>
      </c>
      <c r="E3105" s="113" t="s">
        <v>211</v>
      </c>
      <c r="F3105" s="113"/>
      <c r="G3105" s="113">
        <v>1</v>
      </c>
      <c r="H3105" s="150">
        <v>11</v>
      </c>
      <c r="I3105" s="161">
        <v>0.25</v>
      </c>
      <c r="J3105" s="157">
        <f t="shared" si="96"/>
        <v>8.25</v>
      </c>
    </row>
    <row r="3106" spans="1:10" ht="15.75">
      <c r="A3106" s="37">
        <f t="shared" si="97"/>
        <v>3102</v>
      </c>
      <c r="B3106" s="115" t="s">
        <v>202</v>
      </c>
      <c r="C3106" s="116" t="s">
        <v>6220</v>
      </c>
      <c r="D3106" s="113" t="s">
        <v>6221</v>
      </c>
      <c r="E3106" s="113" t="s">
        <v>211</v>
      </c>
      <c r="F3106" s="113"/>
      <c r="G3106" s="113">
        <v>1</v>
      </c>
      <c r="H3106" s="150">
        <v>2</v>
      </c>
      <c r="I3106" s="161">
        <v>0.25</v>
      </c>
      <c r="J3106" s="157">
        <f t="shared" si="96"/>
        <v>1.5</v>
      </c>
    </row>
    <row r="3107" spans="1:10" ht="15.75">
      <c r="A3107" s="37">
        <f t="shared" si="97"/>
        <v>3103</v>
      </c>
      <c r="B3107" s="115" t="s">
        <v>202</v>
      </c>
      <c r="C3107" s="116" t="s">
        <v>6222</v>
      </c>
      <c r="D3107" s="113" t="s">
        <v>6223</v>
      </c>
      <c r="E3107" s="113" t="s">
        <v>211</v>
      </c>
      <c r="F3107" s="113"/>
      <c r="G3107" s="113">
        <v>1</v>
      </c>
      <c r="H3107" s="150">
        <v>2</v>
      </c>
      <c r="I3107" s="161">
        <v>0.25</v>
      </c>
      <c r="J3107" s="157">
        <f t="shared" si="96"/>
        <v>1.5</v>
      </c>
    </row>
    <row r="3108" spans="1:10" ht="15.75">
      <c r="A3108" s="37">
        <f t="shared" si="97"/>
        <v>3104</v>
      </c>
      <c r="B3108" s="115" t="s">
        <v>202</v>
      </c>
      <c r="C3108" s="116" t="s">
        <v>6224</v>
      </c>
      <c r="D3108" s="113" t="s">
        <v>6225</v>
      </c>
      <c r="E3108" s="113" t="s">
        <v>211</v>
      </c>
      <c r="F3108" s="113"/>
      <c r="G3108" s="113">
        <v>1</v>
      </c>
      <c r="H3108" s="150">
        <v>3</v>
      </c>
      <c r="I3108" s="161">
        <v>0.25</v>
      </c>
      <c r="J3108" s="157">
        <f t="shared" si="96"/>
        <v>2.25</v>
      </c>
    </row>
    <row r="3109" spans="1:10" ht="15.75">
      <c r="A3109" s="37">
        <f t="shared" si="97"/>
        <v>3105</v>
      </c>
      <c r="B3109" s="115" t="s">
        <v>202</v>
      </c>
      <c r="C3109" s="116" t="s">
        <v>6226</v>
      </c>
      <c r="D3109" s="113" t="s">
        <v>6227</v>
      </c>
      <c r="E3109" s="113" t="s">
        <v>211</v>
      </c>
      <c r="F3109" s="113"/>
      <c r="G3109" s="113">
        <v>1</v>
      </c>
      <c r="H3109" s="150">
        <v>550</v>
      </c>
      <c r="I3109" s="161">
        <v>0.25</v>
      </c>
      <c r="J3109" s="157">
        <f t="shared" si="96"/>
        <v>412.5</v>
      </c>
    </row>
    <row r="3110" spans="1:10" ht="15.75">
      <c r="A3110" s="37">
        <f t="shared" si="97"/>
        <v>3106</v>
      </c>
      <c r="B3110" s="115" t="s">
        <v>202</v>
      </c>
      <c r="C3110" s="116" t="s">
        <v>6228</v>
      </c>
      <c r="D3110" s="113" t="s">
        <v>6229</v>
      </c>
      <c r="E3110" s="113" t="s">
        <v>211</v>
      </c>
      <c r="F3110" s="113"/>
      <c r="G3110" s="113">
        <v>1</v>
      </c>
      <c r="H3110" s="150">
        <v>572</v>
      </c>
      <c r="I3110" s="161">
        <v>0.25</v>
      </c>
      <c r="J3110" s="157">
        <f t="shared" si="96"/>
        <v>429</v>
      </c>
    </row>
    <row r="3111" spans="1:10" ht="15.75">
      <c r="A3111" s="37">
        <f t="shared" si="97"/>
        <v>3107</v>
      </c>
      <c r="B3111" s="115" t="s">
        <v>202</v>
      </c>
      <c r="C3111" s="116" t="s">
        <v>6230</v>
      </c>
      <c r="D3111" s="113" t="s">
        <v>6231</v>
      </c>
      <c r="E3111" s="113" t="s">
        <v>211</v>
      </c>
      <c r="F3111" s="113"/>
      <c r="G3111" s="113">
        <v>1</v>
      </c>
      <c r="H3111" s="150">
        <v>638</v>
      </c>
      <c r="I3111" s="161">
        <v>0.25</v>
      </c>
      <c r="J3111" s="157">
        <f t="shared" si="96"/>
        <v>478.5</v>
      </c>
    </row>
    <row r="3112" spans="1:10" ht="15.75">
      <c r="A3112" s="37">
        <f t="shared" si="97"/>
        <v>3108</v>
      </c>
      <c r="B3112" s="115" t="s">
        <v>202</v>
      </c>
      <c r="C3112" s="116" t="s">
        <v>6232</v>
      </c>
      <c r="D3112" s="113" t="s">
        <v>6233</v>
      </c>
      <c r="E3112" s="113" t="s">
        <v>211</v>
      </c>
      <c r="F3112" s="113"/>
      <c r="G3112" s="113">
        <v>1</v>
      </c>
      <c r="H3112" s="150">
        <v>682</v>
      </c>
      <c r="I3112" s="161">
        <v>0.25</v>
      </c>
      <c r="J3112" s="157">
        <f t="shared" si="96"/>
        <v>511.5</v>
      </c>
    </row>
    <row r="3113" spans="1:10" ht="15.75">
      <c r="A3113" s="37">
        <f t="shared" si="97"/>
        <v>3109</v>
      </c>
      <c r="B3113" s="115" t="s">
        <v>202</v>
      </c>
      <c r="C3113" s="116" t="s">
        <v>6234</v>
      </c>
      <c r="D3113" s="113" t="s">
        <v>6235</v>
      </c>
      <c r="E3113" s="113" t="s">
        <v>211</v>
      </c>
      <c r="F3113" s="113"/>
      <c r="G3113" s="113">
        <v>1</v>
      </c>
      <c r="H3113" s="150">
        <v>704</v>
      </c>
      <c r="I3113" s="161">
        <v>0.25</v>
      </c>
      <c r="J3113" s="157">
        <f t="shared" si="96"/>
        <v>528</v>
      </c>
    </row>
    <row r="3114" spans="1:10" ht="15.75">
      <c r="A3114" s="37">
        <f t="shared" si="97"/>
        <v>3110</v>
      </c>
      <c r="B3114" s="115" t="s">
        <v>202</v>
      </c>
      <c r="C3114" s="116" t="s">
        <v>6236</v>
      </c>
      <c r="D3114" s="113" t="s">
        <v>6237</v>
      </c>
      <c r="E3114" s="113" t="s">
        <v>211</v>
      </c>
      <c r="F3114" s="113"/>
      <c r="G3114" s="113">
        <v>1</v>
      </c>
      <c r="H3114" s="150">
        <v>726</v>
      </c>
      <c r="I3114" s="161">
        <v>0.25</v>
      </c>
      <c r="J3114" s="157">
        <f t="shared" si="96"/>
        <v>544.5</v>
      </c>
    </row>
    <row r="3115" spans="1:10" ht="15.75">
      <c r="A3115" s="37">
        <f t="shared" si="97"/>
        <v>3111</v>
      </c>
      <c r="B3115" s="115" t="s">
        <v>202</v>
      </c>
      <c r="C3115" s="116" t="s">
        <v>6238</v>
      </c>
      <c r="D3115" s="113" t="s">
        <v>6239</v>
      </c>
      <c r="E3115" s="113" t="s">
        <v>211</v>
      </c>
      <c r="F3115" s="113"/>
      <c r="G3115" s="113">
        <v>1</v>
      </c>
      <c r="H3115" s="150">
        <v>770</v>
      </c>
      <c r="I3115" s="161">
        <v>0.25</v>
      </c>
      <c r="J3115" s="157">
        <f t="shared" si="96"/>
        <v>577.5</v>
      </c>
    </row>
    <row r="3116" spans="1:10" ht="15.75">
      <c r="A3116" s="37">
        <f t="shared" si="97"/>
        <v>3112</v>
      </c>
      <c r="B3116" s="115" t="s">
        <v>202</v>
      </c>
      <c r="C3116" s="116" t="s">
        <v>6240</v>
      </c>
      <c r="D3116" s="113" t="s">
        <v>6241</v>
      </c>
      <c r="E3116" s="113" t="s">
        <v>211</v>
      </c>
      <c r="F3116" s="113"/>
      <c r="G3116" s="113">
        <v>1</v>
      </c>
      <c r="H3116" s="150">
        <v>440</v>
      </c>
      <c r="I3116" s="161">
        <v>0.25</v>
      </c>
      <c r="J3116" s="157">
        <f t="shared" si="96"/>
        <v>330</v>
      </c>
    </row>
    <row r="3117" spans="1:10" ht="15.75">
      <c r="A3117" s="37">
        <f t="shared" si="97"/>
        <v>3113</v>
      </c>
      <c r="B3117" s="115" t="s">
        <v>202</v>
      </c>
      <c r="C3117" s="116" t="s">
        <v>6242</v>
      </c>
      <c r="D3117" s="113" t="s">
        <v>6243</v>
      </c>
      <c r="E3117" s="113" t="s">
        <v>211</v>
      </c>
      <c r="F3117" s="113"/>
      <c r="G3117" s="113">
        <v>1</v>
      </c>
      <c r="H3117" s="150">
        <v>506</v>
      </c>
      <c r="I3117" s="161">
        <v>0.25</v>
      </c>
      <c r="J3117" s="157">
        <f t="shared" si="96"/>
        <v>379.5</v>
      </c>
    </row>
    <row r="3118" spans="1:10" ht="15.75">
      <c r="A3118" s="37">
        <f t="shared" si="97"/>
        <v>3114</v>
      </c>
      <c r="B3118" s="115" t="s">
        <v>202</v>
      </c>
      <c r="C3118" s="116" t="s">
        <v>6244</v>
      </c>
      <c r="D3118" s="113" t="s">
        <v>6245</v>
      </c>
      <c r="E3118" s="113" t="s">
        <v>211</v>
      </c>
      <c r="F3118" s="113"/>
      <c r="G3118" s="113">
        <v>1</v>
      </c>
      <c r="H3118" s="150">
        <v>572</v>
      </c>
      <c r="I3118" s="161">
        <v>0.25</v>
      </c>
      <c r="J3118" s="157">
        <f t="shared" si="96"/>
        <v>429</v>
      </c>
    </row>
    <row r="3119" spans="1:10" ht="15.75">
      <c r="A3119" s="37">
        <f t="shared" si="97"/>
        <v>3115</v>
      </c>
      <c r="B3119" s="115" t="s">
        <v>202</v>
      </c>
      <c r="C3119" s="116" t="s">
        <v>6246</v>
      </c>
      <c r="D3119" s="113" t="s">
        <v>6247</v>
      </c>
      <c r="E3119" s="113" t="s">
        <v>211</v>
      </c>
      <c r="F3119" s="113"/>
      <c r="G3119" s="113">
        <v>1</v>
      </c>
      <c r="H3119" s="150">
        <v>594</v>
      </c>
      <c r="I3119" s="161">
        <v>0.25</v>
      </c>
      <c r="J3119" s="157">
        <f t="shared" si="96"/>
        <v>445.5</v>
      </c>
    </row>
    <row r="3120" spans="1:10" ht="15.75">
      <c r="A3120" s="37">
        <f t="shared" si="97"/>
        <v>3116</v>
      </c>
      <c r="B3120" s="115" t="s">
        <v>202</v>
      </c>
      <c r="C3120" s="116" t="s">
        <v>6248</v>
      </c>
      <c r="D3120" s="113" t="s">
        <v>6249</v>
      </c>
      <c r="E3120" s="113" t="s">
        <v>211</v>
      </c>
      <c r="F3120" s="113"/>
      <c r="G3120" s="113">
        <v>1</v>
      </c>
      <c r="H3120" s="150">
        <v>638</v>
      </c>
      <c r="I3120" s="161">
        <v>0.25</v>
      </c>
      <c r="J3120" s="157">
        <f t="shared" si="96"/>
        <v>478.5</v>
      </c>
    </row>
    <row r="3121" spans="1:10" ht="15.75">
      <c r="A3121" s="37">
        <f t="shared" si="97"/>
        <v>3117</v>
      </c>
      <c r="B3121" s="115" t="s">
        <v>202</v>
      </c>
      <c r="C3121" s="116" t="s">
        <v>6250</v>
      </c>
      <c r="D3121" s="113" t="s">
        <v>6235</v>
      </c>
      <c r="E3121" s="113" t="s">
        <v>211</v>
      </c>
      <c r="F3121" s="113"/>
      <c r="G3121" s="113">
        <v>1</v>
      </c>
      <c r="H3121" s="150">
        <v>880</v>
      </c>
      <c r="I3121" s="161">
        <v>0.25</v>
      </c>
      <c r="J3121" s="157">
        <f t="shared" si="96"/>
        <v>660</v>
      </c>
    </row>
    <row r="3122" spans="1:10" ht="15.75">
      <c r="A3122" s="37">
        <f t="shared" si="97"/>
        <v>3118</v>
      </c>
      <c r="B3122" s="115" t="s">
        <v>202</v>
      </c>
      <c r="C3122" s="116" t="s">
        <v>6251</v>
      </c>
      <c r="D3122" s="113" t="s">
        <v>6239</v>
      </c>
      <c r="E3122" s="113" t="s">
        <v>211</v>
      </c>
      <c r="F3122" s="113"/>
      <c r="G3122" s="113">
        <v>1</v>
      </c>
      <c r="H3122" s="150">
        <v>935</v>
      </c>
      <c r="I3122" s="161">
        <v>0.25</v>
      </c>
      <c r="J3122" s="157">
        <f t="shared" si="96"/>
        <v>701.25</v>
      </c>
    </row>
    <row r="3123" spans="1:10" ht="15.75">
      <c r="A3123" s="37">
        <f t="shared" si="97"/>
        <v>3119</v>
      </c>
      <c r="B3123" s="115" t="s">
        <v>202</v>
      </c>
      <c r="C3123" s="116" t="s">
        <v>6252</v>
      </c>
      <c r="D3123" s="113" t="s">
        <v>6253</v>
      </c>
      <c r="E3123" s="113" t="s">
        <v>211</v>
      </c>
      <c r="F3123" s="113"/>
      <c r="G3123" s="113">
        <v>1</v>
      </c>
      <c r="H3123" s="150">
        <v>990</v>
      </c>
      <c r="I3123" s="161">
        <v>0.25</v>
      </c>
      <c r="J3123" s="157">
        <f t="shared" si="96"/>
        <v>742.5</v>
      </c>
    </row>
    <row r="3124" spans="1:10" ht="15.75">
      <c r="A3124" s="37">
        <f t="shared" si="97"/>
        <v>3120</v>
      </c>
      <c r="B3124" s="115" t="s">
        <v>202</v>
      </c>
      <c r="C3124" s="116" t="s">
        <v>6254</v>
      </c>
      <c r="D3124" s="113" t="s">
        <v>6255</v>
      </c>
      <c r="E3124" s="113" t="s">
        <v>211</v>
      </c>
      <c r="F3124" s="113"/>
      <c r="G3124" s="113">
        <v>1</v>
      </c>
      <c r="H3124" s="150">
        <v>1045</v>
      </c>
      <c r="I3124" s="161">
        <v>0.25</v>
      </c>
      <c r="J3124" s="157">
        <f t="shared" si="96"/>
        <v>783.75</v>
      </c>
    </row>
    <row r="3125" spans="1:10" ht="15.75">
      <c r="A3125" s="37">
        <f t="shared" si="97"/>
        <v>3121</v>
      </c>
      <c r="B3125" s="115" t="s">
        <v>202</v>
      </c>
      <c r="C3125" s="116" t="s">
        <v>6256</v>
      </c>
      <c r="D3125" s="113" t="s">
        <v>6257</v>
      </c>
      <c r="E3125" s="113" t="s">
        <v>211</v>
      </c>
      <c r="F3125" s="113"/>
      <c r="G3125" s="113">
        <v>1</v>
      </c>
      <c r="H3125" s="150">
        <v>1100</v>
      </c>
      <c r="I3125" s="161">
        <v>0.25</v>
      </c>
      <c r="J3125" s="157">
        <f t="shared" si="96"/>
        <v>825</v>
      </c>
    </row>
    <row r="3126" spans="1:10" ht="15.75">
      <c r="A3126" s="37">
        <f t="shared" si="97"/>
        <v>3122</v>
      </c>
      <c r="B3126" s="115" t="s">
        <v>202</v>
      </c>
      <c r="C3126" s="116" t="s">
        <v>6258</v>
      </c>
      <c r="D3126" s="113" t="s">
        <v>6245</v>
      </c>
      <c r="E3126" s="113" t="s">
        <v>211</v>
      </c>
      <c r="F3126" s="113"/>
      <c r="G3126" s="113">
        <v>1</v>
      </c>
      <c r="H3126" s="150">
        <v>638</v>
      </c>
      <c r="I3126" s="161">
        <v>0.25</v>
      </c>
      <c r="J3126" s="157">
        <f t="shared" si="96"/>
        <v>478.5</v>
      </c>
    </row>
    <row r="3127" spans="1:10" ht="15.75">
      <c r="A3127" s="37">
        <f t="shared" si="97"/>
        <v>3123</v>
      </c>
      <c r="B3127" s="115" t="s">
        <v>202</v>
      </c>
      <c r="C3127" s="116" t="s">
        <v>6259</v>
      </c>
      <c r="D3127" s="113" t="s">
        <v>6249</v>
      </c>
      <c r="E3127" s="113" t="s">
        <v>211</v>
      </c>
      <c r="F3127" s="113"/>
      <c r="G3127" s="113">
        <v>1</v>
      </c>
      <c r="H3127" s="150">
        <v>693</v>
      </c>
      <c r="I3127" s="161">
        <v>0.25</v>
      </c>
      <c r="J3127" s="157">
        <f t="shared" ref="J3127:J3190" si="98">H3127*(1-I3127)</f>
        <v>519.75</v>
      </c>
    </row>
    <row r="3128" spans="1:10" ht="15.75">
      <c r="A3128" s="37">
        <f t="shared" si="97"/>
        <v>3124</v>
      </c>
      <c r="B3128" s="115" t="s">
        <v>202</v>
      </c>
      <c r="C3128" s="116" t="s">
        <v>6260</v>
      </c>
      <c r="D3128" s="113" t="s">
        <v>6261</v>
      </c>
      <c r="E3128" s="113" t="s">
        <v>211</v>
      </c>
      <c r="F3128" s="113"/>
      <c r="G3128" s="113">
        <v>1</v>
      </c>
      <c r="H3128" s="150">
        <v>748</v>
      </c>
      <c r="I3128" s="161">
        <v>0.25</v>
      </c>
      <c r="J3128" s="157">
        <f t="shared" si="98"/>
        <v>561</v>
      </c>
    </row>
    <row r="3129" spans="1:10" ht="15.75">
      <c r="A3129" s="37">
        <f t="shared" si="97"/>
        <v>3125</v>
      </c>
      <c r="B3129" s="115" t="s">
        <v>202</v>
      </c>
      <c r="C3129" s="116" t="s">
        <v>6262</v>
      </c>
      <c r="D3129" s="113" t="s">
        <v>6263</v>
      </c>
      <c r="E3129" s="113" t="s">
        <v>211</v>
      </c>
      <c r="F3129" s="113"/>
      <c r="G3129" s="113">
        <v>1</v>
      </c>
      <c r="H3129" s="150">
        <v>803</v>
      </c>
      <c r="I3129" s="161">
        <v>0.25</v>
      </c>
      <c r="J3129" s="157">
        <f t="shared" si="98"/>
        <v>602.25</v>
      </c>
    </row>
    <row r="3130" spans="1:10" ht="15.75">
      <c r="A3130" s="37">
        <f t="shared" si="97"/>
        <v>3126</v>
      </c>
      <c r="B3130" s="115" t="s">
        <v>202</v>
      </c>
      <c r="C3130" s="116" t="s">
        <v>6264</v>
      </c>
      <c r="D3130" s="113" t="s">
        <v>6265</v>
      </c>
      <c r="E3130" s="113" t="s">
        <v>211</v>
      </c>
      <c r="F3130" s="113"/>
      <c r="G3130" s="113">
        <v>1</v>
      </c>
      <c r="H3130" s="150">
        <v>858</v>
      </c>
      <c r="I3130" s="161">
        <v>0.25</v>
      </c>
      <c r="J3130" s="157">
        <f t="shared" si="98"/>
        <v>643.5</v>
      </c>
    </row>
    <row r="3131" spans="1:10" ht="15.75">
      <c r="A3131" s="37">
        <f t="shared" si="97"/>
        <v>3127</v>
      </c>
      <c r="B3131" s="115" t="s">
        <v>202</v>
      </c>
      <c r="C3131" s="116" t="s">
        <v>6266</v>
      </c>
      <c r="D3131" s="113" t="s">
        <v>6235</v>
      </c>
      <c r="E3131" s="113" t="s">
        <v>211</v>
      </c>
      <c r="F3131" s="113"/>
      <c r="G3131" s="113">
        <v>1</v>
      </c>
      <c r="H3131" s="150">
        <v>1155</v>
      </c>
      <c r="I3131" s="161">
        <v>0.25</v>
      </c>
      <c r="J3131" s="157">
        <f t="shared" si="98"/>
        <v>866.25</v>
      </c>
    </row>
    <row r="3132" spans="1:10" ht="15.75">
      <c r="A3132" s="37">
        <f t="shared" si="97"/>
        <v>3128</v>
      </c>
      <c r="B3132" s="115" t="s">
        <v>202</v>
      </c>
      <c r="C3132" s="116" t="s">
        <v>6267</v>
      </c>
      <c r="D3132" s="113" t="s">
        <v>6239</v>
      </c>
      <c r="E3132" s="113" t="s">
        <v>211</v>
      </c>
      <c r="F3132" s="113"/>
      <c r="G3132" s="113">
        <v>1</v>
      </c>
      <c r="H3132" s="150">
        <v>1210</v>
      </c>
      <c r="I3132" s="161">
        <v>0.25</v>
      </c>
      <c r="J3132" s="157">
        <f t="shared" si="98"/>
        <v>907.5</v>
      </c>
    </row>
    <row r="3133" spans="1:10" ht="15.75">
      <c r="A3133" s="37">
        <f t="shared" si="97"/>
        <v>3129</v>
      </c>
      <c r="B3133" s="115" t="s">
        <v>202</v>
      </c>
      <c r="C3133" s="116" t="s">
        <v>6268</v>
      </c>
      <c r="D3133" s="113" t="s">
        <v>6253</v>
      </c>
      <c r="E3133" s="113" t="s">
        <v>211</v>
      </c>
      <c r="F3133" s="113"/>
      <c r="G3133" s="113">
        <v>1</v>
      </c>
      <c r="H3133" s="150">
        <v>1265</v>
      </c>
      <c r="I3133" s="161">
        <v>0.25</v>
      </c>
      <c r="J3133" s="157">
        <f t="shared" si="98"/>
        <v>948.75</v>
      </c>
    </row>
    <row r="3134" spans="1:10" ht="15.75">
      <c r="A3134" s="37">
        <f t="shared" si="97"/>
        <v>3130</v>
      </c>
      <c r="B3134" s="115" t="s">
        <v>202</v>
      </c>
      <c r="C3134" s="116" t="s">
        <v>6269</v>
      </c>
      <c r="D3134" s="113" t="s">
        <v>6255</v>
      </c>
      <c r="E3134" s="113" t="s">
        <v>211</v>
      </c>
      <c r="F3134" s="113"/>
      <c r="G3134" s="113">
        <v>1</v>
      </c>
      <c r="H3134" s="150">
        <v>1320</v>
      </c>
      <c r="I3134" s="161">
        <v>0.25</v>
      </c>
      <c r="J3134" s="157">
        <f t="shared" si="98"/>
        <v>990</v>
      </c>
    </row>
    <row r="3135" spans="1:10" ht="15.75">
      <c r="A3135" s="37">
        <f t="shared" si="97"/>
        <v>3131</v>
      </c>
      <c r="B3135" s="115" t="s">
        <v>202</v>
      </c>
      <c r="C3135" s="116" t="s">
        <v>6270</v>
      </c>
      <c r="D3135" s="113" t="s">
        <v>6257</v>
      </c>
      <c r="E3135" s="113" t="s">
        <v>211</v>
      </c>
      <c r="F3135" s="113"/>
      <c r="G3135" s="113">
        <v>1</v>
      </c>
      <c r="H3135" s="150">
        <v>1375</v>
      </c>
      <c r="I3135" s="161">
        <v>0.25</v>
      </c>
      <c r="J3135" s="157">
        <f t="shared" si="98"/>
        <v>1031.25</v>
      </c>
    </row>
    <row r="3136" spans="1:10" ht="15.75">
      <c r="A3136" s="37">
        <f t="shared" si="97"/>
        <v>3132</v>
      </c>
      <c r="B3136" s="115" t="s">
        <v>202</v>
      </c>
      <c r="C3136" s="116" t="s">
        <v>6271</v>
      </c>
      <c r="D3136" s="113" t="s">
        <v>6245</v>
      </c>
      <c r="E3136" s="113" t="s">
        <v>211</v>
      </c>
      <c r="F3136" s="113"/>
      <c r="G3136" s="113">
        <v>1</v>
      </c>
      <c r="H3136" s="150">
        <v>770</v>
      </c>
      <c r="I3136" s="161">
        <v>0.25</v>
      </c>
      <c r="J3136" s="157">
        <f t="shared" si="98"/>
        <v>577.5</v>
      </c>
    </row>
    <row r="3137" spans="1:10" ht="15.75">
      <c r="A3137" s="37">
        <f t="shared" si="97"/>
        <v>3133</v>
      </c>
      <c r="B3137" s="115" t="s">
        <v>202</v>
      </c>
      <c r="C3137" s="116" t="s">
        <v>6272</v>
      </c>
      <c r="D3137" s="113" t="s">
        <v>6249</v>
      </c>
      <c r="E3137" s="113" t="s">
        <v>211</v>
      </c>
      <c r="F3137" s="113"/>
      <c r="G3137" s="113">
        <v>1</v>
      </c>
      <c r="H3137" s="150">
        <v>825</v>
      </c>
      <c r="I3137" s="161">
        <v>0.25</v>
      </c>
      <c r="J3137" s="157">
        <f t="shared" si="98"/>
        <v>618.75</v>
      </c>
    </row>
    <row r="3138" spans="1:10" ht="15.75">
      <c r="A3138" s="37">
        <f t="shared" si="97"/>
        <v>3134</v>
      </c>
      <c r="B3138" s="115" t="s">
        <v>202</v>
      </c>
      <c r="C3138" s="116" t="s">
        <v>6273</v>
      </c>
      <c r="D3138" s="113" t="s">
        <v>6261</v>
      </c>
      <c r="E3138" s="113" t="s">
        <v>211</v>
      </c>
      <c r="F3138" s="113"/>
      <c r="G3138" s="113">
        <v>1</v>
      </c>
      <c r="H3138" s="150">
        <v>880</v>
      </c>
      <c r="I3138" s="161">
        <v>0.25</v>
      </c>
      <c r="J3138" s="157">
        <f t="shared" si="98"/>
        <v>660</v>
      </c>
    </row>
    <row r="3139" spans="1:10" ht="15.75">
      <c r="A3139" s="37">
        <f t="shared" si="97"/>
        <v>3135</v>
      </c>
      <c r="B3139" s="115" t="s">
        <v>202</v>
      </c>
      <c r="C3139" s="116" t="s">
        <v>6274</v>
      </c>
      <c r="D3139" s="113" t="s">
        <v>6263</v>
      </c>
      <c r="E3139" s="113" t="s">
        <v>211</v>
      </c>
      <c r="F3139" s="113"/>
      <c r="G3139" s="113">
        <v>1</v>
      </c>
      <c r="H3139" s="150">
        <v>935</v>
      </c>
      <c r="I3139" s="161">
        <v>0.25</v>
      </c>
      <c r="J3139" s="157">
        <f t="shared" si="98"/>
        <v>701.25</v>
      </c>
    </row>
    <row r="3140" spans="1:10" ht="15.75">
      <c r="A3140" s="37">
        <f t="shared" si="97"/>
        <v>3136</v>
      </c>
      <c r="B3140" s="115" t="s">
        <v>202</v>
      </c>
      <c r="C3140" s="116" t="s">
        <v>6275</v>
      </c>
      <c r="D3140" s="113" t="s">
        <v>6265</v>
      </c>
      <c r="E3140" s="113" t="s">
        <v>211</v>
      </c>
      <c r="F3140" s="113"/>
      <c r="G3140" s="113">
        <v>1</v>
      </c>
      <c r="H3140" s="150">
        <v>990</v>
      </c>
      <c r="I3140" s="161">
        <v>0.25</v>
      </c>
      <c r="J3140" s="157">
        <f t="shared" si="98"/>
        <v>742.5</v>
      </c>
    </row>
    <row r="3141" spans="1:10" ht="15.75">
      <c r="A3141" s="37">
        <f t="shared" si="97"/>
        <v>3137</v>
      </c>
      <c r="B3141" s="115" t="s">
        <v>202</v>
      </c>
      <c r="C3141" s="116" t="s">
        <v>6276</v>
      </c>
      <c r="D3141" s="113" t="s">
        <v>6231</v>
      </c>
      <c r="E3141" s="113" t="s">
        <v>211</v>
      </c>
      <c r="F3141" s="113"/>
      <c r="G3141" s="113">
        <v>1</v>
      </c>
      <c r="H3141" s="150">
        <v>2305</v>
      </c>
      <c r="I3141" s="161">
        <v>0.25</v>
      </c>
      <c r="J3141" s="157">
        <f t="shared" si="98"/>
        <v>1728.75</v>
      </c>
    </row>
    <row r="3142" spans="1:10" ht="15.75">
      <c r="A3142" s="37">
        <f t="shared" si="97"/>
        <v>3138</v>
      </c>
      <c r="B3142" s="115" t="s">
        <v>202</v>
      </c>
      <c r="C3142" s="113" t="s">
        <v>6277</v>
      </c>
      <c r="D3142" s="113" t="s">
        <v>6233</v>
      </c>
      <c r="E3142" s="113" t="s">
        <v>211</v>
      </c>
      <c r="F3142" s="113"/>
      <c r="G3142" s="113">
        <v>1</v>
      </c>
      <c r="H3142" s="150">
        <v>2560</v>
      </c>
      <c r="I3142" s="161">
        <v>0.25</v>
      </c>
      <c r="J3142" s="157">
        <f t="shared" si="98"/>
        <v>1920</v>
      </c>
    </row>
    <row r="3143" spans="1:10" ht="15.75">
      <c r="A3143" s="37">
        <f t="shared" ref="A3143:A3206" si="99">A3142+1</f>
        <v>3139</v>
      </c>
      <c r="B3143" s="115" t="s">
        <v>202</v>
      </c>
      <c r="C3143" s="116" t="s">
        <v>6278</v>
      </c>
      <c r="D3143" s="113" t="s">
        <v>6279</v>
      </c>
      <c r="E3143" s="113" t="s">
        <v>211</v>
      </c>
      <c r="F3143" s="113"/>
      <c r="G3143" s="113">
        <v>1</v>
      </c>
      <c r="H3143" s="150">
        <v>220</v>
      </c>
      <c r="I3143" s="161">
        <v>0.25</v>
      </c>
      <c r="J3143" s="157">
        <f t="shared" si="98"/>
        <v>165</v>
      </c>
    </row>
    <row r="3144" spans="1:10" ht="15.75">
      <c r="A3144" s="37">
        <f t="shared" si="99"/>
        <v>3140</v>
      </c>
      <c r="B3144" s="115" t="s">
        <v>202</v>
      </c>
      <c r="C3144" s="113" t="s">
        <v>6280</v>
      </c>
      <c r="D3144" s="113" t="s">
        <v>6281</v>
      </c>
      <c r="E3144" s="113" t="s">
        <v>211</v>
      </c>
      <c r="F3144" s="113"/>
      <c r="G3144" s="113">
        <v>1</v>
      </c>
      <c r="H3144" s="150">
        <v>256</v>
      </c>
      <c r="I3144" s="161">
        <v>0.25</v>
      </c>
      <c r="J3144" s="157">
        <f t="shared" si="98"/>
        <v>192</v>
      </c>
    </row>
    <row r="3145" spans="1:10" ht="15.75">
      <c r="A3145" s="37">
        <f t="shared" si="99"/>
        <v>3141</v>
      </c>
      <c r="B3145" s="115" t="s">
        <v>202</v>
      </c>
      <c r="C3145" s="116" t="s">
        <v>6282</v>
      </c>
      <c r="D3145" s="113" t="s">
        <v>6283</v>
      </c>
      <c r="E3145" s="113" t="s">
        <v>211</v>
      </c>
      <c r="F3145" s="113"/>
      <c r="G3145" s="113">
        <v>1</v>
      </c>
      <c r="H3145" s="150">
        <v>305</v>
      </c>
      <c r="I3145" s="161">
        <v>0.25</v>
      </c>
      <c r="J3145" s="157">
        <f t="shared" si="98"/>
        <v>228.75</v>
      </c>
    </row>
    <row r="3146" spans="1:10" ht="15.75">
      <c r="A3146" s="37">
        <f t="shared" si="99"/>
        <v>3142</v>
      </c>
      <c r="B3146" s="115" t="s">
        <v>202</v>
      </c>
      <c r="C3146" s="116" t="s">
        <v>6284</v>
      </c>
      <c r="D3146" s="113" t="s">
        <v>6285</v>
      </c>
      <c r="E3146" s="113" t="s">
        <v>211</v>
      </c>
      <c r="F3146" s="113"/>
      <c r="G3146" s="113">
        <v>1</v>
      </c>
      <c r="H3146" s="150">
        <v>370</v>
      </c>
      <c r="I3146" s="161">
        <v>0.25</v>
      </c>
      <c r="J3146" s="157">
        <f t="shared" si="98"/>
        <v>277.5</v>
      </c>
    </row>
    <row r="3147" spans="1:10" ht="15.75">
      <c r="A3147" s="37">
        <f t="shared" si="99"/>
        <v>3143</v>
      </c>
      <c r="B3147" s="115" t="s">
        <v>202</v>
      </c>
      <c r="C3147" s="116" t="s">
        <v>6286</v>
      </c>
      <c r="D3147" s="113" t="s">
        <v>6287</v>
      </c>
      <c r="E3147" s="113" t="s">
        <v>211</v>
      </c>
      <c r="F3147" s="113"/>
      <c r="G3147" s="113">
        <v>1</v>
      </c>
      <c r="H3147" s="150">
        <v>398</v>
      </c>
      <c r="I3147" s="161">
        <v>0.25</v>
      </c>
      <c r="J3147" s="157">
        <f t="shared" si="98"/>
        <v>298.5</v>
      </c>
    </row>
    <row r="3148" spans="1:10" ht="15.75">
      <c r="A3148" s="37">
        <f t="shared" si="99"/>
        <v>3144</v>
      </c>
      <c r="B3148" s="115" t="s">
        <v>202</v>
      </c>
      <c r="C3148" s="116" t="s">
        <v>6288</v>
      </c>
      <c r="D3148" s="113" t="s">
        <v>6289</v>
      </c>
      <c r="E3148" s="113" t="s">
        <v>211</v>
      </c>
      <c r="F3148" s="113"/>
      <c r="G3148" s="113">
        <v>1</v>
      </c>
      <c r="H3148" s="150">
        <v>488</v>
      </c>
      <c r="I3148" s="161">
        <v>0.25</v>
      </c>
      <c r="J3148" s="157">
        <f t="shared" si="98"/>
        <v>366</v>
      </c>
    </row>
    <row r="3149" spans="1:10" ht="15.75">
      <c r="A3149" s="37">
        <f t="shared" si="99"/>
        <v>3145</v>
      </c>
      <c r="B3149" s="115" t="s">
        <v>202</v>
      </c>
      <c r="C3149" s="116" t="s">
        <v>6290</v>
      </c>
      <c r="D3149" s="113" t="s">
        <v>6291</v>
      </c>
      <c r="E3149" s="113" t="s">
        <v>211</v>
      </c>
      <c r="F3149" s="113"/>
      <c r="G3149" s="113">
        <v>1</v>
      </c>
      <c r="H3149" s="150">
        <v>182</v>
      </c>
      <c r="I3149" s="161">
        <v>0.25</v>
      </c>
      <c r="J3149" s="157">
        <f t="shared" si="98"/>
        <v>136.5</v>
      </c>
    </row>
    <row r="3150" spans="1:10" ht="15.75">
      <c r="A3150" s="37">
        <f t="shared" si="99"/>
        <v>3146</v>
      </c>
      <c r="B3150" s="115" t="s">
        <v>202</v>
      </c>
      <c r="C3150" s="116" t="s">
        <v>6292</v>
      </c>
      <c r="D3150" s="113" t="s">
        <v>6293</v>
      </c>
      <c r="E3150" s="113" t="s">
        <v>211</v>
      </c>
      <c r="F3150" s="113"/>
      <c r="G3150" s="113">
        <v>1</v>
      </c>
      <c r="H3150" s="150">
        <v>180</v>
      </c>
      <c r="I3150" s="161">
        <v>0.25</v>
      </c>
      <c r="J3150" s="157">
        <f t="shared" si="98"/>
        <v>135</v>
      </c>
    </row>
    <row r="3151" spans="1:10" ht="15.75">
      <c r="A3151" s="37">
        <f t="shared" si="99"/>
        <v>3147</v>
      </c>
      <c r="B3151" s="115" t="s">
        <v>202</v>
      </c>
      <c r="C3151" s="116" t="s">
        <v>6294</v>
      </c>
      <c r="D3151" s="113" t="s">
        <v>6295</v>
      </c>
      <c r="E3151" s="113" t="s">
        <v>211</v>
      </c>
      <c r="F3151" s="113"/>
      <c r="G3151" s="113">
        <v>1</v>
      </c>
      <c r="H3151" s="150">
        <v>68</v>
      </c>
      <c r="I3151" s="161">
        <v>0.25</v>
      </c>
      <c r="J3151" s="157">
        <f t="shared" si="98"/>
        <v>51</v>
      </c>
    </row>
    <row r="3152" spans="1:10" ht="15.75">
      <c r="A3152" s="37">
        <f t="shared" si="99"/>
        <v>3148</v>
      </c>
      <c r="B3152" s="115" t="s">
        <v>202</v>
      </c>
      <c r="C3152" s="113" t="s">
        <v>6296</v>
      </c>
      <c r="D3152" s="113" t="s">
        <v>6297</v>
      </c>
      <c r="E3152" s="113" t="s">
        <v>211</v>
      </c>
      <c r="F3152" s="113"/>
      <c r="G3152" s="113">
        <v>1</v>
      </c>
      <c r="H3152" s="150">
        <v>140</v>
      </c>
      <c r="I3152" s="161">
        <v>0.25</v>
      </c>
      <c r="J3152" s="157">
        <f t="shared" si="98"/>
        <v>105</v>
      </c>
    </row>
    <row r="3153" spans="1:10" ht="15.75">
      <c r="A3153" s="37">
        <f t="shared" si="99"/>
        <v>3149</v>
      </c>
      <c r="B3153" s="115" t="s">
        <v>202</v>
      </c>
      <c r="C3153" s="116" t="s">
        <v>6298</v>
      </c>
      <c r="D3153" s="113" t="s">
        <v>6299</v>
      </c>
      <c r="E3153" s="113" t="s">
        <v>211</v>
      </c>
      <c r="F3153" s="113"/>
      <c r="G3153" s="113">
        <v>1</v>
      </c>
      <c r="H3153" s="150">
        <v>11</v>
      </c>
      <c r="I3153" s="161">
        <v>0.25</v>
      </c>
      <c r="J3153" s="157">
        <f t="shared" si="98"/>
        <v>8.25</v>
      </c>
    </row>
    <row r="3154" spans="1:10" ht="15.75">
      <c r="A3154" s="37">
        <f t="shared" si="99"/>
        <v>3150</v>
      </c>
      <c r="B3154" s="115" t="s">
        <v>202</v>
      </c>
      <c r="C3154" s="116" t="s">
        <v>6300</v>
      </c>
      <c r="D3154" s="113" t="s">
        <v>6301</v>
      </c>
      <c r="E3154" s="113" t="s">
        <v>211</v>
      </c>
      <c r="F3154" s="113"/>
      <c r="G3154" s="113">
        <v>1</v>
      </c>
      <c r="H3154" s="150">
        <v>3</v>
      </c>
      <c r="I3154" s="161">
        <v>0.25</v>
      </c>
      <c r="J3154" s="157">
        <f t="shared" si="98"/>
        <v>2.25</v>
      </c>
    </row>
    <row r="3155" spans="1:10" ht="15.75">
      <c r="A3155" s="37">
        <f t="shared" si="99"/>
        <v>3151</v>
      </c>
      <c r="B3155" s="115" t="s">
        <v>202</v>
      </c>
      <c r="C3155" s="116" t="s">
        <v>6302</v>
      </c>
      <c r="D3155" s="113" t="s">
        <v>6303</v>
      </c>
      <c r="E3155" s="113" t="s">
        <v>211</v>
      </c>
      <c r="F3155" s="113"/>
      <c r="G3155" s="113">
        <v>1</v>
      </c>
      <c r="H3155" s="150">
        <v>19</v>
      </c>
      <c r="I3155" s="161">
        <v>0.25</v>
      </c>
      <c r="J3155" s="157">
        <f t="shared" si="98"/>
        <v>14.25</v>
      </c>
    </row>
    <row r="3156" spans="1:10" ht="15.75">
      <c r="A3156" s="37">
        <f t="shared" si="99"/>
        <v>3152</v>
      </c>
      <c r="B3156" s="115" t="s">
        <v>202</v>
      </c>
      <c r="C3156" s="116" t="s">
        <v>6304</v>
      </c>
      <c r="D3156" s="113" t="s">
        <v>6305</v>
      </c>
      <c r="E3156" s="113" t="s">
        <v>211</v>
      </c>
      <c r="F3156" s="113"/>
      <c r="G3156" s="113">
        <v>1</v>
      </c>
      <c r="H3156" s="150">
        <v>25</v>
      </c>
      <c r="I3156" s="161">
        <v>0.25</v>
      </c>
      <c r="J3156" s="157">
        <f t="shared" si="98"/>
        <v>18.75</v>
      </c>
    </row>
    <row r="3157" spans="1:10" ht="15.75">
      <c r="A3157" s="37">
        <f t="shared" si="99"/>
        <v>3153</v>
      </c>
      <c r="B3157" s="115" t="s">
        <v>202</v>
      </c>
      <c r="C3157" s="116" t="s">
        <v>6306</v>
      </c>
      <c r="D3157" s="113" t="s">
        <v>6307</v>
      </c>
      <c r="E3157" s="113" t="s">
        <v>211</v>
      </c>
      <c r="F3157" s="113"/>
      <c r="G3157" s="113">
        <v>1</v>
      </c>
      <c r="H3157" s="150">
        <v>3</v>
      </c>
      <c r="I3157" s="161">
        <v>0.25</v>
      </c>
      <c r="J3157" s="157">
        <f t="shared" si="98"/>
        <v>2.25</v>
      </c>
    </row>
    <row r="3158" spans="1:10" ht="15.75">
      <c r="A3158" s="37">
        <f t="shared" si="99"/>
        <v>3154</v>
      </c>
      <c r="B3158" s="115" t="s">
        <v>202</v>
      </c>
      <c r="C3158" s="116" t="s">
        <v>6308</v>
      </c>
      <c r="D3158" s="113" t="s">
        <v>6309</v>
      </c>
      <c r="E3158" s="113" t="s">
        <v>211</v>
      </c>
      <c r="F3158" s="113"/>
      <c r="G3158" s="113">
        <v>1</v>
      </c>
      <c r="H3158" s="150">
        <v>3</v>
      </c>
      <c r="I3158" s="161">
        <v>0.25</v>
      </c>
      <c r="J3158" s="157">
        <f t="shared" si="98"/>
        <v>2.25</v>
      </c>
    </row>
    <row r="3159" spans="1:10" ht="15.75">
      <c r="A3159" s="37">
        <f t="shared" si="99"/>
        <v>3155</v>
      </c>
      <c r="B3159" s="115" t="s">
        <v>202</v>
      </c>
      <c r="C3159" s="116" t="s">
        <v>6310</v>
      </c>
      <c r="D3159" s="113" t="s">
        <v>6311</v>
      </c>
      <c r="E3159" s="113" t="s">
        <v>211</v>
      </c>
      <c r="F3159" s="113"/>
      <c r="G3159" s="113">
        <v>1</v>
      </c>
      <c r="H3159" s="150">
        <v>40</v>
      </c>
      <c r="I3159" s="161">
        <v>0.25</v>
      </c>
      <c r="J3159" s="157">
        <f t="shared" si="98"/>
        <v>30</v>
      </c>
    </row>
    <row r="3160" spans="1:10" ht="15.75">
      <c r="A3160" s="37">
        <f t="shared" si="99"/>
        <v>3156</v>
      </c>
      <c r="B3160" s="115" t="s">
        <v>202</v>
      </c>
      <c r="C3160" s="116" t="s">
        <v>6312</v>
      </c>
      <c r="D3160" s="113" t="s">
        <v>6313</v>
      </c>
      <c r="E3160" s="113" t="s">
        <v>211</v>
      </c>
      <c r="F3160" s="113"/>
      <c r="G3160" s="113">
        <v>1</v>
      </c>
      <c r="H3160" s="150">
        <v>625</v>
      </c>
      <c r="I3160" s="161">
        <v>0.25</v>
      </c>
      <c r="J3160" s="157">
        <f t="shared" si="98"/>
        <v>468.75</v>
      </c>
    </row>
    <row r="3161" spans="1:10" ht="15.75">
      <c r="A3161" s="37">
        <f t="shared" si="99"/>
        <v>3157</v>
      </c>
      <c r="B3161" s="115" t="s">
        <v>202</v>
      </c>
      <c r="C3161" s="116" t="s">
        <v>6314</v>
      </c>
      <c r="D3161" s="113" t="s">
        <v>6315</v>
      </c>
      <c r="E3161" s="113" t="s">
        <v>211</v>
      </c>
      <c r="F3161" s="113"/>
      <c r="G3161" s="113">
        <v>1</v>
      </c>
      <c r="H3161" s="150">
        <v>55</v>
      </c>
      <c r="I3161" s="161">
        <v>0.25</v>
      </c>
      <c r="J3161" s="157">
        <f t="shared" si="98"/>
        <v>41.25</v>
      </c>
    </row>
    <row r="3162" spans="1:10" ht="15.75">
      <c r="A3162" s="37">
        <f t="shared" si="99"/>
        <v>3158</v>
      </c>
      <c r="B3162" s="115" t="s">
        <v>202</v>
      </c>
      <c r="C3162" s="116" t="s">
        <v>6316</v>
      </c>
      <c r="D3162" s="113" t="s">
        <v>6317</v>
      </c>
      <c r="E3162" s="113" t="s">
        <v>211</v>
      </c>
      <c r="F3162" s="113"/>
      <c r="G3162" s="113">
        <v>1</v>
      </c>
      <c r="H3162" s="150">
        <v>96</v>
      </c>
      <c r="I3162" s="161">
        <v>0.25</v>
      </c>
      <c r="J3162" s="157">
        <f t="shared" si="98"/>
        <v>72</v>
      </c>
    </row>
    <row r="3163" spans="1:10" ht="15.75">
      <c r="A3163" s="37">
        <f t="shared" si="99"/>
        <v>3159</v>
      </c>
      <c r="B3163" s="115" t="s">
        <v>202</v>
      </c>
      <c r="C3163" s="113" t="s">
        <v>6318</v>
      </c>
      <c r="D3163" s="113" t="s">
        <v>6319</v>
      </c>
      <c r="E3163" s="113" t="s">
        <v>211</v>
      </c>
      <c r="F3163" s="113"/>
      <c r="G3163" s="113">
        <v>1</v>
      </c>
      <c r="H3163" s="150">
        <v>44</v>
      </c>
      <c r="I3163" s="161">
        <v>0.25</v>
      </c>
      <c r="J3163" s="157">
        <f t="shared" si="98"/>
        <v>33</v>
      </c>
    </row>
    <row r="3164" spans="1:10" ht="15.75">
      <c r="A3164" s="37">
        <f t="shared" si="99"/>
        <v>3160</v>
      </c>
      <c r="B3164" s="115" t="s">
        <v>202</v>
      </c>
      <c r="C3164" s="113" t="s">
        <v>6320</v>
      </c>
      <c r="D3164" s="113" t="s">
        <v>6321</v>
      </c>
      <c r="E3164" s="113" t="s">
        <v>211</v>
      </c>
      <c r="F3164" s="113"/>
      <c r="G3164" s="113">
        <v>1</v>
      </c>
      <c r="H3164" s="150">
        <v>22</v>
      </c>
      <c r="I3164" s="161">
        <v>0.25</v>
      </c>
      <c r="J3164" s="157">
        <f t="shared" si="98"/>
        <v>16.5</v>
      </c>
    </row>
    <row r="3165" spans="1:10" ht="15.75">
      <c r="A3165" s="37">
        <f t="shared" si="99"/>
        <v>3161</v>
      </c>
      <c r="B3165" s="115" t="s">
        <v>202</v>
      </c>
      <c r="C3165" s="92" t="s">
        <v>6322</v>
      </c>
      <c r="D3165" s="92" t="s">
        <v>6323</v>
      </c>
      <c r="E3165" s="113" t="s">
        <v>211</v>
      </c>
      <c r="F3165" s="92"/>
      <c r="G3165" s="113">
        <v>1</v>
      </c>
      <c r="H3165" s="150">
        <v>6</v>
      </c>
      <c r="I3165" s="161">
        <v>0.25</v>
      </c>
      <c r="J3165" s="157">
        <f t="shared" si="98"/>
        <v>4.5</v>
      </c>
    </row>
    <row r="3166" spans="1:10" ht="15.75">
      <c r="A3166" s="37">
        <f t="shared" si="99"/>
        <v>3162</v>
      </c>
      <c r="B3166" s="115" t="s">
        <v>202</v>
      </c>
      <c r="C3166" s="113" t="s">
        <v>6324</v>
      </c>
      <c r="D3166" s="113" t="s">
        <v>6325</v>
      </c>
      <c r="E3166" s="113" t="s">
        <v>211</v>
      </c>
      <c r="F3166" s="113"/>
      <c r="G3166" s="113">
        <v>1</v>
      </c>
      <c r="H3166" s="150">
        <v>2</v>
      </c>
      <c r="I3166" s="161">
        <v>0.25</v>
      </c>
      <c r="J3166" s="157">
        <f t="shared" si="98"/>
        <v>1.5</v>
      </c>
    </row>
    <row r="3167" spans="1:10" ht="15.75">
      <c r="A3167" s="37">
        <f t="shared" si="99"/>
        <v>3163</v>
      </c>
      <c r="B3167" s="115" t="s">
        <v>202</v>
      </c>
      <c r="C3167" s="113" t="s">
        <v>6326</v>
      </c>
      <c r="D3167" s="113" t="s">
        <v>6327</v>
      </c>
      <c r="E3167" s="113" t="s">
        <v>211</v>
      </c>
      <c r="F3167" s="113"/>
      <c r="G3167" s="113">
        <v>1</v>
      </c>
      <c r="H3167" s="150">
        <v>88</v>
      </c>
      <c r="I3167" s="161">
        <v>0.25</v>
      </c>
      <c r="J3167" s="157">
        <f t="shared" si="98"/>
        <v>66</v>
      </c>
    </row>
    <row r="3168" spans="1:10" ht="15.75">
      <c r="A3168" s="37">
        <f t="shared" si="99"/>
        <v>3164</v>
      </c>
      <c r="B3168" s="115" t="s">
        <v>202</v>
      </c>
      <c r="C3168" s="113" t="s">
        <v>6328</v>
      </c>
      <c r="D3168" s="113" t="s">
        <v>6329</v>
      </c>
      <c r="E3168" s="113" t="s">
        <v>211</v>
      </c>
      <c r="F3168" s="113"/>
      <c r="G3168" s="113">
        <v>1</v>
      </c>
      <c r="H3168" s="150">
        <v>3</v>
      </c>
      <c r="I3168" s="161">
        <v>0.25</v>
      </c>
      <c r="J3168" s="157">
        <f t="shared" si="98"/>
        <v>2.25</v>
      </c>
    </row>
    <row r="3169" spans="1:10" ht="15.75">
      <c r="A3169" s="37">
        <f t="shared" si="99"/>
        <v>3165</v>
      </c>
      <c r="B3169" s="115" t="s">
        <v>202</v>
      </c>
      <c r="C3169" s="116" t="s">
        <v>6330</v>
      </c>
      <c r="D3169" s="113" t="s">
        <v>6331</v>
      </c>
      <c r="E3169" s="113" t="s">
        <v>211</v>
      </c>
      <c r="F3169" s="113"/>
      <c r="G3169" s="113">
        <v>1</v>
      </c>
      <c r="H3169" s="150">
        <v>16</v>
      </c>
      <c r="I3169" s="161">
        <v>0.25</v>
      </c>
      <c r="J3169" s="157">
        <f t="shared" si="98"/>
        <v>12</v>
      </c>
    </row>
    <row r="3170" spans="1:10" ht="15.75">
      <c r="A3170" s="37">
        <f t="shared" si="99"/>
        <v>3166</v>
      </c>
      <c r="B3170" s="115" t="s">
        <v>202</v>
      </c>
      <c r="C3170" s="116" t="s">
        <v>6332</v>
      </c>
      <c r="D3170" s="113" t="s">
        <v>6333</v>
      </c>
      <c r="E3170" s="113" t="s">
        <v>211</v>
      </c>
      <c r="F3170" s="113"/>
      <c r="G3170" s="113">
        <v>1</v>
      </c>
      <c r="H3170" s="150">
        <v>36</v>
      </c>
      <c r="I3170" s="161">
        <v>0.25</v>
      </c>
      <c r="J3170" s="157">
        <f t="shared" si="98"/>
        <v>27</v>
      </c>
    </row>
    <row r="3171" spans="1:10" ht="15.75">
      <c r="A3171" s="37">
        <f t="shared" si="99"/>
        <v>3167</v>
      </c>
      <c r="B3171" s="115" t="s">
        <v>202</v>
      </c>
      <c r="C3171" s="116" t="s">
        <v>6334</v>
      </c>
      <c r="D3171" s="113" t="s">
        <v>6335</v>
      </c>
      <c r="E3171" s="113" t="s">
        <v>211</v>
      </c>
      <c r="F3171" s="113"/>
      <c r="G3171" s="113">
        <v>1</v>
      </c>
      <c r="H3171" s="150">
        <v>18</v>
      </c>
      <c r="I3171" s="161">
        <v>0.25</v>
      </c>
      <c r="J3171" s="157">
        <f t="shared" si="98"/>
        <v>13.5</v>
      </c>
    </row>
    <row r="3172" spans="1:10" ht="15.75">
      <c r="A3172" s="37">
        <f t="shared" si="99"/>
        <v>3168</v>
      </c>
      <c r="B3172" s="115" t="s">
        <v>202</v>
      </c>
      <c r="C3172" s="116" t="s">
        <v>6336</v>
      </c>
      <c r="D3172" s="113" t="s">
        <v>6337</v>
      </c>
      <c r="E3172" s="113" t="s">
        <v>211</v>
      </c>
      <c r="F3172" s="113"/>
      <c r="G3172" s="113">
        <v>1</v>
      </c>
      <c r="H3172" s="150">
        <v>3</v>
      </c>
      <c r="I3172" s="161">
        <v>0.25</v>
      </c>
      <c r="J3172" s="157">
        <f t="shared" si="98"/>
        <v>2.25</v>
      </c>
    </row>
    <row r="3173" spans="1:10" ht="15.75">
      <c r="A3173" s="37">
        <f t="shared" si="99"/>
        <v>3169</v>
      </c>
      <c r="B3173" s="115" t="s">
        <v>202</v>
      </c>
      <c r="C3173" s="116" t="s">
        <v>6338</v>
      </c>
      <c r="D3173" s="113" t="s">
        <v>6339</v>
      </c>
      <c r="E3173" s="113" t="s">
        <v>211</v>
      </c>
      <c r="F3173" s="113"/>
      <c r="G3173" s="113">
        <v>1</v>
      </c>
      <c r="H3173" s="150">
        <v>77</v>
      </c>
      <c r="I3173" s="161">
        <v>0.25</v>
      </c>
      <c r="J3173" s="157">
        <f t="shared" si="98"/>
        <v>57.75</v>
      </c>
    </row>
    <row r="3174" spans="1:10" ht="15.75">
      <c r="A3174" s="37">
        <f t="shared" si="99"/>
        <v>3170</v>
      </c>
      <c r="B3174" s="115" t="s">
        <v>202</v>
      </c>
      <c r="C3174" s="116" t="s">
        <v>6340</v>
      </c>
      <c r="D3174" s="113" t="s">
        <v>6341</v>
      </c>
      <c r="E3174" s="113" t="s">
        <v>211</v>
      </c>
      <c r="F3174" s="113"/>
      <c r="G3174" s="113">
        <v>1</v>
      </c>
      <c r="H3174" s="150">
        <v>77</v>
      </c>
      <c r="I3174" s="161">
        <v>0.25</v>
      </c>
      <c r="J3174" s="157">
        <f t="shared" si="98"/>
        <v>57.75</v>
      </c>
    </row>
    <row r="3175" spans="1:10" ht="15.75">
      <c r="A3175" s="37">
        <f t="shared" si="99"/>
        <v>3171</v>
      </c>
      <c r="B3175" s="115" t="s">
        <v>202</v>
      </c>
      <c r="C3175" s="116" t="s">
        <v>6342</v>
      </c>
      <c r="D3175" s="113" t="s">
        <v>6343</v>
      </c>
      <c r="E3175" s="113" t="s">
        <v>211</v>
      </c>
      <c r="F3175" s="113"/>
      <c r="G3175" s="113">
        <v>1</v>
      </c>
      <c r="H3175" s="150">
        <v>77</v>
      </c>
      <c r="I3175" s="161">
        <v>0.25</v>
      </c>
      <c r="J3175" s="157">
        <f t="shared" si="98"/>
        <v>57.75</v>
      </c>
    </row>
    <row r="3176" spans="1:10" ht="15.75">
      <c r="A3176" s="37">
        <f t="shared" si="99"/>
        <v>3172</v>
      </c>
      <c r="B3176" s="115" t="s">
        <v>202</v>
      </c>
      <c r="C3176" s="116" t="s">
        <v>6344</v>
      </c>
      <c r="D3176" s="113" t="s">
        <v>6345</v>
      </c>
      <c r="E3176" s="113" t="s">
        <v>211</v>
      </c>
      <c r="F3176" s="113"/>
      <c r="G3176" s="113">
        <v>1</v>
      </c>
      <c r="H3176" s="150">
        <v>22</v>
      </c>
      <c r="I3176" s="161">
        <v>0.25</v>
      </c>
      <c r="J3176" s="157">
        <f t="shared" si="98"/>
        <v>16.5</v>
      </c>
    </row>
    <row r="3177" spans="1:10" ht="15.75">
      <c r="A3177" s="37">
        <f t="shared" si="99"/>
        <v>3173</v>
      </c>
      <c r="B3177" s="115" t="s">
        <v>202</v>
      </c>
      <c r="C3177" s="116" t="s">
        <v>6346</v>
      </c>
      <c r="D3177" s="113" t="s">
        <v>13391</v>
      </c>
      <c r="E3177" s="113" t="s">
        <v>211</v>
      </c>
      <c r="F3177" s="113"/>
      <c r="G3177" s="113">
        <v>1</v>
      </c>
      <c r="H3177" s="150">
        <v>33</v>
      </c>
      <c r="I3177" s="161">
        <v>0.25</v>
      </c>
      <c r="J3177" s="157">
        <f t="shared" si="98"/>
        <v>24.75</v>
      </c>
    </row>
    <row r="3178" spans="1:10" ht="15.75">
      <c r="A3178" s="37">
        <f t="shared" si="99"/>
        <v>3174</v>
      </c>
      <c r="B3178" s="115" t="s">
        <v>202</v>
      </c>
      <c r="C3178" s="116" t="s">
        <v>6347</v>
      </c>
      <c r="D3178" s="113" t="s">
        <v>6348</v>
      </c>
      <c r="E3178" s="113" t="s">
        <v>211</v>
      </c>
      <c r="F3178" s="113"/>
      <c r="G3178" s="113">
        <v>1</v>
      </c>
      <c r="H3178" s="150">
        <v>33</v>
      </c>
      <c r="I3178" s="161">
        <v>0.25</v>
      </c>
      <c r="J3178" s="157">
        <f t="shared" si="98"/>
        <v>24.75</v>
      </c>
    </row>
    <row r="3179" spans="1:10" ht="15.75">
      <c r="A3179" s="37">
        <f t="shared" si="99"/>
        <v>3175</v>
      </c>
      <c r="B3179" s="115" t="s">
        <v>202</v>
      </c>
      <c r="C3179" s="116" t="s">
        <v>6114</v>
      </c>
      <c r="D3179" s="113" t="s">
        <v>6349</v>
      </c>
      <c r="E3179" s="113" t="s">
        <v>211</v>
      </c>
      <c r="F3179" s="113"/>
      <c r="G3179" s="113">
        <v>1</v>
      </c>
      <c r="H3179" s="150">
        <v>5</v>
      </c>
      <c r="I3179" s="161">
        <v>0.25</v>
      </c>
      <c r="J3179" s="157">
        <f t="shared" si="98"/>
        <v>3.75</v>
      </c>
    </row>
    <row r="3180" spans="1:10" ht="15.75">
      <c r="A3180" s="37">
        <f t="shared" si="99"/>
        <v>3176</v>
      </c>
      <c r="B3180" s="115" t="s">
        <v>202</v>
      </c>
      <c r="C3180" s="116" t="s">
        <v>6350</v>
      </c>
      <c r="D3180" s="113" t="s">
        <v>6351</v>
      </c>
      <c r="E3180" s="113" t="s">
        <v>211</v>
      </c>
      <c r="F3180" s="113"/>
      <c r="G3180" s="113">
        <v>1</v>
      </c>
      <c r="H3180" s="150">
        <v>165</v>
      </c>
      <c r="I3180" s="161">
        <v>0.25</v>
      </c>
      <c r="J3180" s="157">
        <f t="shared" si="98"/>
        <v>123.75</v>
      </c>
    </row>
    <row r="3181" spans="1:10" ht="15.75">
      <c r="A3181" s="37">
        <f t="shared" si="99"/>
        <v>3177</v>
      </c>
      <c r="B3181" s="115" t="s">
        <v>202</v>
      </c>
      <c r="C3181" s="116" t="s">
        <v>6352</v>
      </c>
      <c r="D3181" s="113" t="s">
        <v>6353</v>
      </c>
      <c r="E3181" s="113" t="s">
        <v>211</v>
      </c>
      <c r="F3181" s="113"/>
      <c r="G3181" s="113">
        <v>1</v>
      </c>
      <c r="H3181" s="150">
        <v>22</v>
      </c>
      <c r="I3181" s="161">
        <v>0.25</v>
      </c>
      <c r="J3181" s="157">
        <f t="shared" si="98"/>
        <v>16.5</v>
      </c>
    </row>
    <row r="3182" spans="1:10" ht="15.75">
      <c r="A3182" s="37">
        <f t="shared" si="99"/>
        <v>3178</v>
      </c>
      <c r="B3182" s="115" t="s">
        <v>202</v>
      </c>
      <c r="C3182" s="116" t="s">
        <v>6354</v>
      </c>
      <c r="D3182" s="113" t="s">
        <v>6355</v>
      </c>
      <c r="E3182" s="113" t="s">
        <v>211</v>
      </c>
      <c r="F3182" s="113"/>
      <c r="G3182" s="113">
        <v>1</v>
      </c>
      <c r="H3182" s="150">
        <v>66</v>
      </c>
      <c r="I3182" s="161">
        <v>0.25</v>
      </c>
      <c r="J3182" s="157">
        <f t="shared" si="98"/>
        <v>49.5</v>
      </c>
    </row>
    <row r="3183" spans="1:10" ht="15.75">
      <c r="A3183" s="37">
        <f t="shared" si="99"/>
        <v>3179</v>
      </c>
      <c r="B3183" s="115" t="s">
        <v>202</v>
      </c>
      <c r="C3183" s="116" t="s">
        <v>6356</v>
      </c>
      <c r="D3183" s="113" t="s">
        <v>6357</v>
      </c>
      <c r="E3183" s="113" t="s">
        <v>211</v>
      </c>
      <c r="F3183" s="113"/>
      <c r="G3183" s="113">
        <v>1</v>
      </c>
      <c r="H3183" s="150">
        <v>22</v>
      </c>
      <c r="I3183" s="161">
        <v>0.25</v>
      </c>
      <c r="J3183" s="157">
        <f t="shared" si="98"/>
        <v>16.5</v>
      </c>
    </row>
    <row r="3184" spans="1:10" ht="15.75">
      <c r="A3184" s="37">
        <f t="shared" si="99"/>
        <v>3180</v>
      </c>
      <c r="B3184" s="115" t="s">
        <v>202</v>
      </c>
      <c r="C3184" s="116" t="s">
        <v>6358</v>
      </c>
      <c r="D3184" s="113" t="s">
        <v>6359</v>
      </c>
      <c r="E3184" s="113" t="s">
        <v>211</v>
      </c>
      <c r="F3184" s="113"/>
      <c r="G3184" s="113">
        <v>1</v>
      </c>
      <c r="H3184" s="150">
        <v>11</v>
      </c>
      <c r="I3184" s="161">
        <v>0.25</v>
      </c>
      <c r="J3184" s="157">
        <f t="shared" si="98"/>
        <v>8.25</v>
      </c>
    </row>
    <row r="3185" spans="1:10" ht="15.75">
      <c r="A3185" s="37">
        <f t="shared" si="99"/>
        <v>3181</v>
      </c>
      <c r="B3185" s="115" t="s">
        <v>202</v>
      </c>
      <c r="C3185" s="116" t="s">
        <v>6360</v>
      </c>
      <c r="D3185" s="113" t="s">
        <v>6361</v>
      </c>
      <c r="E3185" s="113" t="s">
        <v>211</v>
      </c>
      <c r="F3185" s="113"/>
      <c r="G3185" s="113">
        <v>1</v>
      </c>
      <c r="H3185" s="150">
        <v>45</v>
      </c>
      <c r="I3185" s="161">
        <v>0.25</v>
      </c>
      <c r="J3185" s="157">
        <f t="shared" si="98"/>
        <v>33.75</v>
      </c>
    </row>
    <row r="3186" spans="1:10" ht="15.75">
      <c r="A3186" s="37">
        <f t="shared" si="99"/>
        <v>3182</v>
      </c>
      <c r="B3186" s="115" t="s">
        <v>202</v>
      </c>
      <c r="C3186" s="116" t="s">
        <v>6362</v>
      </c>
      <c r="D3186" s="113" t="s">
        <v>6363</v>
      </c>
      <c r="E3186" s="113" t="s">
        <v>211</v>
      </c>
      <c r="F3186" s="113"/>
      <c r="G3186" s="113">
        <v>1</v>
      </c>
      <c r="H3186" s="150">
        <v>3</v>
      </c>
      <c r="I3186" s="161">
        <v>0.25</v>
      </c>
      <c r="J3186" s="157">
        <f t="shared" si="98"/>
        <v>2.25</v>
      </c>
    </row>
    <row r="3187" spans="1:10" ht="15.75">
      <c r="A3187" s="37">
        <f t="shared" si="99"/>
        <v>3183</v>
      </c>
      <c r="B3187" s="115" t="s">
        <v>202</v>
      </c>
      <c r="C3187" s="118" t="s">
        <v>6364</v>
      </c>
      <c r="D3187" s="119" t="s">
        <v>6365</v>
      </c>
      <c r="E3187" s="113" t="s">
        <v>211</v>
      </c>
      <c r="F3187" s="119"/>
      <c r="G3187" s="113">
        <v>1</v>
      </c>
      <c r="H3187" s="150">
        <v>10241</v>
      </c>
      <c r="I3187" s="161">
        <v>0.25</v>
      </c>
      <c r="J3187" s="157">
        <f t="shared" si="98"/>
        <v>7680.75</v>
      </c>
    </row>
    <row r="3188" spans="1:10" ht="15.75">
      <c r="A3188" s="37">
        <f t="shared" si="99"/>
        <v>3184</v>
      </c>
      <c r="B3188" s="115" t="s">
        <v>202</v>
      </c>
      <c r="C3188" s="118" t="s">
        <v>6366</v>
      </c>
      <c r="D3188" s="119" t="s">
        <v>6367</v>
      </c>
      <c r="E3188" s="113" t="s">
        <v>211</v>
      </c>
      <c r="F3188" s="119"/>
      <c r="G3188" s="113">
        <v>1</v>
      </c>
      <c r="H3188" s="150">
        <v>12542</v>
      </c>
      <c r="I3188" s="161">
        <v>0.25</v>
      </c>
      <c r="J3188" s="157">
        <f t="shared" si="98"/>
        <v>9406.5</v>
      </c>
    </row>
    <row r="3189" spans="1:10" ht="15.75">
      <c r="A3189" s="37">
        <f t="shared" si="99"/>
        <v>3185</v>
      </c>
      <c r="B3189" s="115" t="s">
        <v>202</v>
      </c>
      <c r="C3189" s="118" t="s">
        <v>6368</v>
      </c>
      <c r="D3189" s="119" t="s">
        <v>6369</v>
      </c>
      <c r="E3189" s="113" t="s">
        <v>211</v>
      </c>
      <c r="F3189" s="119"/>
      <c r="G3189" s="113">
        <v>1</v>
      </c>
      <c r="H3189" s="150">
        <v>14916.000000000002</v>
      </c>
      <c r="I3189" s="161">
        <v>0.25</v>
      </c>
      <c r="J3189" s="157">
        <f t="shared" si="98"/>
        <v>11187.000000000002</v>
      </c>
    </row>
    <row r="3190" spans="1:10" ht="15.75">
      <c r="A3190" s="37">
        <f t="shared" si="99"/>
        <v>3186</v>
      </c>
      <c r="B3190" s="115" t="s">
        <v>202</v>
      </c>
      <c r="C3190" s="118" t="s">
        <v>6370</v>
      </c>
      <c r="D3190" s="119" t="s">
        <v>6371</v>
      </c>
      <c r="E3190" s="113" t="s">
        <v>211</v>
      </c>
      <c r="F3190" s="119"/>
      <c r="G3190" s="113">
        <v>1</v>
      </c>
      <c r="H3190" s="150">
        <v>17168</v>
      </c>
      <c r="I3190" s="161">
        <v>0.25</v>
      </c>
      <c r="J3190" s="157">
        <f t="shared" si="98"/>
        <v>12876</v>
      </c>
    </row>
    <row r="3191" spans="1:10" ht="15.75">
      <c r="A3191" s="37">
        <f t="shared" si="99"/>
        <v>3187</v>
      </c>
      <c r="B3191" s="115" t="s">
        <v>202</v>
      </c>
      <c r="C3191" s="118" t="s">
        <v>6372</v>
      </c>
      <c r="D3191" s="119" t="s">
        <v>6373</v>
      </c>
      <c r="E3191" s="113" t="s">
        <v>211</v>
      </c>
      <c r="F3191" s="119"/>
      <c r="G3191" s="113">
        <v>1</v>
      </c>
      <c r="H3191" s="150">
        <v>19421</v>
      </c>
      <c r="I3191" s="161">
        <v>0.25</v>
      </c>
      <c r="J3191" s="157">
        <f t="shared" ref="J3191:J3254" si="100">H3191*(1-I3191)</f>
        <v>14565.75</v>
      </c>
    </row>
    <row r="3192" spans="1:10" ht="15.75">
      <c r="A3192" s="37">
        <f t="shared" si="99"/>
        <v>3188</v>
      </c>
      <c r="B3192" s="115" t="s">
        <v>202</v>
      </c>
      <c r="C3192" s="118" t="s">
        <v>6374</v>
      </c>
      <c r="D3192" s="119" t="s">
        <v>6375</v>
      </c>
      <c r="E3192" s="113" t="s">
        <v>211</v>
      </c>
      <c r="F3192" s="119"/>
      <c r="G3192" s="113">
        <v>1</v>
      </c>
      <c r="H3192" s="150">
        <v>21698</v>
      </c>
      <c r="I3192" s="161">
        <v>0.25</v>
      </c>
      <c r="J3192" s="157">
        <f t="shared" si="100"/>
        <v>16273.5</v>
      </c>
    </row>
    <row r="3193" spans="1:10" ht="15.75">
      <c r="A3193" s="37">
        <f t="shared" si="99"/>
        <v>3189</v>
      </c>
      <c r="B3193" s="115" t="s">
        <v>202</v>
      </c>
      <c r="C3193" s="118" t="s">
        <v>6376</v>
      </c>
      <c r="D3193" s="119" t="s">
        <v>6377</v>
      </c>
      <c r="E3193" s="113" t="s">
        <v>211</v>
      </c>
      <c r="F3193" s="119"/>
      <c r="G3193" s="113">
        <v>1</v>
      </c>
      <c r="H3193" s="150">
        <v>24411</v>
      </c>
      <c r="I3193" s="161">
        <v>0.25</v>
      </c>
      <c r="J3193" s="157">
        <f t="shared" si="100"/>
        <v>18308.25</v>
      </c>
    </row>
    <row r="3194" spans="1:10" ht="15.75">
      <c r="A3194" s="37">
        <f t="shared" si="99"/>
        <v>3190</v>
      </c>
      <c r="B3194" s="115" t="s">
        <v>202</v>
      </c>
      <c r="C3194" s="118" t="s">
        <v>6378</v>
      </c>
      <c r="D3194" s="119" t="s">
        <v>6379</v>
      </c>
      <c r="E3194" s="113" t="s">
        <v>211</v>
      </c>
      <c r="F3194" s="119"/>
      <c r="G3194" s="113">
        <v>1</v>
      </c>
      <c r="H3194" s="150">
        <v>26712</v>
      </c>
      <c r="I3194" s="161">
        <v>0.25</v>
      </c>
      <c r="J3194" s="157">
        <f t="shared" si="100"/>
        <v>20034</v>
      </c>
    </row>
    <row r="3195" spans="1:10" ht="15.75">
      <c r="A3195" s="37">
        <f t="shared" si="99"/>
        <v>3191</v>
      </c>
      <c r="B3195" s="115" t="s">
        <v>202</v>
      </c>
      <c r="C3195" s="118" t="s">
        <v>6380</v>
      </c>
      <c r="D3195" s="119" t="s">
        <v>6381</v>
      </c>
      <c r="E3195" s="113" t="s">
        <v>211</v>
      </c>
      <c r="F3195" s="119"/>
      <c r="G3195" s="113">
        <v>1</v>
      </c>
      <c r="H3195" s="150">
        <v>28965</v>
      </c>
      <c r="I3195" s="161">
        <v>0.25</v>
      </c>
      <c r="J3195" s="157">
        <f t="shared" si="100"/>
        <v>21723.75</v>
      </c>
    </row>
    <row r="3196" spans="1:10" ht="15.75">
      <c r="A3196" s="37">
        <f t="shared" si="99"/>
        <v>3192</v>
      </c>
      <c r="B3196" s="115" t="s">
        <v>202</v>
      </c>
      <c r="C3196" s="118" t="s">
        <v>6382</v>
      </c>
      <c r="D3196" s="119" t="s">
        <v>6383</v>
      </c>
      <c r="E3196" s="113" t="s">
        <v>211</v>
      </c>
      <c r="F3196" s="119"/>
      <c r="G3196" s="113">
        <v>1</v>
      </c>
      <c r="H3196" s="150">
        <v>31218.000000000004</v>
      </c>
      <c r="I3196" s="161">
        <v>0.25</v>
      </c>
      <c r="J3196" s="157">
        <f t="shared" si="100"/>
        <v>23413.500000000004</v>
      </c>
    </row>
    <row r="3197" spans="1:10" ht="15.75">
      <c r="A3197" s="37">
        <f t="shared" si="99"/>
        <v>3193</v>
      </c>
      <c r="B3197" s="115" t="s">
        <v>202</v>
      </c>
      <c r="C3197" s="93" t="s">
        <v>6384</v>
      </c>
      <c r="D3197" s="119" t="s">
        <v>6385</v>
      </c>
      <c r="E3197" s="113" t="s">
        <v>211</v>
      </c>
      <c r="F3197" s="119"/>
      <c r="G3197" s="113">
        <v>1</v>
      </c>
      <c r="H3197" s="150">
        <v>12311</v>
      </c>
      <c r="I3197" s="161">
        <v>0.25</v>
      </c>
      <c r="J3197" s="157">
        <f t="shared" si="100"/>
        <v>9233.25</v>
      </c>
    </row>
    <row r="3198" spans="1:10" ht="15.75">
      <c r="A3198" s="37">
        <f t="shared" si="99"/>
        <v>3194</v>
      </c>
      <c r="B3198" s="115" t="s">
        <v>202</v>
      </c>
      <c r="C3198" s="93" t="s">
        <v>6386</v>
      </c>
      <c r="D3198" s="119" t="s">
        <v>6387</v>
      </c>
      <c r="E3198" s="113" t="s">
        <v>211</v>
      </c>
      <c r="F3198" s="119"/>
      <c r="G3198" s="113">
        <v>1</v>
      </c>
      <c r="H3198" s="150">
        <v>14990</v>
      </c>
      <c r="I3198" s="161">
        <v>0.25</v>
      </c>
      <c r="J3198" s="157">
        <f t="shared" si="100"/>
        <v>11242.5</v>
      </c>
    </row>
    <row r="3199" spans="1:10" ht="15.75">
      <c r="A3199" s="37">
        <f t="shared" si="99"/>
        <v>3195</v>
      </c>
      <c r="B3199" s="115" t="s">
        <v>202</v>
      </c>
      <c r="C3199" s="93" t="s">
        <v>6388</v>
      </c>
      <c r="D3199" s="119" t="s">
        <v>6389</v>
      </c>
      <c r="E3199" s="113" t="s">
        <v>211</v>
      </c>
      <c r="F3199" s="119"/>
      <c r="G3199" s="113">
        <v>1</v>
      </c>
      <c r="H3199" s="150">
        <v>17743</v>
      </c>
      <c r="I3199" s="161">
        <v>0.25</v>
      </c>
      <c r="J3199" s="157">
        <f t="shared" si="100"/>
        <v>13307.25</v>
      </c>
    </row>
    <row r="3200" spans="1:10" ht="15.75">
      <c r="A3200" s="37">
        <f t="shared" si="99"/>
        <v>3196</v>
      </c>
      <c r="B3200" s="115" t="s">
        <v>202</v>
      </c>
      <c r="C3200" s="93" t="s">
        <v>6390</v>
      </c>
      <c r="D3200" s="119" t="s">
        <v>6391</v>
      </c>
      <c r="E3200" s="113" t="s">
        <v>211</v>
      </c>
      <c r="F3200" s="119"/>
      <c r="G3200" s="113">
        <v>1</v>
      </c>
      <c r="H3200" s="150">
        <v>20398</v>
      </c>
      <c r="I3200" s="161">
        <v>0.25</v>
      </c>
      <c r="J3200" s="157">
        <f t="shared" si="100"/>
        <v>15298.5</v>
      </c>
    </row>
    <row r="3201" spans="1:10" ht="15.75">
      <c r="A3201" s="37">
        <f t="shared" si="99"/>
        <v>3197</v>
      </c>
      <c r="B3201" s="115" t="s">
        <v>202</v>
      </c>
      <c r="C3201" s="93" t="s">
        <v>6392</v>
      </c>
      <c r="D3201" s="119" t="s">
        <v>6393</v>
      </c>
      <c r="E3201" s="113" t="s">
        <v>211</v>
      </c>
      <c r="F3201" s="119"/>
      <c r="G3201" s="113">
        <v>1</v>
      </c>
      <c r="H3201" s="150">
        <v>23078.000000000004</v>
      </c>
      <c r="I3201" s="161">
        <v>0.25</v>
      </c>
      <c r="J3201" s="157">
        <f t="shared" si="100"/>
        <v>17308.500000000004</v>
      </c>
    </row>
    <row r="3202" spans="1:10" ht="15.75">
      <c r="A3202" s="37">
        <f t="shared" si="99"/>
        <v>3198</v>
      </c>
      <c r="B3202" s="115" t="s">
        <v>202</v>
      </c>
      <c r="C3202" s="93" t="s">
        <v>6394</v>
      </c>
      <c r="D3202" s="119" t="s">
        <v>6395</v>
      </c>
      <c r="E3202" s="113" t="s">
        <v>211</v>
      </c>
      <c r="F3202" s="119"/>
      <c r="G3202" s="113">
        <v>1</v>
      </c>
      <c r="H3202" s="150">
        <v>26193</v>
      </c>
      <c r="I3202" s="161">
        <v>0.25</v>
      </c>
      <c r="J3202" s="157">
        <f t="shared" si="100"/>
        <v>19644.75</v>
      </c>
    </row>
    <row r="3203" spans="1:10" ht="15.75">
      <c r="A3203" s="37">
        <f t="shared" si="99"/>
        <v>3199</v>
      </c>
      <c r="B3203" s="115" t="s">
        <v>202</v>
      </c>
      <c r="C3203" s="93" t="s">
        <v>6396</v>
      </c>
      <c r="D3203" s="119" t="s">
        <v>6397</v>
      </c>
      <c r="E3203" s="113" t="s">
        <v>211</v>
      </c>
      <c r="F3203" s="119"/>
      <c r="G3203" s="113">
        <v>1</v>
      </c>
      <c r="H3203" s="150">
        <v>28897.000000000004</v>
      </c>
      <c r="I3203" s="161">
        <v>0.25</v>
      </c>
      <c r="J3203" s="157">
        <f t="shared" si="100"/>
        <v>21672.750000000004</v>
      </c>
    </row>
    <row r="3204" spans="1:10" ht="15.75">
      <c r="A3204" s="37">
        <f t="shared" si="99"/>
        <v>3200</v>
      </c>
      <c r="B3204" s="115" t="s">
        <v>202</v>
      </c>
      <c r="C3204" s="93" t="s">
        <v>6398</v>
      </c>
      <c r="D3204" s="119" t="s">
        <v>6399</v>
      </c>
      <c r="E3204" s="113" t="s">
        <v>211</v>
      </c>
      <c r="F3204" s="119"/>
      <c r="G3204" s="113">
        <v>1</v>
      </c>
      <c r="H3204" s="150">
        <v>31552</v>
      </c>
      <c r="I3204" s="161">
        <v>0.25</v>
      </c>
      <c r="J3204" s="157">
        <f t="shared" si="100"/>
        <v>23664</v>
      </c>
    </row>
    <row r="3205" spans="1:10" ht="15.75">
      <c r="A3205" s="37">
        <f t="shared" si="99"/>
        <v>3201</v>
      </c>
      <c r="B3205" s="115" t="s">
        <v>202</v>
      </c>
      <c r="C3205" s="93" t="s">
        <v>6400</v>
      </c>
      <c r="D3205" s="119" t="s">
        <v>6401</v>
      </c>
      <c r="E3205" s="113" t="s">
        <v>211</v>
      </c>
      <c r="F3205" s="119"/>
      <c r="G3205" s="113">
        <v>1</v>
      </c>
      <c r="H3205" s="150">
        <v>34207</v>
      </c>
      <c r="I3205" s="161">
        <v>0.25</v>
      </c>
      <c r="J3205" s="157">
        <f t="shared" si="100"/>
        <v>25655.25</v>
      </c>
    </row>
    <row r="3206" spans="1:10" ht="15.75">
      <c r="A3206" s="37">
        <f t="shared" si="99"/>
        <v>3202</v>
      </c>
      <c r="B3206" s="115" t="s">
        <v>202</v>
      </c>
      <c r="C3206" s="93" t="s">
        <v>6402</v>
      </c>
      <c r="D3206" s="119" t="s">
        <v>6403</v>
      </c>
      <c r="E3206" s="113" t="s">
        <v>211</v>
      </c>
      <c r="F3206" s="119"/>
      <c r="G3206" s="113">
        <v>1</v>
      </c>
      <c r="H3206" s="150">
        <v>36887</v>
      </c>
      <c r="I3206" s="161">
        <v>0.25</v>
      </c>
      <c r="J3206" s="157">
        <f t="shared" si="100"/>
        <v>27665.25</v>
      </c>
    </row>
    <row r="3207" spans="1:10" ht="15.75">
      <c r="A3207" s="37">
        <f t="shared" ref="A3207:A3270" si="101">A3206+1</f>
        <v>3203</v>
      </c>
      <c r="B3207" s="115" t="s">
        <v>202</v>
      </c>
      <c r="C3207" s="93" t="s">
        <v>6404</v>
      </c>
      <c r="D3207" s="119" t="s">
        <v>6405</v>
      </c>
      <c r="E3207" s="113" t="s">
        <v>211</v>
      </c>
      <c r="F3207" s="119"/>
      <c r="G3207" s="113">
        <v>1</v>
      </c>
      <c r="H3207" s="150">
        <v>1641.75</v>
      </c>
      <c r="I3207" s="161">
        <v>0.25</v>
      </c>
      <c r="J3207" s="157">
        <f t="shared" si="100"/>
        <v>1231.3125</v>
      </c>
    </row>
    <row r="3208" spans="1:10" ht="15.75">
      <c r="A3208" s="37">
        <f t="shared" si="101"/>
        <v>3204</v>
      </c>
      <c r="B3208" s="115" t="s">
        <v>202</v>
      </c>
      <c r="C3208" s="93" t="s">
        <v>6406</v>
      </c>
      <c r="D3208" s="119" t="s">
        <v>6407</v>
      </c>
      <c r="E3208" s="113" t="s">
        <v>211</v>
      </c>
      <c r="F3208" s="119"/>
      <c r="G3208" s="113">
        <v>1</v>
      </c>
      <c r="H3208" s="150">
        <v>1671.45</v>
      </c>
      <c r="I3208" s="161">
        <v>0.25</v>
      </c>
      <c r="J3208" s="157">
        <f t="shared" si="100"/>
        <v>1253.5875000000001</v>
      </c>
    </row>
    <row r="3209" spans="1:10" ht="15.75">
      <c r="A3209" s="37">
        <f t="shared" si="101"/>
        <v>3205</v>
      </c>
      <c r="B3209" s="115" t="s">
        <v>202</v>
      </c>
      <c r="C3209" s="93" t="s">
        <v>6408</v>
      </c>
      <c r="D3209" s="119" t="s">
        <v>6409</v>
      </c>
      <c r="E3209" s="113" t="s">
        <v>211</v>
      </c>
      <c r="F3209" s="119"/>
      <c r="G3209" s="113">
        <v>1</v>
      </c>
      <c r="H3209" s="150">
        <v>1652.2</v>
      </c>
      <c r="I3209" s="161">
        <v>0.25</v>
      </c>
      <c r="J3209" s="157">
        <f t="shared" si="100"/>
        <v>1239.1500000000001</v>
      </c>
    </row>
    <row r="3210" spans="1:10" ht="15.75">
      <c r="A3210" s="37">
        <f t="shared" si="101"/>
        <v>3206</v>
      </c>
      <c r="B3210" s="115" t="s">
        <v>202</v>
      </c>
      <c r="C3210" s="93" t="s">
        <v>6076</v>
      </c>
      <c r="D3210" s="113" t="s">
        <v>6410</v>
      </c>
      <c r="E3210" s="113" t="s">
        <v>211</v>
      </c>
      <c r="F3210" s="113"/>
      <c r="G3210" s="113">
        <v>1</v>
      </c>
      <c r="H3210" s="150">
        <v>773.42399999999998</v>
      </c>
      <c r="I3210" s="161">
        <v>0.25</v>
      </c>
      <c r="J3210" s="157">
        <f t="shared" si="100"/>
        <v>580.06799999999998</v>
      </c>
    </row>
    <row r="3211" spans="1:10" ht="15.75">
      <c r="A3211" s="37">
        <f t="shared" si="101"/>
        <v>3207</v>
      </c>
      <c r="B3211" s="115" t="s">
        <v>202</v>
      </c>
      <c r="C3211" s="93" t="s">
        <v>6411</v>
      </c>
      <c r="D3211" s="113" t="s">
        <v>6412</v>
      </c>
      <c r="E3211" s="113" t="s">
        <v>211</v>
      </c>
      <c r="F3211" s="113"/>
      <c r="G3211" s="113">
        <v>1</v>
      </c>
      <c r="H3211" s="150">
        <v>66</v>
      </c>
      <c r="I3211" s="161">
        <v>0.25</v>
      </c>
      <c r="J3211" s="157">
        <f t="shared" si="100"/>
        <v>49.5</v>
      </c>
    </row>
    <row r="3212" spans="1:10" ht="15.75">
      <c r="A3212" s="37">
        <f t="shared" si="101"/>
        <v>3208</v>
      </c>
      <c r="B3212" s="115" t="s">
        <v>202</v>
      </c>
      <c r="C3212" s="93" t="s">
        <v>6413</v>
      </c>
      <c r="D3212" s="113" t="s">
        <v>6414</v>
      </c>
      <c r="E3212" s="113" t="s">
        <v>211</v>
      </c>
      <c r="F3212" s="113"/>
      <c r="G3212" s="113">
        <v>1</v>
      </c>
      <c r="H3212" s="150">
        <v>66</v>
      </c>
      <c r="I3212" s="161">
        <v>0.25</v>
      </c>
      <c r="J3212" s="157">
        <f t="shared" si="100"/>
        <v>49.5</v>
      </c>
    </row>
    <row r="3213" spans="1:10" ht="15.75">
      <c r="A3213" s="37">
        <f t="shared" si="101"/>
        <v>3209</v>
      </c>
      <c r="B3213" s="115" t="s">
        <v>202</v>
      </c>
      <c r="C3213" s="93" t="s">
        <v>6415</v>
      </c>
      <c r="D3213" s="113" t="s">
        <v>6416</v>
      </c>
      <c r="E3213" s="113" t="s">
        <v>211</v>
      </c>
      <c r="F3213" s="113"/>
      <c r="G3213" s="113">
        <v>1</v>
      </c>
      <c r="H3213" s="150">
        <v>1575</v>
      </c>
      <c r="I3213" s="161">
        <v>0.25</v>
      </c>
      <c r="J3213" s="157">
        <f t="shared" si="100"/>
        <v>1181.25</v>
      </c>
    </row>
    <row r="3214" spans="1:10" ht="15.75">
      <c r="A3214" s="37">
        <f t="shared" si="101"/>
        <v>3210</v>
      </c>
      <c r="B3214" s="115" t="s">
        <v>202</v>
      </c>
      <c r="C3214" s="93" t="s">
        <v>6417</v>
      </c>
      <c r="D3214" s="113" t="s">
        <v>6418</v>
      </c>
      <c r="E3214" s="113" t="s">
        <v>211</v>
      </c>
      <c r="F3214" s="113"/>
      <c r="G3214" s="113">
        <v>1</v>
      </c>
      <c r="H3214" s="150">
        <v>385.66399999999999</v>
      </c>
      <c r="I3214" s="161">
        <v>0.25</v>
      </c>
      <c r="J3214" s="157">
        <f t="shared" si="100"/>
        <v>289.24799999999999</v>
      </c>
    </row>
    <row r="3215" spans="1:10" ht="15.75">
      <c r="A3215" s="37">
        <f t="shared" si="101"/>
        <v>3211</v>
      </c>
      <c r="B3215" s="115" t="s">
        <v>202</v>
      </c>
      <c r="C3215" s="93" t="s">
        <v>6419</v>
      </c>
      <c r="D3215" s="113" t="s">
        <v>6420</v>
      </c>
      <c r="E3215" s="113" t="s">
        <v>211</v>
      </c>
      <c r="F3215" s="113"/>
      <c r="G3215" s="113">
        <v>1</v>
      </c>
      <c r="H3215" s="150">
        <v>27</v>
      </c>
      <c r="I3215" s="161">
        <v>0.25</v>
      </c>
      <c r="J3215" s="157">
        <f t="shared" si="100"/>
        <v>20.25</v>
      </c>
    </row>
    <row r="3216" spans="1:10" ht="15.75">
      <c r="A3216" s="37">
        <f t="shared" si="101"/>
        <v>3212</v>
      </c>
      <c r="B3216" s="115" t="s">
        <v>202</v>
      </c>
      <c r="C3216" s="93" t="s">
        <v>6421</v>
      </c>
      <c r="D3216" s="113" t="s">
        <v>6422</v>
      </c>
      <c r="E3216" s="113" t="s">
        <v>211</v>
      </c>
      <c r="F3216" s="113"/>
      <c r="G3216" s="113">
        <v>1</v>
      </c>
      <c r="H3216" s="150">
        <v>27</v>
      </c>
      <c r="I3216" s="161">
        <v>0.25</v>
      </c>
      <c r="J3216" s="157">
        <f t="shared" si="100"/>
        <v>20.25</v>
      </c>
    </row>
    <row r="3217" spans="1:10" ht="15.75">
      <c r="A3217" s="37">
        <f t="shared" si="101"/>
        <v>3213</v>
      </c>
      <c r="B3217" s="115" t="s">
        <v>202</v>
      </c>
      <c r="C3217" s="93" t="s">
        <v>6423</v>
      </c>
      <c r="D3217" s="113" t="s">
        <v>6424</v>
      </c>
      <c r="E3217" s="113" t="s">
        <v>211</v>
      </c>
      <c r="F3217" s="113"/>
      <c r="G3217" s="113">
        <v>1</v>
      </c>
      <c r="H3217" s="150">
        <v>27</v>
      </c>
      <c r="I3217" s="161">
        <v>0.25</v>
      </c>
      <c r="J3217" s="157">
        <f t="shared" si="100"/>
        <v>20.25</v>
      </c>
    </row>
    <row r="3218" spans="1:10" ht="15.75">
      <c r="A3218" s="37">
        <f t="shared" si="101"/>
        <v>3214</v>
      </c>
      <c r="B3218" s="115" t="s">
        <v>202</v>
      </c>
      <c r="C3218" s="93" t="s">
        <v>6156</v>
      </c>
      <c r="D3218" s="119" t="s">
        <v>6425</v>
      </c>
      <c r="E3218" s="113" t="s">
        <v>211</v>
      </c>
      <c r="F3218" s="119"/>
      <c r="G3218" s="113">
        <v>1</v>
      </c>
      <c r="H3218" s="150">
        <v>180</v>
      </c>
      <c r="I3218" s="161">
        <v>0.25</v>
      </c>
      <c r="J3218" s="157">
        <f t="shared" si="100"/>
        <v>135</v>
      </c>
    </row>
    <row r="3219" spans="1:10" ht="15.75">
      <c r="A3219" s="37">
        <f t="shared" si="101"/>
        <v>3215</v>
      </c>
      <c r="B3219" s="115" t="s">
        <v>202</v>
      </c>
      <c r="C3219" s="93" t="s">
        <v>6152</v>
      </c>
      <c r="D3219" s="119" t="s">
        <v>6426</v>
      </c>
      <c r="E3219" s="113" t="s">
        <v>211</v>
      </c>
      <c r="F3219" s="119"/>
      <c r="G3219" s="113">
        <v>1</v>
      </c>
      <c r="H3219" s="150">
        <v>140</v>
      </c>
      <c r="I3219" s="161">
        <v>0.25</v>
      </c>
      <c r="J3219" s="157">
        <f t="shared" si="100"/>
        <v>105</v>
      </c>
    </row>
    <row r="3220" spans="1:10" ht="15.75">
      <c r="A3220" s="37">
        <f t="shared" si="101"/>
        <v>3216</v>
      </c>
      <c r="B3220" s="115" t="s">
        <v>202</v>
      </c>
      <c r="C3220" s="118" t="s">
        <v>6427</v>
      </c>
      <c r="D3220" s="118" t="s">
        <v>6428</v>
      </c>
      <c r="E3220" s="113" t="s">
        <v>211</v>
      </c>
      <c r="F3220" s="118"/>
      <c r="G3220" s="113">
        <v>1</v>
      </c>
      <c r="H3220" s="150">
        <v>1575</v>
      </c>
      <c r="I3220" s="161">
        <v>0.25</v>
      </c>
      <c r="J3220" s="157">
        <f t="shared" si="100"/>
        <v>1181.25</v>
      </c>
    </row>
    <row r="3221" spans="1:10" ht="15.75">
      <c r="A3221" s="37">
        <f t="shared" si="101"/>
        <v>3217</v>
      </c>
      <c r="B3221" s="115" t="s">
        <v>202</v>
      </c>
      <c r="C3221" s="118" t="s">
        <v>6429</v>
      </c>
      <c r="D3221" s="118" t="s">
        <v>6430</v>
      </c>
      <c r="E3221" s="113" t="s">
        <v>211</v>
      </c>
      <c r="F3221" s="118"/>
      <c r="G3221" s="113">
        <v>1</v>
      </c>
      <c r="H3221" s="150">
        <v>1575</v>
      </c>
      <c r="I3221" s="161">
        <v>0.25</v>
      </c>
      <c r="J3221" s="157">
        <f t="shared" si="100"/>
        <v>1181.25</v>
      </c>
    </row>
    <row r="3222" spans="1:10" ht="15.75">
      <c r="A3222" s="37">
        <f t="shared" si="101"/>
        <v>3218</v>
      </c>
      <c r="B3222" s="115" t="s">
        <v>202</v>
      </c>
      <c r="C3222" s="93" t="s">
        <v>6431</v>
      </c>
      <c r="D3222" s="116" t="s">
        <v>6428</v>
      </c>
      <c r="E3222" s="113" t="s">
        <v>211</v>
      </c>
      <c r="F3222" s="116"/>
      <c r="G3222" s="113">
        <v>1</v>
      </c>
      <c r="H3222" s="150">
        <v>1575</v>
      </c>
      <c r="I3222" s="161">
        <v>0.25</v>
      </c>
      <c r="J3222" s="157">
        <f t="shared" si="100"/>
        <v>1181.25</v>
      </c>
    </row>
    <row r="3223" spans="1:10" ht="15.75">
      <c r="A3223" s="37">
        <f t="shared" si="101"/>
        <v>3219</v>
      </c>
      <c r="B3223" s="115" t="s">
        <v>202</v>
      </c>
      <c r="C3223" s="93" t="s">
        <v>6432</v>
      </c>
      <c r="D3223" s="116" t="s">
        <v>6430</v>
      </c>
      <c r="E3223" s="113" t="s">
        <v>211</v>
      </c>
      <c r="F3223" s="116"/>
      <c r="G3223" s="113">
        <v>1</v>
      </c>
      <c r="H3223" s="150">
        <v>1575</v>
      </c>
      <c r="I3223" s="161">
        <v>0.25</v>
      </c>
      <c r="J3223" s="157">
        <f t="shared" si="100"/>
        <v>1181.25</v>
      </c>
    </row>
    <row r="3224" spans="1:10" ht="15.75">
      <c r="A3224" s="37">
        <f t="shared" si="101"/>
        <v>3220</v>
      </c>
      <c r="B3224" s="115" t="s">
        <v>202</v>
      </c>
      <c r="C3224" s="93" t="s">
        <v>6433</v>
      </c>
      <c r="D3224" s="119" t="s">
        <v>6434</v>
      </c>
      <c r="E3224" s="113" t="s">
        <v>211</v>
      </c>
      <c r="F3224" s="119"/>
      <c r="G3224" s="113">
        <v>1</v>
      </c>
      <c r="H3224" s="150">
        <v>700</v>
      </c>
      <c r="I3224" s="161">
        <v>0.25</v>
      </c>
      <c r="J3224" s="157">
        <f t="shared" si="100"/>
        <v>525</v>
      </c>
    </row>
    <row r="3225" spans="1:10" ht="15.75">
      <c r="A3225" s="37">
        <f t="shared" si="101"/>
        <v>3221</v>
      </c>
      <c r="B3225" s="115" t="s">
        <v>202</v>
      </c>
      <c r="C3225" s="93" t="s">
        <v>6435</v>
      </c>
      <c r="D3225" s="118" t="s">
        <v>6436</v>
      </c>
      <c r="E3225" s="113" t="s">
        <v>211</v>
      </c>
      <c r="F3225" s="118"/>
      <c r="G3225" s="113">
        <v>1</v>
      </c>
      <c r="H3225" s="150">
        <v>1203.104</v>
      </c>
      <c r="I3225" s="161">
        <v>0.25</v>
      </c>
      <c r="J3225" s="157">
        <f t="shared" si="100"/>
        <v>902.32799999999997</v>
      </c>
    </row>
    <row r="3226" spans="1:10" ht="15.75">
      <c r="A3226" s="37">
        <f t="shared" si="101"/>
        <v>3222</v>
      </c>
      <c r="B3226" s="115" t="s">
        <v>202</v>
      </c>
      <c r="C3226" s="93" t="s">
        <v>6437</v>
      </c>
      <c r="D3226" s="118" t="s">
        <v>6438</v>
      </c>
      <c r="E3226" s="113" t="s">
        <v>211</v>
      </c>
      <c r="F3226" s="118"/>
      <c r="G3226" s="113">
        <v>1</v>
      </c>
      <c r="H3226" s="150">
        <v>756</v>
      </c>
      <c r="I3226" s="161">
        <v>0.25</v>
      </c>
      <c r="J3226" s="157">
        <f t="shared" si="100"/>
        <v>567</v>
      </c>
    </row>
    <row r="3227" spans="1:10" ht="15.75">
      <c r="A3227" s="37">
        <f t="shared" si="101"/>
        <v>3223</v>
      </c>
      <c r="B3227" s="115" t="s">
        <v>202</v>
      </c>
      <c r="C3227" s="93" t="s">
        <v>6439</v>
      </c>
      <c r="D3227" s="119" t="s">
        <v>6440</v>
      </c>
      <c r="E3227" s="113" t="s">
        <v>211</v>
      </c>
      <c r="F3227" s="119"/>
      <c r="G3227" s="113">
        <v>1</v>
      </c>
      <c r="H3227" s="150">
        <v>525</v>
      </c>
      <c r="I3227" s="161">
        <v>0.25</v>
      </c>
      <c r="J3227" s="157">
        <f t="shared" si="100"/>
        <v>393.75</v>
      </c>
    </row>
    <row r="3228" spans="1:10" ht="15.75">
      <c r="A3228" s="37">
        <f t="shared" si="101"/>
        <v>3224</v>
      </c>
      <c r="B3228" s="115" t="s">
        <v>202</v>
      </c>
      <c r="C3228" s="93" t="s">
        <v>6441</v>
      </c>
      <c r="D3228" s="119" t="s">
        <v>6442</v>
      </c>
      <c r="E3228" s="113" t="s">
        <v>211</v>
      </c>
      <c r="F3228" s="119"/>
      <c r="G3228" s="113">
        <v>1</v>
      </c>
      <c r="H3228" s="150">
        <v>683</v>
      </c>
      <c r="I3228" s="161">
        <v>0.25</v>
      </c>
      <c r="J3228" s="157">
        <f t="shared" si="100"/>
        <v>512.25</v>
      </c>
    </row>
    <row r="3229" spans="1:10" ht="15.75">
      <c r="A3229" s="37">
        <f t="shared" si="101"/>
        <v>3225</v>
      </c>
      <c r="B3229" s="115" t="s">
        <v>202</v>
      </c>
      <c r="C3229" s="116" t="s">
        <v>6443</v>
      </c>
      <c r="D3229" s="118" t="s">
        <v>6436</v>
      </c>
      <c r="E3229" s="113" t="s">
        <v>211</v>
      </c>
      <c r="F3229" s="118"/>
      <c r="G3229" s="113">
        <v>1</v>
      </c>
      <c r="H3229" s="150">
        <v>1203.104</v>
      </c>
      <c r="I3229" s="161">
        <v>0.25</v>
      </c>
      <c r="J3229" s="157">
        <f t="shared" si="100"/>
        <v>902.32799999999997</v>
      </c>
    </row>
    <row r="3230" spans="1:10" ht="15.75">
      <c r="A3230" s="37">
        <f t="shared" si="101"/>
        <v>3226</v>
      </c>
      <c r="B3230" s="115" t="s">
        <v>202</v>
      </c>
      <c r="C3230" s="116" t="s">
        <v>6444</v>
      </c>
      <c r="D3230" s="118" t="s">
        <v>6438</v>
      </c>
      <c r="E3230" s="113" t="s">
        <v>211</v>
      </c>
      <c r="F3230" s="118"/>
      <c r="G3230" s="113">
        <v>1</v>
      </c>
      <c r="H3230" s="150">
        <v>756</v>
      </c>
      <c r="I3230" s="161">
        <v>0.25</v>
      </c>
      <c r="J3230" s="157">
        <f t="shared" si="100"/>
        <v>567</v>
      </c>
    </row>
    <row r="3231" spans="1:10" ht="15.75">
      <c r="A3231" s="37">
        <f t="shared" si="101"/>
        <v>3227</v>
      </c>
      <c r="B3231" s="115" t="s">
        <v>202</v>
      </c>
      <c r="C3231" s="93" t="s">
        <v>6445</v>
      </c>
      <c r="D3231" s="119" t="s">
        <v>6440</v>
      </c>
      <c r="E3231" s="113" t="s">
        <v>211</v>
      </c>
      <c r="F3231" s="119"/>
      <c r="G3231" s="113">
        <v>1</v>
      </c>
      <c r="H3231" s="150">
        <v>525</v>
      </c>
      <c r="I3231" s="161">
        <v>0.25</v>
      </c>
      <c r="J3231" s="157">
        <f t="shared" si="100"/>
        <v>393.75</v>
      </c>
    </row>
    <row r="3232" spans="1:10" ht="15.75">
      <c r="A3232" s="37">
        <f t="shared" si="101"/>
        <v>3228</v>
      </c>
      <c r="B3232" s="115" t="s">
        <v>202</v>
      </c>
      <c r="C3232" s="93" t="s">
        <v>6446</v>
      </c>
      <c r="D3232" s="119" t="s">
        <v>6442</v>
      </c>
      <c r="E3232" s="113" t="s">
        <v>211</v>
      </c>
      <c r="F3232" s="119"/>
      <c r="G3232" s="113">
        <v>1</v>
      </c>
      <c r="H3232" s="150">
        <v>683</v>
      </c>
      <c r="I3232" s="161">
        <v>0.25</v>
      </c>
      <c r="J3232" s="157">
        <f t="shared" si="100"/>
        <v>512.25</v>
      </c>
    </row>
    <row r="3233" spans="1:10" ht="15.75">
      <c r="A3233" s="37">
        <f t="shared" si="101"/>
        <v>3229</v>
      </c>
      <c r="B3233" s="115" t="s">
        <v>202</v>
      </c>
      <c r="C3233" s="93" t="s">
        <v>6447</v>
      </c>
      <c r="D3233" s="118" t="s">
        <v>6448</v>
      </c>
      <c r="E3233" s="113" t="s">
        <v>211</v>
      </c>
      <c r="F3233" s="118"/>
      <c r="G3233" s="113">
        <v>1</v>
      </c>
      <c r="H3233" s="150">
        <v>1203.104</v>
      </c>
      <c r="I3233" s="161">
        <v>0.25</v>
      </c>
      <c r="J3233" s="157">
        <f t="shared" si="100"/>
        <v>902.32799999999997</v>
      </c>
    </row>
    <row r="3234" spans="1:10" ht="15.75">
      <c r="A3234" s="37">
        <f t="shared" si="101"/>
        <v>3230</v>
      </c>
      <c r="B3234" s="115" t="s">
        <v>202</v>
      </c>
      <c r="C3234" s="93" t="s">
        <v>6449</v>
      </c>
      <c r="D3234" s="118" t="s">
        <v>6450</v>
      </c>
      <c r="E3234" s="113" t="s">
        <v>211</v>
      </c>
      <c r="F3234" s="118"/>
      <c r="G3234" s="113">
        <v>1</v>
      </c>
      <c r="H3234" s="150">
        <v>756</v>
      </c>
      <c r="I3234" s="161">
        <v>0.25</v>
      </c>
      <c r="J3234" s="157">
        <f t="shared" si="100"/>
        <v>567</v>
      </c>
    </row>
    <row r="3235" spans="1:10" ht="15.75">
      <c r="A3235" s="37">
        <f t="shared" si="101"/>
        <v>3231</v>
      </c>
      <c r="B3235" s="115" t="s">
        <v>202</v>
      </c>
      <c r="C3235" s="93" t="s">
        <v>6451</v>
      </c>
      <c r="D3235" s="119" t="s">
        <v>6452</v>
      </c>
      <c r="E3235" s="113" t="s">
        <v>211</v>
      </c>
      <c r="F3235" s="119"/>
      <c r="G3235" s="113">
        <v>1</v>
      </c>
      <c r="H3235" s="150">
        <v>525</v>
      </c>
      <c r="I3235" s="161">
        <v>0.25</v>
      </c>
      <c r="J3235" s="157">
        <f t="shared" si="100"/>
        <v>393.75</v>
      </c>
    </row>
    <row r="3236" spans="1:10" ht="15.75">
      <c r="A3236" s="37">
        <f t="shared" si="101"/>
        <v>3232</v>
      </c>
      <c r="B3236" s="115" t="s">
        <v>202</v>
      </c>
      <c r="C3236" s="93" t="s">
        <v>6453</v>
      </c>
      <c r="D3236" s="119" t="s">
        <v>6442</v>
      </c>
      <c r="E3236" s="113" t="s">
        <v>211</v>
      </c>
      <c r="F3236" s="119"/>
      <c r="G3236" s="113">
        <v>1</v>
      </c>
      <c r="H3236" s="150">
        <v>683</v>
      </c>
      <c r="I3236" s="161">
        <v>0.25</v>
      </c>
      <c r="J3236" s="157">
        <f t="shared" si="100"/>
        <v>512.25</v>
      </c>
    </row>
    <row r="3237" spans="1:10" ht="15.75">
      <c r="A3237" s="37">
        <f t="shared" si="101"/>
        <v>3233</v>
      </c>
      <c r="B3237" s="115" t="s">
        <v>202</v>
      </c>
      <c r="C3237" s="116" t="s">
        <v>6454</v>
      </c>
      <c r="D3237" s="118" t="s">
        <v>6448</v>
      </c>
      <c r="E3237" s="113" t="s">
        <v>211</v>
      </c>
      <c r="F3237" s="118"/>
      <c r="G3237" s="113">
        <v>1</v>
      </c>
      <c r="H3237" s="150">
        <v>1203.104</v>
      </c>
      <c r="I3237" s="161">
        <v>0.25</v>
      </c>
      <c r="J3237" s="157">
        <f t="shared" si="100"/>
        <v>902.32799999999997</v>
      </c>
    </row>
    <row r="3238" spans="1:10" ht="15.75">
      <c r="A3238" s="37">
        <f t="shared" si="101"/>
        <v>3234</v>
      </c>
      <c r="B3238" s="115" t="s">
        <v>202</v>
      </c>
      <c r="C3238" s="116" t="s">
        <v>6455</v>
      </c>
      <c r="D3238" s="118" t="s">
        <v>6450</v>
      </c>
      <c r="E3238" s="113" t="s">
        <v>211</v>
      </c>
      <c r="F3238" s="118"/>
      <c r="G3238" s="113">
        <v>1</v>
      </c>
      <c r="H3238" s="150">
        <v>756</v>
      </c>
      <c r="I3238" s="161">
        <v>0.25</v>
      </c>
      <c r="J3238" s="157">
        <f t="shared" si="100"/>
        <v>567</v>
      </c>
    </row>
    <row r="3239" spans="1:10" ht="15.75">
      <c r="A3239" s="37">
        <f t="shared" si="101"/>
        <v>3235</v>
      </c>
      <c r="B3239" s="115" t="s">
        <v>202</v>
      </c>
      <c r="C3239" s="93" t="s">
        <v>6456</v>
      </c>
      <c r="D3239" s="119" t="s">
        <v>6457</v>
      </c>
      <c r="E3239" s="113" t="s">
        <v>211</v>
      </c>
      <c r="F3239" s="119"/>
      <c r="G3239" s="113">
        <v>1</v>
      </c>
      <c r="H3239" s="150">
        <v>525</v>
      </c>
      <c r="I3239" s="161">
        <v>0.25</v>
      </c>
      <c r="J3239" s="157">
        <f t="shared" si="100"/>
        <v>393.75</v>
      </c>
    </row>
    <row r="3240" spans="1:10" ht="15.75">
      <c r="A3240" s="37">
        <f t="shared" si="101"/>
        <v>3236</v>
      </c>
      <c r="B3240" s="115" t="s">
        <v>202</v>
      </c>
      <c r="C3240" s="93" t="s">
        <v>6458</v>
      </c>
      <c r="D3240" s="119" t="s">
        <v>6442</v>
      </c>
      <c r="E3240" s="113" t="s">
        <v>211</v>
      </c>
      <c r="F3240" s="119"/>
      <c r="G3240" s="113">
        <v>1</v>
      </c>
      <c r="H3240" s="150">
        <v>683</v>
      </c>
      <c r="I3240" s="161">
        <v>0.25</v>
      </c>
      <c r="J3240" s="157">
        <f t="shared" si="100"/>
        <v>512.25</v>
      </c>
    </row>
    <row r="3241" spans="1:10" ht="15.75">
      <c r="A3241" s="37">
        <f t="shared" si="101"/>
        <v>3237</v>
      </c>
      <c r="B3241" s="115" t="s">
        <v>202</v>
      </c>
      <c r="C3241" s="93" t="s">
        <v>6459</v>
      </c>
      <c r="D3241" s="119" t="s">
        <v>6436</v>
      </c>
      <c r="E3241" s="113" t="s">
        <v>211</v>
      </c>
      <c r="F3241" s="119"/>
      <c r="G3241" s="113">
        <v>1</v>
      </c>
      <c r="H3241" s="150">
        <v>1203.104</v>
      </c>
      <c r="I3241" s="161">
        <v>0.25</v>
      </c>
      <c r="J3241" s="157">
        <f t="shared" si="100"/>
        <v>902.32799999999997</v>
      </c>
    </row>
    <row r="3242" spans="1:10" ht="15.75">
      <c r="A3242" s="37">
        <f t="shared" si="101"/>
        <v>3238</v>
      </c>
      <c r="B3242" s="115" t="s">
        <v>202</v>
      </c>
      <c r="C3242" s="93" t="s">
        <v>6460</v>
      </c>
      <c r="D3242" s="119" t="s">
        <v>6438</v>
      </c>
      <c r="E3242" s="113" t="s">
        <v>211</v>
      </c>
      <c r="F3242" s="119"/>
      <c r="G3242" s="113">
        <v>1</v>
      </c>
      <c r="H3242" s="150">
        <v>756</v>
      </c>
      <c r="I3242" s="161">
        <v>0.25</v>
      </c>
      <c r="J3242" s="157">
        <f t="shared" si="100"/>
        <v>567</v>
      </c>
    </row>
    <row r="3243" spans="1:10" ht="15.75">
      <c r="A3243" s="37">
        <f t="shared" si="101"/>
        <v>3239</v>
      </c>
      <c r="B3243" s="115" t="s">
        <v>202</v>
      </c>
      <c r="C3243" s="93" t="s">
        <v>6461</v>
      </c>
      <c r="D3243" s="119" t="s">
        <v>6440</v>
      </c>
      <c r="E3243" s="113" t="s">
        <v>211</v>
      </c>
      <c r="F3243" s="119"/>
      <c r="G3243" s="113">
        <v>1</v>
      </c>
      <c r="H3243" s="150">
        <v>525</v>
      </c>
      <c r="I3243" s="161">
        <v>0.25</v>
      </c>
      <c r="J3243" s="157">
        <f t="shared" si="100"/>
        <v>393.75</v>
      </c>
    </row>
    <row r="3244" spans="1:10" ht="15.75">
      <c r="A3244" s="37">
        <f t="shared" si="101"/>
        <v>3240</v>
      </c>
      <c r="B3244" s="115" t="s">
        <v>202</v>
      </c>
      <c r="C3244" s="93" t="s">
        <v>6462</v>
      </c>
      <c r="D3244" s="119" t="s">
        <v>6463</v>
      </c>
      <c r="E3244" s="113" t="s">
        <v>211</v>
      </c>
      <c r="F3244" s="119"/>
      <c r="G3244" s="113">
        <v>1</v>
      </c>
      <c r="H3244" s="150">
        <v>683</v>
      </c>
      <c r="I3244" s="161">
        <v>0.25</v>
      </c>
      <c r="J3244" s="157">
        <f t="shared" si="100"/>
        <v>512.25</v>
      </c>
    </row>
    <row r="3245" spans="1:10" ht="15.75">
      <c r="A3245" s="37">
        <f t="shared" si="101"/>
        <v>3241</v>
      </c>
      <c r="B3245" s="115" t="s">
        <v>202</v>
      </c>
      <c r="C3245" s="93" t="s">
        <v>6464</v>
      </c>
      <c r="D3245" s="119" t="s">
        <v>6436</v>
      </c>
      <c r="E3245" s="113" t="s">
        <v>211</v>
      </c>
      <c r="F3245" s="119"/>
      <c r="G3245" s="113">
        <v>1</v>
      </c>
      <c r="H3245" s="150">
        <v>1203.104</v>
      </c>
      <c r="I3245" s="161">
        <v>0.25</v>
      </c>
      <c r="J3245" s="157">
        <f t="shared" si="100"/>
        <v>902.32799999999997</v>
      </c>
    </row>
    <row r="3246" spans="1:10" ht="15.75">
      <c r="A3246" s="37">
        <f t="shared" si="101"/>
        <v>3242</v>
      </c>
      <c r="B3246" s="115" t="s">
        <v>202</v>
      </c>
      <c r="C3246" s="93" t="s">
        <v>6465</v>
      </c>
      <c r="D3246" s="119" t="s">
        <v>6438</v>
      </c>
      <c r="E3246" s="113" t="s">
        <v>211</v>
      </c>
      <c r="F3246" s="119"/>
      <c r="G3246" s="113">
        <v>1</v>
      </c>
      <c r="H3246" s="150">
        <v>756</v>
      </c>
      <c r="I3246" s="161">
        <v>0.25</v>
      </c>
      <c r="J3246" s="157">
        <f t="shared" si="100"/>
        <v>567</v>
      </c>
    </row>
    <row r="3247" spans="1:10" ht="15.75">
      <c r="A3247" s="37">
        <f t="shared" si="101"/>
        <v>3243</v>
      </c>
      <c r="B3247" s="115" t="s">
        <v>202</v>
      </c>
      <c r="C3247" s="93" t="s">
        <v>6466</v>
      </c>
      <c r="D3247" s="119" t="s">
        <v>6440</v>
      </c>
      <c r="E3247" s="113" t="s">
        <v>211</v>
      </c>
      <c r="F3247" s="119"/>
      <c r="G3247" s="113">
        <v>1</v>
      </c>
      <c r="H3247" s="150">
        <v>525</v>
      </c>
      <c r="I3247" s="161">
        <v>0.25</v>
      </c>
      <c r="J3247" s="157">
        <f t="shared" si="100"/>
        <v>393.75</v>
      </c>
    </row>
    <row r="3248" spans="1:10" ht="15.75">
      <c r="A3248" s="37">
        <f t="shared" si="101"/>
        <v>3244</v>
      </c>
      <c r="B3248" s="115" t="s">
        <v>202</v>
      </c>
      <c r="C3248" s="93" t="s">
        <v>6467</v>
      </c>
      <c r="D3248" s="119" t="s">
        <v>6468</v>
      </c>
      <c r="E3248" s="113" t="s">
        <v>211</v>
      </c>
      <c r="F3248" s="119"/>
      <c r="G3248" s="113">
        <v>1</v>
      </c>
      <c r="H3248" s="150">
        <v>683</v>
      </c>
      <c r="I3248" s="161">
        <v>0.25</v>
      </c>
      <c r="J3248" s="157">
        <f t="shared" si="100"/>
        <v>512.25</v>
      </c>
    </row>
    <row r="3249" spans="1:10" ht="15.75">
      <c r="A3249" s="37">
        <f t="shared" si="101"/>
        <v>3245</v>
      </c>
      <c r="B3249" s="115" t="s">
        <v>202</v>
      </c>
      <c r="C3249" s="93" t="s">
        <v>6469</v>
      </c>
      <c r="D3249" s="119" t="s">
        <v>6448</v>
      </c>
      <c r="E3249" s="113" t="s">
        <v>211</v>
      </c>
      <c r="F3249" s="119"/>
      <c r="G3249" s="113">
        <v>1</v>
      </c>
      <c r="H3249" s="150">
        <v>1203.104</v>
      </c>
      <c r="I3249" s="161">
        <v>0.25</v>
      </c>
      <c r="J3249" s="157">
        <f t="shared" si="100"/>
        <v>902.32799999999997</v>
      </c>
    </row>
    <row r="3250" spans="1:10" ht="15.75">
      <c r="A3250" s="37">
        <f t="shared" si="101"/>
        <v>3246</v>
      </c>
      <c r="B3250" s="115" t="s">
        <v>202</v>
      </c>
      <c r="C3250" s="93" t="s">
        <v>6470</v>
      </c>
      <c r="D3250" s="119" t="s">
        <v>6450</v>
      </c>
      <c r="E3250" s="113" t="s">
        <v>211</v>
      </c>
      <c r="F3250" s="119"/>
      <c r="G3250" s="113">
        <v>1</v>
      </c>
      <c r="H3250" s="150">
        <v>756</v>
      </c>
      <c r="I3250" s="161">
        <v>0.25</v>
      </c>
      <c r="J3250" s="157">
        <f t="shared" si="100"/>
        <v>567</v>
      </c>
    </row>
    <row r="3251" spans="1:10" ht="15.75">
      <c r="A3251" s="37">
        <f t="shared" si="101"/>
        <v>3247</v>
      </c>
      <c r="B3251" s="115" t="s">
        <v>202</v>
      </c>
      <c r="C3251" s="93" t="s">
        <v>6471</v>
      </c>
      <c r="D3251" s="119" t="s">
        <v>6452</v>
      </c>
      <c r="E3251" s="113" t="s">
        <v>211</v>
      </c>
      <c r="F3251" s="119"/>
      <c r="G3251" s="113">
        <v>1</v>
      </c>
      <c r="H3251" s="150">
        <v>525</v>
      </c>
      <c r="I3251" s="161">
        <v>0.25</v>
      </c>
      <c r="J3251" s="157">
        <f t="shared" si="100"/>
        <v>393.75</v>
      </c>
    </row>
    <row r="3252" spans="1:10" ht="15.75">
      <c r="A3252" s="37">
        <f t="shared" si="101"/>
        <v>3248</v>
      </c>
      <c r="B3252" s="115" t="s">
        <v>202</v>
      </c>
      <c r="C3252" s="93" t="s">
        <v>6472</v>
      </c>
      <c r="D3252" s="119" t="s">
        <v>6463</v>
      </c>
      <c r="E3252" s="113" t="s">
        <v>211</v>
      </c>
      <c r="F3252" s="119"/>
      <c r="G3252" s="113">
        <v>1</v>
      </c>
      <c r="H3252" s="150">
        <v>683</v>
      </c>
      <c r="I3252" s="161">
        <v>0.25</v>
      </c>
      <c r="J3252" s="157">
        <f t="shared" si="100"/>
        <v>512.25</v>
      </c>
    </row>
    <row r="3253" spans="1:10" ht="15.75">
      <c r="A3253" s="37">
        <f t="shared" si="101"/>
        <v>3249</v>
      </c>
      <c r="B3253" s="115" t="s">
        <v>202</v>
      </c>
      <c r="C3253" s="93" t="s">
        <v>6473</v>
      </c>
      <c r="D3253" s="119" t="s">
        <v>6448</v>
      </c>
      <c r="E3253" s="113" t="s">
        <v>211</v>
      </c>
      <c r="F3253" s="119"/>
      <c r="G3253" s="113">
        <v>1</v>
      </c>
      <c r="H3253" s="150">
        <v>1203.104</v>
      </c>
      <c r="I3253" s="161">
        <v>0.25</v>
      </c>
      <c r="J3253" s="157">
        <f t="shared" si="100"/>
        <v>902.32799999999997</v>
      </c>
    </row>
    <row r="3254" spans="1:10" ht="15.75">
      <c r="A3254" s="37">
        <f t="shared" si="101"/>
        <v>3250</v>
      </c>
      <c r="B3254" s="115" t="s">
        <v>202</v>
      </c>
      <c r="C3254" s="93" t="s">
        <v>6474</v>
      </c>
      <c r="D3254" s="119" t="s">
        <v>6450</v>
      </c>
      <c r="E3254" s="113" t="s">
        <v>211</v>
      </c>
      <c r="F3254" s="119"/>
      <c r="G3254" s="113">
        <v>1</v>
      </c>
      <c r="H3254" s="150">
        <v>756</v>
      </c>
      <c r="I3254" s="161">
        <v>0.25</v>
      </c>
      <c r="J3254" s="157">
        <f t="shared" si="100"/>
        <v>567</v>
      </c>
    </row>
    <row r="3255" spans="1:10" ht="15.75">
      <c r="A3255" s="37">
        <f t="shared" si="101"/>
        <v>3251</v>
      </c>
      <c r="B3255" s="115" t="s">
        <v>202</v>
      </c>
      <c r="C3255" s="93" t="s">
        <v>6475</v>
      </c>
      <c r="D3255" s="119" t="s">
        <v>6457</v>
      </c>
      <c r="E3255" s="113" t="s">
        <v>211</v>
      </c>
      <c r="F3255" s="119"/>
      <c r="G3255" s="113">
        <v>1</v>
      </c>
      <c r="H3255" s="150">
        <v>525</v>
      </c>
      <c r="I3255" s="161">
        <v>0.25</v>
      </c>
      <c r="J3255" s="157">
        <f t="shared" ref="J3255:J3318" si="102">H3255*(1-I3255)</f>
        <v>393.75</v>
      </c>
    </row>
    <row r="3256" spans="1:10" ht="15.75">
      <c r="A3256" s="37">
        <f t="shared" si="101"/>
        <v>3252</v>
      </c>
      <c r="B3256" s="115" t="s">
        <v>202</v>
      </c>
      <c r="C3256" s="93" t="s">
        <v>6476</v>
      </c>
      <c r="D3256" s="119" t="s">
        <v>6468</v>
      </c>
      <c r="E3256" s="113" t="s">
        <v>211</v>
      </c>
      <c r="F3256" s="119"/>
      <c r="G3256" s="113">
        <v>1</v>
      </c>
      <c r="H3256" s="150">
        <v>683</v>
      </c>
      <c r="I3256" s="161">
        <v>0.25</v>
      </c>
      <c r="J3256" s="157">
        <f t="shared" si="102"/>
        <v>512.25</v>
      </c>
    </row>
    <row r="3257" spans="1:10" ht="15.75">
      <c r="A3257" s="37">
        <f t="shared" si="101"/>
        <v>3253</v>
      </c>
      <c r="B3257" s="115" t="s">
        <v>202</v>
      </c>
      <c r="C3257" s="116" t="s">
        <v>6477</v>
      </c>
      <c r="D3257" s="113" t="s">
        <v>6478</v>
      </c>
      <c r="E3257" s="113" t="s">
        <v>211</v>
      </c>
      <c r="F3257" s="113"/>
      <c r="G3257" s="113">
        <v>1</v>
      </c>
      <c r="H3257" s="150">
        <v>773.42399999999998</v>
      </c>
      <c r="I3257" s="161">
        <v>0.25</v>
      </c>
      <c r="J3257" s="157">
        <f t="shared" si="102"/>
        <v>580.06799999999998</v>
      </c>
    </row>
    <row r="3258" spans="1:10" ht="15.75">
      <c r="A3258" s="37">
        <f t="shared" si="101"/>
        <v>3254</v>
      </c>
      <c r="B3258" s="115" t="s">
        <v>202</v>
      </c>
      <c r="C3258" s="116" t="s">
        <v>6479</v>
      </c>
      <c r="D3258" s="113" t="s">
        <v>6480</v>
      </c>
      <c r="E3258" s="113" t="s">
        <v>211</v>
      </c>
      <c r="F3258" s="113"/>
      <c r="G3258" s="113">
        <v>1</v>
      </c>
      <c r="H3258" s="150">
        <v>509</v>
      </c>
      <c r="I3258" s="161">
        <v>0.25</v>
      </c>
      <c r="J3258" s="157">
        <f t="shared" si="102"/>
        <v>381.75</v>
      </c>
    </row>
    <row r="3259" spans="1:10" ht="15.75">
      <c r="A3259" s="37">
        <f t="shared" si="101"/>
        <v>3255</v>
      </c>
      <c r="B3259" s="115" t="s">
        <v>202</v>
      </c>
      <c r="C3259" s="116" t="s">
        <v>6481</v>
      </c>
      <c r="D3259" s="118" t="s">
        <v>6482</v>
      </c>
      <c r="E3259" s="113" t="s">
        <v>211</v>
      </c>
      <c r="F3259" s="118"/>
      <c r="G3259" s="113">
        <v>1</v>
      </c>
      <c r="H3259" s="150">
        <v>179</v>
      </c>
      <c r="I3259" s="161">
        <v>0.25</v>
      </c>
      <c r="J3259" s="157">
        <f t="shared" si="102"/>
        <v>134.25</v>
      </c>
    </row>
    <row r="3260" spans="1:10" ht="15.75">
      <c r="A3260" s="37">
        <f t="shared" si="101"/>
        <v>3256</v>
      </c>
      <c r="B3260" s="115" t="s">
        <v>202</v>
      </c>
      <c r="C3260" s="116" t="s">
        <v>6483</v>
      </c>
      <c r="D3260" s="118" t="s">
        <v>6484</v>
      </c>
      <c r="E3260" s="113" t="s">
        <v>211</v>
      </c>
      <c r="F3260" s="118"/>
      <c r="G3260" s="113">
        <v>1</v>
      </c>
      <c r="H3260" s="150">
        <v>189</v>
      </c>
      <c r="I3260" s="161">
        <v>0.25</v>
      </c>
      <c r="J3260" s="157">
        <f t="shared" si="102"/>
        <v>141.75</v>
      </c>
    </row>
    <row r="3261" spans="1:10" ht="15.75">
      <c r="A3261" s="37">
        <f t="shared" si="101"/>
        <v>3257</v>
      </c>
      <c r="B3261" s="115" t="s">
        <v>202</v>
      </c>
      <c r="C3261" s="116" t="s">
        <v>6485</v>
      </c>
      <c r="D3261" s="118" t="s">
        <v>6486</v>
      </c>
      <c r="E3261" s="113" t="s">
        <v>211</v>
      </c>
      <c r="F3261" s="118"/>
      <c r="G3261" s="113">
        <v>1</v>
      </c>
      <c r="H3261" s="150">
        <v>200</v>
      </c>
      <c r="I3261" s="161">
        <v>0.25</v>
      </c>
      <c r="J3261" s="157">
        <f t="shared" si="102"/>
        <v>150</v>
      </c>
    </row>
    <row r="3262" spans="1:10" ht="15.75">
      <c r="A3262" s="37">
        <f t="shared" si="101"/>
        <v>3258</v>
      </c>
      <c r="B3262" s="115" t="s">
        <v>202</v>
      </c>
      <c r="C3262" s="93" t="s">
        <v>6487</v>
      </c>
      <c r="D3262" s="118" t="s">
        <v>6488</v>
      </c>
      <c r="E3262" s="113" t="s">
        <v>211</v>
      </c>
      <c r="F3262" s="118"/>
      <c r="G3262" s="113">
        <v>1</v>
      </c>
      <c r="H3262" s="150">
        <v>210</v>
      </c>
      <c r="I3262" s="161">
        <v>0.25</v>
      </c>
      <c r="J3262" s="157">
        <f t="shared" si="102"/>
        <v>157.5</v>
      </c>
    </row>
    <row r="3263" spans="1:10" ht="15.75">
      <c r="A3263" s="37">
        <f t="shared" si="101"/>
        <v>3259</v>
      </c>
      <c r="B3263" s="115" t="s">
        <v>202</v>
      </c>
      <c r="C3263" s="116" t="s">
        <v>6489</v>
      </c>
      <c r="D3263" s="118" t="s">
        <v>6490</v>
      </c>
      <c r="E3263" s="113" t="s">
        <v>211</v>
      </c>
      <c r="F3263" s="118"/>
      <c r="G3263" s="113">
        <v>1</v>
      </c>
      <c r="H3263" s="150">
        <v>231</v>
      </c>
      <c r="I3263" s="161">
        <v>0.25</v>
      </c>
      <c r="J3263" s="157">
        <f t="shared" si="102"/>
        <v>173.25</v>
      </c>
    </row>
    <row r="3264" spans="1:10" ht="15.75">
      <c r="A3264" s="37">
        <f t="shared" si="101"/>
        <v>3260</v>
      </c>
      <c r="B3264" s="115" t="s">
        <v>202</v>
      </c>
      <c r="C3264" s="116" t="s">
        <v>6491</v>
      </c>
      <c r="D3264" s="118" t="s">
        <v>6492</v>
      </c>
      <c r="E3264" s="113" t="s">
        <v>211</v>
      </c>
      <c r="F3264" s="118"/>
      <c r="G3264" s="113">
        <v>1</v>
      </c>
      <c r="H3264" s="150">
        <v>242</v>
      </c>
      <c r="I3264" s="161">
        <v>0.25</v>
      </c>
      <c r="J3264" s="157">
        <f t="shared" si="102"/>
        <v>181.5</v>
      </c>
    </row>
    <row r="3265" spans="1:10" ht="15.75">
      <c r="A3265" s="37">
        <f t="shared" si="101"/>
        <v>3261</v>
      </c>
      <c r="B3265" s="115" t="s">
        <v>202</v>
      </c>
      <c r="C3265" s="116" t="s">
        <v>6493</v>
      </c>
      <c r="D3265" s="118" t="s">
        <v>6482</v>
      </c>
      <c r="E3265" s="113" t="s">
        <v>211</v>
      </c>
      <c r="F3265" s="118"/>
      <c r="G3265" s="113">
        <v>1</v>
      </c>
      <c r="H3265" s="150">
        <v>179</v>
      </c>
      <c r="I3265" s="161">
        <v>0.25</v>
      </c>
      <c r="J3265" s="157">
        <f t="shared" si="102"/>
        <v>134.25</v>
      </c>
    </row>
    <row r="3266" spans="1:10" ht="15.75">
      <c r="A3266" s="37">
        <f t="shared" si="101"/>
        <v>3262</v>
      </c>
      <c r="B3266" s="115" t="s">
        <v>202</v>
      </c>
      <c r="C3266" s="116" t="s">
        <v>6494</v>
      </c>
      <c r="D3266" s="118" t="s">
        <v>6484</v>
      </c>
      <c r="E3266" s="113" t="s">
        <v>211</v>
      </c>
      <c r="F3266" s="118"/>
      <c r="G3266" s="113">
        <v>1</v>
      </c>
      <c r="H3266" s="150">
        <v>189</v>
      </c>
      <c r="I3266" s="161">
        <v>0.25</v>
      </c>
      <c r="J3266" s="157">
        <f t="shared" si="102"/>
        <v>141.75</v>
      </c>
    </row>
    <row r="3267" spans="1:10" ht="15.75">
      <c r="A3267" s="37">
        <f t="shared" si="101"/>
        <v>3263</v>
      </c>
      <c r="B3267" s="115" t="s">
        <v>202</v>
      </c>
      <c r="C3267" s="116" t="s">
        <v>6495</v>
      </c>
      <c r="D3267" s="118" t="s">
        <v>6486</v>
      </c>
      <c r="E3267" s="113" t="s">
        <v>211</v>
      </c>
      <c r="F3267" s="118"/>
      <c r="G3267" s="113">
        <v>1</v>
      </c>
      <c r="H3267" s="150">
        <v>200</v>
      </c>
      <c r="I3267" s="161">
        <v>0.25</v>
      </c>
      <c r="J3267" s="157">
        <f t="shared" si="102"/>
        <v>150</v>
      </c>
    </row>
    <row r="3268" spans="1:10" ht="15.75">
      <c r="A3268" s="37">
        <f t="shared" si="101"/>
        <v>3264</v>
      </c>
      <c r="B3268" s="115" t="s">
        <v>202</v>
      </c>
      <c r="C3268" s="116" t="s">
        <v>6496</v>
      </c>
      <c r="D3268" s="118" t="s">
        <v>6488</v>
      </c>
      <c r="E3268" s="113" t="s">
        <v>211</v>
      </c>
      <c r="F3268" s="118"/>
      <c r="G3268" s="113">
        <v>1</v>
      </c>
      <c r="H3268" s="150">
        <v>210</v>
      </c>
      <c r="I3268" s="161">
        <v>0.25</v>
      </c>
      <c r="J3268" s="157">
        <f t="shared" si="102"/>
        <v>157.5</v>
      </c>
    </row>
    <row r="3269" spans="1:10" ht="15.75">
      <c r="A3269" s="37">
        <f t="shared" si="101"/>
        <v>3265</v>
      </c>
      <c r="B3269" s="115" t="s">
        <v>202</v>
      </c>
      <c r="C3269" s="116" t="s">
        <v>6497</v>
      </c>
      <c r="D3269" s="118" t="s">
        <v>6490</v>
      </c>
      <c r="E3269" s="113" t="s">
        <v>211</v>
      </c>
      <c r="F3269" s="118"/>
      <c r="G3269" s="113">
        <v>1</v>
      </c>
      <c r="H3269" s="150">
        <v>231</v>
      </c>
      <c r="I3269" s="161">
        <v>0.25</v>
      </c>
      <c r="J3269" s="157">
        <f t="shared" si="102"/>
        <v>173.25</v>
      </c>
    </row>
    <row r="3270" spans="1:10" ht="15.75">
      <c r="A3270" s="37">
        <f t="shared" si="101"/>
        <v>3266</v>
      </c>
      <c r="B3270" s="115" t="s">
        <v>202</v>
      </c>
      <c r="C3270" s="116" t="s">
        <v>6498</v>
      </c>
      <c r="D3270" s="118" t="s">
        <v>6492</v>
      </c>
      <c r="E3270" s="113" t="s">
        <v>211</v>
      </c>
      <c r="F3270" s="118"/>
      <c r="G3270" s="113">
        <v>1</v>
      </c>
      <c r="H3270" s="150">
        <v>242</v>
      </c>
      <c r="I3270" s="161">
        <v>0.25</v>
      </c>
      <c r="J3270" s="157">
        <f t="shared" si="102"/>
        <v>181.5</v>
      </c>
    </row>
    <row r="3271" spans="1:10" ht="15.75">
      <c r="A3271" s="37">
        <f t="shared" ref="A3271:A3334" si="103">A3270+1</f>
        <v>3267</v>
      </c>
      <c r="B3271" s="115" t="s">
        <v>202</v>
      </c>
      <c r="C3271" s="116" t="s">
        <v>6499</v>
      </c>
      <c r="D3271" s="118" t="s">
        <v>6500</v>
      </c>
      <c r="E3271" s="113" t="s">
        <v>211</v>
      </c>
      <c r="F3271" s="118"/>
      <c r="G3271" s="113">
        <v>1</v>
      </c>
      <c r="H3271" s="150">
        <v>396</v>
      </c>
      <c r="I3271" s="161">
        <v>0.25</v>
      </c>
      <c r="J3271" s="157">
        <f t="shared" si="102"/>
        <v>297</v>
      </c>
    </row>
    <row r="3272" spans="1:10" ht="15.75">
      <c r="A3272" s="37">
        <f t="shared" si="103"/>
        <v>3268</v>
      </c>
      <c r="B3272" s="115" t="s">
        <v>202</v>
      </c>
      <c r="C3272" s="116" t="s">
        <v>6501</v>
      </c>
      <c r="D3272" s="118" t="s">
        <v>6502</v>
      </c>
      <c r="E3272" s="113" t="s">
        <v>211</v>
      </c>
      <c r="F3272" s="118"/>
      <c r="G3272" s="113">
        <v>1</v>
      </c>
      <c r="H3272" s="150">
        <v>498</v>
      </c>
      <c r="I3272" s="161">
        <v>0.25</v>
      </c>
      <c r="J3272" s="157">
        <f t="shared" si="102"/>
        <v>373.5</v>
      </c>
    </row>
    <row r="3273" spans="1:10" ht="15.75">
      <c r="A3273" s="37">
        <f t="shared" si="103"/>
        <v>3269</v>
      </c>
      <c r="B3273" s="115" t="s">
        <v>202</v>
      </c>
      <c r="C3273" s="116" t="s">
        <v>6503</v>
      </c>
      <c r="D3273" s="118" t="s">
        <v>6504</v>
      </c>
      <c r="E3273" s="113" t="s">
        <v>211</v>
      </c>
      <c r="F3273" s="118"/>
      <c r="G3273" s="113">
        <v>1</v>
      </c>
      <c r="H3273" s="150">
        <v>602</v>
      </c>
      <c r="I3273" s="161">
        <v>0.25</v>
      </c>
      <c r="J3273" s="157">
        <f t="shared" si="102"/>
        <v>451.5</v>
      </c>
    </row>
    <row r="3274" spans="1:10" ht="15.75">
      <c r="A3274" s="37">
        <f t="shared" si="103"/>
        <v>3270</v>
      </c>
      <c r="B3274" s="115" t="s">
        <v>202</v>
      </c>
      <c r="C3274" s="116" t="s">
        <v>6505</v>
      </c>
      <c r="D3274" s="118" t="s">
        <v>6506</v>
      </c>
      <c r="E3274" s="113" t="s">
        <v>211</v>
      </c>
      <c r="F3274" s="118"/>
      <c r="G3274" s="113">
        <v>1</v>
      </c>
      <c r="H3274" s="150">
        <v>704</v>
      </c>
      <c r="I3274" s="161">
        <v>0.25</v>
      </c>
      <c r="J3274" s="157">
        <f t="shared" si="102"/>
        <v>528</v>
      </c>
    </row>
    <row r="3275" spans="1:10" ht="15.75">
      <c r="A3275" s="37">
        <f t="shared" si="103"/>
        <v>3271</v>
      </c>
      <c r="B3275" s="115" t="s">
        <v>202</v>
      </c>
      <c r="C3275" s="116" t="s">
        <v>6507</v>
      </c>
      <c r="D3275" s="118" t="s">
        <v>6508</v>
      </c>
      <c r="E3275" s="113" t="s">
        <v>211</v>
      </c>
      <c r="F3275" s="118"/>
      <c r="G3275" s="113">
        <v>1</v>
      </c>
      <c r="H3275" s="150">
        <v>806</v>
      </c>
      <c r="I3275" s="161">
        <v>0.25</v>
      </c>
      <c r="J3275" s="157">
        <f t="shared" si="102"/>
        <v>604.5</v>
      </c>
    </row>
    <row r="3276" spans="1:10" ht="15.75">
      <c r="A3276" s="37">
        <f t="shared" si="103"/>
        <v>3272</v>
      </c>
      <c r="B3276" s="115" t="s">
        <v>202</v>
      </c>
      <c r="C3276" s="93" t="s">
        <v>6509</v>
      </c>
      <c r="D3276" s="118" t="s">
        <v>6510</v>
      </c>
      <c r="E3276" s="113" t="s">
        <v>211</v>
      </c>
      <c r="F3276" s="118"/>
      <c r="G3276" s="113">
        <v>1</v>
      </c>
      <c r="H3276" s="150">
        <v>480</v>
      </c>
      <c r="I3276" s="161">
        <v>0.25</v>
      </c>
      <c r="J3276" s="157">
        <f t="shared" si="102"/>
        <v>360</v>
      </c>
    </row>
    <row r="3277" spans="1:10" ht="15.75">
      <c r="A3277" s="37">
        <f t="shared" si="103"/>
        <v>3273</v>
      </c>
      <c r="B3277" s="115" t="s">
        <v>202</v>
      </c>
      <c r="C3277" s="93" t="s">
        <v>6511</v>
      </c>
      <c r="D3277" s="118" t="s">
        <v>6512</v>
      </c>
      <c r="E3277" s="113" t="s">
        <v>211</v>
      </c>
      <c r="F3277" s="118"/>
      <c r="G3277" s="113">
        <v>1</v>
      </c>
      <c r="H3277" s="150">
        <v>625</v>
      </c>
      <c r="I3277" s="161">
        <v>0.25</v>
      </c>
      <c r="J3277" s="157">
        <f t="shared" si="102"/>
        <v>468.75</v>
      </c>
    </row>
    <row r="3278" spans="1:10" ht="15.75">
      <c r="A3278" s="37">
        <f t="shared" si="103"/>
        <v>3274</v>
      </c>
      <c r="B3278" s="115" t="s">
        <v>202</v>
      </c>
      <c r="C3278" s="93" t="s">
        <v>6513</v>
      </c>
      <c r="D3278" s="118" t="s">
        <v>6514</v>
      </c>
      <c r="E3278" s="113" t="s">
        <v>211</v>
      </c>
      <c r="F3278" s="118"/>
      <c r="G3278" s="113">
        <v>1</v>
      </c>
      <c r="H3278" s="150">
        <v>770</v>
      </c>
      <c r="I3278" s="161">
        <v>0.25</v>
      </c>
      <c r="J3278" s="157">
        <f t="shared" si="102"/>
        <v>577.5</v>
      </c>
    </row>
    <row r="3279" spans="1:10" ht="15.75">
      <c r="A3279" s="37">
        <f t="shared" si="103"/>
        <v>3275</v>
      </c>
      <c r="B3279" s="115" t="s">
        <v>202</v>
      </c>
      <c r="C3279" s="93" t="s">
        <v>6515</v>
      </c>
      <c r="D3279" s="118" t="s">
        <v>6516</v>
      </c>
      <c r="E3279" s="113" t="s">
        <v>211</v>
      </c>
      <c r="F3279" s="118"/>
      <c r="G3279" s="113">
        <v>1</v>
      </c>
      <c r="H3279" s="150">
        <v>920</v>
      </c>
      <c r="I3279" s="161">
        <v>0.25</v>
      </c>
      <c r="J3279" s="157">
        <f t="shared" si="102"/>
        <v>690</v>
      </c>
    </row>
    <row r="3280" spans="1:10" ht="15.75">
      <c r="A3280" s="37">
        <f t="shared" si="103"/>
        <v>3276</v>
      </c>
      <c r="B3280" s="115" t="s">
        <v>202</v>
      </c>
      <c r="C3280" s="93" t="s">
        <v>6517</v>
      </c>
      <c r="D3280" s="118" t="s">
        <v>6518</v>
      </c>
      <c r="E3280" s="113" t="s">
        <v>211</v>
      </c>
      <c r="F3280" s="118"/>
      <c r="G3280" s="113">
        <v>1</v>
      </c>
      <c r="H3280" s="150">
        <v>1060</v>
      </c>
      <c r="I3280" s="161">
        <v>0.25</v>
      </c>
      <c r="J3280" s="157">
        <f t="shared" si="102"/>
        <v>795</v>
      </c>
    </row>
    <row r="3281" spans="1:10" ht="15.75">
      <c r="A3281" s="37">
        <f t="shared" si="103"/>
        <v>3277</v>
      </c>
      <c r="B3281" s="115" t="s">
        <v>202</v>
      </c>
      <c r="C3281" s="93" t="s">
        <v>6519</v>
      </c>
      <c r="D3281" s="118" t="s">
        <v>6520</v>
      </c>
      <c r="E3281" s="113" t="s">
        <v>211</v>
      </c>
      <c r="F3281" s="118"/>
      <c r="G3281" s="113">
        <v>1</v>
      </c>
      <c r="H3281" s="150">
        <v>610</v>
      </c>
      <c r="I3281" s="161">
        <v>0.25</v>
      </c>
      <c r="J3281" s="157">
        <f t="shared" si="102"/>
        <v>457.5</v>
      </c>
    </row>
    <row r="3282" spans="1:10" ht="15.75">
      <c r="A3282" s="37">
        <f t="shared" si="103"/>
        <v>3278</v>
      </c>
      <c r="B3282" s="115" t="s">
        <v>202</v>
      </c>
      <c r="C3282" s="93" t="s">
        <v>6521</v>
      </c>
      <c r="D3282" s="118" t="s">
        <v>6522</v>
      </c>
      <c r="E3282" s="113" t="s">
        <v>211</v>
      </c>
      <c r="F3282" s="118"/>
      <c r="G3282" s="113">
        <v>1</v>
      </c>
      <c r="H3282" s="150">
        <v>788</v>
      </c>
      <c r="I3282" s="161">
        <v>0.25</v>
      </c>
      <c r="J3282" s="157">
        <f t="shared" si="102"/>
        <v>591</v>
      </c>
    </row>
    <row r="3283" spans="1:10" ht="15.75">
      <c r="A3283" s="37">
        <f t="shared" si="103"/>
        <v>3279</v>
      </c>
      <c r="B3283" s="115" t="s">
        <v>202</v>
      </c>
      <c r="C3283" s="93" t="s">
        <v>6523</v>
      </c>
      <c r="D3283" s="118" t="s">
        <v>6524</v>
      </c>
      <c r="E3283" s="113" t="s">
        <v>211</v>
      </c>
      <c r="F3283" s="118"/>
      <c r="G3283" s="113">
        <v>1</v>
      </c>
      <c r="H3283" s="150">
        <v>945</v>
      </c>
      <c r="I3283" s="161">
        <v>0.25</v>
      </c>
      <c r="J3283" s="157">
        <f t="shared" si="102"/>
        <v>708.75</v>
      </c>
    </row>
    <row r="3284" spans="1:10" ht="15.75">
      <c r="A3284" s="37">
        <f t="shared" si="103"/>
        <v>3280</v>
      </c>
      <c r="B3284" s="115" t="s">
        <v>202</v>
      </c>
      <c r="C3284" s="93" t="s">
        <v>6525</v>
      </c>
      <c r="D3284" s="118" t="s">
        <v>6526</v>
      </c>
      <c r="E3284" s="113" t="s">
        <v>211</v>
      </c>
      <c r="F3284" s="118"/>
      <c r="G3284" s="113">
        <v>1</v>
      </c>
      <c r="H3284" s="150">
        <v>1103</v>
      </c>
      <c r="I3284" s="161">
        <v>0.25</v>
      </c>
      <c r="J3284" s="157">
        <f t="shared" si="102"/>
        <v>827.25</v>
      </c>
    </row>
    <row r="3285" spans="1:10" ht="15.75">
      <c r="A3285" s="37">
        <f t="shared" si="103"/>
        <v>3281</v>
      </c>
      <c r="B3285" s="115" t="s">
        <v>202</v>
      </c>
      <c r="C3285" s="93" t="s">
        <v>6527</v>
      </c>
      <c r="D3285" s="118" t="s">
        <v>6528</v>
      </c>
      <c r="E3285" s="113" t="s">
        <v>211</v>
      </c>
      <c r="F3285" s="118"/>
      <c r="G3285" s="113">
        <v>1</v>
      </c>
      <c r="H3285" s="150">
        <v>1030</v>
      </c>
      <c r="I3285" s="161">
        <v>0.25</v>
      </c>
      <c r="J3285" s="157">
        <f t="shared" si="102"/>
        <v>772.5</v>
      </c>
    </row>
    <row r="3286" spans="1:10" ht="15.75">
      <c r="A3286" s="37">
        <f t="shared" si="103"/>
        <v>3282</v>
      </c>
      <c r="B3286" s="115" t="s">
        <v>202</v>
      </c>
      <c r="C3286" s="93" t="s">
        <v>6529</v>
      </c>
      <c r="D3286" s="118" t="s">
        <v>6530</v>
      </c>
      <c r="E3286" s="113" t="s">
        <v>211</v>
      </c>
      <c r="F3286" s="118"/>
      <c r="G3286" s="113">
        <v>1</v>
      </c>
      <c r="H3286" s="150">
        <v>1208</v>
      </c>
      <c r="I3286" s="161">
        <v>0.25</v>
      </c>
      <c r="J3286" s="157">
        <f t="shared" si="102"/>
        <v>906</v>
      </c>
    </row>
    <row r="3287" spans="1:10" ht="15.75">
      <c r="A3287" s="37">
        <f t="shared" si="103"/>
        <v>3283</v>
      </c>
      <c r="B3287" s="115" t="s">
        <v>202</v>
      </c>
      <c r="C3287" s="93" t="s">
        <v>6531</v>
      </c>
      <c r="D3287" s="118" t="s">
        <v>6532</v>
      </c>
      <c r="E3287" s="113" t="s">
        <v>211</v>
      </c>
      <c r="F3287" s="118"/>
      <c r="G3287" s="113">
        <v>1</v>
      </c>
      <c r="H3287" s="150">
        <v>1260</v>
      </c>
      <c r="I3287" s="161">
        <v>0.25</v>
      </c>
      <c r="J3287" s="157">
        <f t="shared" si="102"/>
        <v>945</v>
      </c>
    </row>
    <row r="3288" spans="1:10" ht="15.75">
      <c r="A3288" s="37">
        <f t="shared" si="103"/>
        <v>3284</v>
      </c>
      <c r="B3288" s="115" t="s">
        <v>202</v>
      </c>
      <c r="C3288" s="93" t="s">
        <v>6533</v>
      </c>
      <c r="D3288" s="118" t="s">
        <v>6534</v>
      </c>
      <c r="E3288" s="113" t="s">
        <v>211</v>
      </c>
      <c r="F3288" s="118"/>
      <c r="G3288" s="113">
        <v>1</v>
      </c>
      <c r="H3288" s="150">
        <v>1260</v>
      </c>
      <c r="I3288" s="161">
        <v>0.25</v>
      </c>
      <c r="J3288" s="157">
        <f t="shared" si="102"/>
        <v>945</v>
      </c>
    </row>
    <row r="3289" spans="1:10" ht="15.75">
      <c r="A3289" s="37">
        <f t="shared" si="103"/>
        <v>3285</v>
      </c>
      <c r="B3289" s="115" t="s">
        <v>202</v>
      </c>
      <c r="C3289" s="93" t="s">
        <v>6535</v>
      </c>
      <c r="D3289" s="118" t="s">
        <v>6536</v>
      </c>
      <c r="E3289" s="113" t="s">
        <v>211</v>
      </c>
      <c r="F3289" s="118"/>
      <c r="G3289" s="113">
        <v>1</v>
      </c>
      <c r="H3289" s="150">
        <v>1260</v>
      </c>
      <c r="I3289" s="161">
        <v>0.25</v>
      </c>
      <c r="J3289" s="157">
        <f t="shared" si="102"/>
        <v>945</v>
      </c>
    </row>
    <row r="3290" spans="1:10" ht="15.75">
      <c r="A3290" s="37">
        <f t="shared" si="103"/>
        <v>3286</v>
      </c>
      <c r="B3290" s="115" t="s">
        <v>202</v>
      </c>
      <c r="C3290" s="116" t="s">
        <v>6537</v>
      </c>
      <c r="D3290" s="118" t="s">
        <v>6538</v>
      </c>
      <c r="E3290" s="113" t="s">
        <v>211</v>
      </c>
      <c r="F3290" s="118"/>
      <c r="G3290" s="113">
        <v>1</v>
      </c>
      <c r="H3290" s="150">
        <v>137</v>
      </c>
      <c r="I3290" s="161">
        <v>0.25</v>
      </c>
      <c r="J3290" s="157">
        <f t="shared" si="102"/>
        <v>102.75</v>
      </c>
    </row>
    <row r="3291" spans="1:10" ht="15.75">
      <c r="A3291" s="37">
        <f t="shared" si="103"/>
        <v>3287</v>
      </c>
      <c r="B3291" s="115" t="s">
        <v>202</v>
      </c>
      <c r="C3291" s="116" t="s">
        <v>6539</v>
      </c>
      <c r="D3291" s="118" t="s">
        <v>6540</v>
      </c>
      <c r="E3291" s="113" t="s">
        <v>211</v>
      </c>
      <c r="F3291" s="118"/>
      <c r="G3291" s="113">
        <v>1</v>
      </c>
      <c r="H3291" s="150">
        <v>158</v>
      </c>
      <c r="I3291" s="161">
        <v>0.25</v>
      </c>
      <c r="J3291" s="157">
        <f t="shared" si="102"/>
        <v>118.5</v>
      </c>
    </row>
    <row r="3292" spans="1:10" ht="15.75">
      <c r="A3292" s="37">
        <f t="shared" si="103"/>
        <v>3288</v>
      </c>
      <c r="B3292" s="115" t="s">
        <v>202</v>
      </c>
      <c r="C3292" s="116" t="s">
        <v>6541</v>
      </c>
      <c r="D3292" s="118" t="s">
        <v>6542</v>
      </c>
      <c r="E3292" s="113" t="s">
        <v>211</v>
      </c>
      <c r="F3292" s="118"/>
      <c r="G3292" s="113">
        <v>1</v>
      </c>
      <c r="H3292" s="150">
        <v>210</v>
      </c>
      <c r="I3292" s="161">
        <v>0.25</v>
      </c>
      <c r="J3292" s="157">
        <f t="shared" si="102"/>
        <v>157.5</v>
      </c>
    </row>
    <row r="3293" spans="1:10" ht="15.75">
      <c r="A3293" s="37">
        <f t="shared" si="103"/>
        <v>3289</v>
      </c>
      <c r="B3293" s="115" t="s">
        <v>202</v>
      </c>
      <c r="C3293" s="116" t="s">
        <v>6543</v>
      </c>
      <c r="D3293" s="118" t="s">
        <v>6544</v>
      </c>
      <c r="E3293" s="113" t="s">
        <v>211</v>
      </c>
      <c r="F3293" s="118"/>
      <c r="G3293" s="113">
        <v>1</v>
      </c>
      <c r="H3293" s="150">
        <v>336</v>
      </c>
      <c r="I3293" s="161">
        <v>0.25</v>
      </c>
      <c r="J3293" s="157">
        <f t="shared" si="102"/>
        <v>252</v>
      </c>
    </row>
    <row r="3294" spans="1:10" ht="15.75">
      <c r="A3294" s="37">
        <f t="shared" si="103"/>
        <v>3290</v>
      </c>
      <c r="B3294" s="115" t="s">
        <v>202</v>
      </c>
      <c r="C3294" s="116" t="s">
        <v>6545</v>
      </c>
      <c r="D3294" s="118" t="s">
        <v>6546</v>
      </c>
      <c r="E3294" s="113" t="s">
        <v>211</v>
      </c>
      <c r="F3294" s="118"/>
      <c r="G3294" s="113">
        <v>1</v>
      </c>
      <c r="H3294" s="150">
        <v>357</v>
      </c>
      <c r="I3294" s="161">
        <v>0.25</v>
      </c>
      <c r="J3294" s="157">
        <f t="shared" si="102"/>
        <v>267.75</v>
      </c>
    </row>
    <row r="3295" spans="1:10" ht="15.75">
      <c r="A3295" s="37">
        <f t="shared" si="103"/>
        <v>3291</v>
      </c>
      <c r="B3295" s="115" t="s">
        <v>202</v>
      </c>
      <c r="C3295" s="116" t="s">
        <v>6547</v>
      </c>
      <c r="D3295" s="118" t="s">
        <v>6548</v>
      </c>
      <c r="E3295" s="113" t="s">
        <v>211</v>
      </c>
      <c r="F3295" s="118"/>
      <c r="G3295" s="113">
        <v>1</v>
      </c>
      <c r="H3295" s="150">
        <v>399</v>
      </c>
      <c r="I3295" s="161">
        <v>0.25</v>
      </c>
      <c r="J3295" s="157">
        <f t="shared" si="102"/>
        <v>299.25</v>
      </c>
    </row>
    <row r="3296" spans="1:10" ht="15.75">
      <c r="A3296" s="37">
        <f t="shared" si="103"/>
        <v>3292</v>
      </c>
      <c r="B3296" s="115" t="s">
        <v>202</v>
      </c>
      <c r="C3296" s="92" t="s">
        <v>6549</v>
      </c>
      <c r="D3296" s="118" t="s">
        <v>6550</v>
      </c>
      <c r="E3296" s="113" t="s">
        <v>211</v>
      </c>
      <c r="F3296" s="118"/>
      <c r="G3296" s="113">
        <v>1</v>
      </c>
      <c r="H3296" s="150">
        <v>2798.1600000000003</v>
      </c>
      <c r="I3296" s="161">
        <v>0.25</v>
      </c>
      <c r="J3296" s="157">
        <f t="shared" si="102"/>
        <v>2098.6200000000003</v>
      </c>
    </row>
    <row r="3297" spans="1:10" ht="15.75">
      <c r="A3297" s="37">
        <f t="shared" si="103"/>
        <v>3293</v>
      </c>
      <c r="B3297" s="115" t="s">
        <v>202</v>
      </c>
      <c r="C3297" s="92" t="s">
        <v>6551</v>
      </c>
      <c r="D3297" s="118" t="s">
        <v>6552</v>
      </c>
      <c r="E3297" s="113" t="s">
        <v>211</v>
      </c>
      <c r="F3297" s="118"/>
      <c r="G3297" s="113">
        <v>1</v>
      </c>
      <c r="H3297" s="150">
        <v>3018.2400000000002</v>
      </c>
      <c r="I3297" s="161">
        <v>0.25</v>
      </c>
      <c r="J3297" s="157">
        <f t="shared" si="102"/>
        <v>2263.6800000000003</v>
      </c>
    </row>
    <row r="3298" spans="1:10" ht="15.75">
      <c r="A3298" s="37">
        <f t="shared" si="103"/>
        <v>3294</v>
      </c>
      <c r="B3298" s="115" t="s">
        <v>202</v>
      </c>
      <c r="C3298" s="92" t="s">
        <v>6553</v>
      </c>
      <c r="D3298" s="118" t="s">
        <v>6554</v>
      </c>
      <c r="E3298" s="113" t="s">
        <v>211</v>
      </c>
      <c r="F3298" s="118"/>
      <c r="G3298" s="113">
        <v>1</v>
      </c>
      <c r="H3298" s="150">
        <v>3788.52</v>
      </c>
      <c r="I3298" s="161">
        <v>0.25</v>
      </c>
      <c r="J3298" s="157">
        <f t="shared" si="102"/>
        <v>2841.39</v>
      </c>
    </row>
    <row r="3299" spans="1:10" ht="15.75">
      <c r="A3299" s="37">
        <f t="shared" si="103"/>
        <v>3295</v>
      </c>
      <c r="B3299" s="115" t="s">
        <v>202</v>
      </c>
      <c r="C3299" s="92" t="s">
        <v>6555</v>
      </c>
      <c r="D3299" s="118" t="s">
        <v>6556</v>
      </c>
      <c r="E3299" s="113" t="s">
        <v>211</v>
      </c>
      <c r="F3299" s="118"/>
      <c r="G3299" s="113">
        <v>1</v>
      </c>
      <c r="H3299" s="150">
        <v>4778.88</v>
      </c>
      <c r="I3299" s="161">
        <v>0.25</v>
      </c>
      <c r="J3299" s="157">
        <f t="shared" si="102"/>
        <v>3584.16</v>
      </c>
    </row>
    <row r="3300" spans="1:10" ht="15.75">
      <c r="A3300" s="37">
        <f t="shared" si="103"/>
        <v>3296</v>
      </c>
      <c r="B3300" s="115" t="s">
        <v>202</v>
      </c>
      <c r="C3300" s="93" t="s">
        <v>6557</v>
      </c>
      <c r="D3300" s="119" t="s">
        <v>6558</v>
      </c>
      <c r="E3300" s="113" t="s">
        <v>211</v>
      </c>
      <c r="F3300" s="119"/>
      <c r="G3300" s="113">
        <v>1</v>
      </c>
      <c r="H3300" s="150">
        <v>212</v>
      </c>
      <c r="I3300" s="161">
        <v>0.25</v>
      </c>
      <c r="J3300" s="157">
        <f t="shared" si="102"/>
        <v>159</v>
      </c>
    </row>
    <row r="3301" spans="1:10" ht="15.75">
      <c r="A3301" s="37">
        <f t="shared" si="103"/>
        <v>3297</v>
      </c>
      <c r="B3301" s="115" t="s">
        <v>202</v>
      </c>
      <c r="C3301" s="116" t="s">
        <v>6559</v>
      </c>
      <c r="D3301" s="118" t="s">
        <v>6560</v>
      </c>
      <c r="E3301" s="113" t="s">
        <v>211</v>
      </c>
      <c r="F3301" s="118"/>
      <c r="G3301" s="113">
        <v>1</v>
      </c>
      <c r="H3301" s="150">
        <v>116</v>
      </c>
      <c r="I3301" s="161">
        <v>0.25</v>
      </c>
      <c r="J3301" s="157">
        <f t="shared" si="102"/>
        <v>87</v>
      </c>
    </row>
    <row r="3302" spans="1:10" ht="15.75">
      <c r="A3302" s="37">
        <f t="shared" si="103"/>
        <v>3298</v>
      </c>
      <c r="B3302" s="115" t="s">
        <v>202</v>
      </c>
      <c r="C3302" s="116" t="s">
        <v>6561</v>
      </c>
      <c r="D3302" s="118" t="s">
        <v>6562</v>
      </c>
      <c r="E3302" s="113" t="s">
        <v>211</v>
      </c>
      <c r="F3302" s="118"/>
      <c r="G3302" s="113">
        <v>1</v>
      </c>
      <c r="H3302" s="150">
        <v>525</v>
      </c>
      <c r="I3302" s="161">
        <v>0.25</v>
      </c>
      <c r="J3302" s="157">
        <f t="shared" si="102"/>
        <v>393.75</v>
      </c>
    </row>
    <row r="3303" spans="1:10" ht="15.75">
      <c r="A3303" s="37">
        <f t="shared" si="103"/>
        <v>3299</v>
      </c>
      <c r="B3303" s="115" t="s">
        <v>202</v>
      </c>
      <c r="C3303" s="116" t="s">
        <v>6563</v>
      </c>
      <c r="D3303" s="118" t="s">
        <v>6564</v>
      </c>
      <c r="E3303" s="113" t="s">
        <v>211</v>
      </c>
      <c r="F3303" s="118"/>
      <c r="G3303" s="113">
        <v>1</v>
      </c>
      <c r="H3303" s="150">
        <v>74</v>
      </c>
      <c r="I3303" s="161">
        <v>0.25</v>
      </c>
      <c r="J3303" s="157">
        <f t="shared" si="102"/>
        <v>55.5</v>
      </c>
    </row>
    <row r="3304" spans="1:10" ht="15.75">
      <c r="A3304" s="37">
        <f t="shared" si="103"/>
        <v>3300</v>
      </c>
      <c r="B3304" s="115" t="s">
        <v>202</v>
      </c>
      <c r="C3304" s="116" t="s">
        <v>6565</v>
      </c>
      <c r="D3304" s="118" t="s">
        <v>6566</v>
      </c>
      <c r="E3304" s="113" t="s">
        <v>211</v>
      </c>
      <c r="F3304" s="118"/>
      <c r="G3304" s="113">
        <v>1</v>
      </c>
      <c r="H3304" s="150">
        <v>116</v>
      </c>
      <c r="I3304" s="161">
        <v>0.25</v>
      </c>
      <c r="J3304" s="157">
        <f t="shared" si="102"/>
        <v>87</v>
      </c>
    </row>
    <row r="3305" spans="1:10" ht="15.75">
      <c r="A3305" s="37">
        <f t="shared" si="103"/>
        <v>3301</v>
      </c>
      <c r="B3305" s="115" t="s">
        <v>202</v>
      </c>
      <c r="C3305" s="116" t="s">
        <v>6567</v>
      </c>
      <c r="D3305" s="118" t="s">
        <v>6568</v>
      </c>
      <c r="E3305" s="113" t="s">
        <v>211</v>
      </c>
      <c r="F3305" s="118"/>
      <c r="G3305" s="113">
        <v>1</v>
      </c>
      <c r="H3305" s="150">
        <v>26</v>
      </c>
      <c r="I3305" s="161">
        <v>0.25</v>
      </c>
      <c r="J3305" s="157">
        <f t="shared" si="102"/>
        <v>19.5</v>
      </c>
    </row>
    <row r="3306" spans="1:10" ht="15.75">
      <c r="A3306" s="37">
        <f t="shared" si="103"/>
        <v>3302</v>
      </c>
      <c r="B3306" s="115" t="s">
        <v>202</v>
      </c>
      <c r="C3306" s="116" t="s">
        <v>6569</v>
      </c>
      <c r="D3306" s="118" t="s">
        <v>5723</v>
      </c>
      <c r="E3306" s="113" t="s">
        <v>211</v>
      </c>
      <c r="F3306" s="118"/>
      <c r="G3306" s="113">
        <v>1</v>
      </c>
      <c r="H3306" s="150">
        <v>26</v>
      </c>
      <c r="I3306" s="161">
        <v>0.25</v>
      </c>
      <c r="J3306" s="157">
        <f t="shared" si="102"/>
        <v>19.5</v>
      </c>
    </row>
    <row r="3307" spans="1:10" ht="15.75">
      <c r="A3307" s="37">
        <f t="shared" si="103"/>
        <v>3303</v>
      </c>
      <c r="B3307" s="115" t="s">
        <v>202</v>
      </c>
      <c r="C3307" s="116" t="s">
        <v>6570</v>
      </c>
      <c r="D3307" s="118" t="s">
        <v>6571</v>
      </c>
      <c r="E3307" s="113" t="s">
        <v>211</v>
      </c>
      <c r="F3307" s="118"/>
      <c r="G3307" s="113">
        <v>1</v>
      </c>
      <c r="H3307" s="150">
        <v>26</v>
      </c>
      <c r="I3307" s="161">
        <v>0.25</v>
      </c>
      <c r="J3307" s="157">
        <f t="shared" si="102"/>
        <v>19.5</v>
      </c>
    </row>
    <row r="3308" spans="1:10" ht="15.75">
      <c r="A3308" s="37">
        <f t="shared" si="103"/>
        <v>3304</v>
      </c>
      <c r="B3308" s="115" t="s">
        <v>202</v>
      </c>
      <c r="C3308" s="116" t="s">
        <v>6572</v>
      </c>
      <c r="D3308" s="118" t="s">
        <v>6573</v>
      </c>
      <c r="E3308" s="113" t="s">
        <v>211</v>
      </c>
      <c r="F3308" s="118"/>
      <c r="G3308" s="113">
        <v>1</v>
      </c>
      <c r="H3308" s="150">
        <v>368</v>
      </c>
      <c r="I3308" s="161">
        <v>0.25</v>
      </c>
      <c r="J3308" s="157">
        <f t="shared" si="102"/>
        <v>276</v>
      </c>
    </row>
    <row r="3309" spans="1:10" ht="15.75">
      <c r="A3309" s="37">
        <f t="shared" si="103"/>
        <v>3305</v>
      </c>
      <c r="B3309" s="115" t="s">
        <v>202</v>
      </c>
      <c r="C3309" s="116" t="s">
        <v>6574</v>
      </c>
      <c r="D3309" s="118" t="s">
        <v>6575</v>
      </c>
      <c r="E3309" s="113" t="s">
        <v>211</v>
      </c>
      <c r="F3309" s="118"/>
      <c r="G3309" s="113">
        <v>1</v>
      </c>
      <c r="H3309" s="150">
        <v>11</v>
      </c>
      <c r="I3309" s="161">
        <v>0.25</v>
      </c>
      <c r="J3309" s="157">
        <f t="shared" si="102"/>
        <v>8.25</v>
      </c>
    </row>
    <row r="3310" spans="1:10" ht="15.75">
      <c r="A3310" s="37">
        <f t="shared" si="103"/>
        <v>3306</v>
      </c>
      <c r="B3310" s="115" t="s">
        <v>202</v>
      </c>
      <c r="C3310" s="93" t="s">
        <v>6576</v>
      </c>
      <c r="D3310" s="118" t="s">
        <v>6577</v>
      </c>
      <c r="E3310" s="113" t="s">
        <v>211</v>
      </c>
      <c r="F3310" s="118"/>
      <c r="G3310" s="113">
        <v>1</v>
      </c>
      <c r="H3310" s="150">
        <v>11</v>
      </c>
      <c r="I3310" s="161">
        <v>0.25</v>
      </c>
      <c r="J3310" s="157">
        <f t="shared" si="102"/>
        <v>8.25</v>
      </c>
    </row>
    <row r="3311" spans="1:10" ht="15.75">
      <c r="A3311" s="37">
        <f t="shared" si="103"/>
        <v>3307</v>
      </c>
      <c r="B3311" s="115" t="s">
        <v>202</v>
      </c>
      <c r="C3311" s="116" t="s">
        <v>6578</v>
      </c>
      <c r="D3311" s="118" t="s">
        <v>6579</v>
      </c>
      <c r="E3311" s="113" t="s">
        <v>211</v>
      </c>
      <c r="F3311" s="118"/>
      <c r="G3311" s="113">
        <v>1</v>
      </c>
      <c r="H3311" s="150">
        <v>11</v>
      </c>
      <c r="I3311" s="161">
        <v>0.25</v>
      </c>
      <c r="J3311" s="157">
        <f t="shared" si="102"/>
        <v>8.25</v>
      </c>
    </row>
    <row r="3312" spans="1:10" ht="15.75">
      <c r="A3312" s="37">
        <f t="shared" si="103"/>
        <v>3308</v>
      </c>
      <c r="B3312" s="115" t="s">
        <v>202</v>
      </c>
      <c r="C3312" s="116" t="s">
        <v>6580</v>
      </c>
      <c r="D3312" s="118" t="s">
        <v>6581</v>
      </c>
      <c r="E3312" s="113" t="s">
        <v>211</v>
      </c>
      <c r="F3312" s="118"/>
      <c r="G3312" s="113">
        <v>1</v>
      </c>
      <c r="H3312" s="150">
        <v>420</v>
      </c>
      <c r="I3312" s="161">
        <v>0.25</v>
      </c>
      <c r="J3312" s="157">
        <f t="shared" si="102"/>
        <v>315</v>
      </c>
    </row>
    <row r="3313" spans="1:10" ht="15.75">
      <c r="A3313" s="37">
        <f t="shared" si="103"/>
        <v>3309</v>
      </c>
      <c r="B3313" s="115" t="s">
        <v>202</v>
      </c>
      <c r="C3313" s="116" t="s">
        <v>6582</v>
      </c>
      <c r="D3313" s="118" t="s">
        <v>6583</v>
      </c>
      <c r="E3313" s="113" t="s">
        <v>211</v>
      </c>
      <c r="F3313" s="118"/>
      <c r="G3313" s="113">
        <v>1</v>
      </c>
      <c r="H3313" s="150">
        <v>116</v>
      </c>
      <c r="I3313" s="161">
        <v>0.25</v>
      </c>
      <c r="J3313" s="157">
        <f t="shared" si="102"/>
        <v>87</v>
      </c>
    </row>
    <row r="3314" spans="1:10" ht="15.75">
      <c r="A3314" s="37">
        <f t="shared" si="103"/>
        <v>3310</v>
      </c>
      <c r="B3314" s="115" t="s">
        <v>202</v>
      </c>
      <c r="C3314" s="93" t="s">
        <v>6584</v>
      </c>
      <c r="D3314" s="118" t="s">
        <v>6585</v>
      </c>
      <c r="E3314" s="113" t="s">
        <v>211</v>
      </c>
      <c r="F3314" s="118"/>
      <c r="G3314" s="113">
        <v>1</v>
      </c>
      <c r="H3314" s="150">
        <v>90</v>
      </c>
      <c r="I3314" s="161">
        <v>0.25</v>
      </c>
      <c r="J3314" s="157">
        <f t="shared" si="102"/>
        <v>67.5</v>
      </c>
    </row>
    <row r="3315" spans="1:10" ht="15.75">
      <c r="A3315" s="37">
        <f t="shared" si="103"/>
        <v>3311</v>
      </c>
      <c r="B3315" s="115" t="s">
        <v>202</v>
      </c>
      <c r="C3315" s="93" t="s">
        <v>6586</v>
      </c>
      <c r="D3315" s="119" t="s">
        <v>6587</v>
      </c>
      <c r="E3315" s="113" t="s">
        <v>211</v>
      </c>
      <c r="F3315" s="119"/>
      <c r="G3315" s="113">
        <v>1</v>
      </c>
      <c r="H3315" s="150">
        <v>3</v>
      </c>
      <c r="I3315" s="161">
        <v>0.25</v>
      </c>
      <c r="J3315" s="157">
        <f t="shared" si="102"/>
        <v>2.25</v>
      </c>
    </row>
    <row r="3316" spans="1:10" ht="15.75">
      <c r="A3316" s="37">
        <f t="shared" si="103"/>
        <v>3312</v>
      </c>
      <c r="B3316" s="115" t="s">
        <v>202</v>
      </c>
      <c r="C3316" s="93" t="s">
        <v>6588</v>
      </c>
      <c r="D3316" s="119" t="s">
        <v>6589</v>
      </c>
      <c r="E3316" s="113" t="s">
        <v>211</v>
      </c>
      <c r="F3316" s="119"/>
      <c r="G3316" s="113">
        <v>1</v>
      </c>
      <c r="H3316" s="150">
        <v>9</v>
      </c>
      <c r="I3316" s="161">
        <v>0.25</v>
      </c>
      <c r="J3316" s="157">
        <f t="shared" si="102"/>
        <v>6.75</v>
      </c>
    </row>
    <row r="3317" spans="1:10" ht="15.75">
      <c r="A3317" s="37">
        <f t="shared" si="103"/>
        <v>3313</v>
      </c>
      <c r="B3317" s="115" t="s">
        <v>202</v>
      </c>
      <c r="C3317" s="93" t="s">
        <v>6590</v>
      </c>
      <c r="D3317" s="119" t="s">
        <v>6591</v>
      </c>
      <c r="E3317" s="113" t="s">
        <v>211</v>
      </c>
      <c r="F3317" s="119"/>
      <c r="G3317" s="113">
        <v>1</v>
      </c>
      <c r="H3317" s="150">
        <v>240</v>
      </c>
      <c r="I3317" s="161">
        <v>0.25</v>
      </c>
      <c r="J3317" s="157">
        <f t="shared" si="102"/>
        <v>180</v>
      </c>
    </row>
    <row r="3318" spans="1:10" ht="15.75">
      <c r="A3318" s="37">
        <f t="shared" si="103"/>
        <v>3314</v>
      </c>
      <c r="B3318" s="115" t="s">
        <v>202</v>
      </c>
      <c r="C3318" s="93" t="s">
        <v>6592</v>
      </c>
      <c r="D3318" s="119" t="s">
        <v>6593</v>
      </c>
      <c r="E3318" s="113" t="s">
        <v>211</v>
      </c>
      <c r="F3318" s="119"/>
      <c r="G3318" s="113">
        <v>1</v>
      </c>
      <c r="H3318" s="150">
        <v>226</v>
      </c>
      <c r="I3318" s="161">
        <v>0.25</v>
      </c>
      <c r="J3318" s="157">
        <f t="shared" si="102"/>
        <v>169.5</v>
      </c>
    </row>
    <row r="3319" spans="1:10" ht="15.75">
      <c r="A3319" s="37">
        <f t="shared" si="103"/>
        <v>3315</v>
      </c>
      <c r="B3319" s="115" t="s">
        <v>202</v>
      </c>
      <c r="C3319" s="93" t="s">
        <v>6594</v>
      </c>
      <c r="D3319" s="119" t="s">
        <v>6595</v>
      </c>
      <c r="E3319" s="113" t="s">
        <v>211</v>
      </c>
      <c r="F3319" s="119"/>
      <c r="G3319" s="113">
        <v>1</v>
      </c>
      <c r="H3319" s="150">
        <v>7</v>
      </c>
      <c r="I3319" s="161">
        <v>0.25</v>
      </c>
      <c r="J3319" s="157">
        <f t="shared" ref="J3319:J3382" si="104">H3319*(1-I3319)</f>
        <v>5.25</v>
      </c>
    </row>
    <row r="3320" spans="1:10" ht="15.75">
      <c r="A3320" s="37">
        <f t="shared" si="103"/>
        <v>3316</v>
      </c>
      <c r="B3320" s="115" t="s">
        <v>202</v>
      </c>
      <c r="C3320" s="93" t="s">
        <v>6596</v>
      </c>
      <c r="D3320" s="119" t="s">
        <v>6597</v>
      </c>
      <c r="E3320" s="113" t="s">
        <v>211</v>
      </c>
      <c r="F3320" s="119"/>
      <c r="G3320" s="113">
        <v>1</v>
      </c>
      <c r="H3320" s="150">
        <v>43</v>
      </c>
      <c r="I3320" s="161">
        <v>0.25</v>
      </c>
      <c r="J3320" s="157">
        <f t="shared" si="104"/>
        <v>32.25</v>
      </c>
    </row>
    <row r="3321" spans="1:10" ht="15.75">
      <c r="A3321" s="37">
        <f t="shared" si="103"/>
        <v>3317</v>
      </c>
      <c r="B3321" s="115" t="s">
        <v>202</v>
      </c>
      <c r="C3321" s="93" t="s">
        <v>6598</v>
      </c>
      <c r="D3321" s="119" t="s">
        <v>6599</v>
      </c>
      <c r="E3321" s="113" t="s">
        <v>211</v>
      </c>
      <c r="F3321" s="119"/>
      <c r="G3321" s="113">
        <v>1</v>
      </c>
      <c r="H3321" s="150">
        <v>3230</v>
      </c>
      <c r="I3321" s="161">
        <v>0.25</v>
      </c>
      <c r="J3321" s="157">
        <f t="shared" si="104"/>
        <v>2422.5</v>
      </c>
    </row>
    <row r="3322" spans="1:10" ht="15.75">
      <c r="A3322" s="37">
        <f t="shared" si="103"/>
        <v>3318</v>
      </c>
      <c r="B3322" s="115" t="s">
        <v>202</v>
      </c>
      <c r="C3322" s="93" t="s">
        <v>6600</v>
      </c>
      <c r="D3322" s="119" t="s">
        <v>6601</v>
      </c>
      <c r="E3322" s="113" t="s">
        <v>211</v>
      </c>
      <c r="F3322" s="119"/>
      <c r="G3322" s="113">
        <v>1</v>
      </c>
      <c r="H3322" s="150">
        <v>4</v>
      </c>
      <c r="I3322" s="161">
        <v>0.25</v>
      </c>
      <c r="J3322" s="157">
        <f t="shared" si="104"/>
        <v>3</v>
      </c>
    </row>
    <row r="3323" spans="1:10" ht="15.75">
      <c r="A3323" s="37">
        <f t="shared" si="103"/>
        <v>3319</v>
      </c>
      <c r="B3323" s="115" t="s">
        <v>202</v>
      </c>
      <c r="C3323" s="116" t="s">
        <v>6602</v>
      </c>
      <c r="D3323" s="118" t="s">
        <v>6603</v>
      </c>
      <c r="E3323" s="113" t="s">
        <v>211</v>
      </c>
      <c r="F3323" s="118"/>
      <c r="G3323" s="113">
        <v>1</v>
      </c>
      <c r="H3323" s="150">
        <v>17</v>
      </c>
      <c r="I3323" s="161">
        <v>0.25</v>
      </c>
      <c r="J3323" s="157">
        <f t="shared" si="104"/>
        <v>12.75</v>
      </c>
    </row>
    <row r="3324" spans="1:10" ht="15.75">
      <c r="A3324" s="37">
        <f t="shared" si="103"/>
        <v>3320</v>
      </c>
      <c r="B3324" s="115" t="s">
        <v>202</v>
      </c>
      <c r="C3324" s="116" t="s">
        <v>6604</v>
      </c>
      <c r="D3324" s="118" t="s">
        <v>6605</v>
      </c>
      <c r="E3324" s="113" t="s">
        <v>211</v>
      </c>
      <c r="F3324" s="118"/>
      <c r="G3324" s="113">
        <v>1</v>
      </c>
      <c r="H3324" s="150">
        <v>368</v>
      </c>
      <c r="I3324" s="161">
        <v>0.25</v>
      </c>
      <c r="J3324" s="157">
        <f t="shared" si="104"/>
        <v>276</v>
      </c>
    </row>
    <row r="3325" spans="1:10" ht="15.75">
      <c r="A3325" s="37">
        <f t="shared" si="103"/>
        <v>3321</v>
      </c>
      <c r="B3325" s="115" t="s">
        <v>202</v>
      </c>
      <c r="C3325" s="116" t="s">
        <v>6606</v>
      </c>
      <c r="D3325" s="119" t="s">
        <v>6607</v>
      </c>
      <c r="E3325" s="113" t="s">
        <v>211</v>
      </c>
      <c r="F3325" s="119"/>
      <c r="G3325" s="113">
        <v>1</v>
      </c>
      <c r="H3325" s="150">
        <v>368</v>
      </c>
      <c r="I3325" s="161">
        <v>0.25</v>
      </c>
      <c r="J3325" s="157">
        <f t="shared" si="104"/>
        <v>276</v>
      </c>
    </row>
    <row r="3326" spans="1:10" ht="15.75">
      <c r="A3326" s="37">
        <f t="shared" si="103"/>
        <v>3322</v>
      </c>
      <c r="B3326" s="115" t="s">
        <v>202</v>
      </c>
      <c r="C3326" s="116" t="s">
        <v>6608</v>
      </c>
      <c r="D3326" s="119" t="s">
        <v>6609</v>
      </c>
      <c r="E3326" s="113" t="s">
        <v>211</v>
      </c>
      <c r="F3326" s="119"/>
      <c r="G3326" s="113">
        <v>1</v>
      </c>
      <c r="H3326" s="150">
        <v>126</v>
      </c>
      <c r="I3326" s="161">
        <v>0.25</v>
      </c>
      <c r="J3326" s="157">
        <f t="shared" si="104"/>
        <v>94.5</v>
      </c>
    </row>
    <row r="3327" spans="1:10" ht="15.75">
      <c r="A3327" s="37">
        <f t="shared" si="103"/>
        <v>3323</v>
      </c>
      <c r="B3327" s="115" t="s">
        <v>202</v>
      </c>
      <c r="C3327" s="93" t="s">
        <v>6610</v>
      </c>
      <c r="D3327" s="119" t="s">
        <v>6611</v>
      </c>
      <c r="E3327" s="113" t="s">
        <v>211</v>
      </c>
      <c r="F3327" s="119"/>
      <c r="G3327" s="113">
        <v>1</v>
      </c>
      <c r="H3327" s="150">
        <v>63</v>
      </c>
      <c r="I3327" s="161">
        <v>0.25</v>
      </c>
      <c r="J3327" s="157">
        <f t="shared" si="104"/>
        <v>47.25</v>
      </c>
    </row>
    <row r="3328" spans="1:10" ht="15.75">
      <c r="A3328" s="37">
        <f t="shared" si="103"/>
        <v>3324</v>
      </c>
      <c r="B3328" s="115" t="s">
        <v>202</v>
      </c>
      <c r="C3328" s="93" t="s">
        <v>6612</v>
      </c>
      <c r="D3328" s="119" t="s">
        <v>6613</v>
      </c>
      <c r="E3328" s="113" t="s">
        <v>211</v>
      </c>
      <c r="F3328" s="119"/>
      <c r="G3328" s="113">
        <v>1</v>
      </c>
      <c r="H3328" s="150">
        <v>368</v>
      </c>
      <c r="I3328" s="161">
        <v>0.25</v>
      </c>
      <c r="J3328" s="157">
        <f t="shared" si="104"/>
        <v>276</v>
      </c>
    </row>
    <row r="3329" spans="1:10" ht="15.75">
      <c r="A3329" s="37">
        <f t="shared" si="103"/>
        <v>3325</v>
      </c>
      <c r="B3329" s="115" t="s">
        <v>202</v>
      </c>
      <c r="C3329" s="93" t="s">
        <v>6614</v>
      </c>
      <c r="D3329" s="119" t="s">
        <v>6615</v>
      </c>
      <c r="E3329" s="113" t="s">
        <v>211</v>
      </c>
      <c r="F3329" s="119"/>
      <c r="G3329" s="113">
        <v>1</v>
      </c>
      <c r="H3329" s="150">
        <v>368</v>
      </c>
      <c r="I3329" s="161">
        <v>0.25</v>
      </c>
      <c r="J3329" s="157">
        <f t="shared" si="104"/>
        <v>276</v>
      </c>
    </row>
    <row r="3330" spans="1:10" ht="15.75">
      <c r="A3330" s="37">
        <f t="shared" si="103"/>
        <v>3326</v>
      </c>
      <c r="B3330" s="115" t="s">
        <v>202</v>
      </c>
      <c r="C3330" s="93" t="s">
        <v>6616</v>
      </c>
      <c r="D3330" s="119" t="s">
        <v>6617</v>
      </c>
      <c r="E3330" s="113" t="s">
        <v>211</v>
      </c>
      <c r="F3330" s="119"/>
      <c r="G3330" s="113">
        <v>1</v>
      </c>
      <c r="H3330" s="150">
        <v>126</v>
      </c>
      <c r="I3330" s="161">
        <v>0.25</v>
      </c>
      <c r="J3330" s="157">
        <f t="shared" si="104"/>
        <v>94.5</v>
      </c>
    </row>
    <row r="3331" spans="1:10" ht="15.75">
      <c r="A3331" s="37">
        <f t="shared" si="103"/>
        <v>3327</v>
      </c>
      <c r="B3331" s="115" t="s">
        <v>202</v>
      </c>
      <c r="C3331" s="93" t="s">
        <v>6618</v>
      </c>
      <c r="D3331" s="119" t="s">
        <v>6619</v>
      </c>
      <c r="E3331" s="113" t="s">
        <v>211</v>
      </c>
      <c r="F3331" s="119"/>
      <c r="G3331" s="113">
        <v>1</v>
      </c>
      <c r="H3331" s="150">
        <v>63</v>
      </c>
      <c r="I3331" s="161">
        <v>0.25</v>
      </c>
      <c r="J3331" s="157">
        <f t="shared" si="104"/>
        <v>47.25</v>
      </c>
    </row>
    <row r="3332" spans="1:10" ht="15.75">
      <c r="A3332" s="37">
        <f t="shared" si="103"/>
        <v>3328</v>
      </c>
      <c r="B3332" s="115" t="s">
        <v>202</v>
      </c>
      <c r="C3332" s="93" t="s">
        <v>6620</v>
      </c>
      <c r="D3332" s="119" t="s">
        <v>6621</v>
      </c>
      <c r="E3332" s="113" t="s">
        <v>211</v>
      </c>
      <c r="F3332" s="119"/>
      <c r="G3332" s="113">
        <v>1</v>
      </c>
      <c r="H3332" s="150">
        <v>6</v>
      </c>
      <c r="I3332" s="161">
        <v>0.25</v>
      </c>
      <c r="J3332" s="157">
        <f t="shared" si="104"/>
        <v>4.5</v>
      </c>
    </row>
    <row r="3333" spans="1:10" ht="15.75">
      <c r="A3333" s="37">
        <f t="shared" si="103"/>
        <v>3329</v>
      </c>
      <c r="B3333" s="115" t="s">
        <v>202</v>
      </c>
      <c r="C3333" s="93" t="s">
        <v>6622</v>
      </c>
      <c r="D3333" s="119" t="s">
        <v>6623</v>
      </c>
      <c r="E3333" s="113" t="s">
        <v>211</v>
      </c>
      <c r="F3333" s="119"/>
      <c r="G3333" s="113">
        <v>1</v>
      </c>
      <c r="H3333" s="150">
        <v>4</v>
      </c>
      <c r="I3333" s="161">
        <v>0.25</v>
      </c>
      <c r="J3333" s="157">
        <f t="shared" si="104"/>
        <v>3</v>
      </c>
    </row>
    <row r="3334" spans="1:10" ht="15.75">
      <c r="A3334" s="37">
        <f t="shared" si="103"/>
        <v>3330</v>
      </c>
      <c r="B3334" s="115" t="s">
        <v>202</v>
      </c>
      <c r="C3334" s="93" t="s">
        <v>6624</v>
      </c>
      <c r="D3334" s="119" t="s">
        <v>6625</v>
      </c>
      <c r="E3334" s="113" t="s">
        <v>211</v>
      </c>
      <c r="F3334" s="119"/>
      <c r="G3334" s="113">
        <v>1</v>
      </c>
      <c r="H3334" s="150">
        <v>849.928</v>
      </c>
      <c r="I3334" s="161">
        <v>0.25</v>
      </c>
      <c r="J3334" s="157">
        <f t="shared" si="104"/>
        <v>637.44600000000003</v>
      </c>
    </row>
    <row r="3335" spans="1:10" ht="15.75">
      <c r="A3335" s="37">
        <f t="shared" ref="A3335:A3398" si="105">A3334+1</f>
        <v>3331</v>
      </c>
      <c r="B3335" s="115" t="s">
        <v>202</v>
      </c>
      <c r="C3335" s="93" t="s">
        <v>6626</v>
      </c>
      <c r="D3335" s="119" t="s">
        <v>6627</v>
      </c>
      <c r="E3335" s="113" t="s">
        <v>211</v>
      </c>
      <c r="F3335" s="119"/>
      <c r="G3335" s="113">
        <v>1</v>
      </c>
      <c r="H3335" s="150">
        <v>488.36799999999999</v>
      </c>
      <c r="I3335" s="161">
        <v>0.25</v>
      </c>
      <c r="J3335" s="157">
        <f t="shared" si="104"/>
        <v>366.27600000000001</v>
      </c>
    </row>
    <row r="3336" spans="1:10" ht="15.75">
      <c r="A3336" s="37">
        <f t="shared" si="105"/>
        <v>3332</v>
      </c>
      <c r="B3336" s="115" t="s">
        <v>202</v>
      </c>
      <c r="C3336" s="93" t="s">
        <v>6628</v>
      </c>
      <c r="D3336" s="119" t="s">
        <v>6629</v>
      </c>
      <c r="E3336" s="113" t="s">
        <v>211</v>
      </c>
      <c r="F3336" s="119"/>
      <c r="G3336" s="113">
        <v>1</v>
      </c>
      <c r="H3336" s="150">
        <v>150</v>
      </c>
      <c r="I3336" s="161">
        <v>0.25</v>
      </c>
      <c r="J3336" s="157">
        <f t="shared" si="104"/>
        <v>112.5</v>
      </c>
    </row>
    <row r="3337" spans="1:10" ht="15.75">
      <c r="A3337" s="37">
        <f t="shared" si="105"/>
        <v>3333</v>
      </c>
      <c r="B3337" s="115" t="s">
        <v>202</v>
      </c>
      <c r="C3337" s="116" t="s">
        <v>6630</v>
      </c>
      <c r="D3337" s="119" t="s">
        <v>6631</v>
      </c>
      <c r="E3337" s="113" t="s">
        <v>211</v>
      </c>
      <c r="F3337" s="119"/>
      <c r="G3337" s="113">
        <v>1</v>
      </c>
      <c r="H3337" s="150">
        <v>157.20000000000002</v>
      </c>
      <c r="I3337" s="161">
        <v>0.25</v>
      </c>
      <c r="J3337" s="157">
        <f t="shared" si="104"/>
        <v>117.9</v>
      </c>
    </row>
    <row r="3338" spans="1:10" ht="15.75">
      <c r="A3338" s="37">
        <f t="shared" si="105"/>
        <v>3334</v>
      </c>
      <c r="B3338" s="115" t="s">
        <v>202</v>
      </c>
      <c r="C3338" s="93" t="s">
        <v>6632</v>
      </c>
      <c r="D3338" s="119" t="s">
        <v>6633</v>
      </c>
      <c r="E3338" s="113" t="s">
        <v>211</v>
      </c>
      <c r="F3338" s="119"/>
      <c r="G3338" s="113">
        <v>1</v>
      </c>
      <c r="H3338" s="150">
        <v>33.536000000000001</v>
      </c>
      <c r="I3338" s="161">
        <v>0.25</v>
      </c>
      <c r="J3338" s="157">
        <f t="shared" si="104"/>
        <v>25.152000000000001</v>
      </c>
    </row>
    <row r="3339" spans="1:10" ht="15.75">
      <c r="A3339" s="37">
        <f t="shared" si="105"/>
        <v>3335</v>
      </c>
      <c r="B3339" s="115" t="s">
        <v>202</v>
      </c>
      <c r="C3339" s="116" t="s">
        <v>6634</v>
      </c>
      <c r="D3339" s="119" t="s">
        <v>6635</v>
      </c>
      <c r="E3339" s="113" t="s">
        <v>211</v>
      </c>
      <c r="F3339" s="119"/>
      <c r="G3339" s="113">
        <v>1</v>
      </c>
      <c r="H3339" s="150">
        <v>578</v>
      </c>
      <c r="I3339" s="161">
        <v>0.25</v>
      </c>
      <c r="J3339" s="157">
        <f t="shared" si="104"/>
        <v>433.5</v>
      </c>
    </row>
    <row r="3340" spans="1:10" ht="15.75">
      <c r="A3340" s="37">
        <f t="shared" si="105"/>
        <v>3336</v>
      </c>
      <c r="B3340" s="115" t="s">
        <v>202</v>
      </c>
      <c r="C3340" s="93" t="s">
        <v>6636</v>
      </c>
      <c r="D3340" s="119" t="s">
        <v>6637</v>
      </c>
      <c r="E3340" s="113" t="s">
        <v>211</v>
      </c>
      <c r="F3340" s="119"/>
      <c r="G3340" s="113">
        <v>1</v>
      </c>
      <c r="H3340" s="150">
        <v>265</v>
      </c>
      <c r="I3340" s="161">
        <v>0.25</v>
      </c>
      <c r="J3340" s="157">
        <f t="shared" si="104"/>
        <v>198.75</v>
      </c>
    </row>
    <row r="3341" spans="1:10" ht="15.75">
      <c r="A3341" s="37">
        <f t="shared" si="105"/>
        <v>3337</v>
      </c>
      <c r="B3341" s="115" t="s">
        <v>202</v>
      </c>
      <c r="C3341" s="93" t="s">
        <v>6638</v>
      </c>
      <c r="D3341" s="119" t="s">
        <v>6639</v>
      </c>
      <c r="E3341" s="113" t="s">
        <v>211</v>
      </c>
      <c r="F3341" s="119"/>
      <c r="G3341" s="113">
        <v>1</v>
      </c>
      <c r="H3341" s="150">
        <v>158</v>
      </c>
      <c r="I3341" s="161">
        <v>0.25</v>
      </c>
      <c r="J3341" s="157">
        <f t="shared" si="104"/>
        <v>118.5</v>
      </c>
    </row>
    <row r="3342" spans="1:10" ht="15.75">
      <c r="A3342" s="37">
        <f t="shared" si="105"/>
        <v>3338</v>
      </c>
      <c r="B3342" s="115" t="s">
        <v>202</v>
      </c>
      <c r="C3342" s="93" t="s">
        <v>6640</v>
      </c>
      <c r="D3342" s="119" t="s">
        <v>6641</v>
      </c>
      <c r="E3342" s="113" t="s">
        <v>211</v>
      </c>
      <c r="F3342" s="119"/>
      <c r="G3342" s="113">
        <v>1</v>
      </c>
      <c r="H3342" s="150">
        <v>158</v>
      </c>
      <c r="I3342" s="161">
        <v>0.25</v>
      </c>
      <c r="J3342" s="157">
        <f t="shared" si="104"/>
        <v>118.5</v>
      </c>
    </row>
    <row r="3343" spans="1:10" ht="15.75">
      <c r="A3343" s="37">
        <f t="shared" si="105"/>
        <v>3339</v>
      </c>
      <c r="B3343" s="115" t="s">
        <v>202</v>
      </c>
      <c r="C3343" s="93" t="s">
        <v>6642</v>
      </c>
      <c r="D3343" s="119" t="s">
        <v>6643</v>
      </c>
      <c r="E3343" s="113" t="s">
        <v>211</v>
      </c>
      <c r="F3343" s="119"/>
      <c r="G3343" s="113">
        <v>1</v>
      </c>
      <c r="H3343" s="150">
        <v>74</v>
      </c>
      <c r="I3343" s="161">
        <v>0.25</v>
      </c>
      <c r="J3343" s="157">
        <f t="shared" si="104"/>
        <v>55.5</v>
      </c>
    </row>
    <row r="3344" spans="1:10" ht="15.75">
      <c r="A3344" s="37">
        <f t="shared" si="105"/>
        <v>3340</v>
      </c>
      <c r="B3344" s="115" t="s">
        <v>202</v>
      </c>
      <c r="C3344" s="116" t="s">
        <v>6644</v>
      </c>
      <c r="D3344" s="119" t="s">
        <v>6645</v>
      </c>
      <c r="E3344" s="113" t="s">
        <v>211</v>
      </c>
      <c r="F3344" s="119"/>
      <c r="G3344" s="113">
        <v>1</v>
      </c>
      <c r="H3344" s="150">
        <v>90</v>
      </c>
      <c r="I3344" s="161">
        <v>0.25</v>
      </c>
      <c r="J3344" s="157">
        <f t="shared" si="104"/>
        <v>67.5</v>
      </c>
    </row>
    <row r="3345" spans="1:10" ht="15.75">
      <c r="A3345" s="37">
        <f t="shared" si="105"/>
        <v>3341</v>
      </c>
      <c r="B3345" s="115" t="s">
        <v>202</v>
      </c>
      <c r="C3345" s="116" t="s">
        <v>6646</v>
      </c>
      <c r="D3345" s="118" t="s">
        <v>6645</v>
      </c>
      <c r="E3345" s="113" t="s">
        <v>211</v>
      </c>
      <c r="F3345" s="118"/>
      <c r="G3345" s="113">
        <v>1</v>
      </c>
      <c r="H3345" s="150">
        <v>90</v>
      </c>
      <c r="I3345" s="161">
        <v>0.25</v>
      </c>
      <c r="J3345" s="157">
        <f t="shared" si="104"/>
        <v>67.5</v>
      </c>
    </row>
    <row r="3346" spans="1:10" ht="15.75">
      <c r="A3346" s="37">
        <f t="shared" si="105"/>
        <v>3342</v>
      </c>
      <c r="B3346" s="115" t="s">
        <v>202</v>
      </c>
      <c r="C3346" s="93" t="s">
        <v>6647</v>
      </c>
      <c r="D3346" s="119" t="s">
        <v>6648</v>
      </c>
      <c r="E3346" s="113" t="s">
        <v>211</v>
      </c>
      <c r="F3346" s="119"/>
      <c r="G3346" s="113">
        <v>1</v>
      </c>
      <c r="H3346" s="150">
        <v>147</v>
      </c>
      <c r="I3346" s="161">
        <v>0.25</v>
      </c>
      <c r="J3346" s="157">
        <f t="shared" si="104"/>
        <v>110.25</v>
      </c>
    </row>
    <row r="3347" spans="1:10" ht="15.75">
      <c r="A3347" s="37">
        <f t="shared" si="105"/>
        <v>3343</v>
      </c>
      <c r="B3347" s="115" t="s">
        <v>202</v>
      </c>
      <c r="C3347" s="93" t="s">
        <v>6649</v>
      </c>
      <c r="D3347" s="119" t="s">
        <v>6650</v>
      </c>
      <c r="E3347" s="113" t="s">
        <v>211</v>
      </c>
      <c r="F3347" s="119"/>
      <c r="G3347" s="113">
        <v>1</v>
      </c>
      <c r="H3347" s="150">
        <v>3</v>
      </c>
      <c r="I3347" s="161">
        <v>0.25</v>
      </c>
      <c r="J3347" s="157">
        <f t="shared" si="104"/>
        <v>2.25</v>
      </c>
    </row>
    <row r="3348" spans="1:10" ht="15.75">
      <c r="A3348" s="37">
        <f t="shared" si="105"/>
        <v>3344</v>
      </c>
      <c r="B3348" s="115" t="s">
        <v>202</v>
      </c>
      <c r="C3348" s="93" t="s">
        <v>6651</v>
      </c>
      <c r="D3348" s="119" t="s">
        <v>13392</v>
      </c>
      <c r="E3348" s="113" t="s">
        <v>211</v>
      </c>
      <c r="F3348" s="119"/>
      <c r="G3348" s="113">
        <v>1</v>
      </c>
      <c r="H3348" s="150">
        <v>42</v>
      </c>
      <c r="I3348" s="161">
        <v>0.25</v>
      </c>
      <c r="J3348" s="157">
        <f t="shared" si="104"/>
        <v>31.5</v>
      </c>
    </row>
    <row r="3349" spans="1:10" ht="15.75">
      <c r="A3349" s="37">
        <f t="shared" si="105"/>
        <v>3345</v>
      </c>
      <c r="B3349" s="115" t="s">
        <v>202</v>
      </c>
      <c r="C3349" s="93" t="s">
        <v>6652</v>
      </c>
      <c r="D3349" s="119" t="s">
        <v>6653</v>
      </c>
      <c r="E3349" s="113" t="s">
        <v>211</v>
      </c>
      <c r="F3349" s="119"/>
      <c r="G3349" s="113">
        <v>1</v>
      </c>
      <c r="H3349" s="150">
        <v>6</v>
      </c>
      <c r="I3349" s="161">
        <v>0.25</v>
      </c>
      <c r="J3349" s="157">
        <f t="shared" si="104"/>
        <v>4.5</v>
      </c>
    </row>
    <row r="3350" spans="1:10" ht="15.75">
      <c r="A3350" s="37">
        <f t="shared" si="105"/>
        <v>3346</v>
      </c>
      <c r="B3350" s="115" t="s">
        <v>202</v>
      </c>
      <c r="C3350" s="93" t="s">
        <v>6654</v>
      </c>
      <c r="D3350" s="119" t="s">
        <v>6655</v>
      </c>
      <c r="E3350" s="113" t="s">
        <v>211</v>
      </c>
      <c r="F3350" s="119"/>
      <c r="G3350" s="113">
        <v>1</v>
      </c>
      <c r="H3350" s="150">
        <v>4</v>
      </c>
      <c r="I3350" s="161">
        <v>0.25</v>
      </c>
      <c r="J3350" s="157">
        <f t="shared" si="104"/>
        <v>3</v>
      </c>
    </row>
    <row r="3351" spans="1:10" ht="15.75">
      <c r="A3351" s="37">
        <f t="shared" si="105"/>
        <v>3347</v>
      </c>
      <c r="B3351" s="115" t="s">
        <v>202</v>
      </c>
      <c r="C3351" s="93" t="s">
        <v>6656</v>
      </c>
      <c r="D3351" s="119" t="s">
        <v>6657</v>
      </c>
      <c r="E3351" s="113" t="s">
        <v>211</v>
      </c>
      <c r="F3351" s="119"/>
      <c r="G3351" s="113">
        <v>1</v>
      </c>
      <c r="H3351" s="150">
        <v>2</v>
      </c>
      <c r="I3351" s="161">
        <v>0.25</v>
      </c>
      <c r="J3351" s="157">
        <f t="shared" si="104"/>
        <v>1.5</v>
      </c>
    </row>
    <row r="3352" spans="1:10" ht="15.75">
      <c r="A3352" s="37">
        <f t="shared" si="105"/>
        <v>3348</v>
      </c>
      <c r="B3352" s="115" t="s">
        <v>202</v>
      </c>
      <c r="C3352" s="93" t="s">
        <v>6658</v>
      </c>
      <c r="D3352" s="119" t="s">
        <v>6659</v>
      </c>
      <c r="E3352" s="113" t="s">
        <v>211</v>
      </c>
      <c r="F3352" s="119"/>
      <c r="G3352" s="113">
        <v>1</v>
      </c>
      <c r="H3352" s="150">
        <v>55</v>
      </c>
      <c r="I3352" s="161">
        <v>0.25</v>
      </c>
      <c r="J3352" s="157">
        <f t="shared" si="104"/>
        <v>41.25</v>
      </c>
    </row>
    <row r="3353" spans="1:10" ht="15.75">
      <c r="A3353" s="37">
        <f t="shared" si="105"/>
        <v>3349</v>
      </c>
      <c r="B3353" s="115" t="s">
        <v>202</v>
      </c>
      <c r="C3353" s="93" t="s">
        <v>6660</v>
      </c>
      <c r="D3353" s="119" t="s">
        <v>6661</v>
      </c>
      <c r="E3353" s="113" t="s">
        <v>211</v>
      </c>
      <c r="F3353" s="119"/>
      <c r="G3353" s="113">
        <v>1</v>
      </c>
      <c r="H3353" s="150">
        <v>827.92000000000007</v>
      </c>
      <c r="I3353" s="161">
        <v>0.25</v>
      </c>
      <c r="J3353" s="157">
        <f t="shared" si="104"/>
        <v>620.94000000000005</v>
      </c>
    </row>
    <row r="3354" spans="1:10" ht="15.75">
      <c r="A3354" s="37">
        <f t="shared" si="105"/>
        <v>3350</v>
      </c>
      <c r="B3354" s="115" t="s">
        <v>202</v>
      </c>
      <c r="C3354" s="93" t="s">
        <v>6662</v>
      </c>
      <c r="D3354" s="119" t="s">
        <v>6663</v>
      </c>
      <c r="E3354" s="113" t="s">
        <v>211</v>
      </c>
      <c r="F3354" s="119"/>
      <c r="G3354" s="113">
        <v>1</v>
      </c>
      <c r="H3354" s="150">
        <v>964.16000000000008</v>
      </c>
      <c r="I3354" s="161">
        <v>0.25</v>
      </c>
      <c r="J3354" s="157">
        <f t="shared" si="104"/>
        <v>723.12000000000012</v>
      </c>
    </row>
    <row r="3355" spans="1:10" ht="15.75">
      <c r="A3355" s="37">
        <f t="shared" si="105"/>
        <v>3351</v>
      </c>
      <c r="B3355" s="115" t="s">
        <v>202</v>
      </c>
      <c r="C3355" s="93" t="s">
        <v>6664</v>
      </c>
      <c r="D3355" s="119" t="s">
        <v>6665</v>
      </c>
      <c r="E3355" s="113" t="s">
        <v>211</v>
      </c>
      <c r="F3355" s="119"/>
      <c r="G3355" s="113">
        <v>1</v>
      </c>
      <c r="H3355" s="150">
        <v>1456.72</v>
      </c>
      <c r="I3355" s="161">
        <v>0.25</v>
      </c>
      <c r="J3355" s="157">
        <f t="shared" si="104"/>
        <v>1092.54</v>
      </c>
    </row>
    <row r="3356" spans="1:10" ht="15.75">
      <c r="A3356" s="37">
        <f t="shared" si="105"/>
        <v>3352</v>
      </c>
      <c r="B3356" s="115" t="s">
        <v>202</v>
      </c>
      <c r="C3356" s="93" t="s">
        <v>6666</v>
      </c>
      <c r="D3356" s="119" t="s">
        <v>6667</v>
      </c>
      <c r="E3356" s="113" t="s">
        <v>211</v>
      </c>
      <c r="F3356" s="119"/>
      <c r="G3356" s="113">
        <v>1</v>
      </c>
      <c r="H3356" s="150">
        <v>1592.96</v>
      </c>
      <c r="I3356" s="161">
        <v>0.25</v>
      </c>
      <c r="J3356" s="157">
        <f t="shared" si="104"/>
        <v>1194.72</v>
      </c>
    </row>
    <row r="3357" spans="1:10" ht="15.75">
      <c r="A3357" s="37">
        <f t="shared" si="105"/>
        <v>3353</v>
      </c>
      <c r="B3357" s="115" t="s">
        <v>202</v>
      </c>
      <c r="C3357" s="93" t="s">
        <v>6668</v>
      </c>
      <c r="D3357" s="119" t="s">
        <v>6669</v>
      </c>
      <c r="E3357" s="113" t="s">
        <v>211</v>
      </c>
      <c r="F3357" s="119"/>
      <c r="G3357" s="113">
        <v>1</v>
      </c>
      <c r="H3357" s="150">
        <v>2096</v>
      </c>
      <c r="I3357" s="161">
        <v>0.25</v>
      </c>
      <c r="J3357" s="157">
        <f t="shared" si="104"/>
        <v>1572</v>
      </c>
    </row>
    <row r="3358" spans="1:10" ht="15.75">
      <c r="A3358" s="37">
        <f t="shared" si="105"/>
        <v>3354</v>
      </c>
      <c r="B3358" s="115" t="s">
        <v>202</v>
      </c>
      <c r="C3358" s="93" t="s">
        <v>6670</v>
      </c>
      <c r="D3358" s="119" t="s">
        <v>6671</v>
      </c>
      <c r="E3358" s="113" t="s">
        <v>211</v>
      </c>
      <c r="F3358" s="119"/>
      <c r="G3358" s="113">
        <v>1</v>
      </c>
      <c r="H3358" s="150">
        <v>293.44</v>
      </c>
      <c r="I3358" s="161">
        <v>0.25</v>
      </c>
      <c r="J3358" s="157">
        <f t="shared" si="104"/>
        <v>220.07999999999998</v>
      </c>
    </row>
    <row r="3359" spans="1:10" ht="15.75">
      <c r="A3359" s="37">
        <f t="shared" si="105"/>
        <v>3355</v>
      </c>
      <c r="B3359" s="115" t="s">
        <v>202</v>
      </c>
      <c r="C3359" s="93" t="s">
        <v>6672</v>
      </c>
      <c r="D3359" s="119" t="s">
        <v>6673</v>
      </c>
      <c r="E3359" s="113" t="s">
        <v>211</v>
      </c>
      <c r="F3359" s="119"/>
      <c r="G3359" s="113">
        <v>1</v>
      </c>
      <c r="H3359" s="150">
        <v>319.64</v>
      </c>
      <c r="I3359" s="161">
        <v>0.25</v>
      </c>
      <c r="J3359" s="157">
        <f t="shared" si="104"/>
        <v>239.73</v>
      </c>
    </row>
    <row r="3360" spans="1:10" ht="15.75">
      <c r="A3360" s="37">
        <f t="shared" si="105"/>
        <v>3356</v>
      </c>
      <c r="B3360" s="115" t="s">
        <v>202</v>
      </c>
      <c r="C3360" s="93" t="s">
        <v>6674</v>
      </c>
      <c r="D3360" s="119" t="s">
        <v>6675</v>
      </c>
      <c r="E3360" s="113" t="s">
        <v>211</v>
      </c>
      <c r="F3360" s="119"/>
      <c r="G3360" s="113">
        <v>1</v>
      </c>
      <c r="H3360" s="150">
        <v>351.08000000000004</v>
      </c>
      <c r="I3360" s="161">
        <v>0.25</v>
      </c>
      <c r="J3360" s="157">
        <f t="shared" si="104"/>
        <v>263.31000000000006</v>
      </c>
    </row>
    <row r="3361" spans="1:10" ht="15.75">
      <c r="A3361" s="37">
        <f t="shared" si="105"/>
        <v>3357</v>
      </c>
      <c r="B3361" s="115" t="s">
        <v>202</v>
      </c>
      <c r="C3361" s="93" t="s">
        <v>6676</v>
      </c>
      <c r="D3361" s="119" t="s">
        <v>6677</v>
      </c>
      <c r="E3361" s="113" t="s">
        <v>211</v>
      </c>
      <c r="F3361" s="119"/>
      <c r="G3361" s="113">
        <v>1</v>
      </c>
      <c r="H3361" s="150">
        <v>455.88</v>
      </c>
      <c r="I3361" s="161">
        <v>0.25</v>
      </c>
      <c r="J3361" s="157">
        <f t="shared" si="104"/>
        <v>341.90999999999997</v>
      </c>
    </row>
    <row r="3362" spans="1:10" ht="15.75">
      <c r="A3362" s="37">
        <f t="shared" si="105"/>
        <v>3358</v>
      </c>
      <c r="B3362" s="115" t="s">
        <v>202</v>
      </c>
      <c r="C3362" s="93" t="s">
        <v>6678</v>
      </c>
      <c r="D3362" s="119" t="s">
        <v>6679</v>
      </c>
      <c r="E3362" s="113" t="s">
        <v>211</v>
      </c>
      <c r="F3362" s="119"/>
      <c r="G3362" s="113">
        <v>1</v>
      </c>
      <c r="H3362" s="150">
        <v>670.72</v>
      </c>
      <c r="I3362" s="161">
        <v>0.25</v>
      </c>
      <c r="J3362" s="157">
        <f t="shared" si="104"/>
        <v>503.04</v>
      </c>
    </row>
    <row r="3363" spans="1:10" ht="15.75">
      <c r="A3363" s="37">
        <f t="shared" si="105"/>
        <v>3359</v>
      </c>
      <c r="B3363" s="115" t="s">
        <v>202</v>
      </c>
      <c r="C3363" s="93" t="s">
        <v>6680</v>
      </c>
      <c r="D3363" s="119" t="s">
        <v>6681</v>
      </c>
      <c r="E3363" s="113" t="s">
        <v>211</v>
      </c>
      <c r="F3363" s="119"/>
      <c r="G3363" s="113">
        <v>1</v>
      </c>
      <c r="H3363" s="150">
        <v>183.4</v>
      </c>
      <c r="I3363" s="161">
        <v>0.25</v>
      </c>
      <c r="J3363" s="157">
        <f t="shared" si="104"/>
        <v>137.55000000000001</v>
      </c>
    </row>
    <row r="3364" spans="1:10" ht="15.75">
      <c r="A3364" s="37">
        <f t="shared" si="105"/>
        <v>3360</v>
      </c>
      <c r="B3364" s="115" t="s">
        <v>202</v>
      </c>
      <c r="C3364" s="93" t="s">
        <v>6682</v>
      </c>
      <c r="D3364" s="119" t="s">
        <v>6683</v>
      </c>
      <c r="E3364" s="113" t="s">
        <v>211</v>
      </c>
      <c r="F3364" s="119"/>
      <c r="G3364" s="113">
        <v>1</v>
      </c>
      <c r="H3364" s="150">
        <v>262</v>
      </c>
      <c r="I3364" s="161">
        <v>0.25</v>
      </c>
      <c r="J3364" s="157">
        <f t="shared" si="104"/>
        <v>196.5</v>
      </c>
    </row>
    <row r="3365" spans="1:10" ht="15.75">
      <c r="A3365" s="37">
        <f t="shared" si="105"/>
        <v>3361</v>
      </c>
      <c r="B3365" s="115" t="s">
        <v>202</v>
      </c>
      <c r="C3365" s="93" t="s">
        <v>6684</v>
      </c>
      <c r="D3365" s="119" t="s">
        <v>6685</v>
      </c>
      <c r="E3365" s="113" t="s">
        <v>211</v>
      </c>
      <c r="F3365" s="119"/>
      <c r="G3365" s="113">
        <v>1</v>
      </c>
      <c r="H3365" s="150">
        <v>445.40000000000003</v>
      </c>
      <c r="I3365" s="161">
        <v>0.25</v>
      </c>
      <c r="J3365" s="157">
        <f t="shared" si="104"/>
        <v>334.05</v>
      </c>
    </row>
    <row r="3366" spans="1:10" ht="15.75">
      <c r="A3366" s="37">
        <f t="shared" si="105"/>
        <v>3362</v>
      </c>
      <c r="B3366" s="115" t="s">
        <v>202</v>
      </c>
      <c r="C3366" s="93" t="s">
        <v>6686</v>
      </c>
      <c r="D3366" s="119" t="s">
        <v>6687</v>
      </c>
      <c r="E3366" s="113" t="s">
        <v>211</v>
      </c>
      <c r="F3366" s="119"/>
      <c r="G3366" s="113">
        <v>1</v>
      </c>
      <c r="H3366" s="150">
        <v>655</v>
      </c>
      <c r="I3366" s="161">
        <v>0.25</v>
      </c>
      <c r="J3366" s="157">
        <f t="shared" si="104"/>
        <v>491.25</v>
      </c>
    </row>
    <row r="3367" spans="1:10" ht="15.75">
      <c r="A3367" s="37">
        <f t="shared" si="105"/>
        <v>3363</v>
      </c>
      <c r="B3367" s="115" t="s">
        <v>202</v>
      </c>
      <c r="C3367" s="93" t="s">
        <v>6688</v>
      </c>
      <c r="D3367" s="119" t="s">
        <v>6689</v>
      </c>
      <c r="E3367" s="113" t="s">
        <v>211</v>
      </c>
      <c r="F3367" s="119"/>
      <c r="G3367" s="113">
        <v>1</v>
      </c>
      <c r="H3367" s="150">
        <v>1257.6000000000001</v>
      </c>
      <c r="I3367" s="161">
        <v>0.25</v>
      </c>
      <c r="J3367" s="157">
        <f t="shared" si="104"/>
        <v>943.2</v>
      </c>
    </row>
    <row r="3368" spans="1:10" ht="15.75">
      <c r="A3368" s="37">
        <f t="shared" si="105"/>
        <v>3364</v>
      </c>
      <c r="B3368" s="115" t="s">
        <v>202</v>
      </c>
      <c r="C3368" s="120" t="s">
        <v>6690</v>
      </c>
      <c r="D3368" s="119" t="s">
        <v>6691</v>
      </c>
      <c r="E3368" s="113" t="s">
        <v>211</v>
      </c>
      <c r="F3368" s="119"/>
      <c r="G3368" s="113">
        <v>1</v>
      </c>
      <c r="H3368" s="150">
        <v>812.2</v>
      </c>
      <c r="I3368" s="161">
        <v>0.25</v>
      </c>
      <c r="J3368" s="157">
        <f t="shared" si="104"/>
        <v>609.15000000000009</v>
      </c>
    </row>
    <row r="3369" spans="1:10" ht="15.75">
      <c r="A3369" s="37">
        <f t="shared" si="105"/>
        <v>3365</v>
      </c>
      <c r="B3369" s="115" t="s">
        <v>202</v>
      </c>
      <c r="C3369" s="120" t="s">
        <v>6692</v>
      </c>
      <c r="D3369" s="119" t="s">
        <v>6693</v>
      </c>
      <c r="E3369" s="113" t="s">
        <v>211</v>
      </c>
      <c r="F3369" s="119"/>
      <c r="G3369" s="113">
        <v>1</v>
      </c>
      <c r="H3369" s="150">
        <v>1257.6000000000001</v>
      </c>
      <c r="I3369" s="161">
        <v>0.25</v>
      </c>
      <c r="J3369" s="157">
        <f t="shared" si="104"/>
        <v>943.2</v>
      </c>
    </row>
    <row r="3370" spans="1:10" ht="15.75">
      <c r="A3370" s="37">
        <f t="shared" si="105"/>
        <v>3366</v>
      </c>
      <c r="B3370" s="115" t="s">
        <v>202</v>
      </c>
      <c r="C3370" s="120" t="s">
        <v>6694</v>
      </c>
      <c r="D3370" s="119" t="s">
        <v>6695</v>
      </c>
      <c r="E3370" s="113" t="s">
        <v>211</v>
      </c>
      <c r="F3370" s="119"/>
      <c r="G3370" s="113">
        <v>1</v>
      </c>
      <c r="H3370" s="150">
        <v>1414.8</v>
      </c>
      <c r="I3370" s="161">
        <v>0.25</v>
      </c>
      <c r="J3370" s="157">
        <f t="shared" si="104"/>
        <v>1061.0999999999999</v>
      </c>
    </row>
    <row r="3371" spans="1:10" ht="15.75">
      <c r="A3371" s="37">
        <f t="shared" si="105"/>
        <v>3367</v>
      </c>
      <c r="B3371" s="115" t="s">
        <v>202</v>
      </c>
      <c r="C3371" s="120" t="s">
        <v>6696</v>
      </c>
      <c r="D3371" s="119" t="s">
        <v>6697</v>
      </c>
      <c r="E3371" s="113" t="s">
        <v>211</v>
      </c>
      <c r="F3371" s="119"/>
      <c r="G3371" s="113">
        <v>1</v>
      </c>
      <c r="H3371" s="150">
        <v>1676.8000000000002</v>
      </c>
      <c r="I3371" s="161">
        <v>0.25</v>
      </c>
      <c r="J3371" s="157">
        <f t="shared" si="104"/>
        <v>1257.6000000000001</v>
      </c>
    </row>
    <row r="3372" spans="1:10" ht="15.75">
      <c r="A3372" s="37">
        <f t="shared" si="105"/>
        <v>3368</v>
      </c>
      <c r="B3372" s="115" t="s">
        <v>202</v>
      </c>
      <c r="C3372" s="93" t="s">
        <v>6698</v>
      </c>
      <c r="D3372" s="119" t="s">
        <v>6699</v>
      </c>
      <c r="E3372" s="113" t="s">
        <v>211</v>
      </c>
      <c r="F3372" s="119"/>
      <c r="G3372" s="113">
        <v>1</v>
      </c>
      <c r="H3372" s="150">
        <v>366.8</v>
      </c>
      <c r="I3372" s="161">
        <v>0.25</v>
      </c>
      <c r="J3372" s="157">
        <f t="shared" si="104"/>
        <v>275.10000000000002</v>
      </c>
    </row>
    <row r="3373" spans="1:10" ht="15.75">
      <c r="A3373" s="37">
        <f t="shared" si="105"/>
        <v>3369</v>
      </c>
      <c r="B3373" s="115" t="s">
        <v>202</v>
      </c>
      <c r="C3373" s="93" t="s">
        <v>6700</v>
      </c>
      <c r="D3373" s="119" t="s">
        <v>6701</v>
      </c>
      <c r="E3373" s="113" t="s">
        <v>211</v>
      </c>
      <c r="F3373" s="119"/>
      <c r="G3373" s="113">
        <v>1</v>
      </c>
      <c r="H3373" s="150">
        <v>471.6</v>
      </c>
      <c r="I3373" s="161">
        <v>0.25</v>
      </c>
      <c r="J3373" s="157">
        <f t="shared" si="104"/>
        <v>353.70000000000005</v>
      </c>
    </row>
    <row r="3374" spans="1:10" ht="15.75">
      <c r="A3374" s="37">
        <f t="shared" si="105"/>
        <v>3370</v>
      </c>
      <c r="B3374" s="115" t="s">
        <v>202</v>
      </c>
      <c r="C3374" s="93" t="s">
        <v>6702</v>
      </c>
      <c r="D3374" s="119" t="s">
        <v>6703</v>
      </c>
      <c r="E3374" s="113" t="s">
        <v>211</v>
      </c>
      <c r="F3374" s="119"/>
      <c r="G3374" s="113">
        <v>1</v>
      </c>
      <c r="H3374" s="150">
        <v>628.80000000000007</v>
      </c>
      <c r="I3374" s="161">
        <v>0.25</v>
      </c>
      <c r="J3374" s="157">
        <f t="shared" si="104"/>
        <v>471.6</v>
      </c>
    </row>
    <row r="3375" spans="1:10" ht="15.75">
      <c r="A3375" s="37">
        <f t="shared" si="105"/>
        <v>3371</v>
      </c>
      <c r="B3375" s="115" t="s">
        <v>202</v>
      </c>
      <c r="C3375" s="93" t="s">
        <v>6704</v>
      </c>
      <c r="D3375" s="119" t="s">
        <v>6705</v>
      </c>
      <c r="E3375" s="113" t="s">
        <v>211</v>
      </c>
      <c r="F3375" s="119"/>
      <c r="G3375" s="113">
        <v>1</v>
      </c>
      <c r="H3375" s="150">
        <v>733.6</v>
      </c>
      <c r="I3375" s="161">
        <v>0.25</v>
      </c>
      <c r="J3375" s="157">
        <f t="shared" si="104"/>
        <v>550.20000000000005</v>
      </c>
    </row>
    <row r="3376" spans="1:10" ht="15.75">
      <c r="A3376" s="37">
        <f t="shared" si="105"/>
        <v>3372</v>
      </c>
      <c r="B3376" s="115" t="s">
        <v>202</v>
      </c>
      <c r="C3376" s="93" t="s">
        <v>6706</v>
      </c>
      <c r="D3376" s="119" t="s">
        <v>6707</v>
      </c>
      <c r="E3376" s="113" t="s">
        <v>211</v>
      </c>
      <c r="F3376" s="119"/>
      <c r="G3376" s="113">
        <v>1</v>
      </c>
      <c r="H3376" s="150">
        <v>943.2</v>
      </c>
      <c r="I3376" s="161">
        <v>0.25</v>
      </c>
      <c r="J3376" s="157">
        <f t="shared" si="104"/>
        <v>707.40000000000009</v>
      </c>
    </row>
    <row r="3377" spans="1:10" ht="15.75">
      <c r="A3377" s="37">
        <f t="shared" si="105"/>
        <v>3373</v>
      </c>
      <c r="B3377" s="115" t="s">
        <v>202</v>
      </c>
      <c r="C3377" s="116" t="s">
        <v>6708</v>
      </c>
      <c r="D3377" s="113" t="s">
        <v>6709</v>
      </c>
      <c r="E3377" s="113" t="s">
        <v>211</v>
      </c>
      <c r="F3377" s="113"/>
      <c r="G3377" s="113">
        <v>1</v>
      </c>
      <c r="H3377" s="150">
        <v>152.5</v>
      </c>
      <c r="I3377" s="161">
        <v>0.25</v>
      </c>
      <c r="J3377" s="157">
        <f t="shared" si="104"/>
        <v>114.375</v>
      </c>
    </row>
    <row r="3378" spans="1:10" ht="15.75">
      <c r="A3378" s="37">
        <f t="shared" si="105"/>
        <v>3374</v>
      </c>
      <c r="B3378" s="115" t="s">
        <v>202</v>
      </c>
      <c r="C3378" s="93" t="s">
        <v>6710</v>
      </c>
      <c r="D3378" s="113" t="s">
        <v>6711</v>
      </c>
      <c r="E3378" s="113" t="s">
        <v>211</v>
      </c>
      <c r="F3378" s="113"/>
      <c r="G3378" s="113">
        <v>1</v>
      </c>
      <c r="H3378" s="150">
        <v>124</v>
      </c>
      <c r="I3378" s="161">
        <v>0.25</v>
      </c>
      <c r="J3378" s="157">
        <f t="shared" si="104"/>
        <v>93</v>
      </c>
    </row>
    <row r="3379" spans="1:10" ht="15.75">
      <c r="A3379" s="37">
        <f t="shared" si="105"/>
        <v>3375</v>
      </c>
      <c r="B3379" s="115" t="s">
        <v>202</v>
      </c>
      <c r="C3379" s="116" t="s">
        <v>6712</v>
      </c>
      <c r="D3379" s="113" t="s">
        <v>6713</v>
      </c>
      <c r="E3379" s="113" t="s">
        <v>211</v>
      </c>
      <c r="F3379" s="113"/>
      <c r="G3379" s="113">
        <v>1</v>
      </c>
      <c r="H3379" s="150">
        <v>117.5</v>
      </c>
      <c r="I3379" s="161">
        <v>0.25</v>
      </c>
      <c r="J3379" s="157">
        <f t="shared" si="104"/>
        <v>88.125</v>
      </c>
    </row>
    <row r="3380" spans="1:10" ht="15.75">
      <c r="A3380" s="37">
        <f t="shared" si="105"/>
        <v>3376</v>
      </c>
      <c r="B3380" s="115" t="s">
        <v>202</v>
      </c>
      <c r="C3380" s="116" t="s">
        <v>6714</v>
      </c>
      <c r="D3380" s="113" t="s">
        <v>6715</v>
      </c>
      <c r="E3380" s="113" t="s">
        <v>211</v>
      </c>
      <c r="F3380" s="113"/>
      <c r="G3380" s="113">
        <v>1</v>
      </c>
      <c r="H3380" s="150">
        <v>124</v>
      </c>
      <c r="I3380" s="161">
        <v>0.25</v>
      </c>
      <c r="J3380" s="157">
        <f t="shared" si="104"/>
        <v>93</v>
      </c>
    </row>
    <row r="3381" spans="1:10" ht="15.75">
      <c r="A3381" s="37">
        <f t="shared" si="105"/>
        <v>3377</v>
      </c>
      <c r="B3381" s="115" t="s">
        <v>202</v>
      </c>
      <c r="C3381" s="116" t="s">
        <v>6716</v>
      </c>
      <c r="D3381" s="113" t="s">
        <v>6717</v>
      </c>
      <c r="E3381" s="113" t="s">
        <v>211</v>
      </c>
      <c r="F3381" s="113"/>
      <c r="G3381" s="113">
        <v>1</v>
      </c>
      <c r="H3381" s="150">
        <v>262.5</v>
      </c>
      <c r="I3381" s="161">
        <v>0.25</v>
      </c>
      <c r="J3381" s="157">
        <f t="shared" si="104"/>
        <v>196.875</v>
      </c>
    </row>
    <row r="3382" spans="1:10" ht="15.75">
      <c r="A3382" s="37">
        <f t="shared" si="105"/>
        <v>3378</v>
      </c>
      <c r="B3382" s="115" t="s">
        <v>202</v>
      </c>
      <c r="C3382" s="116" t="s">
        <v>6718</v>
      </c>
      <c r="D3382" s="113" t="s">
        <v>6719</v>
      </c>
      <c r="E3382" s="113" t="s">
        <v>211</v>
      </c>
      <c r="F3382" s="113"/>
      <c r="G3382" s="113">
        <v>1</v>
      </c>
      <c r="H3382" s="150">
        <v>70</v>
      </c>
      <c r="I3382" s="161">
        <v>0.25</v>
      </c>
      <c r="J3382" s="157">
        <f t="shared" si="104"/>
        <v>52.5</v>
      </c>
    </row>
    <row r="3383" spans="1:10" ht="15.75">
      <c r="A3383" s="37">
        <f t="shared" si="105"/>
        <v>3379</v>
      </c>
      <c r="B3383" s="115" t="s">
        <v>202</v>
      </c>
      <c r="C3383" s="116" t="s">
        <v>6720</v>
      </c>
      <c r="D3383" s="113" t="s">
        <v>6721</v>
      </c>
      <c r="E3383" s="113" t="s">
        <v>211</v>
      </c>
      <c r="F3383" s="113"/>
      <c r="G3383" s="113">
        <v>1</v>
      </c>
      <c r="H3383" s="150">
        <v>50</v>
      </c>
      <c r="I3383" s="161">
        <v>0.25</v>
      </c>
      <c r="J3383" s="157">
        <f t="shared" ref="J3383:J3446" si="106">H3383*(1-I3383)</f>
        <v>37.5</v>
      </c>
    </row>
    <row r="3384" spans="1:10" ht="15.75">
      <c r="A3384" s="37">
        <f t="shared" si="105"/>
        <v>3380</v>
      </c>
      <c r="B3384" s="115" t="s">
        <v>202</v>
      </c>
      <c r="C3384" s="116" t="s">
        <v>6722</v>
      </c>
      <c r="D3384" s="113" t="s">
        <v>6723</v>
      </c>
      <c r="E3384" s="113" t="s">
        <v>211</v>
      </c>
      <c r="F3384" s="113"/>
      <c r="G3384" s="113">
        <v>1</v>
      </c>
      <c r="H3384" s="150">
        <v>60</v>
      </c>
      <c r="I3384" s="161">
        <v>0.25</v>
      </c>
      <c r="J3384" s="157">
        <f t="shared" si="106"/>
        <v>45</v>
      </c>
    </row>
    <row r="3385" spans="1:10" ht="15.75">
      <c r="A3385" s="37">
        <f t="shared" si="105"/>
        <v>3381</v>
      </c>
      <c r="B3385" s="115" t="s">
        <v>202</v>
      </c>
      <c r="C3385" s="116" t="s">
        <v>6724</v>
      </c>
      <c r="D3385" s="113" t="s">
        <v>6725</v>
      </c>
      <c r="E3385" s="113" t="s">
        <v>211</v>
      </c>
      <c r="F3385" s="113"/>
      <c r="G3385" s="113">
        <v>1</v>
      </c>
      <c r="H3385" s="150">
        <v>70</v>
      </c>
      <c r="I3385" s="161">
        <v>0.25</v>
      </c>
      <c r="J3385" s="157">
        <f t="shared" si="106"/>
        <v>52.5</v>
      </c>
    </row>
    <row r="3386" spans="1:10" ht="15.75">
      <c r="A3386" s="37">
        <f t="shared" si="105"/>
        <v>3382</v>
      </c>
      <c r="B3386" s="115" t="s">
        <v>202</v>
      </c>
      <c r="C3386" s="116" t="s">
        <v>6726</v>
      </c>
      <c r="D3386" s="92" t="s">
        <v>6727</v>
      </c>
      <c r="E3386" s="113" t="s">
        <v>211</v>
      </c>
      <c r="F3386" s="92"/>
      <c r="G3386" s="113">
        <v>1</v>
      </c>
      <c r="H3386" s="150">
        <v>12</v>
      </c>
      <c r="I3386" s="161">
        <v>0.25</v>
      </c>
      <c r="J3386" s="157">
        <f t="shared" si="106"/>
        <v>9</v>
      </c>
    </row>
    <row r="3387" spans="1:10" ht="15.75">
      <c r="A3387" s="37">
        <f t="shared" si="105"/>
        <v>3383</v>
      </c>
      <c r="B3387" s="115" t="s">
        <v>202</v>
      </c>
      <c r="C3387" s="116" t="s">
        <v>6728</v>
      </c>
      <c r="D3387" s="113" t="s">
        <v>6729</v>
      </c>
      <c r="E3387" s="113" t="s">
        <v>211</v>
      </c>
      <c r="F3387" s="113"/>
      <c r="G3387" s="113">
        <v>1</v>
      </c>
      <c r="H3387" s="150">
        <v>12</v>
      </c>
      <c r="I3387" s="161">
        <v>0.25</v>
      </c>
      <c r="J3387" s="157">
        <f t="shared" si="106"/>
        <v>9</v>
      </c>
    </row>
    <row r="3388" spans="1:10" ht="15.75">
      <c r="A3388" s="37">
        <f t="shared" si="105"/>
        <v>3384</v>
      </c>
      <c r="B3388" s="115" t="s">
        <v>202</v>
      </c>
      <c r="C3388" s="116" t="s">
        <v>6730</v>
      </c>
      <c r="D3388" s="113" t="s">
        <v>6731</v>
      </c>
      <c r="E3388" s="113" t="s">
        <v>211</v>
      </c>
      <c r="F3388" s="113"/>
      <c r="G3388" s="113">
        <v>1</v>
      </c>
      <c r="H3388" s="150">
        <v>12</v>
      </c>
      <c r="I3388" s="161">
        <v>0.25</v>
      </c>
      <c r="J3388" s="157">
        <f t="shared" si="106"/>
        <v>9</v>
      </c>
    </row>
    <row r="3389" spans="1:10" ht="15.75">
      <c r="A3389" s="37">
        <f t="shared" si="105"/>
        <v>3385</v>
      </c>
      <c r="B3389" s="115" t="s">
        <v>202</v>
      </c>
      <c r="C3389" s="116" t="s">
        <v>6732</v>
      </c>
      <c r="D3389" s="113" t="s">
        <v>6733</v>
      </c>
      <c r="E3389" s="113" t="s">
        <v>211</v>
      </c>
      <c r="F3389" s="113"/>
      <c r="G3389" s="113">
        <v>1</v>
      </c>
      <c r="H3389" s="150">
        <v>36</v>
      </c>
      <c r="I3389" s="161">
        <v>0.25</v>
      </c>
      <c r="J3389" s="157">
        <f t="shared" si="106"/>
        <v>27</v>
      </c>
    </row>
    <row r="3390" spans="1:10" ht="15.75">
      <c r="A3390" s="37">
        <f t="shared" si="105"/>
        <v>3386</v>
      </c>
      <c r="B3390" s="115" t="s">
        <v>202</v>
      </c>
      <c r="C3390" s="116" t="s">
        <v>6734</v>
      </c>
      <c r="D3390" s="113" t="s">
        <v>6735</v>
      </c>
      <c r="E3390" s="113" t="s">
        <v>211</v>
      </c>
      <c r="F3390" s="113"/>
      <c r="G3390" s="113">
        <v>1</v>
      </c>
      <c r="H3390" s="150">
        <v>575</v>
      </c>
      <c r="I3390" s="161">
        <v>0.25</v>
      </c>
      <c r="J3390" s="157">
        <f t="shared" si="106"/>
        <v>431.25</v>
      </c>
    </row>
    <row r="3391" spans="1:10" ht="15.75">
      <c r="A3391" s="37">
        <f t="shared" si="105"/>
        <v>3387</v>
      </c>
      <c r="B3391" s="115" t="s">
        <v>202</v>
      </c>
      <c r="C3391" s="116" t="s">
        <v>6724</v>
      </c>
      <c r="D3391" s="113" t="s">
        <v>6736</v>
      </c>
      <c r="E3391" s="113" t="s">
        <v>211</v>
      </c>
      <c r="F3391" s="113"/>
      <c r="G3391" s="113">
        <v>1</v>
      </c>
      <c r="H3391" s="150">
        <v>70</v>
      </c>
      <c r="I3391" s="161">
        <v>0.25</v>
      </c>
      <c r="J3391" s="157">
        <f t="shared" si="106"/>
        <v>52.5</v>
      </c>
    </row>
    <row r="3392" spans="1:10" ht="15.75">
      <c r="A3392" s="37">
        <f t="shared" si="105"/>
        <v>3388</v>
      </c>
      <c r="B3392" s="115" t="s">
        <v>202</v>
      </c>
      <c r="C3392" s="116" t="s">
        <v>6737</v>
      </c>
      <c r="D3392" s="113" t="s">
        <v>6738</v>
      </c>
      <c r="E3392" s="113" t="s">
        <v>211</v>
      </c>
      <c r="F3392" s="113"/>
      <c r="G3392" s="113">
        <v>1</v>
      </c>
      <c r="H3392" s="150">
        <v>50</v>
      </c>
      <c r="I3392" s="161">
        <v>0.25</v>
      </c>
      <c r="J3392" s="157">
        <f t="shared" si="106"/>
        <v>37.5</v>
      </c>
    </row>
    <row r="3393" spans="1:10" ht="15.75">
      <c r="A3393" s="37">
        <f t="shared" si="105"/>
        <v>3389</v>
      </c>
      <c r="B3393" s="115" t="s">
        <v>202</v>
      </c>
      <c r="C3393" s="93" t="s">
        <v>6739</v>
      </c>
      <c r="D3393" s="113" t="s">
        <v>6740</v>
      </c>
      <c r="E3393" s="113" t="s">
        <v>211</v>
      </c>
      <c r="F3393" s="113"/>
      <c r="G3393" s="113">
        <v>1</v>
      </c>
      <c r="H3393" s="150">
        <v>16.5</v>
      </c>
      <c r="I3393" s="161">
        <v>0.25</v>
      </c>
      <c r="J3393" s="157">
        <f t="shared" si="106"/>
        <v>12.375</v>
      </c>
    </row>
    <row r="3394" spans="1:10" ht="15.75">
      <c r="A3394" s="37">
        <f t="shared" si="105"/>
        <v>3390</v>
      </c>
      <c r="B3394" s="115" t="s">
        <v>202</v>
      </c>
      <c r="C3394" s="116" t="s">
        <v>6741</v>
      </c>
      <c r="D3394" s="113" t="s">
        <v>6742</v>
      </c>
      <c r="E3394" s="113" t="s">
        <v>211</v>
      </c>
      <c r="F3394" s="113"/>
      <c r="G3394" s="113">
        <v>1</v>
      </c>
      <c r="H3394" s="150">
        <v>16.5</v>
      </c>
      <c r="I3394" s="161">
        <v>0.25</v>
      </c>
      <c r="J3394" s="157">
        <f t="shared" si="106"/>
        <v>12.375</v>
      </c>
    </row>
    <row r="3395" spans="1:10" ht="15.75">
      <c r="A3395" s="37">
        <f t="shared" si="105"/>
        <v>3391</v>
      </c>
      <c r="B3395" s="115" t="s">
        <v>202</v>
      </c>
      <c r="C3395" s="116" t="s">
        <v>6743</v>
      </c>
      <c r="D3395" s="113" t="s">
        <v>6744</v>
      </c>
      <c r="E3395" s="113" t="s">
        <v>211</v>
      </c>
      <c r="F3395" s="113"/>
      <c r="G3395" s="113">
        <v>1</v>
      </c>
      <c r="H3395" s="150">
        <v>1.25</v>
      </c>
      <c r="I3395" s="161">
        <v>0.25</v>
      </c>
      <c r="J3395" s="157">
        <f t="shared" si="106"/>
        <v>0.9375</v>
      </c>
    </row>
    <row r="3396" spans="1:10" ht="15.75">
      <c r="A3396" s="37">
        <f t="shared" si="105"/>
        <v>3392</v>
      </c>
      <c r="B3396" s="115" t="s">
        <v>202</v>
      </c>
      <c r="C3396" s="116" t="s">
        <v>6745</v>
      </c>
      <c r="D3396" s="113" t="s">
        <v>6746</v>
      </c>
      <c r="E3396" s="113" t="s">
        <v>211</v>
      </c>
      <c r="F3396" s="113"/>
      <c r="G3396" s="113">
        <v>1</v>
      </c>
      <c r="H3396" s="150">
        <v>20.5</v>
      </c>
      <c r="I3396" s="161">
        <v>0.25</v>
      </c>
      <c r="J3396" s="157">
        <f t="shared" si="106"/>
        <v>15.375</v>
      </c>
    </row>
    <row r="3397" spans="1:10" ht="15.75">
      <c r="A3397" s="37">
        <f t="shared" si="105"/>
        <v>3393</v>
      </c>
      <c r="B3397" s="115" t="s">
        <v>202</v>
      </c>
      <c r="C3397" s="116" t="s">
        <v>6747</v>
      </c>
      <c r="D3397" s="113" t="s">
        <v>6748</v>
      </c>
      <c r="E3397" s="113" t="s">
        <v>211</v>
      </c>
      <c r="F3397" s="113"/>
      <c r="G3397" s="113">
        <v>1</v>
      </c>
      <c r="H3397" s="150">
        <v>6.5</v>
      </c>
      <c r="I3397" s="161">
        <v>0.25</v>
      </c>
      <c r="J3397" s="157">
        <f t="shared" si="106"/>
        <v>4.875</v>
      </c>
    </row>
    <row r="3398" spans="1:10" ht="15.75">
      <c r="A3398" s="37">
        <f t="shared" si="105"/>
        <v>3394</v>
      </c>
      <c r="B3398" s="115" t="s">
        <v>202</v>
      </c>
      <c r="C3398" s="116" t="s">
        <v>6749</v>
      </c>
      <c r="D3398" s="113" t="s">
        <v>6750</v>
      </c>
      <c r="E3398" s="113" t="s">
        <v>211</v>
      </c>
      <c r="F3398" s="113"/>
      <c r="G3398" s="113">
        <v>1</v>
      </c>
      <c r="H3398" s="150">
        <v>2.5</v>
      </c>
      <c r="I3398" s="161">
        <v>0.25</v>
      </c>
      <c r="J3398" s="157">
        <f t="shared" si="106"/>
        <v>1.875</v>
      </c>
    </row>
    <row r="3399" spans="1:10" ht="15.75">
      <c r="A3399" s="37">
        <f t="shared" ref="A3399:A3462" si="107">A3398+1</f>
        <v>3395</v>
      </c>
      <c r="B3399" s="115" t="s">
        <v>202</v>
      </c>
      <c r="C3399" s="116" t="s">
        <v>6336</v>
      </c>
      <c r="D3399" s="113" t="s">
        <v>6751</v>
      </c>
      <c r="E3399" s="113" t="s">
        <v>211</v>
      </c>
      <c r="F3399" s="113"/>
      <c r="G3399" s="113">
        <v>1</v>
      </c>
      <c r="H3399" s="150">
        <v>1</v>
      </c>
      <c r="I3399" s="161">
        <v>0.25</v>
      </c>
      <c r="J3399" s="157">
        <f t="shared" si="106"/>
        <v>0.75</v>
      </c>
    </row>
    <row r="3400" spans="1:10" ht="15.75">
      <c r="A3400" s="37">
        <f t="shared" si="107"/>
        <v>3396</v>
      </c>
      <c r="B3400" s="115" t="s">
        <v>202</v>
      </c>
      <c r="C3400" s="116" t="s">
        <v>6752</v>
      </c>
      <c r="D3400" s="113" t="s">
        <v>6753</v>
      </c>
      <c r="E3400" s="113" t="s">
        <v>211</v>
      </c>
      <c r="F3400" s="113"/>
      <c r="G3400" s="113">
        <v>1</v>
      </c>
      <c r="H3400" s="150">
        <v>4.5</v>
      </c>
      <c r="I3400" s="161">
        <v>0.25</v>
      </c>
      <c r="J3400" s="157">
        <f t="shared" si="106"/>
        <v>3.375</v>
      </c>
    </row>
    <row r="3401" spans="1:10" ht="15.75">
      <c r="A3401" s="37">
        <f t="shared" si="107"/>
        <v>3397</v>
      </c>
      <c r="B3401" s="115" t="s">
        <v>202</v>
      </c>
      <c r="C3401" s="93" t="s">
        <v>6754</v>
      </c>
      <c r="D3401" s="113" t="s">
        <v>6755</v>
      </c>
      <c r="E3401" s="113" t="s">
        <v>211</v>
      </c>
      <c r="F3401" s="113"/>
      <c r="G3401" s="113">
        <v>1</v>
      </c>
      <c r="H3401" s="150">
        <v>1.25</v>
      </c>
      <c r="I3401" s="161">
        <v>0.25</v>
      </c>
      <c r="J3401" s="157">
        <f t="shared" si="106"/>
        <v>0.9375</v>
      </c>
    </row>
    <row r="3402" spans="1:10" ht="15.75">
      <c r="A3402" s="37">
        <f t="shared" si="107"/>
        <v>3398</v>
      </c>
      <c r="B3402" s="115" t="s">
        <v>202</v>
      </c>
      <c r="C3402" s="116" t="s">
        <v>6756</v>
      </c>
      <c r="D3402" s="113" t="s">
        <v>6757</v>
      </c>
      <c r="E3402" s="113" t="s">
        <v>211</v>
      </c>
      <c r="F3402" s="113"/>
      <c r="G3402" s="113">
        <v>1</v>
      </c>
      <c r="H3402" s="150">
        <v>1.5</v>
      </c>
      <c r="I3402" s="161">
        <v>0.25</v>
      </c>
      <c r="J3402" s="157">
        <f t="shared" si="106"/>
        <v>1.125</v>
      </c>
    </row>
    <row r="3403" spans="1:10" ht="15.75">
      <c r="A3403" s="37">
        <f t="shared" si="107"/>
        <v>3399</v>
      </c>
      <c r="B3403" s="115" t="s">
        <v>202</v>
      </c>
      <c r="C3403" s="116" t="s">
        <v>6758</v>
      </c>
      <c r="D3403" s="113" t="s">
        <v>6759</v>
      </c>
      <c r="E3403" s="113" t="s">
        <v>211</v>
      </c>
      <c r="F3403" s="113"/>
      <c r="G3403" s="113">
        <v>1</v>
      </c>
      <c r="H3403" s="150">
        <v>56</v>
      </c>
      <c r="I3403" s="161">
        <v>0.25</v>
      </c>
      <c r="J3403" s="157">
        <f t="shared" si="106"/>
        <v>42</v>
      </c>
    </row>
    <row r="3404" spans="1:10" ht="15.75">
      <c r="A3404" s="37">
        <f t="shared" si="107"/>
        <v>3400</v>
      </c>
      <c r="B3404" s="115" t="s">
        <v>202</v>
      </c>
      <c r="C3404" s="116" t="s">
        <v>6760</v>
      </c>
      <c r="D3404" s="113" t="s">
        <v>6761</v>
      </c>
      <c r="E3404" s="113" t="s">
        <v>211</v>
      </c>
      <c r="F3404" s="113"/>
      <c r="G3404" s="113">
        <v>1</v>
      </c>
      <c r="H3404" s="150">
        <v>10</v>
      </c>
      <c r="I3404" s="161">
        <v>0.25</v>
      </c>
      <c r="J3404" s="157">
        <f t="shared" si="106"/>
        <v>7.5</v>
      </c>
    </row>
    <row r="3405" spans="1:10" ht="15.75">
      <c r="A3405" s="37">
        <f t="shared" si="107"/>
        <v>3401</v>
      </c>
      <c r="B3405" s="115" t="s">
        <v>202</v>
      </c>
      <c r="C3405" s="116" t="s">
        <v>6762</v>
      </c>
      <c r="D3405" s="113" t="s">
        <v>6763</v>
      </c>
      <c r="E3405" s="113" t="s">
        <v>211</v>
      </c>
      <c r="F3405" s="113"/>
      <c r="G3405" s="113">
        <v>1</v>
      </c>
      <c r="H3405" s="150">
        <v>43</v>
      </c>
      <c r="I3405" s="161">
        <v>0.25</v>
      </c>
      <c r="J3405" s="157">
        <f t="shared" si="106"/>
        <v>32.25</v>
      </c>
    </row>
    <row r="3406" spans="1:10" ht="15.75">
      <c r="A3406" s="37">
        <f t="shared" si="107"/>
        <v>3402</v>
      </c>
      <c r="B3406" s="115" t="s">
        <v>202</v>
      </c>
      <c r="C3406" s="116" t="s">
        <v>6764</v>
      </c>
      <c r="D3406" s="113" t="s">
        <v>6765</v>
      </c>
      <c r="E3406" s="113" t="s">
        <v>211</v>
      </c>
      <c r="F3406" s="113"/>
      <c r="G3406" s="113">
        <v>1</v>
      </c>
      <c r="H3406" s="150">
        <v>1250</v>
      </c>
      <c r="I3406" s="161">
        <v>0.25</v>
      </c>
      <c r="J3406" s="157">
        <f t="shared" si="106"/>
        <v>937.5</v>
      </c>
    </row>
    <row r="3407" spans="1:10" ht="15.75">
      <c r="A3407" s="37">
        <f t="shared" si="107"/>
        <v>3403</v>
      </c>
      <c r="B3407" s="115" t="s">
        <v>202</v>
      </c>
      <c r="C3407" s="116" t="s">
        <v>6766</v>
      </c>
      <c r="D3407" s="113" t="s">
        <v>6767</v>
      </c>
      <c r="E3407" s="113" t="s">
        <v>211</v>
      </c>
      <c r="F3407" s="113"/>
      <c r="G3407" s="113">
        <v>1</v>
      </c>
      <c r="H3407" s="150">
        <v>1250</v>
      </c>
      <c r="I3407" s="161">
        <v>0.25</v>
      </c>
      <c r="J3407" s="157">
        <f t="shared" si="106"/>
        <v>937.5</v>
      </c>
    </row>
    <row r="3408" spans="1:10" ht="15.75">
      <c r="A3408" s="37">
        <f t="shared" si="107"/>
        <v>3404</v>
      </c>
      <c r="B3408" s="115" t="s">
        <v>202</v>
      </c>
      <c r="C3408" s="116" t="s">
        <v>6768</v>
      </c>
      <c r="D3408" s="113" t="s">
        <v>6769</v>
      </c>
      <c r="E3408" s="113" t="s">
        <v>211</v>
      </c>
      <c r="F3408" s="113"/>
      <c r="G3408" s="113">
        <v>1</v>
      </c>
      <c r="H3408" s="150">
        <v>185.5</v>
      </c>
      <c r="I3408" s="161">
        <v>0.25</v>
      </c>
      <c r="J3408" s="157">
        <f t="shared" si="106"/>
        <v>139.125</v>
      </c>
    </row>
    <row r="3409" spans="1:10" ht="15.75">
      <c r="A3409" s="37">
        <f t="shared" si="107"/>
        <v>3405</v>
      </c>
      <c r="B3409" s="115" t="s">
        <v>202</v>
      </c>
      <c r="C3409" s="116" t="s">
        <v>6770</v>
      </c>
      <c r="D3409" s="113" t="s">
        <v>6771</v>
      </c>
      <c r="E3409" s="113" t="s">
        <v>211</v>
      </c>
      <c r="F3409" s="113"/>
      <c r="G3409" s="113">
        <v>1</v>
      </c>
      <c r="H3409" s="150">
        <v>193.5</v>
      </c>
      <c r="I3409" s="161">
        <v>0.25</v>
      </c>
      <c r="J3409" s="157">
        <f t="shared" si="106"/>
        <v>145.125</v>
      </c>
    </row>
    <row r="3410" spans="1:10" ht="15.75">
      <c r="A3410" s="37">
        <f t="shared" si="107"/>
        <v>3406</v>
      </c>
      <c r="B3410" s="115" t="s">
        <v>202</v>
      </c>
      <c r="C3410" s="116" t="s">
        <v>6772</v>
      </c>
      <c r="D3410" s="113" t="s">
        <v>6773</v>
      </c>
      <c r="E3410" s="113" t="s">
        <v>211</v>
      </c>
      <c r="F3410" s="113"/>
      <c r="G3410" s="113">
        <v>1</v>
      </c>
      <c r="H3410" s="150">
        <v>191.5</v>
      </c>
      <c r="I3410" s="161">
        <v>0.25</v>
      </c>
      <c r="J3410" s="157">
        <f t="shared" si="106"/>
        <v>143.625</v>
      </c>
    </row>
    <row r="3411" spans="1:10" ht="15.75">
      <c r="A3411" s="37">
        <f t="shared" si="107"/>
        <v>3407</v>
      </c>
      <c r="B3411" s="115" t="s">
        <v>202</v>
      </c>
      <c r="C3411" s="116" t="s">
        <v>6774</v>
      </c>
      <c r="D3411" s="113" t="s">
        <v>6775</v>
      </c>
      <c r="E3411" s="113" t="s">
        <v>211</v>
      </c>
      <c r="F3411" s="113"/>
      <c r="G3411" s="113">
        <v>1</v>
      </c>
      <c r="H3411" s="150">
        <v>855</v>
      </c>
      <c r="I3411" s="161">
        <v>0.25</v>
      </c>
      <c r="J3411" s="157">
        <f t="shared" si="106"/>
        <v>641.25</v>
      </c>
    </row>
    <row r="3412" spans="1:10" ht="15.75">
      <c r="A3412" s="37">
        <f t="shared" si="107"/>
        <v>3408</v>
      </c>
      <c r="B3412" s="115" t="s">
        <v>202</v>
      </c>
      <c r="C3412" s="93" t="s">
        <v>6776</v>
      </c>
      <c r="D3412" s="113" t="s">
        <v>6777</v>
      </c>
      <c r="E3412" s="113" t="s">
        <v>211</v>
      </c>
      <c r="F3412" s="113"/>
      <c r="G3412" s="113">
        <v>1</v>
      </c>
      <c r="H3412" s="150">
        <v>119.995</v>
      </c>
      <c r="I3412" s="161">
        <v>0.25</v>
      </c>
      <c r="J3412" s="157">
        <f t="shared" si="106"/>
        <v>89.996250000000003</v>
      </c>
    </row>
    <row r="3413" spans="1:10" ht="15.75">
      <c r="A3413" s="37">
        <f t="shared" si="107"/>
        <v>3409</v>
      </c>
      <c r="B3413" s="115" t="s">
        <v>202</v>
      </c>
      <c r="C3413" s="116" t="s">
        <v>6778</v>
      </c>
      <c r="D3413" s="113" t="s">
        <v>6721</v>
      </c>
      <c r="E3413" s="113" t="s">
        <v>211</v>
      </c>
      <c r="F3413" s="113"/>
      <c r="G3413" s="113">
        <v>1</v>
      </c>
      <c r="H3413" s="150">
        <v>109</v>
      </c>
      <c r="I3413" s="161">
        <v>0.25</v>
      </c>
      <c r="J3413" s="157">
        <f t="shared" si="106"/>
        <v>81.75</v>
      </c>
    </row>
    <row r="3414" spans="1:10" ht="15.75">
      <c r="A3414" s="37">
        <f t="shared" si="107"/>
        <v>3410</v>
      </c>
      <c r="B3414" s="115" t="s">
        <v>202</v>
      </c>
      <c r="C3414" s="116" t="s">
        <v>6779</v>
      </c>
      <c r="D3414" s="113" t="s">
        <v>6723</v>
      </c>
      <c r="E3414" s="113" t="s">
        <v>211</v>
      </c>
      <c r="F3414" s="113"/>
      <c r="G3414" s="113">
        <v>1</v>
      </c>
      <c r="H3414" s="150">
        <v>109</v>
      </c>
      <c r="I3414" s="161">
        <v>0.25</v>
      </c>
      <c r="J3414" s="157">
        <f t="shared" si="106"/>
        <v>81.75</v>
      </c>
    </row>
    <row r="3415" spans="1:10" ht="15.75">
      <c r="A3415" s="37">
        <f t="shared" si="107"/>
        <v>3411</v>
      </c>
      <c r="B3415" s="115" t="s">
        <v>202</v>
      </c>
      <c r="C3415" s="116" t="s">
        <v>6780</v>
      </c>
      <c r="D3415" s="113" t="s">
        <v>6781</v>
      </c>
      <c r="E3415" s="113" t="s">
        <v>211</v>
      </c>
      <c r="F3415" s="113"/>
      <c r="G3415" s="113">
        <v>1</v>
      </c>
      <c r="H3415" s="150">
        <v>116</v>
      </c>
      <c r="I3415" s="161">
        <v>0.25</v>
      </c>
      <c r="J3415" s="157">
        <f t="shared" si="106"/>
        <v>87</v>
      </c>
    </row>
    <row r="3416" spans="1:10" ht="15.75">
      <c r="A3416" s="37">
        <f t="shared" si="107"/>
        <v>3412</v>
      </c>
      <c r="B3416" s="115" t="s">
        <v>202</v>
      </c>
      <c r="C3416" s="116" t="s">
        <v>6782</v>
      </c>
      <c r="D3416" s="113" t="s">
        <v>6783</v>
      </c>
      <c r="E3416" s="113" t="s">
        <v>211</v>
      </c>
      <c r="F3416" s="113"/>
      <c r="G3416" s="113">
        <v>1</v>
      </c>
      <c r="H3416" s="150">
        <v>109</v>
      </c>
      <c r="I3416" s="161">
        <v>0.25</v>
      </c>
      <c r="J3416" s="157">
        <f t="shared" si="106"/>
        <v>81.75</v>
      </c>
    </row>
    <row r="3417" spans="1:10" ht="15.75">
      <c r="A3417" s="37">
        <f t="shared" si="107"/>
        <v>3413</v>
      </c>
      <c r="B3417" s="115" t="s">
        <v>202</v>
      </c>
      <c r="C3417" s="116" t="s">
        <v>6784</v>
      </c>
      <c r="D3417" s="113" t="s">
        <v>6785</v>
      </c>
      <c r="E3417" s="113" t="s">
        <v>211</v>
      </c>
      <c r="F3417" s="113"/>
      <c r="G3417" s="113">
        <v>1</v>
      </c>
      <c r="H3417" s="150">
        <v>302.5</v>
      </c>
      <c r="I3417" s="161">
        <v>0.25</v>
      </c>
      <c r="J3417" s="157">
        <f t="shared" si="106"/>
        <v>226.875</v>
      </c>
    </row>
    <row r="3418" spans="1:10" ht="15.75">
      <c r="A3418" s="37">
        <f t="shared" si="107"/>
        <v>3414</v>
      </c>
      <c r="B3418" s="115" t="s">
        <v>202</v>
      </c>
      <c r="C3418" s="116" t="s">
        <v>6786</v>
      </c>
      <c r="D3418" s="113" t="s">
        <v>6787</v>
      </c>
      <c r="E3418" s="113" t="s">
        <v>211</v>
      </c>
      <c r="F3418" s="113"/>
      <c r="G3418" s="113">
        <v>1</v>
      </c>
      <c r="H3418" s="150">
        <v>302.5</v>
      </c>
      <c r="I3418" s="161">
        <v>0.25</v>
      </c>
      <c r="J3418" s="157">
        <f t="shared" si="106"/>
        <v>226.875</v>
      </c>
    </row>
    <row r="3419" spans="1:10" ht="15.75">
      <c r="A3419" s="37">
        <f t="shared" si="107"/>
        <v>3415</v>
      </c>
      <c r="B3419" s="115" t="s">
        <v>202</v>
      </c>
      <c r="C3419" s="116" t="s">
        <v>6788</v>
      </c>
      <c r="D3419" s="113" t="s">
        <v>6789</v>
      </c>
      <c r="E3419" s="113" t="s">
        <v>211</v>
      </c>
      <c r="F3419" s="113"/>
      <c r="G3419" s="113">
        <v>1</v>
      </c>
      <c r="H3419" s="150">
        <v>302.5</v>
      </c>
      <c r="I3419" s="161">
        <v>0.25</v>
      </c>
      <c r="J3419" s="157">
        <f t="shared" si="106"/>
        <v>226.875</v>
      </c>
    </row>
    <row r="3420" spans="1:10" ht="15.75">
      <c r="A3420" s="37">
        <f t="shared" si="107"/>
        <v>3416</v>
      </c>
      <c r="B3420" s="115" t="s">
        <v>202</v>
      </c>
      <c r="C3420" s="116" t="s">
        <v>6790</v>
      </c>
      <c r="D3420" s="113" t="s">
        <v>6791</v>
      </c>
      <c r="E3420" s="113" t="s">
        <v>211</v>
      </c>
      <c r="F3420" s="113"/>
      <c r="G3420" s="113">
        <v>1</v>
      </c>
      <c r="H3420" s="150">
        <v>47.5</v>
      </c>
      <c r="I3420" s="161">
        <v>0.25</v>
      </c>
      <c r="J3420" s="157">
        <f t="shared" si="106"/>
        <v>35.625</v>
      </c>
    </row>
    <row r="3421" spans="1:10" ht="15.75">
      <c r="A3421" s="37">
        <f t="shared" si="107"/>
        <v>3417</v>
      </c>
      <c r="B3421" s="115" t="s">
        <v>202</v>
      </c>
      <c r="C3421" s="116" t="s">
        <v>6792</v>
      </c>
      <c r="D3421" s="113" t="s">
        <v>6793</v>
      </c>
      <c r="E3421" s="113" t="s">
        <v>211</v>
      </c>
      <c r="F3421" s="113"/>
      <c r="G3421" s="113">
        <v>1</v>
      </c>
      <c r="H3421" s="150">
        <v>61.5</v>
      </c>
      <c r="I3421" s="161">
        <v>0.25</v>
      </c>
      <c r="J3421" s="157">
        <f t="shared" si="106"/>
        <v>46.125</v>
      </c>
    </row>
    <row r="3422" spans="1:10" ht="15.75">
      <c r="A3422" s="37">
        <f t="shared" si="107"/>
        <v>3418</v>
      </c>
      <c r="B3422" s="115" t="s">
        <v>202</v>
      </c>
      <c r="C3422" s="116" t="s">
        <v>6794</v>
      </c>
      <c r="D3422" s="113" t="s">
        <v>6795</v>
      </c>
      <c r="E3422" s="113" t="s">
        <v>211</v>
      </c>
      <c r="F3422" s="113"/>
      <c r="G3422" s="113">
        <v>1</v>
      </c>
      <c r="H3422" s="150">
        <v>61.5</v>
      </c>
      <c r="I3422" s="161">
        <v>0.25</v>
      </c>
      <c r="J3422" s="157">
        <f t="shared" si="106"/>
        <v>46.125</v>
      </c>
    </row>
    <row r="3423" spans="1:10" ht="15.75">
      <c r="A3423" s="37">
        <f t="shared" si="107"/>
        <v>3419</v>
      </c>
      <c r="B3423" s="115" t="s">
        <v>202</v>
      </c>
      <c r="C3423" s="116" t="s">
        <v>6796</v>
      </c>
      <c r="D3423" s="113" t="s">
        <v>6797</v>
      </c>
      <c r="E3423" s="113" t="s">
        <v>211</v>
      </c>
      <c r="F3423" s="113"/>
      <c r="G3423" s="113">
        <v>1</v>
      </c>
      <c r="H3423" s="150">
        <v>16.5</v>
      </c>
      <c r="I3423" s="161">
        <v>0.25</v>
      </c>
      <c r="J3423" s="157">
        <f t="shared" si="106"/>
        <v>12.375</v>
      </c>
    </row>
    <row r="3424" spans="1:10" ht="15.75">
      <c r="A3424" s="37">
        <f t="shared" si="107"/>
        <v>3420</v>
      </c>
      <c r="B3424" s="115" t="s">
        <v>202</v>
      </c>
      <c r="C3424" s="116" t="s">
        <v>6798</v>
      </c>
      <c r="D3424" s="113" t="s">
        <v>6799</v>
      </c>
      <c r="E3424" s="113" t="s">
        <v>211</v>
      </c>
      <c r="F3424" s="113"/>
      <c r="G3424" s="113">
        <v>1</v>
      </c>
      <c r="H3424" s="150">
        <v>16.5</v>
      </c>
      <c r="I3424" s="161">
        <v>0.25</v>
      </c>
      <c r="J3424" s="157">
        <f t="shared" si="106"/>
        <v>12.375</v>
      </c>
    </row>
    <row r="3425" spans="1:10" ht="15.75">
      <c r="A3425" s="37">
        <f t="shared" si="107"/>
        <v>3421</v>
      </c>
      <c r="B3425" s="115" t="s">
        <v>202</v>
      </c>
      <c r="C3425" s="116" t="s">
        <v>6800</v>
      </c>
      <c r="D3425" s="113" t="s">
        <v>6801</v>
      </c>
      <c r="E3425" s="113" t="s">
        <v>211</v>
      </c>
      <c r="F3425" s="113"/>
      <c r="G3425" s="113">
        <v>1</v>
      </c>
      <c r="H3425" s="150">
        <v>20.5</v>
      </c>
      <c r="I3425" s="161">
        <v>0.25</v>
      </c>
      <c r="J3425" s="157">
        <f t="shared" si="106"/>
        <v>15.375</v>
      </c>
    </row>
    <row r="3426" spans="1:10" ht="15.75">
      <c r="A3426" s="37">
        <f t="shared" si="107"/>
        <v>3422</v>
      </c>
      <c r="B3426" s="115" t="s">
        <v>202</v>
      </c>
      <c r="C3426" s="93" t="s">
        <v>6802</v>
      </c>
      <c r="D3426" s="92" t="s">
        <v>6803</v>
      </c>
      <c r="E3426" s="113" t="s">
        <v>211</v>
      </c>
      <c r="F3426" s="92"/>
      <c r="G3426" s="113">
        <v>1</v>
      </c>
      <c r="H3426" s="150">
        <v>8.75</v>
      </c>
      <c r="I3426" s="161">
        <v>0.25</v>
      </c>
      <c r="J3426" s="157">
        <f t="shared" si="106"/>
        <v>6.5625</v>
      </c>
    </row>
    <row r="3427" spans="1:10" ht="15.75">
      <c r="A3427" s="37">
        <f t="shared" si="107"/>
        <v>3423</v>
      </c>
      <c r="B3427" s="115" t="s">
        <v>202</v>
      </c>
      <c r="C3427" s="116" t="s">
        <v>6804</v>
      </c>
      <c r="D3427" s="113" t="s">
        <v>6805</v>
      </c>
      <c r="E3427" s="113" t="s">
        <v>211</v>
      </c>
      <c r="F3427" s="113"/>
      <c r="G3427" s="113">
        <v>1</v>
      </c>
      <c r="H3427" s="150">
        <v>226.5</v>
      </c>
      <c r="I3427" s="161">
        <v>0.25</v>
      </c>
      <c r="J3427" s="157">
        <f t="shared" si="106"/>
        <v>169.875</v>
      </c>
    </row>
    <row r="3428" spans="1:10" ht="15.75">
      <c r="A3428" s="37">
        <f t="shared" si="107"/>
        <v>3424</v>
      </c>
      <c r="B3428" s="115" t="s">
        <v>202</v>
      </c>
      <c r="C3428" s="116" t="s">
        <v>6806</v>
      </c>
      <c r="D3428" s="113" t="s">
        <v>6807</v>
      </c>
      <c r="E3428" s="113" t="s">
        <v>211</v>
      </c>
      <c r="F3428" s="113"/>
      <c r="G3428" s="113">
        <v>1</v>
      </c>
      <c r="H3428" s="150">
        <v>5.25</v>
      </c>
      <c r="I3428" s="161">
        <v>0.25</v>
      </c>
      <c r="J3428" s="157">
        <f t="shared" si="106"/>
        <v>3.9375</v>
      </c>
    </row>
    <row r="3429" spans="1:10" ht="15.75">
      <c r="A3429" s="37">
        <f t="shared" si="107"/>
        <v>3425</v>
      </c>
      <c r="B3429" s="115" t="s">
        <v>202</v>
      </c>
      <c r="C3429" s="116" t="s">
        <v>6808</v>
      </c>
      <c r="D3429" s="113" t="s">
        <v>6809</v>
      </c>
      <c r="E3429" s="113" t="s">
        <v>211</v>
      </c>
      <c r="F3429" s="113"/>
      <c r="G3429" s="113">
        <v>1</v>
      </c>
      <c r="H3429" s="150">
        <v>5.25</v>
      </c>
      <c r="I3429" s="161">
        <v>0.25</v>
      </c>
      <c r="J3429" s="157">
        <f t="shared" si="106"/>
        <v>3.9375</v>
      </c>
    </row>
    <row r="3430" spans="1:10" ht="15.75">
      <c r="A3430" s="37">
        <f t="shared" si="107"/>
        <v>3426</v>
      </c>
      <c r="B3430" s="115" t="s">
        <v>202</v>
      </c>
      <c r="C3430" s="116" t="s">
        <v>6810</v>
      </c>
      <c r="D3430" s="113" t="s">
        <v>6811</v>
      </c>
      <c r="E3430" s="113" t="s">
        <v>211</v>
      </c>
      <c r="F3430" s="113"/>
      <c r="G3430" s="113">
        <v>1</v>
      </c>
      <c r="H3430" s="150">
        <v>4.5</v>
      </c>
      <c r="I3430" s="161">
        <v>0.25</v>
      </c>
      <c r="J3430" s="157">
        <f t="shared" si="106"/>
        <v>3.375</v>
      </c>
    </row>
    <row r="3431" spans="1:10" ht="15.75">
      <c r="A3431" s="37">
        <f t="shared" si="107"/>
        <v>3427</v>
      </c>
      <c r="B3431" s="115" t="s">
        <v>202</v>
      </c>
      <c r="C3431" s="116" t="s">
        <v>6812</v>
      </c>
      <c r="D3431" s="113" t="s">
        <v>6813</v>
      </c>
      <c r="E3431" s="113" t="s">
        <v>211</v>
      </c>
      <c r="F3431" s="113"/>
      <c r="G3431" s="113">
        <v>1</v>
      </c>
      <c r="H3431" s="150">
        <v>5.25</v>
      </c>
      <c r="I3431" s="161">
        <v>0.25</v>
      </c>
      <c r="J3431" s="157">
        <f t="shared" si="106"/>
        <v>3.9375</v>
      </c>
    </row>
    <row r="3432" spans="1:10" ht="15.75">
      <c r="A3432" s="37">
        <f t="shared" si="107"/>
        <v>3428</v>
      </c>
      <c r="B3432" s="115" t="s">
        <v>202</v>
      </c>
      <c r="C3432" s="116" t="s">
        <v>6814</v>
      </c>
      <c r="D3432" s="113" t="s">
        <v>6815</v>
      </c>
      <c r="E3432" s="113" t="s">
        <v>211</v>
      </c>
      <c r="F3432" s="113"/>
      <c r="G3432" s="113">
        <v>1</v>
      </c>
      <c r="H3432" s="150">
        <v>5.25</v>
      </c>
      <c r="I3432" s="161">
        <v>0.25</v>
      </c>
      <c r="J3432" s="157">
        <f t="shared" si="106"/>
        <v>3.9375</v>
      </c>
    </row>
    <row r="3433" spans="1:10" ht="15.75">
      <c r="A3433" s="37">
        <f t="shared" si="107"/>
        <v>3429</v>
      </c>
      <c r="B3433" s="115" t="s">
        <v>202</v>
      </c>
      <c r="C3433" s="116" t="s">
        <v>6816</v>
      </c>
      <c r="D3433" s="113" t="s">
        <v>6817</v>
      </c>
      <c r="E3433" s="113" t="s">
        <v>211</v>
      </c>
      <c r="F3433" s="113"/>
      <c r="G3433" s="113">
        <v>1</v>
      </c>
      <c r="H3433" s="150">
        <v>5.25</v>
      </c>
      <c r="I3433" s="161">
        <v>0.25</v>
      </c>
      <c r="J3433" s="157">
        <f t="shared" si="106"/>
        <v>3.9375</v>
      </c>
    </row>
    <row r="3434" spans="1:10" ht="15.75">
      <c r="A3434" s="37">
        <f t="shared" si="107"/>
        <v>3430</v>
      </c>
      <c r="B3434" s="115" t="s">
        <v>202</v>
      </c>
      <c r="C3434" s="116" t="s">
        <v>6818</v>
      </c>
      <c r="D3434" s="113" t="s">
        <v>6819</v>
      </c>
      <c r="E3434" s="113" t="s">
        <v>211</v>
      </c>
      <c r="F3434" s="113"/>
      <c r="G3434" s="113">
        <v>1</v>
      </c>
      <c r="H3434" s="150">
        <v>49.5</v>
      </c>
      <c r="I3434" s="161">
        <v>0.25</v>
      </c>
      <c r="J3434" s="157">
        <f t="shared" si="106"/>
        <v>37.125</v>
      </c>
    </row>
    <row r="3435" spans="1:10" ht="15.75">
      <c r="A3435" s="37">
        <f t="shared" si="107"/>
        <v>3431</v>
      </c>
      <c r="B3435" s="115" t="s">
        <v>202</v>
      </c>
      <c r="C3435" s="116" t="s">
        <v>6820</v>
      </c>
      <c r="D3435" s="113" t="s">
        <v>6821</v>
      </c>
      <c r="E3435" s="113" t="s">
        <v>211</v>
      </c>
      <c r="F3435" s="113"/>
      <c r="G3435" s="113">
        <v>1</v>
      </c>
      <c r="H3435" s="150">
        <v>495</v>
      </c>
      <c r="I3435" s="161">
        <v>0.25</v>
      </c>
      <c r="J3435" s="157">
        <f t="shared" si="106"/>
        <v>371.25</v>
      </c>
    </row>
    <row r="3436" spans="1:10" ht="15.75">
      <c r="A3436" s="37">
        <f t="shared" si="107"/>
        <v>3432</v>
      </c>
      <c r="B3436" s="115" t="s">
        <v>202</v>
      </c>
      <c r="C3436" s="116" t="s">
        <v>6822</v>
      </c>
      <c r="D3436" s="113" t="s">
        <v>6823</v>
      </c>
      <c r="E3436" s="113" t="s">
        <v>211</v>
      </c>
      <c r="F3436" s="113"/>
      <c r="G3436" s="113">
        <v>1</v>
      </c>
      <c r="H3436" s="150">
        <v>93.5</v>
      </c>
      <c r="I3436" s="161">
        <v>0.25</v>
      </c>
      <c r="J3436" s="157">
        <f t="shared" si="106"/>
        <v>70.125</v>
      </c>
    </row>
    <row r="3437" spans="1:10" ht="15.75">
      <c r="A3437" s="37">
        <f t="shared" si="107"/>
        <v>3433</v>
      </c>
      <c r="B3437" s="115" t="s">
        <v>202</v>
      </c>
      <c r="C3437" s="116" t="s">
        <v>6824</v>
      </c>
      <c r="D3437" s="113" t="s">
        <v>6825</v>
      </c>
      <c r="E3437" s="113" t="s">
        <v>211</v>
      </c>
      <c r="F3437" s="113"/>
      <c r="G3437" s="113">
        <v>1</v>
      </c>
      <c r="H3437" s="150">
        <v>48</v>
      </c>
      <c r="I3437" s="161">
        <v>0.25</v>
      </c>
      <c r="J3437" s="157">
        <f t="shared" si="106"/>
        <v>36</v>
      </c>
    </row>
    <row r="3438" spans="1:10" ht="15.75">
      <c r="A3438" s="37">
        <f t="shared" si="107"/>
        <v>3434</v>
      </c>
      <c r="B3438" s="115" t="s">
        <v>202</v>
      </c>
      <c r="C3438" s="116" t="s">
        <v>6826</v>
      </c>
      <c r="D3438" s="113" t="s">
        <v>6827</v>
      </c>
      <c r="E3438" s="113" t="s">
        <v>211</v>
      </c>
      <c r="F3438" s="113"/>
      <c r="G3438" s="113">
        <v>1</v>
      </c>
      <c r="H3438" s="150">
        <v>525</v>
      </c>
      <c r="I3438" s="161">
        <v>0.25</v>
      </c>
      <c r="J3438" s="157">
        <f t="shared" si="106"/>
        <v>393.75</v>
      </c>
    </row>
    <row r="3439" spans="1:10" ht="15.75">
      <c r="A3439" s="37">
        <f t="shared" si="107"/>
        <v>3435</v>
      </c>
      <c r="B3439" s="115" t="s">
        <v>202</v>
      </c>
      <c r="C3439" s="116" t="s">
        <v>6828</v>
      </c>
      <c r="D3439" s="113" t="s">
        <v>6829</v>
      </c>
      <c r="E3439" s="113" t="s">
        <v>211</v>
      </c>
      <c r="F3439" s="113"/>
      <c r="G3439" s="113">
        <v>1</v>
      </c>
      <c r="H3439" s="150">
        <v>204.5</v>
      </c>
      <c r="I3439" s="161">
        <v>0.25</v>
      </c>
      <c r="J3439" s="157">
        <f t="shared" si="106"/>
        <v>153.375</v>
      </c>
    </row>
    <row r="3440" spans="1:10" ht="15.75">
      <c r="A3440" s="37">
        <f t="shared" si="107"/>
        <v>3436</v>
      </c>
      <c r="B3440" s="115" t="s">
        <v>202</v>
      </c>
      <c r="C3440" s="116" t="s">
        <v>6830</v>
      </c>
      <c r="D3440" s="113" t="s">
        <v>6831</v>
      </c>
      <c r="E3440" s="113" t="s">
        <v>211</v>
      </c>
      <c r="F3440" s="113"/>
      <c r="G3440" s="113">
        <v>1</v>
      </c>
      <c r="H3440" s="150">
        <v>82.5</v>
      </c>
      <c r="I3440" s="161">
        <v>0.25</v>
      </c>
      <c r="J3440" s="157">
        <f t="shared" si="106"/>
        <v>61.875</v>
      </c>
    </row>
    <row r="3441" spans="1:10" ht="15.75">
      <c r="A3441" s="37">
        <f t="shared" si="107"/>
        <v>3437</v>
      </c>
      <c r="B3441" s="115" t="s">
        <v>202</v>
      </c>
      <c r="C3441" s="93" t="s">
        <v>6832</v>
      </c>
      <c r="D3441" s="92" t="s">
        <v>6833</v>
      </c>
      <c r="E3441" s="113" t="s">
        <v>211</v>
      </c>
      <c r="F3441" s="92"/>
      <c r="G3441" s="113">
        <v>1</v>
      </c>
      <c r="H3441" s="118">
        <v>2270</v>
      </c>
      <c r="I3441" s="161">
        <v>0.25</v>
      </c>
      <c r="J3441" s="157">
        <f t="shared" si="106"/>
        <v>1702.5</v>
      </c>
    </row>
    <row r="3442" spans="1:10" ht="15.75">
      <c r="A3442" s="37">
        <f t="shared" si="107"/>
        <v>3438</v>
      </c>
      <c r="B3442" s="115" t="s">
        <v>202</v>
      </c>
      <c r="C3442" s="93" t="s">
        <v>6834</v>
      </c>
      <c r="D3442" s="92" t="s">
        <v>6835</v>
      </c>
      <c r="E3442" s="113" t="s">
        <v>211</v>
      </c>
      <c r="F3442" s="92"/>
      <c r="G3442" s="113">
        <v>1</v>
      </c>
      <c r="H3442" s="118">
        <v>2270</v>
      </c>
      <c r="I3442" s="161">
        <v>0.25</v>
      </c>
      <c r="J3442" s="157">
        <f t="shared" si="106"/>
        <v>1702.5</v>
      </c>
    </row>
    <row r="3443" spans="1:10" ht="15.75">
      <c r="A3443" s="37">
        <f t="shared" si="107"/>
        <v>3439</v>
      </c>
      <c r="B3443" s="115" t="s">
        <v>202</v>
      </c>
      <c r="C3443" s="93" t="s">
        <v>6836</v>
      </c>
      <c r="D3443" s="92" t="s">
        <v>6833</v>
      </c>
      <c r="E3443" s="113" t="s">
        <v>211</v>
      </c>
      <c r="F3443" s="92"/>
      <c r="G3443" s="113">
        <v>1</v>
      </c>
      <c r="H3443" s="118">
        <v>2550</v>
      </c>
      <c r="I3443" s="161">
        <v>0.25</v>
      </c>
      <c r="J3443" s="157">
        <f t="shared" si="106"/>
        <v>1912.5</v>
      </c>
    </row>
    <row r="3444" spans="1:10" ht="15.75">
      <c r="A3444" s="37">
        <f t="shared" si="107"/>
        <v>3440</v>
      </c>
      <c r="B3444" s="115" t="s">
        <v>202</v>
      </c>
      <c r="C3444" s="93" t="s">
        <v>6837</v>
      </c>
      <c r="D3444" s="92" t="s">
        <v>6835</v>
      </c>
      <c r="E3444" s="113" t="s">
        <v>211</v>
      </c>
      <c r="F3444" s="92"/>
      <c r="G3444" s="113">
        <v>1</v>
      </c>
      <c r="H3444" s="118">
        <v>2551</v>
      </c>
      <c r="I3444" s="161">
        <v>0.25</v>
      </c>
      <c r="J3444" s="157">
        <f t="shared" si="106"/>
        <v>1913.25</v>
      </c>
    </row>
    <row r="3445" spans="1:10" ht="60">
      <c r="A3445" s="37">
        <f t="shared" si="107"/>
        <v>3441</v>
      </c>
      <c r="B3445" s="115" t="s">
        <v>202</v>
      </c>
      <c r="C3445" s="116" t="s">
        <v>6838</v>
      </c>
      <c r="D3445" s="92" t="s">
        <v>6839</v>
      </c>
      <c r="E3445" s="113" t="s">
        <v>211</v>
      </c>
      <c r="F3445" s="92"/>
      <c r="G3445" s="113">
        <v>1</v>
      </c>
      <c r="H3445" s="118">
        <v>2956</v>
      </c>
      <c r="I3445" s="161">
        <v>0.25</v>
      </c>
      <c r="J3445" s="157">
        <f t="shared" si="106"/>
        <v>2217</v>
      </c>
    </row>
    <row r="3446" spans="1:10" ht="60">
      <c r="A3446" s="37">
        <f t="shared" si="107"/>
        <v>3442</v>
      </c>
      <c r="B3446" s="115" t="s">
        <v>202</v>
      </c>
      <c r="C3446" s="116" t="s">
        <v>6840</v>
      </c>
      <c r="D3446" s="92" t="s">
        <v>6841</v>
      </c>
      <c r="E3446" s="113" t="s">
        <v>211</v>
      </c>
      <c r="F3446" s="92"/>
      <c r="G3446" s="113">
        <v>1</v>
      </c>
      <c r="H3446" s="118">
        <v>2956</v>
      </c>
      <c r="I3446" s="161">
        <v>0.25</v>
      </c>
      <c r="J3446" s="157">
        <f t="shared" si="106"/>
        <v>2217</v>
      </c>
    </row>
    <row r="3447" spans="1:10" ht="60">
      <c r="A3447" s="37">
        <f t="shared" si="107"/>
        <v>3443</v>
      </c>
      <c r="B3447" s="115" t="s">
        <v>202</v>
      </c>
      <c r="C3447" s="116" t="s">
        <v>6842</v>
      </c>
      <c r="D3447" s="92" t="s">
        <v>6843</v>
      </c>
      <c r="E3447" s="113" t="s">
        <v>211</v>
      </c>
      <c r="F3447" s="92"/>
      <c r="G3447" s="113">
        <v>1</v>
      </c>
      <c r="H3447" s="118">
        <v>3012.75</v>
      </c>
      <c r="I3447" s="161">
        <v>0.25</v>
      </c>
      <c r="J3447" s="157">
        <f t="shared" ref="J3447:J3510" si="108">H3447*(1-I3447)</f>
        <v>2259.5625</v>
      </c>
    </row>
    <row r="3448" spans="1:10" ht="60">
      <c r="A3448" s="37">
        <f t="shared" si="107"/>
        <v>3444</v>
      </c>
      <c r="B3448" s="115" t="s">
        <v>202</v>
      </c>
      <c r="C3448" s="116" t="s">
        <v>6844</v>
      </c>
      <c r="D3448" s="92" t="s">
        <v>6845</v>
      </c>
      <c r="E3448" s="113" t="s">
        <v>211</v>
      </c>
      <c r="F3448" s="92"/>
      <c r="G3448" s="113">
        <v>1</v>
      </c>
      <c r="H3448" s="118">
        <v>3193</v>
      </c>
      <c r="I3448" s="161">
        <v>0.25</v>
      </c>
      <c r="J3448" s="157">
        <f t="shared" si="108"/>
        <v>2394.75</v>
      </c>
    </row>
    <row r="3449" spans="1:10" ht="60">
      <c r="A3449" s="37">
        <f t="shared" si="107"/>
        <v>3445</v>
      </c>
      <c r="B3449" s="115" t="s">
        <v>202</v>
      </c>
      <c r="C3449" s="116" t="s">
        <v>6846</v>
      </c>
      <c r="D3449" s="92" t="s">
        <v>6847</v>
      </c>
      <c r="E3449" s="113" t="s">
        <v>211</v>
      </c>
      <c r="F3449" s="92"/>
      <c r="G3449" s="113">
        <v>1</v>
      </c>
      <c r="H3449" s="118">
        <v>3012.75</v>
      </c>
      <c r="I3449" s="161">
        <v>0.25</v>
      </c>
      <c r="J3449" s="157">
        <f t="shared" si="108"/>
        <v>2259.5625</v>
      </c>
    </row>
    <row r="3450" spans="1:10" ht="60">
      <c r="A3450" s="37">
        <f t="shared" si="107"/>
        <v>3446</v>
      </c>
      <c r="B3450" s="115" t="s">
        <v>202</v>
      </c>
      <c r="C3450" s="116" t="s">
        <v>6848</v>
      </c>
      <c r="D3450" s="92" t="s">
        <v>6849</v>
      </c>
      <c r="E3450" s="113" t="s">
        <v>211</v>
      </c>
      <c r="F3450" s="92"/>
      <c r="G3450" s="113">
        <v>1</v>
      </c>
      <c r="H3450" s="118">
        <v>3038.5</v>
      </c>
      <c r="I3450" s="161">
        <v>0.25</v>
      </c>
      <c r="J3450" s="157">
        <f t="shared" si="108"/>
        <v>2278.875</v>
      </c>
    </row>
    <row r="3451" spans="1:10" ht="60">
      <c r="A3451" s="37">
        <f t="shared" si="107"/>
        <v>3447</v>
      </c>
      <c r="B3451" s="115" t="s">
        <v>202</v>
      </c>
      <c r="C3451" s="116" t="s">
        <v>6850</v>
      </c>
      <c r="D3451" s="92" t="s">
        <v>6851</v>
      </c>
      <c r="E3451" s="113" t="s">
        <v>211</v>
      </c>
      <c r="F3451" s="92"/>
      <c r="G3451" s="113">
        <v>1</v>
      </c>
      <c r="H3451" s="118">
        <v>3069</v>
      </c>
      <c r="I3451" s="161">
        <v>0.25</v>
      </c>
      <c r="J3451" s="157">
        <f t="shared" si="108"/>
        <v>2301.75</v>
      </c>
    </row>
    <row r="3452" spans="1:10" ht="60">
      <c r="A3452" s="37">
        <f t="shared" si="107"/>
        <v>3448</v>
      </c>
      <c r="B3452" s="115" t="s">
        <v>202</v>
      </c>
      <c r="C3452" s="116" t="s">
        <v>6852</v>
      </c>
      <c r="D3452" s="92" t="s">
        <v>6853</v>
      </c>
      <c r="E3452" s="113" t="s">
        <v>211</v>
      </c>
      <c r="F3452" s="92"/>
      <c r="G3452" s="113">
        <v>1</v>
      </c>
      <c r="H3452" s="118">
        <v>3100</v>
      </c>
      <c r="I3452" s="161">
        <v>0.25</v>
      </c>
      <c r="J3452" s="157">
        <f t="shared" si="108"/>
        <v>2325</v>
      </c>
    </row>
    <row r="3453" spans="1:10" ht="60">
      <c r="A3453" s="37">
        <f t="shared" si="107"/>
        <v>3449</v>
      </c>
      <c r="B3453" s="115" t="s">
        <v>202</v>
      </c>
      <c r="C3453" s="116" t="s">
        <v>6854</v>
      </c>
      <c r="D3453" s="92" t="s">
        <v>6855</v>
      </c>
      <c r="E3453" s="113" t="s">
        <v>211</v>
      </c>
      <c r="F3453" s="92"/>
      <c r="G3453" s="113">
        <v>1</v>
      </c>
      <c r="H3453" s="118">
        <v>1818</v>
      </c>
      <c r="I3453" s="161">
        <v>0.25</v>
      </c>
      <c r="J3453" s="157">
        <f t="shared" si="108"/>
        <v>1363.5</v>
      </c>
    </row>
    <row r="3454" spans="1:10" ht="60">
      <c r="A3454" s="37">
        <f t="shared" si="107"/>
        <v>3450</v>
      </c>
      <c r="B3454" s="115" t="s">
        <v>202</v>
      </c>
      <c r="C3454" s="116" t="s">
        <v>6856</v>
      </c>
      <c r="D3454" s="92" t="s">
        <v>6857</v>
      </c>
      <c r="E3454" s="113" t="s">
        <v>211</v>
      </c>
      <c r="F3454" s="92"/>
      <c r="G3454" s="113">
        <v>1</v>
      </c>
      <c r="H3454" s="118">
        <v>1931</v>
      </c>
      <c r="I3454" s="161">
        <v>0.25</v>
      </c>
      <c r="J3454" s="157">
        <f t="shared" si="108"/>
        <v>1448.25</v>
      </c>
    </row>
    <row r="3455" spans="1:10" ht="60">
      <c r="A3455" s="37">
        <f t="shared" si="107"/>
        <v>3451</v>
      </c>
      <c r="B3455" s="115" t="s">
        <v>202</v>
      </c>
      <c r="C3455" s="116" t="s">
        <v>6858</v>
      </c>
      <c r="D3455" s="92" t="s">
        <v>6859</v>
      </c>
      <c r="E3455" s="113" t="s">
        <v>211</v>
      </c>
      <c r="F3455" s="92"/>
      <c r="G3455" s="113">
        <v>1</v>
      </c>
      <c r="H3455" s="118">
        <v>1931</v>
      </c>
      <c r="I3455" s="161">
        <v>0.25</v>
      </c>
      <c r="J3455" s="157">
        <f t="shared" si="108"/>
        <v>1448.25</v>
      </c>
    </row>
    <row r="3456" spans="1:10" ht="60">
      <c r="A3456" s="37">
        <f t="shared" si="107"/>
        <v>3452</v>
      </c>
      <c r="B3456" s="115" t="s">
        <v>202</v>
      </c>
      <c r="C3456" s="116" t="s">
        <v>6860</v>
      </c>
      <c r="D3456" s="92" t="s">
        <v>6861</v>
      </c>
      <c r="E3456" s="113" t="s">
        <v>211</v>
      </c>
      <c r="F3456" s="92"/>
      <c r="G3456" s="113">
        <v>1</v>
      </c>
      <c r="H3456" s="118">
        <v>2044.5</v>
      </c>
      <c r="I3456" s="161">
        <v>0.25</v>
      </c>
      <c r="J3456" s="157">
        <f t="shared" si="108"/>
        <v>1533.375</v>
      </c>
    </row>
    <row r="3457" spans="1:10" ht="15.75">
      <c r="A3457" s="37">
        <f t="shared" si="107"/>
        <v>3453</v>
      </c>
      <c r="B3457" s="115" t="s">
        <v>202</v>
      </c>
      <c r="C3457" s="116" t="s">
        <v>6862</v>
      </c>
      <c r="D3457" s="113" t="s">
        <v>6863</v>
      </c>
      <c r="E3457" s="113" t="s">
        <v>211</v>
      </c>
      <c r="F3457" s="113"/>
      <c r="G3457" s="113">
        <v>1</v>
      </c>
      <c r="H3457" s="118">
        <v>149.5</v>
      </c>
      <c r="I3457" s="161">
        <v>0.25</v>
      </c>
      <c r="J3457" s="157">
        <f t="shared" si="108"/>
        <v>112.125</v>
      </c>
    </row>
    <row r="3458" spans="1:10" ht="15.75">
      <c r="A3458" s="37">
        <f t="shared" si="107"/>
        <v>3454</v>
      </c>
      <c r="B3458" s="115" t="s">
        <v>202</v>
      </c>
      <c r="C3458" s="116" t="s">
        <v>6864</v>
      </c>
      <c r="D3458" s="113" t="s">
        <v>6865</v>
      </c>
      <c r="E3458" s="113" t="s">
        <v>211</v>
      </c>
      <c r="F3458" s="113"/>
      <c r="G3458" s="113">
        <v>1</v>
      </c>
      <c r="H3458" s="118">
        <v>149.5</v>
      </c>
      <c r="I3458" s="161">
        <v>0.25</v>
      </c>
      <c r="J3458" s="157">
        <f t="shared" si="108"/>
        <v>112.125</v>
      </c>
    </row>
    <row r="3459" spans="1:10" ht="15.75">
      <c r="A3459" s="37">
        <f t="shared" si="107"/>
        <v>3455</v>
      </c>
      <c r="B3459" s="115" t="s">
        <v>202</v>
      </c>
      <c r="C3459" s="116" t="s">
        <v>6866</v>
      </c>
      <c r="D3459" s="113" t="s">
        <v>6867</v>
      </c>
      <c r="E3459" s="113" t="s">
        <v>211</v>
      </c>
      <c r="F3459" s="113"/>
      <c r="G3459" s="113">
        <v>1</v>
      </c>
      <c r="H3459" s="118">
        <v>345</v>
      </c>
      <c r="I3459" s="161">
        <v>0.25</v>
      </c>
      <c r="J3459" s="157">
        <f t="shared" si="108"/>
        <v>258.75</v>
      </c>
    </row>
    <row r="3460" spans="1:10" ht="15.75">
      <c r="A3460" s="37">
        <f t="shared" si="107"/>
        <v>3456</v>
      </c>
      <c r="B3460" s="115" t="s">
        <v>202</v>
      </c>
      <c r="C3460" s="116" t="s">
        <v>6868</v>
      </c>
      <c r="D3460" s="113" t="s">
        <v>6869</v>
      </c>
      <c r="E3460" s="113" t="s">
        <v>211</v>
      </c>
      <c r="F3460" s="113"/>
      <c r="G3460" s="113">
        <v>1</v>
      </c>
      <c r="H3460" s="118">
        <v>345</v>
      </c>
      <c r="I3460" s="161">
        <v>0.25</v>
      </c>
      <c r="J3460" s="157">
        <f t="shared" si="108"/>
        <v>258.75</v>
      </c>
    </row>
    <row r="3461" spans="1:10" ht="15.75">
      <c r="A3461" s="37">
        <f t="shared" si="107"/>
        <v>3457</v>
      </c>
      <c r="B3461" s="115" t="s">
        <v>202</v>
      </c>
      <c r="C3461" s="116" t="s">
        <v>6870</v>
      </c>
      <c r="D3461" s="113" t="s">
        <v>6871</v>
      </c>
      <c r="E3461" s="113" t="s">
        <v>211</v>
      </c>
      <c r="F3461" s="113"/>
      <c r="G3461" s="113">
        <v>1</v>
      </c>
      <c r="H3461" s="118">
        <v>500</v>
      </c>
      <c r="I3461" s="161">
        <v>0.25</v>
      </c>
      <c r="J3461" s="157">
        <f t="shared" si="108"/>
        <v>375</v>
      </c>
    </row>
    <row r="3462" spans="1:10" ht="15.75">
      <c r="A3462" s="37">
        <f t="shared" si="107"/>
        <v>3458</v>
      </c>
      <c r="B3462" s="115" t="s">
        <v>202</v>
      </c>
      <c r="C3462" s="116" t="s">
        <v>6872</v>
      </c>
      <c r="D3462" s="113" t="s">
        <v>6873</v>
      </c>
      <c r="E3462" s="113" t="s">
        <v>211</v>
      </c>
      <c r="F3462" s="113"/>
      <c r="G3462" s="113">
        <v>1</v>
      </c>
      <c r="H3462" s="118">
        <v>550</v>
      </c>
      <c r="I3462" s="161">
        <v>0.25</v>
      </c>
      <c r="J3462" s="157">
        <f t="shared" si="108"/>
        <v>412.5</v>
      </c>
    </row>
    <row r="3463" spans="1:10" ht="15.75">
      <c r="A3463" s="37">
        <f t="shared" ref="A3463:A3526" si="109">A3462+1</f>
        <v>3459</v>
      </c>
      <c r="B3463" s="115" t="s">
        <v>202</v>
      </c>
      <c r="C3463" s="116" t="s">
        <v>6874</v>
      </c>
      <c r="D3463" s="113" t="s">
        <v>6875</v>
      </c>
      <c r="E3463" s="113" t="s">
        <v>211</v>
      </c>
      <c r="F3463" s="113"/>
      <c r="G3463" s="113">
        <v>1</v>
      </c>
      <c r="H3463" s="118">
        <v>445</v>
      </c>
      <c r="I3463" s="161">
        <v>0.25</v>
      </c>
      <c r="J3463" s="157">
        <f t="shared" si="108"/>
        <v>333.75</v>
      </c>
    </row>
    <row r="3464" spans="1:10" ht="15.75">
      <c r="A3464" s="37">
        <f t="shared" si="109"/>
        <v>3460</v>
      </c>
      <c r="B3464" s="115" t="s">
        <v>202</v>
      </c>
      <c r="C3464" s="116" t="s">
        <v>6876</v>
      </c>
      <c r="D3464" s="92" t="s">
        <v>6877</v>
      </c>
      <c r="E3464" s="113" t="s">
        <v>211</v>
      </c>
      <c r="F3464" s="92"/>
      <c r="G3464" s="113">
        <v>1</v>
      </c>
      <c r="H3464" s="118">
        <v>195</v>
      </c>
      <c r="I3464" s="161">
        <v>0.25</v>
      </c>
      <c r="J3464" s="157">
        <f t="shared" si="108"/>
        <v>146.25</v>
      </c>
    </row>
    <row r="3465" spans="1:10" ht="15.75">
      <c r="A3465" s="37">
        <f t="shared" si="109"/>
        <v>3461</v>
      </c>
      <c r="B3465" s="115" t="s">
        <v>202</v>
      </c>
      <c r="C3465" s="93" t="s">
        <v>6878</v>
      </c>
      <c r="D3465" s="92" t="s">
        <v>6879</v>
      </c>
      <c r="E3465" s="113" t="s">
        <v>211</v>
      </c>
      <c r="F3465" s="92"/>
      <c r="G3465" s="113">
        <v>1</v>
      </c>
      <c r="H3465" s="118">
        <v>600</v>
      </c>
      <c r="I3465" s="161">
        <v>0.25</v>
      </c>
      <c r="J3465" s="157">
        <f t="shared" si="108"/>
        <v>450</v>
      </c>
    </row>
    <row r="3466" spans="1:10" ht="15.75">
      <c r="A3466" s="37">
        <f t="shared" si="109"/>
        <v>3462</v>
      </c>
      <c r="B3466" s="115" t="s">
        <v>202</v>
      </c>
      <c r="C3466" s="116" t="s">
        <v>6880</v>
      </c>
      <c r="D3466" s="113" t="s">
        <v>6881</v>
      </c>
      <c r="E3466" s="113" t="s">
        <v>211</v>
      </c>
      <c r="F3466" s="113"/>
      <c r="G3466" s="113">
        <v>1</v>
      </c>
      <c r="H3466" s="119">
        <v>265</v>
      </c>
      <c r="I3466" s="161">
        <v>0.25</v>
      </c>
      <c r="J3466" s="157">
        <f t="shared" si="108"/>
        <v>198.75</v>
      </c>
    </row>
    <row r="3467" spans="1:10" ht="15.75">
      <c r="A3467" s="37">
        <f t="shared" si="109"/>
        <v>3463</v>
      </c>
      <c r="B3467" s="115" t="s">
        <v>202</v>
      </c>
      <c r="C3467" s="116" t="s">
        <v>6882</v>
      </c>
      <c r="D3467" s="113" t="s">
        <v>6883</v>
      </c>
      <c r="E3467" s="113" t="s">
        <v>211</v>
      </c>
      <c r="F3467" s="113"/>
      <c r="G3467" s="113">
        <v>1</v>
      </c>
      <c r="H3467" s="118">
        <v>210</v>
      </c>
      <c r="I3467" s="161">
        <v>0.25</v>
      </c>
      <c r="J3467" s="157">
        <f t="shared" si="108"/>
        <v>157.5</v>
      </c>
    </row>
    <row r="3468" spans="1:10" ht="15.75">
      <c r="A3468" s="37">
        <f t="shared" si="109"/>
        <v>3464</v>
      </c>
      <c r="B3468" s="115" t="s">
        <v>202</v>
      </c>
      <c r="C3468" s="116" t="s">
        <v>6884</v>
      </c>
      <c r="D3468" s="113" t="s">
        <v>6885</v>
      </c>
      <c r="E3468" s="113" t="s">
        <v>211</v>
      </c>
      <c r="F3468" s="113"/>
      <c r="G3468" s="113">
        <v>1</v>
      </c>
      <c r="H3468" s="118">
        <v>665</v>
      </c>
      <c r="I3468" s="161">
        <v>0.25</v>
      </c>
      <c r="J3468" s="157">
        <f t="shared" si="108"/>
        <v>498.75</v>
      </c>
    </row>
    <row r="3469" spans="1:10" ht="15.75">
      <c r="A3469" s="37">
        <f t="shared" si="109"/>
        <v>3465</v>
      </c>
      <c r="B3469" s="115" t="s">
        <v>202</v>
      </c>
      <c r="C3469" s="116" t="s">
        <v>6886</v>
      </c>
      <c r="D3469" s="113" t="s">
        <v>6887</v>
      </c>
      <c r="E3469" s="113" t="s">
        <v>211</v>
      </c>
      <c r="F3469" s="113"/>
      <c r="G3469" s="113">
        <v>1</v>
      </c>
      <c r="H3469" s="118">
        <v>840</v>
      </c>
      <c r="I3469" s="161">
        <v>0.25</v>
      </c>
      <c r="J3469" s="157">
        <f t="shared" si="108"/>
        <v>630</v>
      </c>
    </row>
    <row r="3470" spans="1:10" ht="15.75">
      <c r="A3470" s="37">
        <f t="shared" si="109"/>
        <v>3466</v>
      </c>
      <c r="B3470" s="115" t="s">
        <v>202</v>
      </c>
      <c r="C3470" s="116" t="s">
        <v>6888</v>
      </c>
      <c r="D3470" s="113" t="s">
        <v>6889</v>
      </c>
      <c r="E3470" s="113" t="s">
        <v>211</v>
      </c>
      <c r="F3470" s="113"/>
      <c r="G3470" s="113">
        <v>1</v>
      </c>
      <c r="H3470" s="119">
        <v>685</v>
      </c>
      <c r="I3470" s="161">
        <v>0.25</v>
      </c>
      <c r="J3470" s="157">
        <f t="shared" si="108"/>
        <v>513.75</v>
      </c>
    </row>
    <row r="3471" spans="1:10" ht="15.75">
      <c r="A3471" s="37">
        <f t="shared" si="109"/>
        <v>3467</v>
      </c>
      <c r="B3471" s="115" t="s">
        <v>202</v>
      </c>
      <c r="C3471" s="116" t="s">
        <v>6890</v>
      </c>
      <c r="D3471" s="113" t="s">
        <v>6891</v>
      </c>
      <c r="E3471" s="113" t="s">
        <v>211</v>
      </c>
      <c r="F3471" s="113"/>
      <c r="G3471" s="113">
        <v>1</v>
      </c>
      <c r="H3471" s="118">
        <v>1975</v>
      </c>
      <c r="I3471" s="161">
        <v>0.25</v>
      </c>
      <c r="J3471" s="157">
        <f t="shared" si="108"/>
        <v>1481.25</v>
      </c>
    </row>
    <row r="3472" spans="1:10" ht="15.75">
      <c r="A3472" s="37">
        <f t="shared" si="109"/>
        <v>3468</v>
      </c>
      <c r="B3472" s="115" t="s">
        <v>202</v>
      </c>
      <c r="C3472" s="93" t="s">
        <v>6892</v>
      </c>
      <c r="D3472" s="92" t="s">
        <v>6893</v>
      </c>
      <c r="E3472" s="113" t="s">
        <v>211</v>
      </c>
      <c r="F3472" s="92"/>
      <c r="G3472" s="113">
        <v>1</v>
      </c>
      <c r="H3472" s="118">
        <v>7.5</v>
      </c>
      <c r="I3472" s="161">
        <v>0.25</v>
      </c>
      <c r="J3472" s="157">
        <f t="shared" si="108"/>
        <v>5.625</v>
      </c>
    </row>
    <row r="3473" spans="1:10" ht="15.75">
      <c r="A3473" s="37">
        <f t="shared" si="109"/>
        <v>3469</v>
      </c>
      <c r="B3473" s="115" t="s">
        <v>202</v>
      </c>
      <c r="C3473" s="116" t="s">
        <v>6894</v>
      </c>
      <c r="D3473" s="92" t="s">
        <v>6895</v>
      </c>
      <c r="E3473" s="113" t="s">
        <v>211</v>
      </c>
      <c r="F3473" s="92"/>
      <c r="G3473" s="113">
        <v>1</v>
      </c>
      <c r="H3473" s="118">
        <v>1000</v>
      </c>
      <c r="I3473" s="161">
        <v>0.25</v>
      </c>
      <c r="J3473" s="157">
        <f t="shared" si="108"/>
        <v>750</v>
      </c>
    </row>
    <row r="3474" spans="1:10" ht="15.75">
      <c r="A3474" s="37">
        <f t="shared" si="109"/>
        <v>3470</v>
      </c>
      <c r="B3474" s="115" t="s">
        <v>202</v>
      </c>
      <c r="C3474" s="93" t="s">
        <v>6896</v>
      </c>
      <c r="D3474" s="92" t="s">
        <v>6897</v>
      </c>
      <c r="E3474" s="113" t="s">
        <v>211</v>
      </c>
      <c r="F3474" s="92"/>
      <c r="G3474" s="113">
        <v>1</v>
      </c>
      <c r="H3474" s="118">
        <v>1000</v>
      </c>
      <c r="I3474" s="161">
        <v>0.25</v>
      </c>
      <c r="J3474" s="157">
        <f t="shared" si="108"/>
        <v>750</v>
      </c>
    </row>
    <row r="3475" spans="1:10" ht="15.75">
      <c r="A3475" s="37">
        <f t="shared" si="109"/>
        <v>3471</v>
      </c>
      <c r="B3475" s="115" t="s">
        <v>202</v>
      </c>
      <c r="C3475" s="93" t="s">
        <v>6898</v>
      </c>
      <c r="D3475" s="92" t="s">
        <v>6899</v>
      </c>
      <c r="E3475" s="113" t="s">
        <v>211</v>
      </c>
      <c r="F3475" s="92"/>
      <c r="G3475" s="113">
        <v>1</v>
      </c>
      <c r="H3475" s="118">
        <v>1650</v>
      </c>
      <c r="I3475" s="161">
        <v>0.25</v>
      </c>
      <c r="J3475" s="157">
        <f t="shared" si="108"/>
        <v>1237.5</v>
      </c>
    </row>
    <row r="3476" spans="1:10" ht="15.75">
      <c r="A3476" s="37">
        <f t="shared" si="109"/>
        <v>3472</v>
      </c>
      <c r="B3476" s="115" t="s">
        <v>202</v>
      </c>
      <c r="C3476" s="93" t="s">
        <v>6900</v>
      </c>
      <c r="D3476" s="92" t="s">
        <v>6901</v>
      </c>
      <c r="E3476" s="113" t="s">
        <v>211</v>
      </c>
      <c r="F3476" s="92"/>
      <c r="G3476" s="113">
        <v>1</v>
      </c>
      <c r="H3476" s="118">
        <v>1650</v>
      </c>
      <c r="I3476" s="161">
        <v>0.25</v>
      </c>
      <c r="J3476" s="157">
        <f t="shared" si="108"/>
        <v>1237.5</v>
      </c>
    </row>
    <row r="3477" spans="1:10" ht="15.75">
      <c r="A3477" s="37">
        <f t="shared" si="109"/>
        <v>3473</v>
      </c>
      <c r="B3477" s="115" t="s">
        <v>202</v>
      </c>
      <c r="C3477" s="93" t="s">
        <v>6902</v>
      </c>
      <c r="D3477" s="92" t="s">
        <v>6903</v>
      </c>
      <c r="E3477" s="113" t="s">
        <v>211</v>
      </c>
      <c r="F3477" s="92"/>
      <c r="G3477" s="113">
        <v>1</v>
      </c>
      <c r="H3477" s="118">
        <v>183</v>
      </c>
      <c r="I3477" s="161">
        <v>0.25</v>
      </c>
      <c r="J3477" s="157">
        <f t="shared" si="108"/>
        <v>137.25</v>
      </c>
    </row>
    <row r="3478" spans="1:10" ht="15.75">
      <c r="A3478" s="37">
        <f t="shared" si="109"/>
        <v>3474</v>
      </c>
      <c r="B3478" s="115" t="s">
        <v>202</v>
      </c>
      <c r="C3478" s="93" t="s">
        <v>6904</v>
      </c>
      <c r="D3478" s="92" t="s">
        <v>6905</v>
      </c>
      <c r="E3478" s="113" t="s">
        <v>211</v>
      </c>
      <c r="F3478" s="92"/>
      <c r="G3478" s="113">
        <v>1</v>
      </c>
      <c r="H3478" s="118">
        <v>235</v>
      </c>
      <c r="I3478" s="161">
        <v>0.25</v>
      </c>
      <c r="J3478" s="157">
        <f t="shared" si="108"/>
        <v>176.25</v>
      </c>
    </row>
    <row r="3479" spans="1:10" ht="15.75">
      <c r="A3479" s="37">
        <f t="shared" si="109"/>
        <v>3475</v>
      </c>
      <c r="B3479" s="115" t="s">
        <v>202</v>
      </c>
      <c r="C3479" s="93" t="s">
        <v>6906</v>
      </c>
      <c r="D3479" s="92" t="s">
        <v>6907</v>
      </c>
      <c r="E3479" s="113" t="s">
        <v>211</v>
      </c>
      <c r="F3479" s="92"/>
      <c r="G3479" s="113">
        <v>1</v>
      </c>
      <c r="H3479" s="118">
        <v>520</v>
      </c>
      <c r="I3479" s="161">
        <v>0.25</v>
      </c>
      <c r="J3479" s="157">
        <f t="shared" si="108"/>
        <v>390</v>
      </c>
    </row>
    <row r="3480" spans="1:10" ht="15.75">
      <c r="A3480" s="37">
        <f t="shared" si="109"/>
        <v>3476</v>
      </c>
      <c r="B3480" s="115" t="s">
        <v>202</v>
      </c>
      <c r="C3480" s="116" t="s">
        <v>6908</v>
      </c>
      <c r="D3480" s="113" t="s">
        <v>6909</v>
      </c>
      <c r="E3480" s="113" t="s">
        <v>211</v>
      </c>
      <c r="F3480" s="113"/>
      <c r="G3480" s="113">
        <v>1</v>
      </c>
      <c r="H3480" s="118">
        <v>735</v>
      </c>
      <c r="I3480" s="161">
        <v>0.25</v>
      </c>
      <c r="J3480" s="157">
        <f t="shared" si="108"/>
        <v>551.25</v>
      </c>
    </row>
    <row r="3481" spans="1:10" ht="15.75">
      <c r="A3481" s="37">
        <f t="shared" si="109"/>
        <v>3477</v>
      </c>
      <c r="B3481" s="115" t="s">
        <v>202</v>
      </c>
      <c r="C3481" s="116" t="s">
        <v>6910</v>
      </c>
      <c r="D3481" s="113" t="s">
        <v>6911</v>
      </c>
      <c r="E3481" s="113" t="s">
        <v>211</v>
      </c>
      <c r="F3481" s="113"/>
      <c r="G3481" s="113">
        <v>1</v>
      </c>
      <c r="H3481" s="118">
        <v>735</v>
      </c>
      <c r="I3481" s="161">
        <v>0.25</v>
      </c>
      <c r="J3481" s="157">
        <f t="shared" si="108"/>
        <v>551.25</v>
      </c>
    </row>
    <row r="3482" spans="1:10" ht="15.75">
      <c r="A3482" s="37">
        <f t="shared" si="109"/>
        <v>3478</v>
      </c>
      <c r="B3482" s="115" t="s">
        <v>202</v>
      </c>
      <c r="C3482" s="116" t="s">
        <v>6912</v>
      </c>
      <c r="D3482" s="113" t="s">
        <v>6913</v>
      </c>
      <c r="E3482" s="113" t="s">
        <v>211</v>
      </c>
      <c r="F3482" s="113"/>
      <c r="G3482" s="113">
        <v>1</v>
      </c>
      <c r="H3482" s="118">
        <v>875</v>
      </c>
      <c r="I3482" s="161">
        <v>0.25</v>
      </c>
      <c r="J3482" s="157">
        <f t="shared" si="108"/>
        <v>656.25</v>
      </c>
    </row>
    <row r="3483" spans="1:10" ht="15.75">
      <c r="A3483" s="37">
        <f t="shared" si="109"/>
        <v>3479</v>
      </c>
      <c r="B3483" s="115" t="s">
        <v>202</v>
      </c>
      <c r="C3483" s="116" t="s">
        <v>6914</v>
      </c>
      <c r="D3483" s="113" t="s">
        <v>6915</v>
      </c>
      <c r="E3483" s="113" t="s">
        <v>211</v>
      </c>
      <c r="F3483" s="113"/>
      <c r="G3483" s="113">
        <v>1</v>
      </c>
      <c r="H3483" s="118">
        <v>1050</v>
      </c>
      <c r="I3483" s="161">
        <v>0.25</v>
      </c>
      <c r="J3483" s="157">
        <f t="shared" si="108"/>
        <v>787.5</v>
      </c>
    </row>
    <row r="3484" spans="1:10" ht="15.75">
      <c r="A3484" s="37">
        <f t="shared" si="109"/>
        <v>3480</v>
      </c>
      <c r="B3484" s="115" t="s">
        <v>202</v>
      </c>
      <c r="C3484" s="116" t="s">
        <v>6916</v>
      </c>
      <c r="D3484" s="113" t="s">
        <v>6917</v>
      </c>
      <c r="E3484" s="113" t="s">
        <v>211</v>
      </c>
      <c r="F3484" s="113"/>
      <c r="G3484" s="113">
        <v>1</v>
      </c>
      <c r="H3484" s="118">
        <v>885</v>
      </c>
      <c r="I3484" s="161">
        <v>0.25</v>
      </c>
      <c r="J3484" s="157">
        <f t="shared" si="108"/>
        <v>663.75</v>
      </c>
    </row>
    <row r="3485" spans="1:10" ht="15.75">
      <c r="A3485" s="37">
        <f t="shared" si="109"/>
        <v>3481</v>
      </c>
      <c r="B3485" s="115" t="s">
        <v>202</v>
      </c>
      <c r="C3485" s="116" t="s">
        <v>6918</v>
      </c>
      <c r="D3485" s="113" t="s">
        <v>6919</v>
      </c>
      <c r="E3485" s="113" t="s">
        <v>211</v>
      </c>
      <c r="F3485" s="113"/>
      <c r="G3485" s="113">
        <v>1</v>
      </c>
      <c r="H3485" s="118">
        <v>39.5</v>
      </c>
      <c r="I3485" s="161">
        <v>0.25</v>
      </c>
      <c r="J3485" s="157">
        <f t="shared" si="108"/>
        <v>29.625</v>
      </c>
    </row>
    <row r="3486" spans="1:10" ht="15.75">
      <c r="A3486" s="37">
        <f t="shared" si="109"/>
        <v>3482</v>
      </c>
      <c r="B3486" s="115" t="s">
        <v>202</v>
      </c>
      <c r="C3486" s="116" t="s">
        <v>6920</v>
      </c>
      <c r="D3486" s="113" t="s">
        <v>6921</v>
      </c>
      <c r="E3486" s="113" t="s">
        <v>211</v>
      </c>
      <c r="F3486" s="113"/>
      <c r="G3486" s="113">
        <v>1</v>
      </c>
      <c r="H3486" s="118">
        <v>34</v>
      </c>
      <c r="I3486" s="161">
        <v>0.25</v>
      </c>
      <c r="J3486" s="157">
        <f t="shared" si="108"/>
        <v>25.5</v>
      </c>
    </row>
    <row r="3487" spans="1:10" ht="15.75">
      <c r="A3487" s="37">
        <f t="shared" si="109"/>
        <v>3483</v>
      </c>
      <c r="B3487" s="115" t="s">
        <v>202</v>
      </c>
      <c r="C3487" s="116" t="s">
        <v>6922</v>
      </c>
      <c r="D3487" s="113" t="s">
        <v>6923</v>
      </c>
      <c r="E3487" s="113" t="s">
        <v>211</v>
      </c>
      <c r="F3487" s="113"/>
      <c r="G3487" s="113">
        <v>1</v>
      </c>
      <c r="H3487" s="118">
        <v>42</v>
      </c>
      <c r="I3487" s="161">
        <v>0.25</v>
      </c>
      <c r="J3487" s="157">
        <f t="shared" si="108"/>
        <v>31.5</v>
      </c>
    </row>
    <row r="3488" spans="1:10" ht="15.75">
      <c r="A3488" s="37">
        <f t="shared" si="109"/>
        <v>3484</v>
      </c>
      <c r="B3488" s="115" t="s">
        <v>202</v>
      </c>
      <c r="C3488" s="116" t="s">
        <v>6924</v>
      </c>
      <c r="D3488" s="113" t="s">
        <v>6925</v>
      </c>
      <c r="E3488" s="113" t="s">
        <v>211</v>
      </c>
      <c r="F3488" s="113"/>
      <c r="G3488" s="113">
        <v>1</v>
      </c>
      <c r="H3488" s="118">
        <v>37.5</v>
      </c>
      <c r="I3488" s="161">
        <v>0.25</v>
      </c>
      <c r="J3488" s="157">
        <f t="shared" si="108"/>
        <v>28.125</v>
      </c>
    </row>
    <row r="3489" spans="1:10" ht="15.75">
      <c r="A3489" s="37">
        <f t="shared" si="109"/>
        <v>3485</v>
      </c>
      <c r="B3489" s="115" t="s">
        <v>202</v>
      </c>
      <c r="C3489" s="116" t="s">
        <v>6926</v>
      </c>
      <c r="D3489" s="113" t="s">
        <v>6927</v>
      </c>
      <c r="E3489" s="113" t="s">
        <v>211</v>
      </c>
      <c r="F3489" s="113"/>
      <c r="G3489" s="113">
        <v>1</v>
      </c>
      <c r="H3489" s="119">
        <v>29.5</v>
      </c>
      <c r="I3489" s="161">
        <v>0.25</v>
      </c>
      <c r="J3489" s="157">
        <f t="shared" si="108"/>
        <v>22.125</v>
      </c>
    </row>
    <row r="3490" spans="1:10" ht="15.75">
      <c r="A3490" s="37">
        <f t="shared" si="109"/>
        <v>3486</v>
      </c>
      <c r="B3490" s="115" t="s">
        <v>202</v>
      </c>
      <c r="C3490" s="116" t="s">
        <v>6928</v>
      </c>
      <c r="D3490" s="113" t="s">
        <v>6929</v>
      </c>
      <c r="E3490" s="113" t="s">
        <v>211</v>
      </c>
      <c r="F3490" s="113"/>
      <c r="G3490" s="113">
        <v>1</v>
      </c>
      <c r="H3490" s="119">
        <v>12.5</v>
      </c>
      <c r="I3490" s="161">
        <v>0.25</v>
      </c>
      <c r="J3490" s="157">
        <f t="shared" si="108"/>
        <v>9.375</v>
      </c>
    </row>
    <row r="3491" spans="1:10" ht="15.75">
      <c r="A3491" s="37">
        <f t="shared" si="109"/>
        <v>3487</v>
      </c>
      <c r="B3491" s="115" t="s">
        <v>202</v>
      </c>
      <c r="C3491" s="116" t="s">
        <v>6930</v>
      </c>
      <c r="D3491" s="113" t="s">
        <v>6931</v>
      </c>
      <c r="E3491" s="113" t="s">
        <v>211</v>
      </c>
      <c r="F3491" s="113"/>
      <c r="G3491" s="113">
        <v>1</v>
      </c>
      <c r="H3491" s="118">
        <v>475</v>
      </c>
      <c r="I3491" s="161">
        <v>0.25</v>
      </c>
      <c r="J3491" s="157">
        <f t="shared" si="108"/>
        <v>356.25</v>
      </c>
    </row>
    <row r="3492" spans="1:10" ht="15.75">
      <c r="A3492" s="37">
        <f t="shared" si="109"/>
        <v>3488</v>
      </c>
      <c r="B3492" s="115" t="s">
        <v>202</v>
      </c>
      <c r="C3492" s="93" t="s">
        <v>6932</v>
      </c>
      <c r="D3492" s="113" t="s">
        <v>6933</v>
      </c>
      <c r="E3492" s="113" t="s">
        <v>211</v>
      </c>
      <c r="F3492" s="113"/>
      <c r="G3492" s="113">
        <v>1</v>
      </c>
      <c r="H3492" s="118">
        <v>525</v>
      </c>
      <c r="I3492" s="161">
        <v>0.25</v>
      </c>
      <c r="J3492" s="157">
        <f t="shared" si="108"/>
        <v>393.75</v>
      </c>
    </row>
    <row r="3493" spans="1:10" ht="15.75">
      <c r="A3493" s="37">
        <f t="shared" si="109"/>
        <v>3489</v>
      </c>
      <c r="B3493" s="115" t="s">
        <v>202</v>
      </c>
      <c r="C3493" s="116" t="s">
        <v>6934</v>
      </c>
      <c r="D3493" s="113" t="s">
        <v>6935</v>
      </c>
      <c r="E3493" s="113" t="s">
        <v>211</v>
      </c>
      <c r="F3493" s="113"/>
      <c r="G3493" s="113">
        <v>1</v>
      </c>
      <c r="H3493" s="118">
        <v>735</v>
      </c>
      <c r="I3493" s="161">
        <v>0.25</v>
      </c>
      <c r="J3493" s="157">
        <f t="shared" si="108"/>
        <v>551.25</v>
      </c>
    </row>
    <row r="3494" spans="1:10" ht="15.75">
      <c r="A3494" s="37">
        <f t="shared" si="109"/>
        <v>3490</v>
      </c>
      <c r="B3494" s="115" t="s">
        <v>202</v>
      </c>
      <c r="C3494" s="116" t="s">
        <v>6936</v>
      </c>
      <c r="D3494" s="113" t="s">
        <v>6937</v>
      </c>
      <c r="E3494" s="113" t="s">
        <v>211</v>
      </c>
      <c r="F3494" s="113"/>
      <c r="G3494" s="113">
        <v>1</v>
      </c>
      <c r="H3494" s="118">
        <v>475</v>
      </c>
      <c r="I3494" s="161">
        <v>0.25</v>
      </c>
      <c r="J3494" s="157">
        <f t="shared" si="108"/>
        <v>356.25</v>
      </c>
    </row>
    <row r="3495" spans="1:10" ht="15.75">
      <c r="A3495" s="37">
        <f t="shared" si="109"/>
        <v>3491</v>
      </c>
      <c r="B3495" s="115" t="s">
        <v>202</v>
      </c>
      <c r="C3495" s="116" t="s">
        <v>6938</v>
      </c>
      <c r="D3495" s="113" t="s">
        <v>6939</v>
      </c>
      <c r="E3495" s="113" t="s">
        <v>211</v>
      </c>
      <c r="F3495" s="113"/>
      <c r="G3495" s="113">
        <v>1</v>
      </c>
      <c r="H3495" s="118">
        <v>1050</v>
      </c>
      <c r="I3495" s="161">
        <v>0.25</v>
      </c>
      <c r="J3495" s="157">
        <f t="shared" si="108"/>
        <v>787.5</v>
      </c>
    </row>
    <row r="3496" spans="1:10" ht="15.75">
      <c r="A3496" s="37">
        <f t="shared" si="109"/>
        <v>3492</v>
      </c>
      <c r="B3496" s="115" t="s">
        <v>202</v>
      </c>
      <c r="C3496" s="116" t="s">
        <v>6940</v>
      </c>
      <c r="D3496" s="113" t="s">
        <v>6941</v>
      </c>
      <c r="E3496" s="113" t="s">
        <v>211</v>
      </c>
      <c r="F3496" s="113"/>
      <c r="G3496" s="113">
        <v>1</v>
      </c>
      <c r="H3496" s="118">
        <v>1105</v>
      </c>
      <c r="I3496" s="161">
        <v>0.25</v>
      </c>
      <c r="J3496" s="157">
        <f t="shared" si="108"/>
        <v>828.75</v>
      </c>
    </row>
    <row r="3497" spans="1:10" ht="15.75">
      <c r="A3497" s="37">
        <f t="shared" si="109"/>
        <v>3493</v>
      </c>
      <c r="B3497" s="115" t="s">
        <v>202</v>
      </c>
      <c r="C3497" s="116" t="s">
        <v>6942</v>
      </c>
      <c r="D3497" s="113" t="s">
        <v>6943</v>
      </c>
      <c r="E3497" s="113" t="s">
        <v>211</v>
      </c>
      <c r="F3497" s="113"/>
      <c r="G3497" s="113">
        <v>1</v>
      </c>
      <c r="H3497" s="118">
        <v>265</v>
      </c>
      <c r="I3497" s="161">
        <v>0.25</v>
      </c>
      <c r="J3497" s="157">
        <f t="shared" si="108"/>
        <v>198.75</v>
      </c>
    </row>
    <row r="3498" spans="1:10" ht="15.75">
      <c r="A3498" s="37">
        <f t="shared" si="109"/>
        <v>3494</v>
      </c>
      <c r="B3498" s="115" t="s">
        <v>202</v>
      </c>
      <c r="C3498" s="116" t="s">
        <v>6944</v>
      </c>
      <c r="D3498" s="113" t="s">
        <v>6945</v>
      </c>
      <c r="E3498" s="113" t="s">
        <v>211</v>
      </c>
      <c r="F3498" s="113"/>
      <c r="G3498" s="113">
        <v>1</v>
      </c>
      <c r="H3498" s="118">
        <v>935</v>
      </c>
      <c r="I3498" s="161">
        <v>0.25</v>
      </c>
      <c r="J3498" s="157">
        <f t="shared" si="108"/>
        <v>701.25</v>
      </c>
    </row>
    <row r="3499" spans="1:10" ht="15.75">
      <c r="A3499" s="37">
        <f t="shared" si="109"/>
        <v>3495</v>
      </c>
      <c r="B3499" s="115" t="s">
        <v>202</v>
      </c>
      <c r="C3499" s="116" t="s">
        <v>6946</v>
      </c>
      <c r="D3499" s="113" t="s">
        <v>6947</v>
      </c>
      <c r="E3499" s="113" t="s">
        <v>211</v>
      </c>
      <c r="F3499" s="113"/>
      <c r="G3499" s="113">
        <v>1</v>
      </c>
      <c r="H3499" s="118">
        <v>225</v>
      </c>
      <c r="I3499" s="161">
        <v>0.25</v>
      </c>
      <c r="J3499" s="157">
        <f t="shared" si="108"/>
        <v>168.75</v>
      </c>
    </row>
    <row r="3500" spans="1:10" ht="15.75">
      <c r="A3500" s="37">
        <f t="shared" si="109"/>
        <v>3496</v>
      </c>
      <c r="B3500" s="115" t="s">
        <v>202</v>
      </c>
      <c r="C3500" s="116" t="s">
        <v>6948</v>
      </c>
      <c r="D3500" s="113" t="s">
        <v>6949</v>
      </c>
      <c r="E3500" s="113" t="s">
        <v>211</v>
      </c>
      <c r="F3500" s="113"/>
      <c r="G3500" s="113">
        <v>1</v>
      </c>
      <c r="H3500" s="118">
        <v>50</v>
      </c>
      <c r="I3500" s="161">
        <v>0.25</v>
      </c>
      <c r="J3500" s="157">
        <f t="shared" si="108"/>
        <v>37.5</v>
      </c>
    </row>
    <row r="3501" spans="1:10" ht="15.75">
      <c r="A3501" s="37">
        <f t="shared" si="109"/>
        <v>3497</v>
      </c>
      <c r="B3501" s="115" t="s">
        <v>202</v>
      </c>
      <c r="C3501" s="116" t="s">
        <v>6950</v>
      </c>
      <c r="D3501" s="113" t="s">
        <v>6951</v>
      </c>
      <c r="E3501" s="113" t="s">
        <v>211</v>
      </c>
      <c r="F3501" s="113"/>
      <c r="G3501" s="113">
        <v>1</v>
      </c>
      <c r="H3501" s="118">
        <v>170</v>
      </c>
      <c r="I3501" s="161">
        <v>0.25</v>
      </c>
      <c r="J3501" s="157">
        <f t="shared" si="108"/>
        <v>127.5</v>
      </c>
    </row>
    <row r="3502" spans="1:10" ht="15.75">
      <c r="A3502" s="37">
        <f t="shared" si="109"/>
        <v>3498</v>
      </c>
      <c r="B3502" s="115" t="s">
        <v>202</v>
      </c>
      <c r="C3502" s="93" t="s">
        <v>6952</v>
      </c>
      <c r="D3502" s="92" t="s">
        <v>6953</v>
      </c>
      <c r="E3502" s="113" t="s">
        <v>211</v>
      </c>
      <c r="F3502" s="92"/>
      <c r="G3502" s="113">
        <v>1</v>
      </c>
      <c r="H3502" s="118">
        <v>50</v>
      </c>
      <c r="I3502" s="161">
        <v>0.25</v>
      </c>
      <c r="J3502" s="157">
        <f t="shared" si="108"/>
        <v>37.5</v>
      </c>
    </row>
    <row r="3503" spans="1:10" ht="15.75">
      <c r="A3503" s="37">
        <f t="shared" si="109"/>
        <v>3499</v>
      </c>
      <c r="B3503" s="115" t="s">
        <v>202</v>
      </c>
      <c r="C3503" s="116" t="s">
        <v>6954</v>
      </c>
      <c r="D3503" s="113" t="s">
        <v>6955</v>
      </c>
      <c r="E3503" s="113" t="s">
        <v>211</v>
      </c>
      <c r="F3503" s="113"/>
      <c r="G3503" s="113">
        <v>1</v>
      </c>
      <c r="H3503" s="118">
        <v>210</v>
      </c>
      <c r="I3503" s="161">
        <v>0.25</v>
      </c>
      <c r="J3503" s="157">
        <f t="shared" si="108"/>
        <v>157.5</v>
      </c>
    </row>
    <row r="3504" spans="1:10" ht="15.75">
      <c r="A3504" s="37">
        <f t="shared" si="109"/>
        <v>3500</v>
      </c>
      <c r="B3504" s="115" t="s">
        <v>202</v>
      </c>
      <c r="C3504" s="116" t="s">
        <v>6956</v>
      </c>
      <c r="D3504" s="113" t="s">
        <v>6957</v>
      </c>
      <c r="E3504" s="113" t="s">
        <v>211</v>
      </c>
      <c r="F3504" s="113"/>
      <c r="G3504" s="113">
        <v>1</v>
      </c>
      <c r="H3504" s="118">
        <v>1595</v>
      </c>
      <c r="I3504" s="161">
        <v>0.25</v>
      </c>
      <c r="J3504" s="157">
        <f t="shared" si="108"/>
        <v>1196.25</v>
      </c>
    </row>
    <row r="3505" spans="1:10" ht="15.75">
      <c r="A3505" s="37">
        <f t="shared" si="109"/>
        <v>3501</v>
      </c>
      <c r="B3505" s="115" t="s">
        <v>202</v>
      </c>
      <c r="C3505" s="116" t="s">
        <v>6958</v>
      </c>
      <c r="D3505" s="113" t="s">
        <v>6959</v>
      </c>
      <c r="E3505" s="113" t="s">
        <v>211</v>
      </c>
      <c r="F3505" s="113"/>
      <c r="G3505" s="113">
        <v>1</v>
      </c>
      <c r="H3505" s="118">
        <v>2616</v>
      </c>
      <c r="I3505" s="161">
        <v>0.25</v>
      </c>
      <c r="J3505" s="157">
        <f t="shared" si="108"/>
        <v>1962</v>
      </c>
    </row>
    <row r="3506" spans="1:10" ht="15.75">
      <c r="A3506" s="37">
        <f t="shared" si="109"/>
        <v>3502</v>
      </c>
      <c r="B3506" s="115" t="s">
        <v>202</v>
      </c>
      <c r="C3506" s="116" t="s">
        <v>6960</v>
      </c>
      <c r="D3506" s="113" t="s">
        <v>6961</v>
      </c>
      <c r="E3506" s="113" t="s">
        <v>211</v>
      </c>
      <c r="F3506" s="113"/>
      <c r="G3506" s="113">
        <v>1</v>
      </c>
      <c r="H3506" s="118">
        <v>220</v>
      </c>
      <c r="I3506" s="161">
        <v>0.25</v>
      </c>
      <c r="J3506" s="157">
        <f t="shared" si="108"/>
        <v>165</v>
      </c>
    </row>
    <row r="3507" spans="1:10" ht="15.75">
      <c r="A3507" s="37">
        <f t="shared" si="109"/>
        <v>3503</v>
      </c>
      <c r="B3507" s="115" t="s">
        <v>202</v>
      </c>
      <c r="C3507" s="116" t="s">
        <v>6962</v>
      </c>
      <c r="D3507" s="113" t="s">
        <v>6963</v>
      </c>
      <c r="E3507" s="113" t="s">
        <v>211</v>
      </c>
      <c r="F3507" s="113"/>
      <c r="G3507" s="113">
        <v>1</v>
      </c>
      <c r="H3507" s="118">
        <v>220</v>
      </c>
      <c r="I3507" s="161">
        <v>0.25</v>
      </c>
      <c r="J3507" s="157">
        <f t="shared" si="108"/>
        <v>165</v>
      </c>
    </row>
    <row r="3508" spans="1:10" ht="15.75">
      <c r="A3508" s="37">
        <f t="shared" si="109"/>
        <v>3504</v>
      </c>
      <c r="B3508" s="115" t="s">
        <v>202</v>
      </c>
      <c r="C3508" s="116" t="s">
        <v>6964</v>
      </c>
      <c r="D3508" s="113" t="s">
        <v>6965</v>
      </c>
      <c r="E3508" s="113" t="s">
        <v>211</v>
      </c>
      <c r="F3508" s="113"/>
      <c r="G3508" s="113">
        <v>1</v>
      </c>
      <c r="H3508" s="118">
        <v>138</v>
      </c>
      <c r="I3508" s="161">
        <v>0.25</v>
      </c>
      <c r="J3508" s="157">
        <f t="shared" si="108"/>
        <v>103.5</v>
      </c>
    </row>
    <row r="3509" spans="1:10" ht="15.75">
      <c r="A3509" s="37">
        <f t="shared" si="109"/>
        <v>3505</v>
      </c>
      <c r="B3509" s="115" t="s">
        <v>202</v>
      </c>
      <c r="C3509" s="116" t="s">
        <v>6966</v>
      </c>
      <c r="D3509" s="113" t="s">
        <v>6967</v>
      </c>
      <c r="E3509" s="113" t="s">
        <v>211</v>
      </c>
      <c r="F3509" s="113"/>
      <c r="G3509" s="113">
        <v>1</v>
      </c>
      <c r="H3509" s="118">
        <v>165</v>
      </c>
      <c r="I3509" s="161">
        <v>0.25</v>
      </c>
      <c r="J3509" s="157">
        <f t="shared" si="108"/>
        <v>123.75</v>
      </c>
    </row>
    <row r="3510" spans="1:10" ht="15.75">
      <c r="A3510" s="37">
        <f t="shared" si="109"/>
        <v>3506</v>
      </c>
      <c r="B3510" s="115" t="s">
        <v>202</v>
      </c>
      <c r="C3510" s="116" t="s">
        <v>6968</v>
      </c>
      <c r="D3510" s="92" t="s">
        <v>6969</v>
      </c>
      <c r="E3510" s="113" t="s">
        <v>211</v>
      </c>
      <c r="F3510" s="92"/>
      <c r="G3510" s="113">
        <v>1</v>
      </c>
      <c r="H3510" s="118">
        <v>9</v>
      </c>
      <c r="I3510" s="161">
        <v>0.25</v>
      </c>
      <c r="J3510" s="157">
        <f t="shared" si="108"/>
        <v>6.75</v>
      </c>
    </row>
    <row r="3511" spans="1:10" ht="15.75">
      <c r="A3511" s="37">
        <f t="shared" si="109"/>
        <v>3507</v>
      </c>
      <c r="B3511" s="115" t="s">
        <v>202</v>
      </c>
      <c r="C3511" s="116" t="s">
        <v>6970</v>
      </c>
      <c r="D3511" s="92" t="s">
        <v>6971</v>
      </c>
      <c r="E3511" s="113" t="s">
        <v>211</v>
      </c>
      <c r="F3511" s="92"/>
      <c r="G3511" s="113">
        <v>1</v>
      </c>
      <c r="H3511" s="118">
        <v>9</v>
      </c>
      <c r="I3511" s="161">
        <v>0.25</v>
      </c>
      <c r="J3511" s="157">
        <f t="shared" ref="J3511:J3574" si="110">H3511*(1-I3511)</f>
        <v>6.75</v>
      </c>
    </row>
    <row r="3512" spans="1:10" ht="15.75">
      <c r="A3512" s="37">
        <f t="shared" si="109"/>
        <v>3508</v>
      </c>
      <c r="B3512" s="115" t="s">
        <v>202</v>
      </c>
      <c r="C3512" s="93" t="s">
        <v>6972</v>
      </c>
      <c r="D3512" s="113" t="s">
        <v>6973</v>
      </c>
      <c r="E3512" s="113" t="s">
        <v>211</v>
      </c>
      <c r="F3512" s="113"/>
      <c r="G3512" s="113">
        <v>1</v>
      </c>
      <c r="H3512" s="118">
        <v>3</v>
      </c>
      <c r="I3512" s="161">
        <v>0.25</v>
      </c>
      <c r="J3512" s="157">
        <f t="shared" si="110"/>
        <v>2.25</v>
      </c>
    </row>
    <row r="3513" spans="1:10" ht="15.75">
      <c r="A3513" s="37">
        <f t="shared" si="109"/>
        <v>3509</v>
      </c>
      <c r="B3513" s="115" t="s">
        <v>202</v>
      </c>
      <c r="C3513" s="116" t="s">
        <v>6974</v>
      </c>
      <c r="D3513" s="113" t="s">
        <v>6975</v>
      </c>
      <c r="E3513" s="113" t="s">
        <v>211</v>
      </c>
      <c r="F3513" s="113"/>
      <c r="G3513" s="113">
        <v>1</v>
      </c>
      <c r="H3513" s="118">
        <v>3</v>
      </c>
      <c r="I3513" s="161">
        <v>0.25</v>
      </c>
      <c r="J3513" s="157">
        <f t="shared" si="110"/>
        <v>2.25</v>
      </c>
    </row>
    <row r="3514" spans="1:10" ht="15.75">
      <c r="A3514" s="37">
        <f t="shared" si="109"/>
        <v>3510</v>
      </c>
      <c r="B3514" s="115" t="s">
        <v>202</v>
      </c>
      <c r="C3514" s="116" t="s">
        <v>6976</v>
      </c>
      <c r="D3514" s="113" t="s">
        <v>6977</v>
      </c>
      <c r="E3514" s="113" t="s">
        <v>211</v>
      </c>
      <c r="F3514" s="113"/>
      <c r="G3514" s="113">
        <v>1</v>
      </c>
      <c r="H3514" s="118">
        <v>17</v>
      </c>
      <c r="I3514" s="161">
        <v>0.25</v>
      </c>
      <c r="J3514" s="157">
        <f t="shared" si="110"/>
        <v>12.75</v>
      </c>
    </row>
    <row r="3515" spans="1:10" ht="15.75">
      <c r="A3515" s="37">
        <f t="shared" si="109"/>
        <v>3511</v>
      </c>
      <c r="B3515" s="115" t="s">
        <v>202</v>
      </c>
      <c r="C3515" s="116" t="s">
        <v>6978</v>
      </c>
      <c r="D3515" s="92" t="s">
        <v>6979</v>
      </c>
      <c r="E3515" s="113" t="s">
        <v>211</v>
      </c>
      <c r="F3515" s="92"/>
      <c r="G3515" s="113">
        <v>1</v>
      </c>
      <c r="H3515" s="118">
        <v>1.1000000000000001</v>
      </c>
      <c r="I3515" s="161">
        <v>0.25</v>
      </c>
      <c r="J3515" s="157">
        <f t="shared" si="110"/>
        <v>0.82500000000000007</v>
      </c>
    </row>
    <row r="3516" spans="1:10" ht="15.75">
      <c r="A3516" s="37">
        <f t="shared" si="109"/>
        <v>3512</v>
      </c>
      <c r="B3516" s="115" t="s">
        <v>202</v>
      </c>
      <c r="C3516" s="116" t="s">
        <v>6980</v>
      </c>
      <c r="D3516" s="113" t="s">
        <v>6981</v>
      </c>
      <c r="E3516" s="113" t="s">
        <v>211</v>
      </c>
      <c r="F3516" s="113"/>
      <c r="G3516" s="113">
        <v>1</v>
      </c>
      <c r="H3516" s="118">
        <v>7</v>
      </c>
      <c r="I3516" s="161">
        <v>0.25</v>
      </c>
      <c r="J3516" s="157">
        <f t="shared" si="110"/>
        <v>5.25</v>
      </c>
    </row>
    <row r="3517" spans="1:10" ht="15.75">
      <c r="A3517" s="37">
        <f t="shared" si="109"/>
        <v>3513</v>
      </c>
      <c r="B3517" s="115" t="s">
        <v>202</v>
      </c>
      <c r="C3517" s="116" t="s">
        <v>6982</v>
      </c>
      <c r="D3517" s="113" t="s">
        <v>6983</v>
      </c>
      <c r="E3517" s="113" t="s">
        <v>211</v>
      </c>
      <c r="F3517" s="113"/>
      <c r="G3517" s="113">
        <v>1</v>
      </c>
      <c r="H3517" s="118">
        <v>1.1000000000000001</v>
      </c>
      <c r="I3517" s="161">
        <v>0.25</v>
      </c>
      <c r="J3517" s="157">
        <f t="shared" si="110"/>
        <v>0.82500000000000007</v>
      </c>
    </row>
    <row r="3518" spans="1:10" ht="15.75">
      <c r="A3518" s="37">
        <f t="shared" si="109"/>
        <v>3514</v>
      </c>
      <c r="B3518" s="115" t="s">
        <v>202</v>
      </c>
      <c r="C3518" s="116" t="s">
        <v>6984</v>
      </c>
      <c r="D3518" s="113" t="s">
        <v>6985</v>
      </c>
      <c r="E3518" s="113" t="s">
        <v>211</v>
      </c>
      <c r="F3518" s="113"/>
      <c r="G3518" s="113">
        <v>1</v>
      </c>
      <c r="H3518" s="118">
        <v>2.2000000000000002</v>
      </c>
      <c r="I3518" s="161">
        <v>0.25</v>
      </c>
      <c r="J3518" s="157">
        <f t="shared" si="110"/>
        <v>1.6500000000000001</v>
      </c>
    </row>
    <row r="3519" spans="1:10" ht="15.75">
      <c r="A3519" s="37">
        <f t="shared" si="109"/>
        <v>3515</v>
      </c>
      <c r="B3519" s="115" t="s">
        <v>202</v>
      </c>
      <c r="C3519" s="116" t="s">
        <v>6986</v>
      </c>
      <c r="D3519" s="113" t="s">
        <v>6987</v>
      </c>
      <c r="E3519" s="113" t="s">
        <v>211</v>
      </c>
      <c r="F3519" s="113"/>
      <c r="G3519" s="113">
        <v>1</v>
      </c>
      <c r="H3519" s="118">
        <v>4</v>
      </c>
      <c r="I3519" s="161">
        <v>0.25</v>
      </c>
      <c r="J3519" s="157">
        <f t="shared" si="110"/>
        <v>3</v>
      </c>
    </row>
    <row r="3520" spans="1:10" ht="15.75">
      <c r="A3520" s="37">
        <f t="shared" si="109"/>
        <v>3516</v>
      </c>
      <c r="B3520" s="115" t="s">
        <v>202</v>
      </c>
      <c r="C3520" s="116" t="s">
        <v>6988</v>
      </c>
      <c r="D3520" s="113" t="s">
        <v>6989</v>
      </c>
      <c r="E3520" s="113" t="s">
        <v>211</v>
      </c>
      <c r="F3520" s="113"/>
      <c r="G3520" s="113">
        <v>1</v>
      </c>
      <c r="H3520" s="118">
        <v>13.5</v>
      </c>
      <c r="I3520" s="161">
        <v>0.25</v>
      </c>
      <c r="J3520" s="157">
        <f t="shared" si="110"/>
        <v>10.125</v>
      </c>
    </row>
    <row r="3521" spans="1:10" ht="15.75">
      <c r="A3521" s="37">
        <f t="shared" si="109"/>
        <v>3517</v>
      </c>
      <c r="B3521" s="115" t="s">
        <v>202</v>
      </c>
      <c r="C3521" s="116" t="s">
        <v>6990</v>
      </c>
      <c r="D3521" s="113" t="s">
        <v>6991</v>
      </c>
      <c r="E3521" s="113" t="s">
        <v>211</v>
      </c>
      <c r="F3521" s="113"/>
      <c r="G3521" s="113">
        <v>1</v>
      </c>
      <c r="H3521" s="118">
        <v>8</v>
      </c>
      <c r="I3521" s="161">
        <v>0.25</v>
      </c>
      <c r="J3521" s="157">
        <f t="shared" si="110"/>
        <v>6</v>
      </c>
    </row>
    <row r="3522" spans="1:10" ht="15.75">
      <c r="A3522" s="37">
        <f t="shared" si="109"/>
        <v>3518</v>
      </c>
      <c r="B3522" s="115" t="s">
        <v>202</v>
      </c>
      <c r="C3522" s="116" t="s">
        <v>6992</v>
      </c>
      <c r="D3522" s="113" t="s">
        <v>6993</v>
      </c>
      <c r="E3522" s="113" t="s">
        <v>211</v>
      </c>
      <c r="F3522" s="113"/>
      <c r="G3522" s="113">
        <v>1</v>
      </c>
      <c r="H3522" s="118">
        <v>6</v>
      </c>
      <c r="I3522" s="161">
        <v>0.25</v>
      </c>
      <c r="J3522" s="157">
        <f t="shared" si="110"/>
        <v>4.5</v>
      </c>
    </row>
    <row r="3523" spans="1:10" ht="15.75">
      <c r="A3523" s="37">
        <f t="shared" si="109"/>
        <v>3519</v>
      </c>
      <c r="B3523" s="115" t="s">
        <v>202</v>
      </c>
      <c r="C3523" s="116" t="s">
        <v>6994</v>
      </c>
      <c r="D3523" s="113" t="s">
        <v>6995</v>
      </c>
      <c r="E3523" s="113" t="s">
        <v>211</v>
      </c>
      <c r="F3523" s="113"/>
      <c r="G3523" s="113">
        <v>1</v>
      </c>
      <c r="H3523" s="118">
        <v>9.5</v>
      </c>
      <c r="I3523" s="161">
        <v>0.25</v>
      </c>
      <c r="J3523" s="157">
        <f t="shared" si="110"/>
        <v>7.125</v>
      </c>
    </row>
    <row r="3524" spans="1:10" ht="15.75">
      <c r="A3524" s="37">
        <f t="shared" si="109"/>
        <v>3520</v>
      </c>
      <c r="B3524" s="115" t="s">
        <v>202</v>
      </c>
      <c r="C3524" s="116" t="s">
        <v>6996</v>
      </c>
      <c r="D3524" s="113" t="s">
        <v>6997</v>
      </c>
      <c r="E3524" s="113" t="s">
        <v>211</v>
      </c>
      <c r="F3524" s="113"/>
      <c r="G3524" s="113">
        <v>1</v>
      </c>
      <c r="H3524" s="118">
        <v>30</v>
      </c>
      <c r="I3524" s="161">
        <v>0.25</v>
      </c>
      <c r="J3524" s="157">
        <f t="shared" si="110"/>
        <v>22.5</v>
      </c>
    </row>
    <row r="3525" spans="1:10" ht="15.75">
      <c r="A3525" s="37">
        <f t="shared" si="109"/>
        <v>3521</v>
      </c>
      <c r="B3525" s="115" t="s">
        <v>202</v>
      </c>
      <c r="C3525" s="116" t="s">
        <v>6998</v>
      </c>
      <c r="D3525" s="113" t="s">
        <v>6999</v>
      </c>
      <c r="E3525" s="113" t="s">
        <v>211</v>
      </c>
      <c r="F3525" s="113"/>
      <c r="G3525" s="113">
        <v>1</v>
      </c>
      <c r="H3525" s="118">
        <v>2.2000000000000002</v>
      </c>
      <c r="I3525" s="161">
        <v>0.25</v>
      </c>
      <c r="J3525" s="157">
        <f t="shared" si="110"/>
        <v>1.6500000000000001</v>
      </c>
    </row>
    <row r="3526" spans="1:10" ht="15.75">
      <c r="A3526" s="37">
        <f t="shared" si="109"/>
        <v>3522</v>
      </c>
      <c r="B3526" s="115" t="s">
        <v>202</v>
      </c>
      <c r="C3526" s="116" t="s">
        <v>7000</v>
      </c>
      <c r="D3526" s="113" t="s">
        <v>7001</v>
      </c>
      <c r="E3526" s="113" t="s">
        <v>211</v>
      </c>
      <c r="F3526" s="113"/>
      <c r="G3526" s="113">
        <v>1</v>
      </c>
      <c r="H3526" s="118">
        <v>0.6</v>
      </c>
      <c r="I3526" s="161">
        <v>0.25</v>
      </c>
      <c r="J3526" s="157">
        <f t="shared" si="110"/>
        <v>0.44999999999999996</v>
      </c>
    </row>
    <row r="3527" spans="1:10" ht="15.75">
      <c r="A3527" s="37">
        <f t="shared" ref="A3527:A3590" si="111">A3526+1</f>
        <v>3523</v>
      </c>
      <c r="B3527" s="115" t="s">
        <v>202</v>
      </c>
      <c r="C3527" s="93" t="s">
        <v>7002</v>
      </c>
      <c r="D3527" s="92" t="s">
        <v>7003</v>
      </c>
      <c r="E3527" s="113" t="s">
        <v>211</v>
      </c>
      <c r="F3527" s="92"/>
      <c r="G3527" s="113">
        <v>1</v>
      </c>
      <c r="H3527" s="118">
        <v>94</v>
      </c>
      <c r="I3527" s="161">
        <v>0.25</v>
      </c>
      <c r="J3527" s="157">
        <f t="shared" si="110"/>
        <v>70.5</v>
      </c>
    </row>
    <row r="3528" spans="1:10" ht="15.75">
      <c r="A3528" s="37">
        <f t="shared" si="111"/>
        <v>3524</v>
      </c>
      <c r="B3528" s="115" t="s">
        <v>202</v>
      </c>
      <c r="C3528" s="93" t="s">
        <v>7004</v>
      </c>
      <c r="D3528" s="92" t="s">
        <v>7005</v>
      </c>
      <c r="E3528" s="113" t="s">
        <v>211</v>
      </c>
      <c r="F3528" s="92"/>
      <c r="G3528" s="113">
        <v>1</v>
      </c>
      <c r="H3528" s="118">
        <v>5</v>
      </c>
      <c r="I3528" s="161">
        <v>0.25</v>
      </c>
      <c r="J3528" s="157">
        <f t="shared" si="110"/>
        <v>3.75</v>
      </c>
    </row>
    <row r="3529" spans="1:10" ht="15.75">
      <c r="A3529" s="37">
        <f t="shared" si="111"/>
        <v>3525</v>
      </c>
      <c r="B3529" s="115" t="s">
        <v>202</v>
      </c>
      <c r="C3529" s="116" t="s">
        <v>7006</v>
      </c>
      <c r="D3529" s="113" t="s">
        <v>7007</v>
      </c>
      <c r="E3529" s="113" t="s">
        <v>211</v>
      </c>
      <c r="F3529" s="113"/>
      <c r="G3529" s="113">
        <v>1</v>
      </c>
      <c r="H3529" s="118">
        <v>33</v>
      </c>
      <c r="I3529" s="161">
        <v>0.25</v>
      </c>
      <c r="J3529" s="157">
        <f t="shared" si="110"/>
        <v>24.75</v>
      </c>
    </row>
    <row r="3530" spans="1:10" ht="15.75">
      <c r="A3530" s="37">
        <f t="shared" si="111"/>
        <v>3526</v>
      </c>
      <c r="B3530" s="115" t="s">
        <v>202</v>
      </c>
      <c r="C3530" s="116" t="s">
        <v>7008</v>
      </c>
      <c r="D3530" s="113" t="s">
        <v>7009</v>
      </c>
      <c r="E3530" s="113" t="s">
        <v>211</v>
      </c>
      <c r="F3530" s="113"/>
      <c r="G3530" s="113">
        <v>1</v>
      </c>
      <c r="H3530" s="118">
        <v>11</v>
      </c>
      <c r="I3530" s="161">
        <v>0.25</v>
      </c>
      <c r="J3530" s="157">
        <f t="shared" si="110"/>
        <v>8.25</v>
      </c>
    </row>
    <row r="3531" spans="1:10" ht="15.75">
      <c r="A3531" s="37">
        <f t="shared" si="111"/>
        <v>3527</v>
      </c>
      <c r="B3531" s="115" t="s">
        <v>202</v>
      </c>
      <c r="C3531" s="116" t="s">
        <v>7010</v>
      </c>
      <c r="D3531" s="113" t="s">
        <v>7011</v>
      </c>
      <c r="E3531" s="113" t="s">
        <v>211</v>
      </c>
      <c r="F3531" s="113"/>
      <c r="G3531" s="113">
        <v>1</v>
      </c>
      <c r="H3531" s="118">
        <v>84</v>
      </c>
      <c r="I3531" s="161">
        <v>0.25</v>
      </c>
      <c r="J3531" s="157">
        <f t="shared" si="110"/>
        <v>63</v>
      </c>
    </row>
    <row r="3532" spans="1:10" ht="15.75">
      <c r="A3532" s="37">
        <f t="shared" si="111"/>
        <v>3528</v>
      </c>
      <c r="B3532" s="115" t="s">
        <v>202</v>
      </c>
      <c r="C3532" s="116" t="s">
        <v>7012</v>
      </c>
      <c r="D3532" s="113" t="s">
        <v>7013</v>
      </c>
      <c r="E3532" s="113" t="s">
        <v>211</v>
      </c>
      <c r="F3532" s="113"/>
      <c r="G3532" s="113">
        <v>1</v>
      </c>
      <c r="H3532" s="118">
        <v>100.5</v>
      </c>
      <c r="I3532" s="161">
        <v>0.25</v>
      </c>
      <c r="J3532" s="157">
        <f t="shared" si="110"/>
        <v>75.375</v>
      </c>
    </row>
    <row r="3533" spans="1:10" ht="15.75">
      <c r="A3533" s="37">
        <f t="shared" si="111"/>
        <v>3529</v>
      </c>
      <c r="B3533" s="115" t="s">
        <v>202</v>
      </c>
      <c r="C3533" s="116" t="s">
        <v>7014</v>
      </c>
      <c r="D3533" s="113" t="s">
        <v>7015</v>
      </c>
      <c r="E3533" s="113" t="s">
        <v>211</v>
      </c>
      <c r="F3533" s="113"/>
      <c r="G3533" s="113">
        <v>1</v>
      </c>
      <c r="H3533" s="118">
        <v>107.5</v>
      </c>
      <c r="I3533" s="161">
        <v>0.25</v>
      </c>
      <c r="J3533" s="157">
        <f t="shared" si="110"/>
        <v>80.625</v>
      </c>
    </row>
    <row r="3534" spans="1:10" ht="15.75">
      <c r="A3534" s="37">
        <f t="shared" si="111"/>
        <v>3530</v>
      </c>
      <c r="B3534" s="115" t="s">
        <v>202</v>
      </c>
      <c r="C3534" s="116" t="s">
        <v>7016</v>
      </c>
      <c r="D3534" s="113" t="s">
        <v>7017</v>
      </c>
      <c r="E3534" s="113" t="s">
        <v>211</v>
      </c>
      <c r="F3534" s="113"/>
      <c r="G3534" s="113">
        <v>1</v>
      </c>
      <c r="H3534" s="118">
        <v>123.5</v>
      </c>
      <c r="I3534" s="161">
        <v>0.25</v>
      </c>
      <c r="J3534" s="157">
        <f t="shared" si="110"/>
        <v>92.625</v>
      </c>
    </row>
    <row r="3535" spans="1:10" ht="15.75">
      <c r="A3535" s="37">
        <f t="shared" si="111"/>
        <v>3531</v>
      </c>
      <c r="B3535" s="115" t="s">
        <v>202</v>
      </c>
      <c r="C3535" s="116" t="s">
        <v>7018</v>
      </c>
      <c r="D3535" s="113" t="s">
        <v>7019</v>
      </c>
      <c r="E3535" s="113" t="s">
        <v>211</v>
      </c>
      <c r="F3535" s="113"/>
      <c r="G3535" s="113">
        <v>1</v>
      </c>
      <c r="H3535" s="118">
        <v>63</v>
      </c>
      <c r="I3535" s="161">
        <v>0.25</v>
      </c>
      <c r="J3535" s="157">
        <f t="shared" si="110"/>
        <v>47.25</v>
      </c>
    </row>
    <row r="3536" spans="1:10" ht="15.75">
      <c r="A3536" s="37">
        <f t="shared" si="111"/>
        <v>3532</v>
      </c>
      <c r="B3536" s="115" t="s">
        <v>202</v>
      </c>
      <c r="C3536" s="116" t="s">
        <v>7020</v>
      </c>
      <c r="D3536" s="113" t="s">
        <v>7021</v>
      </c>
      <c r="E3536" s="113" t="s">
        <v>211</v>
      </c>
      <c r="F3536" s="113"/>
      <c r="G3536" s="113">
        <v>1</v>
      </c>
      <c r="H3536" s="118">
        <v>77.5</v>
      </c>
      <c r="I3536" s="161">
        <v>0.25</v>
      </c>
      <c r="J3536" s="157">
        <f t="shared" si="110"/>
        <v>58.125</v>
      </c>
    </row>
    <row r="3537" spans="1:10" ht="15.75">
      <c r="A3537" s="37">
        <f t="shared" si="111"/>
        <v>3533</v>
      </c>
      <c r="B3537" s="115" t="s">
        <v>202</v>
      </c>
      <c r="C3537" s="116" t="s">
        <v>7022</v>
      </c>
      <c r="D3537" s="113" t="s">
        <v>7023</v>
      </c>
      <c r="E3537" s="113" t="s">
        <v>211</v>
      </c>
      <c r="F3537" s="113"/>
      <c r="G3537" s="113">
        <v>1</v>
      </c>
      <c r="H3537" s="118">
        <v>90.5</v>
      </c>
      <c r="I3537" s="161">
        <v>0.25</v>
      </c>
      <c r="J3537" s="157">
        <f t="shared" si="110"/>
        <v>67.875</v>
      </c>
    </row>
    <row r="3538" spans="1:10" ht="15.75">
      <c r="A3538" s="37">
        <f t="shared" si="111"/>
        <v>3534</v>
      </c>
      <c r="B3538" s="115" t="s">
        <v>202</v>
      </c>
      <c r="C3538" s="116" t="s">
        <v>7024</v>
      </c>
      <c r="D3538" s="113" t="s">
        <v>7025</v>
      </c>
      <c r="E3538" s="113" t="s">
        <v>211</v>
      </c>
      <c r="F3538" s="113"/>
      <c r="G3538" s="113">
        <v>1</v>
      </c>
      <c r="H3538" s="118">
        <v>11</v>
      </c>
      <c r="I3538" s="161">
        <v>0.25</v>
      </c>
      <c r="J3538" s="157">
        <f t="shared" si="110"/>
        <v>8.25</v>
      </c>
    </row>
    <row r="3539" spans="1:10" ht="15.75">
      <c r="A3539" s="37">
        <f t="shared" si="111"/>
        <v>3535</v>
      </c>
      <c r="B3539" s="115" t="s">
        <v>202</v>
      </c>
      <c r="C3539" s="116" t="s">
        <v>7026</v>
      </c>
      <c r="D3539" s="113" t="s">
        <v>7027</v>
      </c>
      <c r="E3539" s="113" t="s">
        <v>211</v>
      </c>
      <c r="F3539" s="113"/>
      <c r="G3539" s="113">
        <v>1</v>
      </c>
      <c r="H3539" s="118">
        <v>19</v>
      </c>
      <c r="I3539" s="161">
        <v>0.25</v>
      </c>
      <c r="J3539" s="157">
        <f t="shared" si="110"/>
        <v>14.25</v>
      </c>
    </row>
    <row r="3540" spans="1:10" ht="15.75">
      <c r="A3540" s="37">
        <f t="shared" si="111"/>
        <v>3536</v>
      </c>
      <c r="B3540" s="115" t="s">
        <v>202</v>
      </c>
      <c r="C3540" s="116" t="s">
        <v>7028</v>
      </c>
      <c r="D3540" s="113" t="s">
        <v>7029</v>
      </c>
      <c r="E3540" s="113" t="s">
        <v>211</v>
      </c>
      <c r="F3540" s="113"/>
      <c r="G3540" s="113">
        <v>1</v>
      </c>
      <c r="H3540" s="118">
        <v>10</v>
      </c>
      <c r="I3540" s="161">
        <v>0.25</v>
      </c>
      <c r="J3540" s="157">
        <f t="shared" si="110"/>
        <v>7.5</v>
      </c>
    </row>
    <row r="3541" spans="1:10" ht="15.75">
      <c r="A3541" s="37">
        <f t="shared" si="111"/>
        <v>3537</v>
      </c>
      <c r="B3541" s="115" t="s">
        <v>202</v>
      </c>
      <c r="C3541" s="116" t="s">
        <v>7030</v>
      </c>
      <c r="D3541" s="92" t="s">
        <v>7031</v>
      </c>
      <c r="E3541" s="113" t="s">
        <v>211</v>
      </c>
      <c r="F3541" s="92"/>
      <c r="G3541" s="113">
        <v>1</v>
      </c>
      <c r="H3541" s="118">
        <v>16.5</v>
      </c>
      <c r="I3541" s="161">
        <v>0.25</v>
      </c>
      <c r="J3541" s="157">
        <f t="shared" si="110"/>
        <v>12.375</v>
      </c>
    </row>
    <row r="3542" spans="1:10" ht="15.75">
      <c r="A3542" s="37">
        <f t="shared" si="111"/>
        <v>3538</v>
      </c>
      <c r="B3542" s="115" t="s">
        <v>202</v>
      </c>
      <c r="C3542" s="116" t="s">
        <v>7032</v>
      </c>
      <c r="D3542" s="113" t="s">
        <v>7033</v>
      </c>
      <c r="E3542" s="113" t="s">
        <v>211</v>
      </c>
      <c r="F3542" s="113"/>
      <c r="G3542" s="113">
        <v>1</v>
      </c>
      <c r="H3542" s="118">
        <v>62</v>
      </c>
      <c r="I3542" s="161">
        <v>0.25</v>
      </c>
      <c r="J3542" s="157">
        <f t="shared" si="110"/>
        <v>46.5</v>
      </c>
    </row>
    <row r="3543" spans="1:10" ht="15.75">
      <c r="A3543" s="37">
        <f t="shared" si="111"/>
        <v>3539</v>
      </c>
      <c r="B3543" s="115" t="s">
        <v>202</v>
      </c>
      <c r="C3543" s="116" t="s">
        <v>7034</v>
      </c>
      <c r="D3543" s="113" t="s">
        <v>7035</v>
      </c>
      <c r="E3543" s="113" t="s">
        <v>211</v>
      </c>
      <c r="F3543" s="113"/>
      <c r="G3543" s="113">
        <v>1</v>
      </c>
      <c r="H3543" s="118">
        <v>53</v>
      </c>
      <c r="I3543" s="161">
        <v>0.25</v>
      </c>
      <c r="J3543" s="157">
        <f t="shared" si="110"/>
        <v>39.75</v>
      </c>
    </row>
    <row r="3544" spans="1:10" ht="15.75">
      <c r="A3544" s="37">
        <f t="shared" si="111"/>
        <v>3540</v>
      </c>
      <c r="B3544" s="115" t="s">
        <v>202</v>
      </c>
      <c r="C3544" s="116" t="s">
        <v>7036</v>
      </c>
      <c r="D3544" s="113" t="s">
        <v>7037</v>
      </c>
      <c r="E3544" s="113" t="s">
        <v>211</v>
      </c>
      <c r="F3544" s="113"/>
      <c r="G3544" s="113">
        <v>1</v>
      </c>
      <c r="H3544" s="118">
        <v>284.5</v>
      </c>
      <c r="I3544" s="161">
        <v>0.25</v>
      </c>
      <c r="J3544" s="157">
        <f t="shared" si="110"/>
        <v>213.375</v>
      </c>
    </row>
    <row r="3545" spans="1:10" ht="15.75">
      <c r="A3545" s="37">
        <f t="shared" si="111"/>
        <v>3541</v>
      </c>
      <c r="B3545" s="115" t="s">
        <v>202</v>
      </c>
      <c r="C3545" s="116" t="s">
        <v>7038</v>
      </c>
      <c r="D3545" s="113" t="s">
        <v>7039</v>
      </c>
      <c r="E3545" s="113" t="s">
        <v>211</v>
      </c>
      <c r="F3545" s="113"/>
      <c r="G3545" s="113">
        <v>1</v>
      </c>
      <c r="H3545" s="118">
        <v>300</v>
      </c>
      <c r="I3545" s="161">
        <v>0.25</v>
      </c>
      <c r="J3545" s="157">
        <f t="shared" si="110"/>
        <v>225</v>
      </c>
    </row>
    <row r="3546" spans="1:10" ht="15.75">
      <c r="A3546" s="37">
        <f t="shared" si="111"/>
        <v>3542</v>
      </c>
      <c r="B3546" s="115" t="s">
        <v>202</v>
      </c>
      <c r="C3546" s="116" t="s">
        <v>7040</v>
      </c>
      <c r="D3546" s="113" t="s">
        <v>7041</v>
      </c>
      <c r="E3546" s="113" t="s">
        <v>211</v>
      </c>
      <c r="F3546" s="113"/>
      <c r="G3546" s="113">
        <v>1</v>
      </c>
      <c r="H3546" s="118">
        <v>60.5</v>
      </c>
      <c r="I3546" s="161">
        <v>0.25</v>
      </c>
      <c r="J3546" s="157">
        <f t="shared" si="110"/>
        <v>45.375</v>
      </c>
    </row>
    <row r="3547" spans="1:10" ht="15.75">
      <c r="A3547" s="37">
        <f t="shared" si="111"/>
        <v>3543</v>
      </c>
      <c r="B3547" s="115" t="s">
        <v>202</v>
      </c>
      <c r="C3547" s="116" t="s">
        <v>7042</v>
      </c>
      <c r="D3547" s="113" t="s">
        <v>7043</v>
      </c>
      <c r="E3547" s="113" t="s">
        <v>211</v>
      </c>
      <c r="F3547" s="113"/>
      <c r="G3547" s="113">
        <v>1</v>
      </c>
      <c r="H3547" s="118">
        <v>76.5</v>
      </c>
      <c r="I3547" s="161">
        <v>0.25</v>
      </c>
      <c r="J3547" s="157">
        <f t="shared" si="110"/>
        <v>57.375</v>
      </c>
    </row>
    <row r="3548" spans="1:10" ht="15.75">
      <c r="A3548" s="37">
        <f t="shared" si="111"/>
        <v>3544</v>
      </c>
      <c r="B3548" s="115" t="s">
        <v>202</v>
      </c>
      <c r="C3548" s="116" t="s">
        <v>7044</v>
      </c>
      <c r="D3548" s="113" t="s">
        <v>7045</v>
      </c>
      <c r="E3548" s="113" t="s">
        <v>211</v>
      </c>
      <c r="F3548" s="113"/>
      <c r="G3548" s="113">
        <v>1</v>
      </c>
      <c r="H3548" s="118">
        <v>70.5</v>
      </c>
      <c r="I3548" s="161">
        <v>0.25</v>
      </c>
      <c r="J3548" s="157">
        <f t="shared" si="110"/>
        <v>52.875</v>
      </c>
    </row>
    <row r="3549" spans="1:10" ht="15.75">
      <c r="A3549" s="37">
        <f t="shared" si="111"/>
        <v>3545</v>
      </c>
      <c r="B3549" s="115" t="s">
        <v>202</v>
      </c>
      <c r="C3549" s="116" t="s">
        <v>7046</v>
      </c>
      <c r="D3549" s="113" t="s">
        <v>7047</v>
      </c>
      <c r="E3549" s="113" t="s">
        <v>211</v>
      </c>
      <c r="F3549" s="113"/>
      <c r="G3549" s="113">
        <v>1</v>
      </c>
      <c r="H3549" s="118">
        <v>87.5</v>
      </c>
      <c r="I3549" s="161">
        <v>0.25</v>
      </c>
      <c r="J3549" s="157">
        <f t="shared" si="110"/>
        <v>65.625</v>
      </c>
    </row>
    <row r="3550" spans="1:10" ht="15.75">
      <c r="A3550" s="37">
        <f t="shared" si="111"/>
        <v>3546</v>
      </c>
      <c r="B3550" s="115" t="s">
        <v>202</v>
      </c>
      <c r="C3550" s="116" t="s">
        <v>7048</v>
      </c>
      <c r="D3550" s="113" t="s">
        <v>7049</v>
      </c>
      <c r="E3550" s="113" t="s">
        <v>211</v>
      </c>
      <c r="F3550" s="113"/>
      <c r="G3550" s="113">
        <v>1</v>
      </c>
      <c r="H3550" s="118">
        <v>90.5</v>
      </c>
      <c r="I3550" s="161">
        <v>0.25</v>
      </c>
      <c r="J3550" s="157">
        <f t="shared" si="110"/>
        <v>67.875</v>
      </c>
    </row>
    <row r="3551" spans="1:10" ht="15.75">
      <c r="A3551" s="37">
        <f t="shared" si="111"/>
        <v>3547</v>
      </c>
      <c r="B3551" s="115" t="s">
        <v>202</v>
      </c>
      <c r="C3551" s="116" t="s">
        <v>7050</v>
      </c>
      <c r="D3551" s="113" t="s">
        <v>7051</v>
      </c>
      <c r="E3551" s="113" t="s">
        <v>211</v>
      </c>
      <c r="F3551" s="113"/>
      <c r="G3551" s="113">
        <v>1</v>
      </c>
      <c r="H3551" s="118">
        <v>103.5</v>
      </c>
      <c r="I3551" s="161">
        <v>0.25</v>
      </c>
      <c r="J3551" s="157">
        <f t="shared" si="110"/>
        <v>77.625</v>
      </c>
    </row>
    <row r="3552" spans="1:10" ht="15.75">
      <c r="A3552" s="37">
        <f t="shared" si="111"/>
        <v>3548</v>
      </c>
      <c r="B3552" s="115" t="s">
        <v>202</v>
      </c>
      <c r="C3552" s="116" t="s">
        <v>7052</v>
      </c>
      <c r="D3552" s="113" t="s">
        <v>7053</v>
      </c>
      <c r="E3552" s="113" t="s">
        <v>211</v>
      </c>
      <c r="F3552" s="113"/>
      <c r="G3552" s="113">
        <v>1</v>
      </c>
      <c r="H3552" s="118">
        <v>39</v>
      </c>
      <c r="I3552" s="161">
        <v>0.25</v>
      </c>
      <c r="J3552" s="157">
        <f t="shared" si="110"/>
        <v>29.25</v>
      </c>
    </row>
    <row r="3553" spans="1:10" ht="15.75">
      <c r="A3553" s="37">
        <f t="shared" si="111"/>
        <v>3549</v>
      </c>
      <c r="B3553" s="115" t="s">
        <v>202</v>
      </c>
      <c r="C3553" s="116" t="s">
        <v>7054</v>
      </c>
      <c r="D3553" s="113" t="s">
        <v>7055</v>
      </c>
      <c r="E3553" s="113" t="s">
        <v>211</v>
      </c>
      <c r="F3553" s="113"/>
      <c r="G3553" s="113">
        <v>1</v>
      </c>
      <c r="H3553" s="118">
        <v>87.5</v>
      </c>
      <c r="I3553" s="161">
        <v>0.25</v>
      </c>
      <c r="J3553" s="157">
        <f t="shared" si="110"/>
        <v>65.625</v>
      </c>
    </row>
    <row r="3554" spans="1:10" ht="15.75">
      <c r="A3554" s="37">
        <f t="shared" si="111"/>
        <v>3550</v>
      </c>
      <c r="B3554" s="115" t="s">
        <v>202</v>
      </c>
      <c r="C3554" s="116" t="s">
        <v>7056</v>
      </c>
      <c r="D3554" s="113" t="s">
        <v>7057</v>
      </c>
      <c r="E3554" s="113" t="s">
        <v>211</v>
      </c>
      <c r="F3554" s="113"/>
      <c r="G3554" s="113">
        <v>1</v>
      </c>
      <c r="H3554" s="118">
        <v>101.5</v>
      </c>
      <c r="I3554" s="161">
        <v>0.25</v>
      </c>
      <c r="J3554" s="157">
        <f t="shared" si="110"/>
        <v>76.125</v>
      </c>
    </row>
    <row r="3555" spans="1:10" ht="15.75">
      <c r="A3555" s="37">
        <f t="shared" si="111"/>
        <v>3551</v>
      </c>
      <c r="B3555" s="115" t="s">
        <v>202</v>
      </c>
      <c r="C3555" s="116" t="s">
        <v>7058</v>
      </c>
      <c r="D3555" s="113" t="s">
        <v>7059</v>
      </c>
      <c r="E3555" s="113" t="s">
        <v>211</v>
      </c>
      <c r="F3555" s="113"/>
      <c r="G3555" s="113">
        <v>1</v>
      </c>
      <c r="H3555" s="118">
        <v>99</v>
      </c>
      <c r="I3555" s="161">
        <v>0.25</v>
      </c>
      <c r="J3555" s="157">
        <f t="shared" si="110"/>
        <v>74.25</v>
      </c>
    </row>
    <row r="3556" spans="1:10" ht="15.75">
      <c r="A3556" s="37">
        <f t="shared" si="111"/>
        <v>3552</v>
      </c>
      <c r="B3556" s="115" t="s">
        <v>202</v>
      </c>
      <c r="C3556" s="116" t="s">
        <v>7060</v>
      </c>
      <c r="D3556" s="113" t="s">
        <v>7061</v>
      </c>
      <c r="E3556" s="113" t="s">
        <v>211</v>
      </c>
      <c r="F3556" s="113"/>
      <c r="G3556" s="113">
        <v>1</v>
      </c>
      <c r="H3556" s="118">
        <v>90</v>
      </c>
      <c r="I3556" s="161">
        <v>0.25</v>
      </c>
      <c r="J3556" s="157">
        <f t="shared" si="110"/>
        <v>67.5</v>
      </c>
    </row>
    <row r="3557" spans="1:10" ht="15.75">
      <c r="A3557" s="37">
        <f t="shared" si="111"/>
        <v>3553</v>
      </c>
      <c r="B3557" s="115" t="s">
        <v>202</v>
      </c>
      <c r="C3557" s="116" t="s">
        <v>7062</v>
      </c>
      <c r="D3557" s="113" t="s">
        <v>7063</v>
      </c>
      <c r="E3557" s="113" t="s">
        <v>211</v>
      </c>
      <c r="F3557" s="113"/>
      <c r="G3557" s="113">
        <v>1</v>
      </c>
      <c r="H3557" s="118">
        <v>104.5</v>
      </c>
      <c r="I3557" s="161">
        <v>0.25</v>
      </c>
      <c r="J3557" s="157">
        <f t="shared" si="110"/>
        <v>78.375</v>
      </c>
    </row>
    <row r="3558" spans="1:10" ht="15.75">
      <c r="A3558" s="37">
        <f t="shared" si="111"/>
        <v>3554</v>
      </c>
      <c r="B3558" s="115" t="s">
        <v>202</v>
      </c>
      <c r="C3558" s="116" t="s">
        <v>7064</v>
      </c>
      <c r="D3558" s="113" t="s">
        <v>7065</v>
      </c>
      <c r="E3558" s="113" t="s">
        <v>211</v>
      </c>
      <c r="F3558" s="113"/>
      <c r="G3558" s="113">
        <v>1</v>
      </c>
      <c r="H3558" s="118">
        <v>84</v>
      </c>
      <c r="I3558" s="161">
        <v>0.25</v>
      </c>
      <c r="J3558" s="157">
        <f t="shared" si="110"/>
        <v>63</v>
      </c>
    </row>
    <row r="3559" spans="1:10" ht="15.75">
      <c r="A3559" s="37">
        <f t="shared" si="111"/>
        <v>3555</v>
      </c>
      <c r="B3559" s="115" t="s">
        <v>202</v>
      </c>
      <c r="C3559" s="116" t="s">
        <v>7066</v>
      </c>
      <c r="D3559" s="113" t="s">
        <v>7067</v>
      </c>
      <c r="E3559" s="113" t="s">
        <v>211</v>
      </c>
      <c r="F3559" s="113"/>
      <c r="G3559" s="113">
        <v>1</v>
      </c>
      <c r="H3559" s="118">
        <v>128</v>
      </c>
      <c r="I3559" s="161">
        <v>0.25</v>
      </c>
      <c r="J3559" s="157">
        <f t="shared" si="110"/>
        <v>96</v>
      </c>
    </row>
    <row r="3560" spans="1:10" ht="15.75">
      <c r="A3560" s="37">
        <f t="shared" si="111"/>
        <v>3556</v>
      </c>
      <c r="B3560" s="115" t="s">
        <v>202</v>
      </c>
      <c r="C3560" s="116" t="s">
        <v>7068</v>
      </c>
      <c r="D3560" s="113" t="s">
        <v>7069</v>
      </c>
      <c r="E3560" s="113" t="s">
        <v>211</v>
      </c>
      <c r="F3560" s="113"/>
      <c r="G3560" s="113">
        <v>1</v>
      </c>
      <c r="H3560" s="118">
        <v>157.5</v>
      </c>
      <c r="I3560" s="161">
        <v>0.25</v>
      </c>
      <c r="J3560" s="157">
        <f t="shared" si="110"/>
        <v>118.125</v>
      </c>
    </row>
    <row r="3561" spans="1:10" ht="15.75">
      <c r="A3561" s="37">
        <f t="shared" si="111"/>
        <v>3557</v>
      </c>
      <c r="B3561" s="115" t="s">
        <v>202</v>
      </c>
      <c r="C3561" s="116" t="s">
        <v>7070</v>
      </c>
      <c r="D3561" s="113" t="s">
        <v>7071</v>
      </c>
      <c r="E3561" s="113" t="s">
        <v>211</v>
      </c>
      <c r="F3561" s="113"/>
      <c r="G3561" s="113">
        <v>1</v>
      </c>
      <c r="H3561" s="118">
        <v>130</v>
      </c>
      <c r="I3561" s="161">
        <v>0.25</v>
      </c>
      <c r="J3561" s="157">
        <f t="shared" si="110"/>
        <v>97.5</v>
      </c>
    </row>
    <row r="3562" spans="1:10" ht="15.75">
      <c r="A3562" s="37">
        <f t="shared" si="111"/>
        <v>3558</v>
      </c>
      <c r="B3562" s="115" t="s">
        <v>202</v>
      </c>
      <c r="C3562" s="116" t="s">
        <v>7072</v>
      </c>
      <c r="D3562" s="113" t="s">
        <v>7073</v>
      </c>
      <c r="E3562" s="113" t="s">
        <v>211</v>
      </c>
      <c r="F3562" s="113"/>
      <c r="G3562" s="113">
        <v>1</v>
      </c>
      <c r="H3562" s="118">
        <v>10.5</v>
      </c>
      <c r="I3562" s="161">
        <v>0.25</v>
      </c>
      <c r="J3562" s="157">
        <f t="shared" si="110"/>
        <v>7.875</v>
      </c>
    </row>
    <row r="3563" spans="1:10" ht="15.75">
      <c r="A3563" s="37">
        <f t="shared" si="111"/>
        <v>3559</v>
      </c>
      <c r="B3563" s="115" t="s">
        <v>202</v>
      </c>
      <c r="C3563" s="116" t="s">
        <v>7074</v>
      </c>
      <c r="D3563" s="113" t="s">
        <v>7075</v>
      </c>
      <c r="E3563" s="113" t="s">
        <v>211</v>
      </c>
      <c r="F3563" s="113"/>
      <c r="G3563" s="113">
        <v>1</v>
      </c>
      <c r="H3563" s="118">
        <v>100.5</v>
      </c>
      <c r="I3563" s="161">
        <v>0.25</v>
      </c>
      <c r="J3563" s="157">
        <f t="shared" si="110"/>
        <v>75.375</v>
      </c>
    </row>
    <row r="3564" spans="1:10" ht="15.75">
      <c r="A3564" s="37">
        <f t="shared" si="111"/>
        <v>3560</v>
      </c>
      <c r="B3564" s="115" t="s">
        <v>202</v>
      </c>
      <c r="C3564" s="116" t="s">
        <v>7076</v>
      </c>
      <c r="D3564" s="113" t="s">
        <v>7077</v>
      </c>
      <c r="E3564" s="113" t="s">
        <v>211</v>
      </c>
      <c r="F3564" s="113"/>
      <c r="G3564" s="113">
        <v>1</v>
      </c>
      <c r="H3564" s="119">
        <v>105</v>
      </c>
      <c r="I3564" s="161">
        <v>0.25</v>
      </c>
      <c r="J3564" s="157">
        <f t="shared" si="110"/>
        <v>78.75</v>
      </c>
    </row>
    <row r="3565" spans="1:10" ht="15.75">
      <c r="A3565" s="37">
        <f t="shared" si="111"/>
        <v>3561</v>
      </c>
      <c r="B3565" s="115" t="s">
        <v>202</v>
      </c>
      <c r="C3565" s="116" t="s">
        <v>7078</v>
      </c>
      <c r="D3565" s="113" t="s">
        <v>7079</v>
      </c>
      <c r="E3565" s="113" t="s">
        <v>211</v>
      </c>
      <c r="F3565" s="113"/>
      <c r="G3565" s="113">
        <v>1</v>
      </c>
      <c r="H3565" s="119">
        <v>10</v>
      </c>
      <c r="I3565" s="161">
        <v>0.25</v>
      </c>
      <c r="J3565" s="157">
        <f t="shared" si="110"/>
        <v>7.5</v>
      </c>
    </row>
    <row r="3566" spans="1:10" ht="15.75">
      <c r="A3566" s="37">
        <f t="shared" si="111"/>
        <v>3562</v>
      </c>
      <c r="B3566" s="115" t="s">
        <v>202</v>
      </c>
      <c r="C3566" s="116" t="s">
        <v>7080</v>
      </c>
      <c r="D3566" s="113" t="s">
        <v>7081</v>
      </c>
      <c r="E3566" s="113" t="s">
        <v>211</v>
      </c>
      <c r="F3566" s="113"/>
      <c r="G3566" s="113">
        <v>1</v>
      </c>
      <c r="H3566" s="119">
        <v>13.5</v>
      </c>
      <c r="I3566" s="161">
        <v>0.25</v>
      </c>
      <c r="J3566" s="157">
        <f t="shared" si="110"/>
        <v>10.125</v>
      </c>
    </row>
    <row r="3567" spans="1:10" ht="15.75">
      <c r="A3567" s="37">
        <f t="shared" si="111"/>
        <v>3563</v>
      </c>
      <c r="B3567" s="115" t="s">
        <v>202</v>
      </c>
      <c r="C3567" s="116" t="s">
        <v>7082</v>
      </c>
      <c r="D3567" s="113" t="s">
        <v>7083</v>
      </c>
      <c r="E3567" s="113" t="s">
        <v>211</v>
      </c>
      <c r="F3567" s="113"/>
      <c r="G3567" s="113">
        <v>1</v>
      </c>
      <c r="H3567" s="119">
        <v>18</v>
      </c>
      <c r="I3567" s="161">
        <v>0.25</v>
      </c>
      <c r="J3567" s="157">
        <f t="shared" si="110"/>
        <v>13.5</v>
      </c>
    </row>
    <row r="3568" spans="1:10" ht="15.75">
      <c r="A3568" s="37">
        <f t="shared" si="111"/>
        <v>3564</v>
      </c>
      <c r="B3568" s="115" t="s">
        <v>202</v>
      </c>
      <c r="C3568" s="116" t="s">
        <v>7084</v>
      </c>
      <c r="D3568" s="113" t="s">
        <v>7085</v>
      </c>
      <c r="E3568" s="113" t="s">
        <v>211</v>
      </c>
      <c r="F3568" s="113"/>
      <c r="G3568" s="113">
        <v>1</v>
      </c>
      <c r="H3568" s="119">
        <v>25.5</v>
      </c>
      <c r="I3568" s="161">
        <v>0.25</v>
      </c>
      <c r="J3568" s="157">
        <f t="shared" si="110"/>
        <v>19.125</v>
      </c>
    </row>
    <row r="3569" spans="1:10" ht="15.75">
      <c r="A3569" s="37">
        <f t="shared" si="111"/>
        <v>3565</v>
      </c>
      <c r="B3569" s="115" t="s">
        <v>202</v>
      </c>
      <c r="C3569" s="116" t="s">
        <v>7086</v>
      </c>
      <c r="D3569" s="113" t="s">
        <v>7087</v>
      </c>
      <c r="E3569" s="113" t="s">
        <v>211</v>
      </c>
      <c r="F3569" s="113"/>
      <c r="G3569" s="113">
        <v>1</v>
      </c>
      <c r="H3569" s="119">
        <v>63.5</v>
      </c>
      <c r="I3569" s="161">
        <v>0.25</v>
      </c>
      <c r="J3569" s="157">
        <f t="shared" si="110"/>
        <v>47.625</v>
      </c>
    </row>
    <row r="3570" spans="1:10" ht="15.75">
      <c r="A3570" s="37">
        <f t="shared" si="111"/>
        <v>3566</v>
      </c>
      <c r="B3570" s="115" t="s">
        <v>202</v>
      </c>
      <c r="C3570" s="116" t="s">
        <v>7088</v>
      </c>
      <c r="D3570" s="113" t="s">
        <v>7089</v>
      </c>
      <c r="E3570" s="113" t="s">
        <v>211</v>
      </c>
      <c r="F3570" s="113"/>
      <c r="G3570" s="113">
        <v>1</v>
      </c>
      <c r="H3570" s="119">
        <v>210</v>
      </c>
      <c r="I3570" s="161">
        <v>0.25</v>
      </c>
      <c r="J3570" s="157">
        <f t="shared" si="110"/>
        <v>157.5</v>
      </c>
    </row>
    <row r="3571" spans="1:10" ht="15.75">
      <c r="A3571" s="37">
        <f t="shared" si="111"/>
        <v>3567</v>
      </c>
      <c r="B3571" s="115" t="s">
        <v>202</v>
      </c>
      <c r="C3571" s="116" t="s">
        <v>7090</v>
      </c>
      <c r="D3571" s="113" t="s">
        <v>7091</v>
      </c>
      <c r="E3571" s="113" t="s">
        <v>211</v>
      </c>
      <c r="F3571" s="113"/>
      <c r="G3571" s="113">
        <v>1</v>
      </c>
      <c r="H3571" s="119">
        <v>7</v>
      </c>
      <c r="I3571" s="161">
        <v>0.25</v>
      </c>
      <c r="J3571" s="157">
        <f t="shared" si="110"/>
        <v>5.25</v>
      </c>
    </row>
    <row r="3572" spans="1:10" ht="30">
      <c r="A3572" s="37">
        <f t="shared" si="111"/>
        <v>3568</v>
      </c>
      <c r="B3572" s="115" t="s">
        <v>202</v>
      </c>
      <c r="C3572" s="116" t="s">
        <v>7092</v>
      </c>
      <c r="D3572" s="92" t="s">
        <v>7093</v>
      </c>
      <c r="E3572" s="113" t="s">
        <v>211</v>
      </c>
      <c r="F3572" s="92"/>
      <c r="G3572" s="113">
        <v>1</v>
      </c>
      <c r="H3572" s="118">
        <v>1025</v>
      </c>
      <c r="I3572" s="161">
        <v>0.25</v>
      </c>
      <c r="J3572" s="157">
        <f t="shared" si="110"/>
        <v>768.75</v>
      </c>
    </row>
    <row r="3573" spans="1:10" ht="30">
      <c r="A3573" s="37">
        <f t="shared" si="111"/>
        <v>3569</v>
      </c>
      <c r="B3573" s="115" t="s">
        <v>202</v>
      </c>
      <c r="C3573" s="116" t="s">
        <v>7094</v>
      </c>
      <c r="D3573" s="92" t="s">
        <v>7095</v>
      </c>
      <c r="E3573" s="113" t="s">
        <v>211</v>
      </c>
      <c r="F3573" s="92"/>
      <c r="G3573" s="113">
        <v>1</v>
      </c>
      <c r="H3573" s="118">
        <v>1081.5</v>
      </c>
      <c r="I3573" s="161">
        <v>0.25</v>
      </c>
      <c r="J3573" s="157">
        <f t="shared" si="110"/>
        <v>811.125</v>
      </c>
    </row>
    <row r="3574" spans="1:10" ht="30">
      <c r="A3574" s="37">
        <f t="shared" si="111"/>
        <v>3570</v>
      </c>
      <c r="B3574" s="115" t="s">
        <v>202</v>
      </c>
      <c r="C3574" s="116" t="s">
        <v>7096</v>
      </c>
      <c r="D3574" s="92" t="s">
        <v>7097</v>
      </c>
      <c r="E3574" s="113" t="s">
        <v>211</v>
      </c>
      <c r="F3574" s="92"/>
      <c r="G3574" s="113">
        <v>1</v>
      </c>
      <c r="H3574" s="118">
        <v>1081.5</v>
      </c>
      <c r="I3574" s="161">
        <v>0.25</v>
      </c>
      <c r="J3574" s="157">
        <f t="shared" si="110"/>
        <v>811.125</v>
      </c>
    </row>
    <row r="3575" spans="1:10" ht="30">
      <c r="A3575" s="37">
        <f t="shared" si="111"/>
        <v>3571</v>
      </c>
      <c r="B3575" s="115" t="s">
        <v>202</v>
      </c>
      <c r="C3575" s="116" t="s">
        <v>7098</v>
      </c>
      <c r="D3575" s="92" t="s">
        <v>7099</v>
      </c>
      <c r="E3575" s="113" t="s">
        <v>211</v>
      </c>
      <c r="F3575" s="92"/>
      <c r="G3575" s="113">
        <v>1</v>
      </c>
      <c r="H3575" s="118">
        <v>1081.5</v>
      </c>
      <c r="I3575" s="161">
        <v>0.25</v>
      </c>
      <c r="J3575" s="157">
        <f t="shared" ref="J3575:J3638" si="112">H3575*(1-I3575)</f>
        <v>811.125</v>
      </c>
    </row>
    <row r="3576" spans="1:10" ht="30">
      <c r="A3576" s="37">
        <f t="shared" si="111"/>
        <v>3572</v>
      </c>
      <c r="B3576" s="115" t="s">
        <v>202</v>
      </c>
      <c r="C3576" s="116" t="s">
        <v>7100</v>
      </c>
      <c r="D3576" s="92" t="s">
        <v>7101</v>
      </c>
      <c r="E3576" s="113" t="s">
        <v>211</v>
      </c>
      <c r="F3576" s="92"/>
      <c r="G3576" s="113">
        <v>1</v>
      </c>
      <c r="H3576" s="118">
        <v>855</v>
      </c>
      <c r="I3576" s="161">
        <v>0.25</v>
      </c>
      <c r="J3576" s="157">
        <f t="shared" si="112"/>
        <v>641.25</v>
      </c>
    </row>
    <row r="3577" spans="1:10" ht="30">
      <c r="A3577" s="37">
        <f t="shared" si="111"/>
        <v>3573</v>
      </c>
      <c r="B3577" s="115" t="s">
        <v>202</v>
      </c>
      <c r="C3577" s="116" t="s">
        <v>7102</v>
      </c>
      <c r="D3577" s="92" t="s">
        <v>7103</v>
      </c>
      <c r="E3577" s="113" t="s">
        <v>211</v>
      </c>
      <c r="F3577" s="92"/>
      <c r="G3577" s="113">
        <v>1</v>
      </c>
      <c r="H3577" s="118">
        <v>908.5</v>
      </c>
      <c r="I3577" s="161">
        <v>0.25</v>
      </c>
      <c r="J3577" s="157">
        <f t="shared" si="112"/>
        <v>681.375</v>
      </c>
    </row>
    <row r="3578" spans="1:10" ht="30">
      <c r="A3578" s="37">
        <f t="shared" si="111"/>
        <v>3574</v>
      </c>
      <c r="B3578" s="115" t="s">
        <v>202</v>
      </c>
      <c r="C3578" s="116" t="s">
        <v>7104</v>
      </c>
      <c r="D3578" s="92" t="s">
        <v>7105</v>
      </c>
      <c r="E3578" s="113" t="s">
        <v>211</v>
      </c>
      <c r="F3578" s="92"/>
      <c r="G3578" s="113">
        <v>1</v>
      </c>
      <c r="H3578" s="118">
        <v>908.5</v>
      </c>
      <c r="I3578" s="161">
        <v>0.25</v>
      </c>
      <c r="J3578" s="157">
        <f t="shared" si="112"/>
        <v>681.375</v>
      </c>
    </row>
    <row r="3579" spans="1:10" ht="30">
      <c r="A3579" s="37">
        <f t="shared" si="111"/>
        <v>3575</v>
      </c>
      <c r="B3579" s="115" t="s">
        <v>202</v>
      </c>
      <c r="C3579" s="116" t="s">
        <v>7106</v>
      </c>
      <c r="D3579" s="92" t="s">
        <v>7107</v>
      </c>
      <c r="E3579" s="113" t="s">
        <v>211</v>
      </c>
      <c r="F3579" s="92"/>
      <c r="G3579" s="113">
        <v>1</v>
      </c>
      <c r="H3579" s="118">
        <v>963</v>
      </c>
      <c r="I3579" s="161">
        <v>0.25</v>
      </c>
      <c r="J3579" s="157">
        <f t="shared" si="112"/>
        <v>722.25</v>
      </c>
    </row>
    <row r="3580" spans="1:10" ht="15.75">
      <c r="A3580" s="37">
        <f t="shared" si="111"/>
        <v>3576</v>
      </c>
      <c r="B3580" s="115" t="s">
        <v>202</v>
      </c>
      <c r="C3580" s="116" t="s">
        <v>7108</v>
      </c>
      <c r="D3580" s="113" t="s">
        <v>7109</v>
      </c>
      <c r="E3580" s="113" t="s">
        <v>211</v>
      </c>
      <c r="F3580" s="113"/>
      <c r="G3580" s="113">
        <v>1</v>
      </c>
      <c r="H3580" s="118">
        <v>628.5</v>
      </c>
      <c r="I3580" s="161">
        <v>0.25</v>
      </c>
      <c r="J3580" s="157">
        <f t="shared" si="112"/>
        <v>471.375</v>
      </c>
    </row>
    <row r="3581" spans="1:10" ht="15.75">
      <c r="A3581" s="37">
        <f t="shared" si="111"/>
        <v>3577</v>
      </c>
      <c r="B3581" s="115" t="s">
        <v>202</v>
      </c>
      <c r="C3581" s="116" t="s">
        <v>7110</v>
      </c>
      <c r="D3581" s="113" t="s">
        <v>7111</v>
      </c>
      <c r="E3581" s="113" t="s">
        <v>211</v>
      </c>
      <c r="F3581" s="113"/>
      <c r="G3581" s="113">
        <v>1</v>
      </c>
      <c r="H3581" s="118">
        <v>571.5</v>
      </c>
      <c r="I3581" s="161">
        <v>0.25</v>
      </c>
      <c r="J3581" s="157">
        <f t="shared" si="112"/>
        <v>428.625</v>
      </c>
    </row>
    <row r="3582" spans="1:10" ht="15.75">
      <c r="A3582" s="37">
        <f t="shared" si="111"/>
        <v>3578</v>
      </c>
      <c r="B3582" s="115" t="s">
        <v>202</v>
      </c>
      <c r="C3582" s="116" t="s">
        <v>7112</v>
      </c>
      <c r="D3582" s="113" t="s">
        <v>7113</v>
      </c>
      <c r="E3582" s="113" t="s">
        <v>211</v>
      </c>
      <c r="F3582" s="113"/>
      <c r="G3582" s="113">
        <v>1</v>
      </c>
      <c r="H3582" s="118">
        <v>170.5</v>
      </c>
      <c r="I3582" s="161">
        <v>0.25</v>
      </c>
      <c r="J3582" s="157">
        <f t="shared" si="112"/>
        <v>127.875</v>
      </c>
    </row>
    <row r="3583" spans="1:10" ht="15.75">
      <c r="A3583" s="37">
        <f t="shared" si="111"/>
        <v>3579</v>
      </c>
      <c r="B3583" s="115" t="s">
        <v>202</v>
      </c>
      <c r="C3583" s="116" t="s">
        <v>7114</v>
      </c>
      <c r="D3583" s="113" t="s">
        <v>7115</v>
      </c>
      <c r="E3583" s="113" t="s">
        <v>211</v>
      </c>
      <c r="F3583" s="113"/>
      <c r="G3583" s="113">
        <v>1</v>
      </c>
      <c r="H3583" s="118">
        <v>170.5</v>
      </c>
      <c r="I3583" s="161">
        <v>0.25</v>
      </c>
      <c r="J3583" s="157">
        <f t="shared" si="112"/>
        <v>127.875</v>
      </c>
    </row>
    <row r="3584" spans="1:10" ht="15.75">
      <c r="A3584" s="37">
        <f t="shared" si="111"/>
        <v>3580</v>
      </c>
      <c r="B3584" s="115" t="s">
        <v>202</v>
      </c>
      <c r="C3584" s="116" t="s">
        <v>6876</v>
      </c>
      <c r="D3584" s="113" t="s">
        <v>7116</v>
      </c>
      <c r="E3584" s="113" t="s">
        <v>211</v>
      </c>
      <c r="F3584" s="113"/>
      <c r="G3584" s="113">
        <v>1</v>
      </c>
      <c r="H3584" s="118">
        <v>195</v>
      </c>
      <c r="I3584" s="161">
        <v>0.25</v>
      </c>
      <c r="J3584" s="157">
        <f t="shared" si="112"/>
        <v>146.25</v>
      </c>
    </row>
    <row r="3585" spans="1:10" ht="15.75">
      <c r="A3585" s="37">
        <f t="shared" si="111"/>
        <v>3581</v>
      </c>
      <c r="B3585" s="115" t="s">
        <v>202</v>
      </c>
      <c r="C3585" s="93" t="s">
        <v>7117</v>
      </c>
      <c r="D3585" s="92" t="s">
        <v>7118</v>
      </c>
      <c r="E3585" s="113" t="s">
        <v>211</v>
      </c>
      <c r="F3585" s="92"/>
      <c r="G3585" s="113">
        <v>1</v>
      </c>
      <c r="H3585" s="118">
        <v>250</v>
      </c>
      <c r="I3585" s="161">
        <v>0.25</v>
      </c>
      <c r="J3585" s="157">
        <f t="shared" si="112"/>
        <v>187.5</v>
      </c>
    </row>
    <row r="3586" spans="1:10" ht="30">
      <c r="A3586" s="37">
        <f t="shared" si="111"/>
        <v>3582</v>
      </c>
      <c r="B3586" s="115" t="s">
        <v>202</v>
      </c>
      <c r="C3586" s="116" t="s">
        <v>7119</v>
      </c>
      <c r="D3586" s="92" t="s">
        <v>7120</v>
      </c>
      <c r="E3586" s="113" t="s">
        <v>211</v>
      </c>
      <c r="F3586" s="92"/>
      <c r="G3586" s="113">
        <v>1</v>
      </c>
      <c r="H3586" s="118">
        <v>738.5</v>
      </c>
      <c r="I3586" s="161">
        <v>0.25</v>
      </c>
      <c r="J3586" s="157">
        <f t="shared" si="112"/>
        <v>553.875</v>
      </c>
    </row>
    <row r="3587" spans="1:10" ht="30">
      <c r="A3587" s="37">
        <f t="shared" si="111"/>
        <v>3583</v>
      </c>
      <c r="B3587" s="115" t="s">
        <v>202</v>
      </c>
      <c r="C3587" s="116" t="s">
        <v>7121</v>
      </c>
      <c r="D3587" s="92" t="s">
        <v>7122</v>
      </c>
      <c r="E3587" s="113" t="s">
        <v>211</v>
      </c>
      <c r="F3587" s="92"/>
      <c r="G3587" s="113">
        <v>1</v>
      </c>
      <c r="H3587" s="118">
        <v>785</v>
      </c>
      <c r="I3587" s="161">
        <v>0.25</v>
      </c>
      <c r="J3587" s="157">
        <f t="shared" si="112"/>
        <v>588.75</v>
      </c>
    </row>
    <row r="3588" spans="1:10" ht="30">
      <c r="A3588" s="37">
        <f t="shared" si="111"/>
        <v>3584</v>
      </c>
      <c r="B3588" s="115" t="s">
        <v>202</v>
      </c>
      <c r="C3588" s="116" t="s">
        <v>7123</v>
      </c>
      <c r="D3588" s="92" t="s">
        <v>7124</v>
      </c>
      <c r="E3588" s="113" t="s">
        <v>211</v>
      </c>
      <c r="F3588" s="92"/>
      <c r="G3588" s="113">
        <v>1</v>
      </c>
      <c r="H3588" s="118">
        <v>843.5</v>
      </c>
      <c r="I3588" s="161">
        <v>0.25</v>
      </c>
      <c r="J3588" s="157">
        <f t="shared" si="112"/>
        <v>632.625</v>
      </c>
    </row>
    <row r="3589" spans="1:10" ht="30">
      <c r="A3589" s="37">
        <f t="shared" si="111"/>
        <v>3585</v>
      </c>
      <c r="B3589" s="115" t="s">
        <v>202</v>
      </c>
      <c r="C3589" s="116" t="s">
        <v>7125</v>
      </c>
      <c r="D3589" s="92" t="s">
        <v>7126</v>
      </c>
      <c r="E3589" s="113" t="s">
        <v>211</v>
      </c>
      <c r="F3589" s="92"/>
      <c r="G3589" s="113">
        <v>1</v>
      </c>
      <c r="H3589" s="118">
        <v>568</v>
      </c>
      <c r="I3589" s="161">
        <v>0.25</v>
      </c>
      <c r="J3589" s="157">
        <f t="shared" si="112"/>
        <v>426</v>
      </c>
    </row>
    <row r="3590" spans="1:10" ht="30">
      <c r="A3590" s="37">
        <f t="shared" si="111"/>
        <v>3586</v>
      </c>
      <c r="B3590" s="115" t="s">
        <v>202</v>
      </c>
      <c r="C3590" s="93" t="s">
        <v>7127</v>
      </c>
      <c r="D3590" s="92" t="s">
        <v>7128</v>
      </c>
      <c r="E3590" s="113" t="s">
        <v>211</v>
      </c>
      <c r="F3590" s="92"/>
      <c r="G3590" s="113">
        <v>1</v>
      </c>
      <c r="H3590" s="118">
        <v>21</v>
      </c>
      <c r="I3590" s="161">
        <v>0.25</v>
      </c>
      <c r="J3590" s="157">
        <f t="shared" si="112"/>
        <v>15.75</v>
      </c>
    </row>
    <row r="3591" spans="1:10" ht="30">
      <c r="A3591" s="37">
        <f t="shared" ref="A3591:A3654" si="113">A3590+1</f>
        <v>3587</v>
      </c>
      <c r="B3591" s="115" t="s">
        <v>202</v>
      </c>
      <c r="C3591" s="93" t="s">
        <v>7129</v>
      </c>
      <c r="D3591" s="92" t="s">
        <v>7130</v>
      </c>
      <c r="E3591" s="113" t="s">
        <v>211</v>
      </c>
      <c r="F3591" s="92"/>
      <c r="G3591" s="113">
        <v>1</v>
      </c>
      <c r="H3591" s="118">
        <v>10.5</v>
      </c>
      <c r="I3591" s="161">
        <v>0.25</v>
      </c>
      <c r="J3591" s="157">
        <f t="shared" si="112"/>
        <v>7.875</v>
      </c>
    </row>
    <row r="3592" spans="1:10" ht="30">
      <c r="A3592" s="37">
        <f t="shared" si="113"/>
        <v>3588</v>
      </c>
      <c r="B3592" s="115" t="s">
        <v>202</v>
      </c>
      <c r="C3592" s="116" t="s">
        <v>7131</v>
      </c>
      <c r="D3592" s="113" t="s">
        <v>7132</v>
      </c>
      <c r="E3592" s="113" t="s">
        <v>211</v>
      </c>
      <c r="F3592" s="113"/>
      <c r="G3592" s="113">
        <v>1</v>
      </c>
      <c r="H3592" s="118">
        <v>4620</v>
      </c>
      <c r="I3592" s="161">
        <v>0.25</v>
      </c>
      <c r="J3592" s="157">
        <f t="shared" si="112"/>
        <v>3465</v>
      </c>
    </row>
    <row r="3593" spans="1:10" ht="30">
      <c r="A3593" s="37">
        <f t="shared" si="113"/>
        <v>3589</v>
      </c>
      <c r="B3593" s="115" t="s">
        <v>202</v>
      </c>
      <c r="C3593" s="116" t="s">
        <v>7133</v>
      </c>
      <c r="D3593" s="113" t="s">
        <v>7134</v>
      </c>
      <c r="E3593" s="113" t="s">
        <v>211</v>
      </c>
      <c r="F3593" s="113"/>
      <c r="G3593" s="113">
        <v>1</v>
      </c>
      <c r="H3593" s="118">
        <v>2310</v>
      </c>
      <c r="I3593" s="161">
        <v>0.25</v>
      </c>
      <c r="J3593" s="157">
        <f t="shared" si="112"/>
        <v>1732.5</v>
      </c>
    </row>
    <row r="3594" spans="1:10" ht="30">
      <c r="A3594" s="37">
        <f t="shared" si="113"/>
        <v>3590</v>
      </c>
      <c r="B3594" s="115" t="s">
        <v>202</v>
      </c>
      <c r="C3594" s="116" t="s">
        <v>7135</v>
      </c>
      <c r="D3594" s="113" t="s">
        <v>7136</v>
      </c>
      <c r="E3594" s="113" t="s">
        <v>211</v>
      </c>
      <c r="F3594" s="113"/>
      <c r="G3594" s="113">
        <v>1</v>
      </c>
      <c r="H3594" s="118">
        <v>5880</v>
      </c>
      <c r="I3594" s="161">
        <v>0.25</v>
      </c>
      <c r="J3594" s="157">
        <f t="shared" si="112"/>
        <v>4410</v>
      </c>
    </row>
    <row r="3595" spans="1:10" ht="30">
      <c r="A3595" s="37">
        <f t="shared" si="113"/>
        <v>3591</v>
      </c>
      <c r="B3595" s="115" t="s">
        <v>202</v>
      </c>
      <c r="C3595" s="116" t="s">
        <v>7137</v>
      </c>
      <c r="D3595" s="113" t="s">
        <v>7138</v>
      </c>
      <c r="E3595" s="113" t="s">
        <v>211</v>
      </c>
      <c r="F3595" s="113"/>
      <c r="G3595" s="113">
        <v>1</v>
      </c>
      <c r="H3595" s="118">
        <v>2940</v>
      </c>
      <c r="I3595" s="161">
        <v>0.25</v>
      </c>
      <c r="J3595" s="157">
        <f t="shared" si="112"/>
        <v>2205</v>
      </c>
    </row>
    <row r="3596" spans="1:10" ht="30">
      <c r="A3596" s="37">
        <f t="shared" si="113"/>
        <v>3592</v>
      </c>
      <c r="B3596" s="115" t="s">
        <v>202</v>
      </c>
      <c r="C3596" s="116" t="s">
        <v>7139</v>
      </c>
      <c r="D3596" s="113" t="s">
        <v>7140</v>
      </c>
      <c r="E3596" s="113" t="s">
        <v>211</v>
      </c>
      <c r="F3596" s="113"/>
      <c r="G3596" s="113">
        <v>1</v>
      </c>
      <c r="H3596" s="118">
        <v>8400</v>
      </c>
      <c r="I3596" s="161">
        <v>0.25</v>
      </c>
      <c r="J3596" s="157">
        <f t="shared" si="112"/>
        <v>6300</v>
      </c>
    </row>
    <row r="3597" spans="1:10" ht="30">
      <c r="A3597" s="37">
        <f t="shared" si="113"/>
        <v>3593</v>
      </c>
      <c r="B3597" s="115" t="s">
        <v>202</v>
      </c>
      <c r="C3597" s="116" t="s">
        <v>7141</v>
      </c>
      <c r="D3597" s="113" t="s">
        <v>7142</v>
      </c>
      <c r="E3597" s="113" t="s">
        <v>211</v>
      </c>
      <c r="F3597" s="113"/>
      <c r="G3597" s="113">
        <v>1</v>
      </c>
      <c r="H3597" s="118">
        <v>4200</v>
      </c>
      <c r="I3597" s="161">
        <v>0.25</v>
      </c>
      <c r="J3597" s="157">
        <f t="shared" si="112"/>
        <v>3150</v>
      </c>
    </row>
    <row r="3598" spans="1:10" ht="15.75">
      <c r="A3598" s="37">
        <f t="shared" si="113"/>
        <v>3594</v>
      </c>
      <c r="B3598" s="115" t="s">
        <v>202</v>
      </c>
      <c r="C3598" s="116" t="s">
        <v>7143</v>
      </c>
      <c r="D3598" s="113" t="s">
        <v>7144</v>
      </c>
      <c r="E3598" s="113" t="s">
        <v>211</v>
      </c>
      <c r="F3598" s="113"/>
      <c r="G3598" s="113">
        <v>1</v>
      </c>
      <c r="H3598" s="118">
        <v>1050</v>
      </c>
      <c r="I3598" s="161">
        <v>0.25</v>
      </c>
      <c r="J3598" s="157">
        <f t="shared" si="112"/>
        <v>787.5</v>
      </c>
    </row>
    <row r="3599" spans="1:10" ht="15.75">
      <c r="A3599" s="37">
        <f t="shared" si="113"/>
        <v>3595</v>
      </c>
      <c r="B3599" s="115" t="s">
        <v>202</v>
      </c>
      <c r="C3599" s="116" t="s">
        <v>7145</v>
      </c>
      <c r="D3599" s="113" t="s">
        <v>7146</v>
      </c>
      <c r="E3599" s="113" t="s">
        <v>211</v>
      </c>
      <c r="F3599" s="113"/>
      <c r="G3599" s="113">
        <v>1</v>
      </c>
      <c r="H3599" s="118">
        <v>525</v>
      </c>
      <c r="I3599" s="161">
        <v>0.25</v>
      </c>
      <c r="J3599" s="157">
        <f t="shared" si="112"/>
        <v>393.75</v>
      </c>
    </row>
    <row r="3600" spans="1:10" ht="30">
      <c r="A3600" s="37">
        <f t="shared" si="113"/>
        <v>3596</v>
      </c>
      <c r="B3600" s="115" t="s">
        <v>202</v>
      </c>
      <c r="C3600" s="93" t="s">
        <v>7147</v>
      </c>
      <c r="D3600" s="92" t="s">
        <v>7148</v>
      </c>
      <c r="E3600" s="113" t="s">
        <v>211</v>
      </c>
      <c r="F3600" s="92"/>
      <c r="G3600" s="113">
        <v>1</v>
      </c>
      <c r="H3600" s="118">
        <v>5250</v>
      </c>
      <c r="I3600" s="161">
        <v>0.25</v>
      </c>
      <c r="J3600" s="157">
        <f t="shared" si="112"/>
        <v>3937.5</v>
      </c>
    </row>
    <row r="3601" spans="1:10" ht="30">
      <c r="A3601" s="37">
        <f t="shared" si="113"/>
        <v>3597</v>
      </c>
      <c r="B3601" s="115" t="s">
        <v>202</v>
      </c>
      <c r="C3601" s="93" t="s">
        <v>7149</v>
      </c>
      <c r="D3601" s="92" t="s">
        <v>7150</v>
      </c>
      <c r="E3601" s="113" t="s">
        <v>211</v>
      </c>
      <c r="F3601" s="92"/>
      <c r="G3601" s="113">
        <v>1</v>
      </c>
      <c r="H3601" s="118">
        <v>7350</v>
      </c>
      <c r="I3601" s="161">
        <v>0.25</v>
      </c>
      <c r="J3601" s="157">
        <f t="shared" si="112"/>
        <v>5512.5</v>
      </c>
    </row>
    <row r="3602" spans="1:10" ht="30">
      <c r="A3602" s="37">
        <f t="shared" si="113"/>
        <v>3598</v>
      </c>
      <c r="B3602" s="115" t="s">
        <v>202</v>
      </c>
      <c r="C3602" s="93" t="s">
        <v>7151</v>
      </c>
      <c r="D3602" s="92" t="s">
        <v>7152</v>
      </c>
      <c r="E3602" s="113" t="s">
        <v>211</v>
      </c>
      <c r="F3602" s="92"/>
      <c r="G3602" s="113">
        <v>1</v>
      </c>
      <c r="H3602" s="118">
        <v>10500</v>
      </c>
      <c r="I3602" s="161">
        <v>0.25</v>
      </c>
      <c r="J3602" s="157">
        <f t="shared" si="112"/>
        <v>7875</v>
      </c>
    </row>
    <row r="3603" spans="1:10" ht="15.75">
      <c r="A3603" s="37">
        <f t="shared" si="113"/>
        <v>3599</v>
      </c>
      <c r="B3603" s="115" t="s">
        <v>202</v>
      </c>
      <c r="C3603" s="93" t="s">
        <v>7153</v>
      </c>
      <c r="D3603" s="92" t="s">
        <v>7154</v>
      </c>
      <c r="E3603" s="113" t="s">
        <v>211</v>
      </c>
      <c r="F3603" s="92"/>
      <c r="G3603" s="113">
        <v>1</v>
      </c>
      <c r="H3603" s="118">
        <v>26</v>
      </c>
      <c r="I3603" s="161">
        <v>0.25</v>
      </c>
      <c r="J3603" s="157">
        <f t="shared" si="112"/>
        <v>19.5</v>
      </c>
    </row>
    <row r="3604" spans="1:10" ht="15.75">
      <c r="A3604" s="37">
        <f t="shared" si="113"/>
        <v>3600</v>
      </c>
      <c r="B3604" s="115" t="s">
        <v>202</v>
      </c>
      <c r="C3604" s="116" t="s">
        <v>7155</v>
      </c>
      <c r="D3604" s="92" t="s">
        <v>7156</v>
      </c>
      <c r="E3604" s="113" t="s">
        <v>211</v>
      </c>
      <c r="F3604" s="92"/>
      <c r="G3604" s="113">
        <v>1</v>
      </c>
      <c r="H3604" s="118">
        <v>840</v>
      </c>
      <c r="I3604" s="161">
        <v>0.25</v>
      </c>
      <c r="J3604" s="157">
        <f t="shared" si="112"/>
        <v>630</v>
      </c>
    </row>
    <row r="3605" spans="1:10" ht="15.75">
      <c r="A3605" s="37">
        <f t="shared" si="113"/>
        <v>3601</v>
      </c>
      <c r="B3605" s="115" t="s">
        <v>202</v>
      </c>
      <c r="C3605" s="93" t="s">
        <v>7157</v>
      </c>
      <c r="D3605" s="92" t="s">
        <v>7158</v>
      </c>
      <c r="E3605" s="113" t="s">
        <v>211</v>
      </c>
      <c r="F3605" s="92"/>
      <c r="G3605" s="113">
        <v>1</v>
      </c>
      <c r="H3605" s="118">
        <v>5000</v>
      </c>
      <c r="I3605" s="161">
        <v>0.25</v>
      </c>
      <c r="J3605" s="157">
        <f t="shared" si="112"/>
        <v>3750</v>
      </c>
    </row>
    <row r="3606" spans="1:10" ht="15.75">
      <c r="A3606" s="37">
        <f t="shared" si="113"/>
        <v>3602</v>
      </c>
      <c r="B3606" s="115" t="s">
        <v>202</v>
      </c>
      <c r="C3606" s="93" t="s">
        <v>7159</v>
      </c>
      <c r="D3606" s="92" t="s">
        <v>7160</v>
      </c>
      <c r="E3606" s="113" t="s">
        <v>211</v>
      </c>
      <c r="F3606" s="92"/>
      <c r="G3606" s="113">
        <v>1</v>
      </c>
      <c r="H3606" s="118">
        <v>4000</v>
      </c>
      <c r="I3606" s="161">
        <v>0.25</v>
      </c>
      <c r="J3606" s="157">
        <f t="shared" si="112"/>
        <v>3000</v>
      </c>
    </row>
    <row r="3607" spans="1:10" ht="15.75">
      <c r="A3607" s="37">
        <f t="shared" si="113"/>
        <v>3603</v>
      </c>
      <c r="B3607" s="115" t="s">
        <v>202</v>
      </c>
      <c r="C3607" s="116" t="s">
        <v>7143</v>
      </c>
      <c r="D3607" s="113" t="s">
        <v>7144</v>
      </c>
      <c r="E3607" s="113" t="s">
        <v>211</v>
      </c>
      <c r="F3607" s="113"/>
      <c r="G3607" s="113">
        <v>1</v>
      </c>
      <c r="H3607" s="118">
        <v>1050</v>
      </c>
      <c r="I3607" s="161">
        <v>0.25</v>
      </c>
      <c r="J3607" s="157">
        <f t="shared" si="112"/>
        <v>787.5</v>
      </c>
    </row>
    <row r="3608" spans="1:10" ht="15.75">
      <c r="A3608" s="37">
        <f t="shared" si="113"/>
        <v>3604</v>
      </c>
      <c r="B3608" s="115" t="s">
        <v>202</v>
      </c>
      <c r="C3608" s="93" t="s">
        <v>7145</v>
      </c>
      <c r="D3608" s="92" t="s">
        <v>7161</v>
      </c>
      <c r="E3608" s="113" t="s">
        <v>211</v>
      </c>
      <c r="F3608" s="92"/>
      <c r="G3608" s="113">
        <v>1</v>
      </c>
      <c r="H3608" s="118">
        <v>525</v>
      </c>
      <c r="I3608" s="161">
        <v>0.25</v>
      </c>
      <c r="J3608" s="157">
        <f t="shared" si="112"/>
        <v>393.75</v>
      </c>
    </row>
    <row r="3609" spans="1:10" ht="30">
      <c r="A3609" s="37">
        <f t="shared" si="113"/>
        <v>3605</v>
      </c>
      <c r="B3609" s="115" t="s">
        <v>202</v>
      </c>
      <c r="C3609" s="116" t="s">
        <v>7162</v>
      </c>
      <c r="D3609" s="92" t="s">
        <v>7163</v>
      </c>
      <c r="E3609" s="113" t="s">
        <v>211</v>
      </c>
      <c r="F3609" s="92"/>
      <c r="G3609" s="113">
        <v>1</v>
      </c>
      <c r="H3609" s="118">
        <v>12500</v>
      </c>
      <c r="I3609" s="161">
        <v>0.25</v>
      </c>
      <c r="J3609" s="157">
        <f t="shared" si="112"/>
        <v>9375</v>
      </c>
    </row>
    <row r="3610" spans="1:10" ht="30">
      <c r="A3610" s="37">
        <f t="shared" si="113"/>
        <v>3606</v>
      </c>
      <c r="B3610" s="115" t="s">
        <v>202</v>
      </c>
      <c r="C3610" s="93" t="s">
        <v>7164</v>
      </c>
      <c r="D3610" s="92" t="s">
        <v>7165</v>
      </c>
      <c r="E3610" s="113" t="s">
        <v>211</v>
      </c>
      <c r="F3610" s="92"/>
      <c r="G3610" s="113">
        <v>1</v>
      </c>
      <c r="H3610" s="118">
        <v>21000</v>
      </c>
      <c r="I3610" s="161">
        <v>0.25</v>
      </c>
      <c r="J3610" s="157">
        <f t="shared" si="112"/>
        <v>15750</v>
      </c>
    </row>
    <row r="3611" spans="1:10" ht="45">
      <c r="A3611" s="37">
        <f t="shared" si="113"/>
        <v>3607</v>
      </c>
      <c r="B3611" s="115" t="s">
        <v>202</v>
      </c>
      <c r="C3611" s="93" t="s">
        <v>7166</v>
      </c>
      <c r="D3611" s="92" t="s">
        <v>7167</v>
      </c>
      <c r="E3611" s="113" t="s">
        <v>211</v>
      </c>
      <c r="F3611" s="92"/>
      <c r="G3611" s="113">
        <v>1</v>
      </c>
      <c r="H3611" s="118">
        <v>7350</v>
      </c>
      <c r="I3611" s="161">
        <v>0.25</v>
      </c>
      <c r="J3611" s="157">
        <f t="shared" si="112"/>
        <v>5512.5</v>
      </c>
    </row>
    <row r="3612" spans="1:10" ht="15.75">
      <c r="A3612" s="37">
        <f t="shared" si="113"/>
        <v>3608</v>
      </c>
      <c r="B3612" s="115" t="s">
        <v>202</v>
      </c>
      <c r="C3612" s="93" t="s">
        <v>7168</v>
      </c>
      <c r="D3612" s="92" t="s">
        <v>7169</v>
      </c>
      <c r="E3612" s="113" t="s">
        <v>211</v>
      </c>
      <c r="F3612" s="92"/>
      <c r="G3612" s="113">
        <v>1</v>
      </c>
      <c r="H3612" s="118">
        <v>23000</v>
      </c>
      <c r="I3612" s="161">
        <v>0.25</v>
      </c>
      <c r="J3612" s="157">
        <f t="shared" si="112"/>
        <v>17250</v>
      </c>
    </row>
    <row r="3613" spans="1:10" ht="15.75">
      <c r="A3613" s="37">
        <f t="shared" si="113"/>
        <v>3609</v>
      </c>
      <c r="B3613" s="115" t="s">
        <v>202</v>
      </c>
      <c r="C3613" s="93" t="s">
        <v>7170</v>
      </c>
      <c r="D3613" s="92" t="s">
        <v>7171</v>
      </c>
      <c r="E3613" s="113" t="s">
        <v>211</v>
      </c>
      <c r="F3613" s="92"/>
      <c r="G3613" s="113">
        <v>1</v>
      </c>
      <c r="H3613" s="118">
        <v>11400</v>
      </c>
      <c r="I3613" s="161">
        <v>0.25</v>
      </c>
      <c r="J3613" s="157">
        <f t="shared" si="112"/>
        <v>8550</v>
      </c>
    </row>
    <row r="3614" spans="1:10" ht="15.75">
      <c r="A3614" s="37">
        <f t="shared" si="113"/>
        <v>3610</v>
      </c>
      <c r="B3614" s="115" t="s">
        <v>202</v>
      </c>
      <c r="C3614" s="93" t="s">
        <v>7172</v>
      </c>
      <c r="D3614" s="92" t="s">
        <v>7173</v>
      </c>
      <c r="E3614" s="113" t="s">
        <v>211</v>
      </c>
      <c r="F3614" s="92"/>
      <c r="G3614" s="113">
        <v>1</v>
      </c>
      <c r="H3614" s="118">
        <v>373.5</v>
      </c>
      <c r="I3614" s="161">
        <v>0.25</v>
      </c>
      <c r="J3614" s="157">
        <f t="shared" si="112"/>
        <v>280.125</v>
      </c>
    </row>
    <row r="3615" spans="1:10" ht="15.75">
      <c r="A3615" s="37">
        <f t="shared" si="113"/>
        <v>3611</v>
      </c>
      <c r="B3615" s="115" t="s">
        <v>202</v>
      </c>
      <c r="C3615" s="93" t="s">
        <v>7174</v>
      </c>
      <c r="D3615" s="92" t="s">
        <v>7175</v>
      </c>
      <c r="E3615" s="113" t="s">
        <v>211</v>
      </c>
      <c r="F3615" s="92"/>
      <c r="G3615" s="113">
        <v>1</v>
      </c>
      <c r="H3615" s="118">
        <v>11</v>
      </c>
      <c r="I3615" s="161">
        <v>0.25</v>
      </c>
      <c r="J3615" s="157">
        <f t="shared" si="112"/>
        <v>8.25</v>
      </c>
    </row>
    <row r="3616" spans="1:10" ht="15.75">
      <c r="A3616" s="37">
        <f t="shared" si="113"/>
        <v>3612</v>
      </c>
      <c r="B3616" s="115" t="s">
        <v>202</v>
      </c>
      <c r="C3616" s="93" t="s">
        <v>7176</v>
      </c>
      <c r="D3616" s="92" t="s">
        <v>7177</v>
      </c>
      <c r="E3616" s="113" t="s">
        <v>211</v>
      </c>
      <c r="F3616" s="92"/>
      <c r="G3616" s="113">
        <v>1</v>
      </c>
      <c r="H3616" s="118">
        <v>28.5</v>
      </c>
      <c r="I3616" s="161">
        <v>0.25</v>
      </c>
      <c r="J3616" s="157">
        <f t="shared" si="112"/>
        <v>21.375</v>
      </c>
    </row>
    <row r="3617" spans="1:10" ht="15.75">
      <c r="A3617" s="37">
        <f t="shared" si="113"/>
        <v>3613</v>
      </c>
      <c r="B3617" s="115" t="s">
        <v>202</v>
      </c>
      <c r="C3617" s="93" t="s">
        <v>7178</v>
      </c>
      <c r="D3617" s="92" t="s">
        <v>7179</v>
      </c>
      <c r="E3617" s="113" t="s">
        <v>211</v>
      </c>
      <c r="F3617" s="92"/>
      <c r="G3617" s="113">
        <v>1</v>
      </c>
      <c r="H3617" s="118">
        <v>3780</v>
      </c>
      <c r="I3617" s="161">
        <v>0.25</v>
      </c>
      <c r="J3617" s="157">
        <f t="shared" si="112"/>
        <v>2835</v>
      </c>
    </row>
    <row r="3618" spans="1:10" ht="15.75">
      <c r="A3618" s="37">
        <f t="shared" si="113"/>
        <v>3614</v>
      </c>
      <c r="B3618" s="115" t="s">
        <v>202</v>
      </c>
      <c r="C3618" s="93" t="s">
        <v>7180</v>
      </c>
      <c r="D3618" s="92" t="s">
        <v>7181</v>
      </c>
      <c r="E3618" s="113" t="s">
        <v>211</v>
      </c>
      <c r="F3618" s="92"/>
      <c r="G3618" s="113">
        <v>1</v>
      </c>
      <c r="H3618" s="118">
        <v>6510</v>
      </c>
      <c r="I3618" s="161">
        <v>0.25</v>
      </c>
      <c r="J3618" s="157">
        <f t="shared" si="112"/>
        <v>4882.5</v>
      </c>
    </row>
    <row r="3619" spans="1:10" ht="15.75">
      <c r="A3619" s="37">
        <f t="shared" si="113"/>
        <v>3615</v>
      </c>
      <c r="B3619" s="115" t="s">
        <v>202</v>
      </c>
      <c r="C3619" s="93" t="s">
        <v>7182</v>
      </c>
      <c r="D3619" s="92" t="s">
        <v>7183</v>
      </c>
      <c r="E3619" s="113" t="s">
        <v>211</v>
      </c>
      <c r="F3619" s="92"/>
      <c r="G3619" s="113">
        <v>1</v>
      </c>
      <c r="H3619" s="118">
        <v>4400</v>
      </c>
      <c r="I3619" s="161">
        <v>0.25</v>
      </c>
      <c r="J3619" s="157">
        <f t="shared" si="112"/>
        <v>3300</v>
      </c>
    </row>
    <row r="3620" spans="1:10" ht="15.75">
      <c r="A3620" s="37">
        <f t="shared" si="113"/>
        <v>3616</v>
      </c>
      <c r="B3620" s="115" t="s">
        <v>202</v>
      </c>
      <c r="C3620" s="93" t="s">
        <v>7184</v>
      </c>
      <c r="D3620" s="92" t="s">
        <v>7185</v>
      </c>
      <c r="E3620" s="113" t="s">
        <v>211</v>
      </c>
      <c r="F3620" s="92"/>
      <c r="G3620" s="113">
        <v>1</v>
      </c>
      <c r="H3620" s="118">
        <v>6930</v>
      </c>
      <c r="I3620" s="161">
        <v>0.25</v>
      </c>
      <c r="J3620" s="157">
        <f t="shared" si="112"/>
        <v>5197.5</v>
      </c>
    </row>
    <row r="3621" spans="1:10" ht="15.75">
      <c r="A3621" s="37">
        <f t="shared" si="113"/>
        <v>3617</v>
      </c>
      <c r="B3621" s="115" t="s">
        <v>202</v>
      </c>
      <c r="C3621" s="116" t="s">
        <v>7186</v>
      </c>
      <c r="D3621" s="113" t="s">
        <v>7187</v>
      </c>
      <c r="E3621" s="113" t="s">
        <v>211</v>
      </c>
      <c r="F3621" s="113"/>
      <c r="G3621" s="113">
        <v>1</v>
      </c>
      <c r="H3621" s="118">
        <v>385</v>
      </c>
      <c r="I3621" s="161">
        <v>0.25</v>
      </c>
      <c r="J3621" s="157">
        <f t="shared" si="112"/>
        <v>288.75</v>
      </c>
    </row>
    <row r="3622" spans="1:10" ht="15.75">
      <c r="A3622" s="37">
        <f t="shared" si="113"/>
        <v>3618</v>
      </c>
      <c r="B3622" s="115" t="s">
        <v>202</v>
      </c>
      <c r="C3622" s="116" t="s">
        <v>7155</v>
      </c>
      <c r="D3622" s="92" t="s">
        <v>7156</v>
      </c>
      <c r="E3622" s="113" t="s">
        <v>211</v>
      </c>
      <c r="F3622" s="92"/>
      <c r="G3622" s="113">
        <v>1</v>
      </c>
      <c r="H3622" s="118">
        <v>840</v>
      </c>
      <c r="I3622" s="161">
        <v>0.25</v>
      </c>
      <c r="J3622" s="157">
        <f t="shared" si="112"/>
        <v>630</v>
      </c>
    </row>
    <row r="3623" spans="1:10" ht="15.75">
      <c r="A3623" s="37">
        <f t="shared" si="113"/>
        <v>3619</v>
      </c>
      <c r="B3623" s="115" t="s">
        <v>202</v>
      </c>
      <c r="C3623" s="93" t="s">
        <v>7188</v>
      </c>
      <c r="D3623" s="113" t="s">
        <v>7189</v>
      </c>
      <c r="E3623" s="113" t="s">
        <v>211</v>
      </c>
      <c r="F3623" s="113"/>
      <c r="G3623" s="113">
        <v>1</v>
      </c>
      <c r="H3623" s="118">
        <v>114.5</v>
      </c>
      <c r="I3623" s="161">
        <v>0.25</v>
      </c>
      <c r="J3623" s="157">
        <f t="shared" si="112"/>
        <v>85.875</v>
      </c>
    </row>
    <row r="3624" spans="1:10" ht="15.75">
      <c r="A3624" s="37">
        <f t="shared" si="113"/>
        <v>3620</v>
      </c>
      <c r="B3624" s="115" t="s">
        <v>202</v>
      </c>
      <c r="C3624" s="116" t="s">
        <v>7190</v>
      </c>
      <c r="D3624" s="92" t="s">
        <v>7191</v>
      </c>
      <c r="E3624" s="113" t="s">
        <v>211</v>
      </c>
      <c r="F3624" s="92"/>
      <c r="G3624" s="113">
        <v>1</v>
      </c>
      <c r="H3624" s="118">
        <v>226.5</v>
      </c>
      <c r="I3624" s="161">
        <v>0.25</v>
      </c>
      <c r="J3624" s="157">
        <f t="shared" si="112"/>
        <v>169.875</v>
      </c>
    </row>
    <row r="3625" spans="1:10" ht="15.75">
      <c r="A3625" s="37">
        <f t="shared" si="113"/>
        <v>3621</v>
      </c>
      <c r="B3625" s="115" t="s">
        <v>202</v>
      </c>
      <c r="C3625" s="116" t="s">
        <v>7192</v>
      </c>
      <c r="D3625" s="113" t="s">
        <v>7193</v>
      </c>
      <c r="E3625" s="113" t="s">
        <v>211</v>
      </c>
      <c r="F3625" s="113"/>
      <c r="G3625" s="113">
        <v>1</v>
      </c>
      <c r="H3625" s="118">
        <v>11.5</v>
      </c>
      <c r="I3625" s="161">
        <v>0.25</v>
      </c>
      <c r="J3625" s="157">
        <f t="shared" si="112"/>
        <v>8.625</v>
      </c>
    </row>
    <row r="3626" spans="1:10" ht="15.75">
      <c r="A3626" s="37">
        <f t="shared" si="113"/>
        <v>3622</v>
      </c>
      <c r="B3626" s="115" t="s">
        <v>202</v>
      </c>
      <c r="C3626" s="116" t="s">
        <v>7194</v>
      </c>
      <c r="D3626" s="113" t="s">
        <v>7195</v>
      </c>
      <c r="E3626" s="113" t="s">
        <v>211</v>
      </c>
      <c r="F3626" s="113"/>
      <c r="G3626" s="113">
        <v>1</v>
      </c>
      <c r="H3626" s="118">
        <v>60.75</v>
      </c>
      <c r="I3626" s="161">
        <v>0.25</v>
      </c>
      <c r="J3626" s="157">
        <f t="shared" si="112"/>
        <v>45.5625</v>
      </c>
    </row>
    <row r="3627" spans="1:10" ht="15.75">
      <c r="A3627" s="37">
        <f t="shared" si="113"/>
        <v>3623</v>
      </c>
      <c r="B3627" s="115" t="s">
        <v>202</v>
      </c>
      <c r="C3627" s="116" t="s">
        <v>7196</v>
      </c>
      <c r="D3627" s="113" t="s">
        <v>7197</v>
      </c>
      <c r="E3627" s="113" t="s">
        <v>211</v>
      </c>
      <c r="F3627" s="113"/>
      <c r="G3627" s="113">
        <v>1</v>
      </c>
      <c r="H3627" s="118">
        <v>120.5</v>
      </c>
      <c r="I3627" s="161">
        <v>0.25</v>
      </c>
      <c r="J3627" s="157">
        <f t="shared" si="112"/>
        <v>90.375</v>
      </c>
    </row>
    <row r="3628" spans="1:10" ht="15.75">
      <c r="A3628" s="37">
        <f t="shared" si="113"/>
        <v>3624</v>
      </c>
      <c r="B3628" s="115" t="s">
        <v>202</v>
      </c>
      <c r="C3628" s="116" t="s">
        <v>7198</v>
      </c>
      <c r="D3628" s="113" t="s">
        <v>7199</v>
      </c>
      <c r="E3628" s="113" t="s">
        <v>211</v>
      </c>
      <c r="F3628" s="113"/>
      <c r="G3628" s="113">
        <v>1</v>
      </c>
      <c r="H3628" s="118">
        <v>216.5</v>
      </c>
      <c r="I3628" s="161">
        <v>0.25</v>
      </c>
      <c r="J3628" s="157">
        <f t="shared" si="112"/>
        <v>162.375</v>
      </c>
    </row>
    <row r="3629" spans="1:10" ht="15.75">
      <c r="A3629" s="37">
        <f t="shared" si="113"/>
        <v>3625</v>
      </c>
      <c r="B3629" s="115" t="s">
        <v>202</v>
      </c>
      <c r="C3629" s="116" t="s">
        <v>7200</v>
      </c>
      <c r="D3629" s="113" t="s">
        <v>7201</v>
      </c>
      <c r="E3629" s="113" t="s">
        <v>211</v>
      </c>
      <c r="F3629" s="113"/>
      <c r="G3629" s="113">
        <v>1</v>
      </c>
      <c r="H3629" s="118">
        <v>454.5</v>
      </c>
      <c r="I3629" s="161">
        <v>0.25</v>
      </c>
      <c r="J3629" s="157">
        <f t="shared" si="112"/>
        <v>340.875</v>
      </c>
    </row>
    <row r="3630" spans="1:10" ht="15.75">
      <c r="A3630" s="37">
        <f t="shared" si="113"/>
        <v>3626</v>
      </c>
      <c r="B3630" s="115" t="s">
        <v>202</v>
      </c>
      <c r="C3630" s="116" t="s">
        <v>7202</v>
      </c>
      <c r="D3630" s="113" t="s">
        <v>7203</v>
      </c>
      <c r="E3630" s="113" t="s">
        <v>211</v>
      </c>
      <c r="F3630" s="113"/>
      <c r="G3630" s="113">
        <v>1</v>
      </c>
      <c r="H3630" s="118">
        <v>479</v>
      </c>
      <c r="I3630" s="161">
        <v>0.25</v>
      </c>
      <c r="J3630" s="157">
        <f t="shared" si="112"/>
        <v>359.25</v>
      </c>
    </row>
    <row r="3631" spans="1:10" ht="15.75">
      <c r="A3631" s="37">
        <f t="shared" si="113"/>
        <v>3627</v>
      </c>
      <c r="B3631" s="115" t="s">
        <v>202</v>
      </c>
      <c r="C3631" s="116" t="s">
        <v>7204</v>
      </c>
      <c r="D3631" s="113" t="s">
        <v>7205</v>
      </c>
      <c r="E3631" s="113" t="s">
        <v>211</v>
      </c>
      <c r="F3631" s="113"/>
      <c r="G3631" s="113">
        <v>1</v>
      </c>
      <c r="H3631" s="118">
        <v>454.5</v>
      </c>
      <c r="I3631" s="161">
        <v>0.25</v>
      </c>
      <c r="J3631" s="157">
        <f t="shared" si="112"/>
        <v>340.875</v>
      </c>
    </row>
    <row r="3632" spans="1:10" ht="15.75">
      <c r="A3632" s="37">
        <f t="shared" si="113"/>
        <v>3628</v>
      </c>
      <c r="B3632" s="115" t="s">
        <v>202</v>
      </c>
      <c r="C3632" s="116" t="s">
        <v>7206</v>
      </c>
      <c r="D3632" s="92" t="s">
        <v>7207</v>
      </c>
      <c r="E3632" s="113" t="s">
        <v>211</v>
      </c>
      <c r="F3632" s="92"/>
      <c r="G3632" s="113">
        <v>1</v>
      </c>
      <c r="H3632" s="118">
        <v>968</v>
      </c>
      <c r="I3632" s="161">
        <v>0.25</v>
      </c>
      <c r="J3632" s="157">
        <f t="shared" si="112"/>
        <v>726</v>
      </c>
    </row>
    <row r="3633" spans="1:10" ht="15.75">
      <c r="A3633" s="37">
        <f t="shared" si="113"/>
        <v>3629</v>
      </c>
      <c r="B3633" s="115" t="s">
        <v>202</v>
      </c>
      <c r="C3633" s="93" t="s">
        <v>7208</v>
      </c>
      <c r="D3633" s="92" t="s">
        <v>7209</v>
      </c>
      <c r="E3633" s="113" t="s">
        <v>211</v>
      </c>
      <c r="F3633" s="92"/>
      <c r="G3633" s="113">
        <v>1</v>
      </c>
      <c r="H3633" s="118">
        <v>3</v>
      </c>
      <c r="I3633" s="161">
        <v>0.25</v>
      </c>
      <c r="J3633" s="157">
        <f t="shared" si="112"/>
        <v>2.25</v>
      </c>
    </row>
    <row r="3634" spans="1:10" ht="15.75">
      <c r="A3634" s="37">
        <f t="shared" si="113"/>
        <v>3630</v>
      </c>
      <c r="B3634" s="115" t="s">
        <v>202</v>
      </c>
      <c r="C3634" s="116" t="s">
        <v>7210</v>
      </c>
      <c r="D3634" s="92" t="s">
        <v>7211</v>
      </c>
      <c r="E3634" s="113" t="s">
        <v>211</v>
      </c>
      <c r="F3634" s="92"/>
      <c r="G3634" s="113">
        <v>1</v>
      </c>
      <c r="H3634" s="118">
        <v>65</v>
      </c>
      <c r="I3634" s="161">
        <v>0.25</v>
      </c>
      <c r="J3634" s="157">
        <f t="shared" si="112"/>
        <v>48.75</v>
      </c>
    </row>
    <row r="3635" spans="1:10" ht="15.75">
      <c r="A3635" s="37">
        <f t="shared" si="113"/>
        <v>3631</v>
      </c>
      <c r="B3635" s="115" t="s">
        <v>202</v>
      </c>
      <c r="C3635" s="93" t="s">
        <v>7212</v>
      </c>
      <c r="D3635" s="92" t="s">
        <v>7213</v>
      </c>
      <c r="E3635" s="113" t="s">
        <v>211</v>
      </c>
      <c r="F3635" s="92"/>
      <c r="G3635" s="113">
        <v>1</v>
      </c>
      <c r="H3635" s="118">
        <v>44</v>
      </c>
      <c r="I3635" s="161">
        <v>0.25</v>
      </c>
      <c r="J3635" s="157">
        <f t="shared" si="112"/>
        <v>33</v>
      </c>
    </row>
    <row r="3636" spans="1:10" ht="15.75">
      <c r="A3636" s="37">
        <f t="shared" si="113"/>
        <v>3632</v>
      </c>
      <c r="B3636" s="115" t="s">
        <v>202</v>
      </c>
      <c r="C3636" s="93" t="s">
        <v>7214</v>
      </c>
      <c r="D3636" s="92" t="s">
        <v>7215</v>
      </c>
      <c r="E3636" s="113" t="s">
        <v>211</v>
      </c>
      <c r="F3636" s="92"/>
      <c r="G3636" s="113">
        <v>1</v>
      </c>
      <c r="H3636" s="118">
        <v>4000</v>
      </c>
      <c r="I3636" s="161">
        <v>0.25</v>
      </c>
      <c r="J3636" s="157">
        <f t="shared" si="112"/>
        <v>3000</v>
      </c>
    </row>
    <row r="3637" spans="1:10" ht="15.75">
      <c r="A3637" s="37">
        <f t="shared" si="113"/>
        <v>3633</v>
      </c>
      <c r="B3637" s="115" t="s">
        <v>202</v>
      </c>
      <c r="C3637" s="116" t="s">
        <v>7216</v>
      </c>
      <c r="D3637" s="113" t="s">
        <v>7217</v>
      </c>
      <c r="E3637" s="113" t="s">
        <v>211</v>
      </c>
      <c r="F3637" s="113"/>
      <c r="G3637" s="113">
        <v>1</v>
      </c>
      <c r="H3637" s="118">
        <v>4000</v>
      </c>
      <c r="I3637" s="161">
        <v>0.25</v>
      </c>
      <c r="J3637" s="157">
        <f t="shared" si="112"/>
        <v>3000</v>
      </c>
    </row>
    <row r="3638" spans="1:10" ht="15.75">
      <c r="A3638" s="37">
        <f t="shared" si="113"/>
        <v>3634</v>
      </c>
      <c r="B3638" s="115" t="s">
        <v>202</v>
      </c>
      <c r="C3638" s="93" t="s">
        <v>7218</v>
      </c>
      <c r="D3638" s="92" t="s">
        <v>7219</v>
      </c>
      <c r="E3638" s="113" t="s">
        <v>211</v>
      </c>
      <c r="F3638" s="92"/>
      <c r="G3638" s="113">
        <v>1</v>
      </c>
      <c r="H3638" s="118">
        <v>30</v>
      </c>
      <c r="I3638" s="161">
        <v>0.25</v>
      </c>
      <c r="J3638" s="157">
        <f t="shared" si="112"/>
        <v>22.5</v>
      </c>
    </row>
    <row r="3639" spans="1:10" ht="30">
      <c r="A3639" s="37">
        <f t="shared" si="113"/>
        <v>3635</v>
      </c>
      <c r="B3639" s="115" t="s">
        <v>202</v>
      </c>
      <c r="C3639" s="93" t="s">
        <v>7220</v>
      </c>
      <c r="D3639" s="92" t="s">
        <v>7221</v>
      </c>
      <c r="E3639" s="113" t="s">
        <v>211</v>
      </c>
      <c r="F3639" s="92"/>
      <c r="G3639" s="113">
        <v>1</v>
      </c>
      <c r="H3639" s="118">
        <v>2114.19</v>
      </c>
      <c r="I3639" s="161">
        <v>0.25</v>
      </c>
      <c r="J3639" s="157">
        <f t="shared" ref="J3639:J3702" si="114">H3639*(1-I3639)</f>
        <v>1585.6424999999999</v>
      </c>
    </row>
    <row r="3640" spans="1:10" ht="60">
      <c r="A3640" s="37">
        <f t="shared" si="113"/>
        <v>3636</v>
      </c>
      <c r="B3640" s="115" t="s">
        <v>202</v>
      </c>
      <c r="C3640" s="92" t="s">
        <v>7222</v>
      </c>
      <c r="D3640" s="113" t="s">
        <v>7223</v>
      </c>
      <c r="E3640" s="113" t="s">
        <v>211</v>
      </c>
      <c r="F3640" s="113"/>
      <c r="G3640" s="113">
        <v>1</v>
      </c>
      <c r="H3640" s="118">
        <v>6623.51</v>
      </c>
      <c r="I3640" s="161">
        <v>0.25</v>
      </c>
      <c r="J3640" s="157">
        <f t="shared" si="114"/>
        <v>4967.6324999999997</v>
      </c>
    </row>
    <row r="3641" spans="1:10" ht="60">
      <c r="A3641" s="37">
        <f t="shared" si="113"/>
        <v>3637</v>
      </c>
      <c r="B3641" s="115" t="s">
        <v>202</v>
      </c>
      <c r="C3641" s="92" t="s">
        <v>7224</v>
      </c>
      <c r="D3641" s="113" t="s">
        <v>7225</v>
      </c>
      <c r="E3641" s="113" t="s">
        <v>211</v>
      </c>
      <c r="F3641" s="113"/>
      <c r="G3641" s="113">
        <v>1</v>
      </c>
      <c r="H3641" s="118">
        <v>7316.38</v>
      </c>
      <c r="I3641" s="161">
        <v>0.25</v>
      </c>
      <c r="J3641" s="157">
        <f t="shared" si="114"/>
        <v>5487.2849999999999</v>
      </c>
    </row>
    <row r="3642" spans="1:10" ht="45">
      <c r="A3642" s="37">
        <f t="shared" si="113"/>
        <v>3638</v>
      </c>
      <c r="B3642" s="115" t="s">
        <v>202</v>
      </c>
      <c r="C3642" s="92" t="s">
        <v>7226</v>
      </c>
      <c r="D3642" s="113" t="s">
        <v>7227</v>
      </c>
      <c r="E3642" s="113" t="s">
        <v>211</v>
      </c>
      <c r="F3642" s="113"/>
      <c r="G3642" s="113">
        <v>1</v>
      </c>
      <c r="H3642" s="151">
        <v>6896.0892000000003</v>
      </c>
      <c r="I3642" s="161">
        <v>0.25</v>
      </c>
      <c r="J3642" s="157">
        <f t="shared" si="114"/>
        <v>5172.0668999999998</v>
      </c>
    </row>
    <row r="3643" spans="1:10" ht="45">
      <c r="A3643" s="37">
        <f t="shared" si="113"/>
        <v>3639</v>
      </c>
      <c r="B3643" s="115" t="s">
        <v>202</v>
      </c>
      <c r="C3643" s="92" t="s">
        <v>7228</v>
      </c>
      <c r="D3643" s="113" t="s">
        <v>7229</v>
      </c>
      <c r="E3643" s="113" t="s">
        <v>211</v>
      </c>
      <c r="F3643" s="113"/>
      <c r="G3643" s="113">
        <v>1</v>
      </c>
      <c r="H3643" s="118">
        <v>7994.84</v>
      </c>
      <c r="I3643" s="161">
        <v>0.25</v>
      </c>
      <c r="J3643" s="157">
        <f t="shared" si="114"/>
        <v>5996.13</v>
      </c>
    </row>
    <row r="3644" spans="1:10" ht="60">
      <c r="A3644" s="37">
        <f t="shared" si="113"/>
        <v>3640</v>
      </c>
      <c r="B3644" s="115" t="s">
        <v>202</v>
      </c>
      <c r="C3644" s="92" t="s">
        <v>7230</v>
      </c>
      <c r="D3644" s="113" t="s">
        <v>7231</v>
      </c>
      <c r="E3644" s="113" t="s">
        <v>211</v>
      </c>
      <c r="F3644" s="113"/>
      <c r="G3644" s="113">
        <v>1</v>
      </c>
      <c r="H3644" s="118">
        <v>9920.2000000000007</v>
      </c>
      <c r="I3644" s="161">
        <v>0.25</v>
      </c>
      <c r="J3644" s="157">
        <f t="shared" si="114"/>
        <v>7440.1500000000005</v>
      </c>
    </row>
    <row r="3645" spans="1:10" ht="60">
      <c r="A3645" s="37">
        <f t="shared" si="113"/>
        <v>3641</v>
      </c>
      <c r="B3645" s="115" t="s">
        <v>202</v>
      </c>
      <c r="C3645" s="92" t="s">
        <v>7232</v>
      </c>
      <c r="D3645" s="113" t="s">
        <v>7233</v>
      </c>
      <c r="E3645" s="113" t="s">
        <v>211</v>
      </c>
      <c r="F3645" s="113"/>
      <c r="G3645" s="113">
        <v>1</v>
      </c>
      <c r="H3645" s="118">
        <v>10475.540000000001</v>
      </c>
      <c r="I3645" s="161">
        <v>0.25</v>
      </c>
      <c r="J3645" s="157">
        <f t="shared" si="114"/>
        <v>7856.6550000000007</v>
      </c>
    </row>
    <row r="3646" spans="1:10" ht="45">
      <c r="A3646" s="37">
        <f t="shared" si="113"/>
        <v>3642</v>
      </c>
      <c r="B3646" s="115" t="s">
        <v>202</v>
      </c>
      <c r="C3646" s="92" t="s">
        <v>7234</v>
      </c>
      <c r="D3646" s="113" t="s">
        <v>7235</v>
      </c>
      <c r="E3646" s="113" t="s">
        <v>211</v>
      </c>
      <c r="F3646" s="113"/>
      <c r="G3646" s="113">
        <v>1</v>
      </c>
      <c r="H3646" s="118">
        <v>10910.38</v>
      </c>
      <c r="I3646" s="161">
        <v>0.25</v>
      </c>
      <c r="J3646" s="157">
        <f t="shared" si="114"/>
        <v>8182.7849999999999</v>
      </c>
    </row>
    <row r="3647" spans="1:10" ht="45">
      <c r="A3647" s="37">
        <f t="shared" si="113"/>
        <v>3643</v>
      </c>
      <c r="B3647" s="115" t="s">
        <v>202</v>
      </c>
      <c r="C3647" s="92" t="s">
        <v>7236</v>
      </c>
      <c r="D3647" s="113" t="s">
        <v>7237</v>
      </c>
      <c r="E3647" s="113" t="s">
        <v>211</v>
      </c>
      <c r="F3647" s="113"/>
      <c r="G3647" s="113">
        <v>1</v>
      </c>
      <c r="H3647" s="118">
        <v>11447.39</v>
      </c>
      <c r="I3647" s="161">
        <v>0.25</v>
      </c>
      <c r="J3647" s="157">
        <f t="shared" si="114"/>
        <v>8585.5424999999996</v>
      </c>
    </row>
    <row r="3648" spans="1:10" ht="45">
      <c r="A3648" s="37">
        <f t="shared" si="113"/>
        <v>3644</v>
      </c>
      <c r="B3648" s="115" t="s">
        <v>202</v>
      </c>
      <c r="C3648" s="92" t="s">
        <v>7238</v>
      </c>
      <c r="D3648" s="113" t="s">
        <v>7239</v>
      </c>
      <c r="E3648" s="113" t="s">
        <v>211</v>
      </c>
      <c r="F3648" s="113"/>
      <c r="G3648" s="113">
        <v>1</v>
      </c>
      <c r="H3648" s="118">
        <v>10687.076400000002</v>
      </c>
      <c r="I3648" s="161">
        <v>0.25</v>
      </c>
      <c r="J3648" s="157">
        <f t="shared" si="114"/>
        <v>8015.3073000000013</v>
      </c>
    </row>
    <row r="3649" spans="1:10" ht="45">
      <c r="A3649" s="37">
        <f t="shared" si="113"/>
        <v>3645</v>
      </c>
      <c r="B3649" s="115" t="s">
        <v>202</v>
      </c>
      <c r="C3649" s="92" t="s">
        <v>7240</v>
      </c>
      <c r="D3649" s="113" t="s">
        <v>7241</v>
      </c>
      <c r="E3649" s="113" t="s">
        <v>211</v>
      </c>
      <c r="F3649" s="113"/>
      <c r="G3649" s="113">
        <v>1</v>
      </c>
      <c r="H3649" s="118">
        <v>12061.67</v>
      </c>
      <c r="I3649" s="161">
        <v>0.25</v>
      </c>
      <c r="J3649" s="157">
        <f t="shared" si="114"/>
        <v>9046.2525000000005</v>
      </c>
    </row>
    <row r="3650" spans="1:10" ht="45">
      <c r="A3650" s="37">
        <f t="shared" si="113"/>
        <v>3646</v>
      </c>
      <c r="B3650" s="115" t="s">
        <v>202</v>
      </c>
      <c r="C3650" s="92" t="s">
        <v>7242</v>
      </c>
      <c r="D3650" s="113" t="s">
        <v>7243</v>
      </c>
      <c r="E3650" s="113" t="s">
        <v>211</v>
      </c>
      <c r="F3650" s="113"/>
      <c r="G3650" s="113">
        <v>1</v>
      </c>
      <c r="H3650" s="118">
        <v>12603.92</v>
      </c>
      <c r="I3650" s="161">
        <v>0.25</v>
      </c>
      <c r="J3650" s="157">
        <f t="shared" si="114"/>
        <v>9452.94</v>
      </c>
    </row>
    <row r="3651" spans="1:10" ht="105">
      <c r="A3651" s="37">
        <f t="shared" si="113"/>
        <v>3647</v>
      </c>
      <c r="B3651" s="115" t="s">
        <v>202</v>
      </c>
      <c r="C3651" s="92" t="s">
        <v>7244</v>
      </c>
      <c r="D3651" s="113" t="s">
        <v>7245</v>
      </c>
      <c r="E3651" s="113" t="s">
        <v>211</v>
      </c>
      <c r="F3651" s="113"/>
      <c r="G3651" s="113">
        <v>1</v>
      </c>
      <c r="H3651" s="118">
        <v>4468.9399999999996</v>
      </c>
      <c r="I3651" s="161">
        <v>0.25</v>
      </c>
      <c r="J3651" s="157">
        <f t="shared" si="114"/>
        <v>3351.7049999999999</v>
      </c>
    </row>
    <row r="3652" spans="1:10" ht="105">
      <c r="A3652" s="37">
        <f t="shared" si="113"/>
        <v>3648</v>
      </c>
      <c r="B3652" s="115" t="s">
        <v>202</v>
      </c>
      <c r="C3652" s="92" t="s">
        <v>7246</v>
      </c>
      <c r="D3652" s="113" t="s">
        <v>7247</v>
      </c>
      <c r="E3652" s="113" t="s">
        <v>211</v>
      </c>
      <c r="F3652" s="113"/>
      <c r="G3652" s="113">
        <v>1</v>
      </c>
      <c r="H3652" s="118">
        <v>3580.91</v>
      </c>
      <c r="I3652" s="161">
        <v>0.25</v>
      </c>
      <c r="J3652" s="157">
        <f t="shared" si="114"/>
        <v>2685.6824999999999</v>
      </c>
    </row>
    <row r="3653" spans="1:10" ht="15.75">
      <c r="A3653" s="37">
        <f t="shared" si="113"/>
        <v>3649</v>
      </c>
      <c r="B3653" s="115" t="s">
        <v>202</v>
      </c>
      <c r="C3653" s="113" t="s">
        <v>7248</v>
      </c>
      <c r="D3653" s="113" t="s">
        <v>7249</v>
      </c>
      <c r="E3653" s="113" t="s">
        <v>211</v>
      </c>
      <c r="F3653" s="113"/>
      <c r="G3653" s="113">
        <v>1</v>
      </c>
      <c r="H3653" s="151">
        <v>5606.0004000000017</v>
      </c>
      <c r="I3653" s="161">
        <v>0.25</v>
      </c>
      <c r="J3653" s="157">
        <f t="shared" si="114"/>
        <v>4204.5003000000015</v>
      </c>
    </row>
    <row r="3654" spans="1:10" ht="15.75">
      <c r="A3654" s="37">
        <f t="shared" si="113"/>
        <v>3650</v>
      </c>
      <c r="B3654" s="115" t="s">
        <v>202</v>
      </c>
      <c r="C3654" s="113" t="s">
        <v>7250</v>
      </c>
      <c r="D3654" s="113" t="s">
        <v>7251</v>
      </c>
      <c r="E3654" s="113" t="s">
        <v>211</v>
      </c>
      <c r="F3654" s="113"/>
      <c r="G3654" s="113">
        <v>1</v>
      </c>
      <c r="H3654" s="151">
        <v>6272.666400000001</v>
      </c>
      <c r="I3654" s="161">
        <v>0.25</v>
      </c>
      <c r="J3654" s="157">
        <f t="shared" si="114"/>
        <v>4704.4998000000005</v>
      </c>
    </row>
    <row r="3655" spans="1:10" ht="15.75">
      <c r="A3655" s="37">
        <f t="shared" ref="A3655:A3718" si="115">A3654+1</f>
        <v>3651</v>
      </c>
      <c r="B3655" s="115" t="s">
        <v>202</v>
      </c>
      <c r="C3655" s="113" t="s">
        <v>7252</v>
      </c>
      <c r="D3655" s="113" t="s">
        <v>7253</v>
      </c>
      <c r="E3655" s="113" t="s">
        <v>211</v>
      </c>
      <c r="F3655" s="113"/>
      <c r="G3655" s="113">
        <v>1</v>
      </c>
      <c r="H3655" s="118">
        <v>13347.18</v>
      </c>
      <c r="I3655" s="161">
        <v>0.25</v>
      </c>
      <c r="J3655" s="157">
        <f t="shared" si="114"/>
        <v>10010.385</v>
      </c>
    </row>
    <row r="3656" spans="1:10" ht="15.75">
      <c r="A3656" s="37">
        <f t="shared" si="115"/>
        <v>3652</v>
      </c>
      <c r="B3656" s="115" t="s">
        <v>202</v>
      </c>
      <c r="C3656" s="113" t="s">
        <v>7254</v>
      </c>
      <c r="D3656" s="113" t="s">
        <v>7255</v>
      </c>
      <c r="E3656" s="113" t="s">
        <v>211</v>
      </c>
      <c r="F3656" s="113"/>
      <c r="G3656" s="113">
        <v>1</v>
      </c>
      <c r="H3656" s="118">
        <v>14089.28</v>
      </c>
      <c r="I3656" s="161">
        <v>0.25</v>
      </c>
      <c r="J3656" s="157">
        <f t="shared" si="114"/>
        <v>10566.960000000001</v>
      </c>
    </row>
    <row r="3657" spans="1:10" ht="90">
      <c r="A3657" s="37">
        <f t="shared" si="115"/>
        <v>3653</v>
      </c>
      <c r="B3657" s="115" t="s">
        <v>202</v>
      </c>
      <c r="C3657" s="92" t="s">
        <v>7256</v>
      </c>
      <c r="D3657" s="113" t="s">
        <v>7257</v>
      </c>
      <c r="E3657" s="113" t="s">
        <v>211</v>
      </c>
      <c r="F3657" s="113"/>
      <c r="G3657" s="113">
        <v>1</v>
      </c>
      <c r="H3657" s="118">
        <v>2738.73</v>
      </c>
      <c r="I3657" s="161">
        <v>0.25</v>
      </c>
      <c r="J3657" s="157">
        <f t="shared" si="114"/>
        <v>2054.0475000000001</v>
      </c>
    </row>
    <row r="3658" spans="1:10" ht="90">
      <c r="A3658" s="37">
        <f t="shared" si="115"/>
        <v>3654</v>
      </c>
      <c r="B3658" s="115" t="s">
        <v>202</v>
      </c>
      <c r="C3658" s="92" t="s">
        <v>7258</v>
      </c>
      <c r="D3658" s="113" t="s">
        <v>7259</v>
      </c>
      <c r="E3658" s="113" t="s">
        <v>211</v>
      </c>
      <c r="F3658" s="113"/>
      <c r="G3658" s="113">
        <v>1</v>
      </c>
      <c r="H3658" s="118">
        <v>3376.59</v>
      </c>
      <c r="I3658" s="161">
        <v>0.25</v>
      </c>
      <c r="J3658" s="157">
        <f t="shared" si="114"/>
        <v>2532.4425000000001</v>
      </c>
    </row>
    <row r="3659" spans="1:10" ht="75">
      <c r="A3659" s="37">
        <f t="shared" si="115"/>
        <v>3655</v>
      </c>
      <c r="B3659" s="115" t="s">
        <v>202</v>
      </c>
      <c r="C3659" s="92" t="s">
        <v>7260</v>
      </c>
      <c r="D3659" s="113" t="s">
        <v>7261</v>
      </c>
      <c r="E3659" s="113" t="s">
        <v>211</v>
      </c>
      <c r="F3659" s="113"/>
      <c r="G3659" s="113">
        <v>1</v>
      </c>
      <c r="H3659" s="118">
        <v>555.34</v>
      </c>
      <c r="I3659" s="161">
        <v>0.25</v>
      </c>
      <c r="J3659" s="157">
        <f t="shared" si="114"/>
        <v>416.505</v>
      </c>
    </row>
    <row r="3660" spans="1:10" ht="45">
      <c r="A3660" s="37">
        <f t="shared" si="115"/>
        <v>3656</v>
      </c>
      <c r="B3660" s="115" t="s">
        <v>202</v>
      </c>
      <c r="C3660" s="113" t="s">
        <v>7262</v>
      </c>
      <c r="D3660" s="113" t="s">
        <v>7263</v>
      </c>
      <c r="E3660" s="113" t="s">
        <v>211</v>
      </c>
      <c r="F3660" s="113"/>
      <c r="G3660" s="113">
        <v>1</v>
      </c>
      <c r="H3660" s="118">
        <v>419.13</v>
      </c>
      <c r="I3660" s="161">
        <v>0.25</v>
      </c>
      <c r="J3660" s="157">
        <f t="shared" si="114"/>
        <v>314.34749999999997</v>
      </c>
    </row>
    <row r="3661" spans="1:10" ht="45">
      <c r="A3661" s="37">
        <f t="shared" si="115"/>
        <v>3657</v>
      </c>
      <c r="B3661" s="115" t="s">
        <v>202</v>
      </c>
      <c r="C3661" s="92" t="s">
        <v>7264</v>
      </c>
      <c r="D3661" s="113" t="s">
        <v>7265</v>
      </c>
      <c r="E3661" s="113" t="s">
        <v>211</v>
      </c>
      <c r="F3661" s="113"/>
      <c r="G3661" s="113">
        <v>1</v>
      </c>
      <c r="H3661" s="118">
        <v>492.47</v>
      </c>
      <c r="I3661" s="161">
        <v>0.25</v>
      </c>
      <c r="J3661" s="157">
        <f t="shared" si="114"/>
        <v>369.35250000000002</v>
      </c>
    </row>
    <row r="3662" spans="1:10" ht="15.75">
      <c r="A3662" s="37">
        <f t="shared" si="115"/>
        <v>3658</v>
      </c>
      <c r="B3662" s="115" t="s">
        <v>202</v>
      </c>
      <c r="C3662" s="92" t="s">
        <v>7266</v>
      </c>
      <c r="D3662" s="113" t="s">
        <v>7267</v>
      </c>
      <c r="E3662" s="113" t="s">
        <v>211</v>
      </c>
      <c r="F3662" s="113"/>
      <c r="G3662" s="113">
        <v>1</v>
      </c>
      <c r="H3662" s="118">
        <v>8732.24</v>
      </c>
      <c r="I3662" s="161">
        <v>0.25</v>
      </c>
      <c r="J3662" s="157">
        <f t="shared" si="114"/>
        <v>6549.18</v>
      </c>
    </row>
    <row r="3663" spans="1:10" ht="15.75">
      <c r="A3663" s="37">
        <f t="shared" si="115"/>
        <v>3659</v>
      </c>
      <c r="B3663" s="115" t="s">
        <v>202</v>
      </c>
      <c r="C3663" s="92" t="s">
        <v>7268</v>
      </c>
      <c r="D3663" s="113" t="s">
        <v>7269</v>
      </c>
      <c r="E3663" s="113" t="s">
        <v>211</v>
      </c>
      <c r="F3663" s="113"/>
      <c r="G3663" s="113">
        <v>1</v>
      </c>
      <c r="H3663" s="118">
        <v>8004</v>
      </c>
      <c r="I3663" s="161">
        <v>0.25</v>
      </c>
      <c r="J3663" s="157">
        <f t="shared" si="114"/>
        <v>6003</v>
      </c>
    </row>
    <row r="3664" spans="1:10" ht="15.75">
      <c r="A3664" s="37">
        <f t="shared" si="115"/>
        <v>3660</v>
      </c>
      <c r="B3664" s="115" t="s">
        <v>202</v>
      </c>
      <c r="C3664" s="113" t="s">
        <v>7270</v>
      </c>
      <c r="D3664" s="113" t="s">
        <v>7271</v>
      </c>
      <c r="E3664" s="113" t="s">
        <v>211</v>
      </c>
      <c r="F3664" s="113"/>
      <c r="G3664" s="113">
        <v>1</v>
      </c>
      <c r="H3664" s="118">
        <v>9421.6</v>
      </c>
      <c r="I3664" s="161">
        <v>0.25</v>
      </c>
      <c r="J3664" s="157">
        <f t="shared" si="114"/>
        <v>7066.2000000000007</v>
      </c>
    </row>
    <row r="3665" spans="1:10" ht="15.75">
      <c r="A3665" s="37">
        <f t="shared" si="115"/>
        <v>3661</v>
      </c>
      <c r="B3665" s="115" t="s">
        <v>202</v>
      </c>
      <c r="C3665" s="113" t="s">
        <v>7272</v>
      </c>
      <c r="D3665" s="113" t="s">
        <v>7273</v>
      </c>
      <c r="E3665" s="113" t="s">
        <v>211</v>
      </c>
      <c r="F3665" s="113"/>
      <c r="G3665" s="113">
        <v>1</v>
      </c>
      <c r="H3665" s="118">
        <v>10407.06</v>
      </c>
      <c r="I3665" s="161">
        <v>0.25</v>
      </c>
      <c r="J3665" s="157">
        <f t="shared" si="114"/>
        <v>7805.2950000000001</v>
      </c>
    </row>
    <row r="3666" spans="1:10" ht="15.75">
      <c r="A3666" s="37">
        <f t="shared" si="115"/>
        <v>3662</v>
      </c>
      <c r="B3666" s="115" t="s">
        <v>202</v>
      </c>
      <c r="C3666" s="92" t="s">
        <v>7274</v>
      </c>
      <c r="D3666" s="92" t="s">
        <v>7275</v>
      </c>
      <c r="E3666" s="113" t="s">
        <v>211</v>
      </c>
      <c r="F3666" s="92"/>
      <c r="G3666" s="113">
        <v>1</v>
      </c>
      <c r="H3666" s="118">
        <v>6644.2</v>
      </c>
      <c r="I3666" s="161">
        <v>0.25</v>
      </c>
      <c r="J3666" s="157">
        <f t="shared" si="114"/>
        <v>4983.1499999999996</v>
      </c>
    </row>
    <row r="3667" spans="1:10" ht="15.75">
      <c r="A3667" s="37">
        <f t="shared" si="115"/>
        <v>3663</v>
      </c>
      <c r="B3667" s="115" t="s">
        <v>202</v>
      </c>
      <c r="C3667" s="92" t="s">
        <v>7276</v>
      </c>
      <c r="D3667" s="92" t="s">
        <v>7277</v>
      </c>
      <c r="E3667" s="113" t="s">
        <v>211</v>
      </c>
      <c r="F3667" s="92"/>
      <c r="G3667" s="113">
        <v>1</v>
      </c>
      <c r="H3667" s="118">
        <v>7375.83</v>
      </c>
      <c r="I3667" s="161">
        <v>0.25</v>
      </c>
      <c r="J3667" s="157">
        <f t="shared" si="114"/>
        <v>5531.8724999999995</v>
      </c>
    </row>
    <row r="3668" spans="1:10" ht="15.75">
      <c r="A3668" s="37">
        <f t="shared" si="115"/>
        <v>3664</v>
      </c>
      <c r="B3668" s="115" t="s">
        <v>202</v>
      </c>
      <c r="C3668" s="92" t="s">
        <v>7278</v>
      </c>
      <c r="D3668" s="92" t="s">
        <v>7279</v>
      </c>
      <c r="E3668" s="113" t="s">
        <v>211</v>
      </c>
      <c r="F3668" s="92"/>
      <c r="G3668" s="113">
        <v>1</v>
      </c>
      <c r="H3668" s="118">
        <v>4464.0200000000004</v>
      </c>
      <c r="I3668" s="161">
        <v>0.25</v>
      </c>
      <c r="J3668" s="157">
        <f t="shared" si="114"/>
        <v>3348.0150000000003</v>
      </c>
    </row>
    <row r="3669" spans="1:10" ht="15.75">
      <c r="A3669" s="37">
        <f t="shared" si="115"/>
        <v>3665</v>
      </c>
      <c r="B3669" s="115" t="s">
        <v>202</v>
      </c>
      <c r="C3669" s="113" t="s">
        <v>7280</v>
      </c>
      <c r="D3669" s="113" t="s">
        <v>7281</v>
      </c>
      <c r="E3669" s="113" t="s">
        <v>211</v>
      </c>
      <c r="F3669" s="113"/>
      <c r="G3669" s="113">
        <v>1</v>
      </c>
      <c r="H3669" s="118">
        <v>8910.48</v>
      </c>
      <c r="I3669" s="161">
        <v>0.25</v>
      </c>
      <c r="J3669" s="157">
        <f t="shared" si="114"/>
        <v>6682.86</v>
      </c>
    </row>
    <row r="3670" spans="1:10" ht="15.75">
      <c r="A3670" s="37">
        <f t="shared" si="115"/>
        <v>3666</v>
      </c>
      <c r="B3670" s="115" t="s">
        <v>202</v>
      </c>
      <c r="C3670" s="113" t="s">
        <v>7282</v>
      </c>
      <c r="D3670" s="113" t="s">
        <v>7283</v>
      </c>
      <c r="E3670" s="113" t="s">
        <v>211</v>
      </c>
      <c r="F3670" s="113"/>
      <c r="G3670" s="113">
        <v>1</v>
      </c>
      <c r="H3670" s="118">
        <v>9862.2000000000007</v>
      </c>
      <c r="I3670" s="161">
        <v>0.25</v>
      </c>
      <c r="J3670" s="157">
        <f t="shared" si="114"/>
        <v>7396.6500000000005</v>
      </c>
    </row>
    <row r="3671" spans="1:10" ht="15.75">
      <c r="A3671" s="37">
        <f t="shared" si="115"/>
        <v>3667</v>
      </c>
      <c r="B3671" s="115" t="s">
        <v>202</v>
      </c>
      <c r="C3671" s="113" t="s">
        <v>7284</v>
      </c>
      <c r="D3671" s="113" t="s">
        <v>7285</v>
      </c>
      <c r="E3671" s="113" t="s">
        <v>211</v>
      </c>
      <c r="F3671" s="113"/>
      <c r="G3671" s="113">
        <v>1</v>
      </c>
      <c r="H3671" s="118">
        <v>4270.8500000000004</v>
      </c>
      <c r="I3671" s="161">
        <v>0.25</v>
      </c>
      <c r="J3671" s="157">
        <f t="shared" si="114"/>
        <v>3203.1375000000003</v>
      </c>
    </row>
    <row r="3672" spans="1:10" ht="15.75">
      <c r="A3672" s="37">
        <f t="shared" si="115"/>
        <v>3668</v>
      </c>
      <c r="B3672" s="115" t="s">
        <v>202</v>
      </c>
      <c r="C3672" s="113" t="s">
        <v>7286</v>
      </c>
      <c r="D3672" s="113" t="s">
        <v>7287</v>
      </c>
      <c r="E3672" s="113" t="s">
        <v>211</v>
      </c>
      <c r="F3672" s="113"/>
      <c r="G3672" s="113">
        <v>1</v>
      </c>
      <c r="H3672" s="151">
        <v>8188.9500000000016</v>
      </c>
      <c r="I3672" s="161">
        <v>0.25</v>
      </c>
      <c r="J3672" s="157">
        <f t="shared" si="114"/>
        <v>6141.7125000000015</v>
      </c>
    </row>
    <row r="3673" spans="1:10" ht="15.75">
      <c r="A3673" s="37">
        <f t="shared" si="115"/>
        <v>3669</v>
      </c>
      <c r="B3673" s="115" t="s">
        <v>202</v>
      </c>
      <c r="C3673" s="113" t="s">
        <v>7288</v>
      </c>
      <c r="D3673" s="113" t="s">
        <v>7289</v>
      </c>
      <c r="E3673" s="113" t="s">
        <v>211</v>
      </c>
      <c r="F3673" s="113"/>
      <c r="G3673" s="113">
        <v>1</v>
      </c>
      <c r="H3673" s="118">
        <v>2367.41</v>
      </c>
      <c r="I3673" s="161">
        <v>0.25</v>
      </c>
      <c r="J3673" s="157">
        <f t="shared" si="114"/>
        <v>1775.5574999999999</v>
      </c>
    </row>
    <row r="3674" spans="1:10" ht="15.75">
      <c r="A3674" s="37">
        <f t="shared" si="115"/>
        <v>3670</v>
      </c>
      <c r="B3674" s="115" t="s">
        <v>202</v>
      </c>
      <c r="C3674" s="113" t="s">
        <v>7290</v>
      </c>
      <c r="D3674" s="113" t="s">
        <v>7291</v>
      </c>
      <c r="E3674" s="113" t="s">
        <v>211</v>
      </c>
      <c r="F3674" s="113"/>
      <c r="G3674" s="113">
        <v>1</v>
      </c>
      <c r="H3674" s="118">
        <v>3211.5560399999999</v>
      </c>
      <c r="I3674" s="161">
        <v>0.25</v>
      </c>
      <c r="J3674" s="157">
        <f t="shared" si="114"/>
        <v>2408.6670300000001</v>
      </c>
    </row>
    <row r="3675" spans="1:10" ht="15.75">
      <c r="A3675" s="37">
        <f t="shared" si="115"/>
        <v>3671</v>
      </c>
      <c r="B3675" s="115" t="s">
        <v>202</v>
      </c>
      <c r="C3675" s="113" t="s">
        <v>7292</v>
      </c>
      <c r="D3675" s="113" t="s">
        <v>7293</v>
      </c>
      <c r="E3675" s="113" t="s">
        <v>211</v>
      </c>
      <c r="F3675" s="113"/>
      <c r="G3675" s="113">
        <v>1</v>
      </c>
      <c r="H3675" s="118">
        <v>3140.8284600000006</v>
      </c>
      <c r="I3675" s="161">
        <v>0.25</v>
      </c>
      <c r="J3675" s="157">
        <f t="shared" si="114"/>
        <v>2355.6213450000005</v>
      </c>
    </row>
    <row r="3676" spans="1:10" ht="15.75">
      <c r="A3676" s="37">
        <f t="shared" si="115"/>
        <v>3672</v>
      </c>
      <c r="B3676" s="115" t="s">
        <v>202</v>
      </c>
      <c r="C3676" s="113" t="s">
        <v>7294</v>
      </c>
      <c r="D3676" s="113" t="s">
        <v>7295</v>
      </c>
      <c r="E3676" s="113" t="s">
        <v>211</v>
      </c>
      <c r="F3676" s="113"/>
      <c r="G3676" s="113">
        <v>1</v>
      </c>
      <c r="H3676" s="118">
        <v>3140.8284600000006</v>
      </c>
      <c r="I3676" s="161">
        <v>0.25</v>
      </c>
      <c r="J3676" s="157">
        <f t="shared" si="114"/>
        <v>2355.6213450000005</v>
      </c>
    </row>
    <row r="3677" spans="1:10" ht="15.75">
      <c r="A3677" s="37">
        <f t="shared" si="115"/>
        <v>3673</v>
      </c>
      <c r="B3677" s="115" t="s">
        <v>202</v>
      </c>
      <c r="C3677" s="113" t="s">
        <v>7296</v>
      </c>
      <c r="D3677" s="113" t="s">
        <v>7297</v>
      </c>
      <c r="E3677" s="113" t="s">
        <v>211</v>
      </c>
      <c r="F3677" s="113"/>
      <c r="G3677" s="113">
        <v>1</v>
      </c>
      <c r="H3677" s="118">
        <v>4255.4427300000007</v>
      </c>
      <c r="I3677" s="161">
        <v>0.25</v>
      </c>
      <c r="J3677" s="157">
        <f t="shared" si="114"/>
        <v>3191.5820475000005</v>
      </c>
    </row>
    <row r="3678" spans="1:10" ht="15.75">
      <c r="A3678" s="37">
        <f t="shared" si="115"/>
        <v>3674</v>
      </c>
      <c r="B3678" s="115" t="s">
        <v>202</v>
      </c>
      <c r="C3678" s="113" t="s">
        <v>7298</v>
      </c>
      <c r="D3678" s="113" t="s">
        <v>7299</v>
      </c>
      <c r="E3678" s="113" t="s">
        <v>211</v>
      </c>
      <c r="F3678" s="113"/>
      <c r="G3678" s="113">
        <v>1</v>
      </c>
      <c r="H3678" s="118">
        <v>3211.5560399999999</v>
      </c>
      <c r="I3678" s="161">
        <v>0.25</v>
      </c>
      <c r="J3678" s="157">
        <f t="shared" si="114"/>
        <v>2408.6670300000001</v>
      </c>
    </row>
    <row r="3679" spans="1:10" ht="15.75">
      <c r="A3679" s="37">
        <f t="shared" si="115"/>
        <v>3675</v>
      </c>
      <c r="B3679" s="115" t="s">
        <v>202</v>
      </c>
      <c r="C3679" s="113" t="s">
        <v>7300</v>
      </c>
      <c r="D3679" s="113" t="s">
        <v>7301</v>
      </c>
      <c r="E3679" s="113" t="s">
        <v>211</v>
      </c>
      <c r="F3679" s="113"/>
      <c r="G3679" s="113">
        <v>1</v>
      </c>
      <c r="H3679" s="118">
        <v>3211.5560399999999</v>
      </c>
      <c r="I3679" s="161">
        <v>0.25</v>
      </c>
      <c r="J3679" s="157">
        <f t="shared" si="114"/>
        <v>2408.6670300000001</v>
      </c>
    </row>
    <row r="3680" spans="1:10" ht="15.75">
      <c r="A3680" s="37">
        <f t="shared" si="115"/>
        <v>3676</v>
      </c>
      <c r="B3680" s="115" t="s">
        <v>202</v>
      </c>
      <c r="C3680" s="113" t="s">
        <v>7302</v>
      </c>
      <c r="D3680" s="113" t="s">
        <v>7303</v>
      </c>
      <c r="E3680" s="113" t="s">
        <v>211</v>
      </c>
      <c r="F3680" s="113"/>
      <c r="G3680" s="113">
        <v>1</v>
      </c>
      <c r="H3680" s="118">
        <v>3058.62</v>
      </c>
      <c r="I3680" s="161">
        <v>0.25</v>
      </c>
      <c r="J3680" s="157">
        <f t="shared" si="114"/>
        <v>2293.9650000000001</v>
      </c>
    </row>
    <row r="3681" spans="1:10" ht="15.75">
      <c r="A3681" s="37">
        <f t="shared" si="115"/>
        <v>3677</v>
      </c>
      <c r="B3681" s="115" t="s">
        <v>202</v>
      </c>
      <c r="C3681" s="113" t="s">
        <v>7304</v>
      </c>
      <c r="D3681" s="113" t="s">
        <v>7305</v>
      </c>
      <c r="E3681" s="113" t="s">
        <v>211</v>
      </c>
      <c r="F3681" s="113"/>
      <c r="G3681" s="113">
        <v>1</v>
      </c>
      <c r="H3681" s="118">
        <v>3211.5560399999999</v>
      </c>
      <c r="I3681" s="161">
        <v>0.25</v>
      </c>
      <c r="J3681" s="157">
        <f t="shared" si="114"/>
        <v>2408.6670300000001</v>
      </c>
    </row>
    <row r="3682" spans="1:10" ht="15.75">
      <c r="A3682" s="37">
        <f t="shared" si="115"/>
        <v>3678</v>
      </c>
      <c r="B3682" s="115" t="s">
        <v>202</v>
      </c>
      <c r="C3682" s="113" t="s">
        <v>7306</v>
      </c>
      <c r="D3682" s="113" t="s">
        <v>7307</v>
      </c>
      <c r="E3682" s="113" t="s">
        <v>211</v>
      </c>
      <c r="F3682" s="113"/>
      <c r="G3682" s="113">
        <v>1</v>
      </c>
      <c r="H3682" s="118">
        <v>2665.3819500000004</v>
      </c>
      <c r="I3682" s="161">
        <v>0.25</v>
      </c>
      <c r="J3682" s="157">
        <f t="shared" si="114"/>
        <v>1999.0364625000002</v>
      </c>
    </row>
    <row r="3683" spans="1:10" ht="15.75">
      <c r="A3683" s="37">
        <f t="shared" si="115"/>
        <v>3679</v>
      </c>
      <c r="B3683" s="115" t="s">
        <v>202</v>
      </c>
      <c r="C3683" s="113" t="s">
        <v>7308</v>
      </c>
      <c r="D3683" s="113" t="s">
        <v>7309</v>
      </c>
      <c r="E3683" s="113" t="s">
        <v>211</v>
      </c>
      <c r="F3683" s="113"/>
      <c r="G3683" s="113">
        <v>1</v>
      </c>
      <c r="H3683" s="118">
        <v>2665.3819500000004</v>
      </c>
      <c r="I3683" s="161">
        <v>0.25</v>
      </c>
      <c r="J3683" s="157">
        <f t="shared" si="114"/>
        <v>1999.0364625000002</v>
      </c>
    </row>
    <row r="3684" spans="1:10" ht="15.75">
      <c r="A3684" s="37">
        <f t="shared" si="115"/>
        <v>3680</v>
      </c>
      <c r="B3684" s="115" t="s">
        <v>202</v>
      </c>
      <c r="C3684" s="113" t="s">
        <v>7310</v>
      </c>
      <c r="D3684" s="113" t="s">
        <v>7311</v>
      </c>
      <c r="E3684" s="113" t="s">
        <v>211</v>
      </c>
      <c r="F3684" s="113"/>
      <c r="G3684" s="113">
        <v>1</v>
      </c>
      <c r="H3684" s="118">
        <v>2998.06</v>
      </c>
      <c r="I3684" s="161">
        <v>0.25</v>
      </c>
      <c r="J3684" s="157">
        <f t="shared" si="114"/>
        <v>2248.5450000000001</v>
      </c>
    </row>
    <row r="3685" spans="1:10" ht="15.75">
      <c r="A3685" s="37">
        <f t="shared" si="115"/>
        <v>3681</v>
      </c>
      <c r="B3685" s="115" t="s">
        <v>202</v>
      </c>
      <c r="C3685" s="113" t="s">
        <v>7312</v>
      </c>
      <c r="D3685" s="113" t="s">
        <v>7313</v>
      </c>
      <c r="E3685" s="113" t="s">
        <v>211</v>
      </c>
      <c r="F3685" s="113"/>
      <c r="G3685" s="113">
        <v>1</v>
      </c>
      <c r="H3685" s="118">
        <v>4556.1516000000001</v>
      </c>
      <c r="I3685" s="161">
        <v>0.25</v>
      </c>
      <c r="J3685" s="157">
        <f t="shared" si="114"/>
        <v>3417.1136999999999</v>
      </c>
    </row>
    <row r="3686" spans="1:10" ht="15.75">
      <c r="A3686" s="37">
        <f t="shared" si="115"/>
        <v>3682</v>
      </c>
      <c r="B3686" s="115" t="s">
        <v>202</v>
      </c>
      <c r="C3686" s="113" t="s">
        <v>7314</v>
      </c>
      <c r="D3686" s="113" t="s">
        <v>7315</v>
      </c>
      <c r="E3686" s="113" t="s">
        <v>211</v>
      </c>
      <c r="F3686" s="113"/>
      <c r="G3686" s="113">
        <v>1</v>
      </c>
      <c r="H3686" s="118">
        <v>3140.83</v>
      </c>
      <c r="I3686" s="161">
        <v>0.25</v>
      </c>
      <c r="J3686" s="157">
        <f t="shared" si="114"/>
        <v>2355.6224999999999</v>
      </c>
    </row>
    <row r="3687" spans="1:10" ht="15.75">
      <c r="A3687" s="37">
        <f t="shared" si="115"/>
        <v>3683</v>
      </c>
      <c r="B3687" s="115" t="s">
        <v>202</v>
      </c>
      <c r="C3687" s="113" t="s">
        <v>7316</v>
      </c>
      <c r="D3687" s="113" t="s">
        <v>7317</v>
      </c>
      <c r="E3687" s="113" t="s">
        <v>211</v>
      </c>
      <c r="F3687" s="113"/>
      <c r="G3687" s="113">
        <v>1</v>
      </c>
      <c r="H3687" s="118">
        <v>4255.4399999999996</v>
      </c>
      <c r="I3687" s="161">
        <v>0.25</v>
      </c>
      <c r="J3687" s="157">
        <f t="shared" si="114"/>
        <v>3191.58</v>
      </c>
    </row>
    <row r="3688" spans="1:10" ht="15.75">
      <c r="A3688" s="37">
        <f t="shared" si="115"/>
        <v>3684</v>
      </c>
      <c r="B3688" s="115" t="s">
        <v>202</v>
      </c>
      <c r="C3688" s="113" t="s">
        <v>7318</v>
      </c>
      <c r="D3688" s="113" t="s">
        <v>7319</v>
      </c>
      <c r="E3688" s="113" t="s">
        <v>211</v>
      </c>
      <c r="F3688" s="113"/>
      <c r="G3688" s="113">
        <v>1</v>
      </c>
      <c r="H3688" s="118">
        <v>4255.4399999999996</v>
      </c>
      <c r="I3688" s="161">
        <v>0.25</v>
      </c>
      <c r="J3688" s="157">
        <f t="shared" si="114"/>
        <v>3191.58</v>
      </c>
    </row>
    <row r="3689" spans="1:10" ht="15.75">
      <c r="A3689" s="37">
        <f t="shared" si="115"/>
        <v>3685</v>
      </c>
      <c r="B3689" s="115" t="s">
        <v>202</v>
      </c>
      <c r="C3689" s="113" t="s">
        <v>7320</v>
      </c>
      <c r="D3689" s="113" t="s">
        <v>7321</v>
      </c>
      <c r="E3689" s="113" t="s">
        <v>211</v>
      </c>
      <c r="F3689" s="113"/>
      <c r="G3689" s="113">
        <v>1</v>
      </c>
      <c r="H3689" s="118">
        <v>3483.4800000000005</v>
      </c>
      <c r="I3689" s="161">
        <v>0.25</v>
      </c>
      <c r="J3689" s="157">
        <f t="shared" si="114"/>
        <v>2612.6100000000006</v>
      </c>
    </row>
    <row r="3690" spans="1:10" ht="15.75">
      <c r="A3690" s="37">
        <f t="shared" si="115"/>
        <v>3686</v>
      </c>
      <c r="B3690" s="115" t="s">
        <v>202</v>
      </c>
      <c r="C3690" s="113" t="s">
        <v>7322</v>
      </c>
      <c r="D3690" s="113" t="s">
        <v>7323</v>
      </c>
      <c r="E3690" s="113" t="s">
        <v>211</v>
      </c>
      <c r="F3690" s="113"/>
      <c r="G3690" s="113">
        <v>1</v>
      </c>
      <c r="H3690" s="118">
        <v>4977.13</v>
      </c>
      <c r="I3690" s="161">
        <v>0.25</v>
      </c>
      <c r="J3690" s="157">
        <f t="shared" si="114"/>
        <v>3732.8474999999999</v>
      </c>
    </row>
    <row r="3691" spans="1:10" ht="15.75">
      <c r="A3691" s="37">
        <f t="shared" si="115"/>
        <v>3687</v>
      </c>
      <c r="B3691" s="115" t="s">
        <v>202</v>
      </c>
      <c r="C3691" s="113" t="s">
        <v>7324</v>
      </c>
      <c r="D3691" s="113" t="s">
        <v>7325</v>
      </c>
      <c r="E3691" s="113" t="s">
        <v>211</v>
      </c>
      <c r="F3691" s="113"/>
      <c r="G3691" s="113">
        <v>1</v>
      </c>
      <c r="H3691" s="118">
        <v>4027.6236000000004</v>
      </c>
      <c r="I3691" s="161">
        <v>0.25</v>
      </c>
      <c r="J3691" s="157">
        <f t="shared" si="114"/>
        <v>3020.7177000000001</v>
      </c>
    </row>
    <row r="3692" spans="1:10" ht="15.75">
      <c r="A3692" s="37">
        <f t="shared" si="115"/>
        <v>3688</v>
      </c>
      <c r="B3692" s="115" t="s">
        <v>202</v>
      </c>
      <c r="C3692" s="113" t="s">
        <v>7326</v>
      </c>
      <c r="D3692" s="113" t="s">
        <v>7327</v>
      </c>
      <c r="E3692" s="113" t="s">
        <v>211</v>
      </c>
      <c r="F3692" s="113"/>
      <c r="G3692" s="113">
        <v>1</v>
      </c>
      <c r="H3692" s="118">
        <v>4320.93</v>
      </c>
      <c r="I3692" s="161">
        <v>0.25</v>
      </c>
      <c r="J3692" s="157">
        <f t="shared" si="114"/>
        <v>3240.6975000000002</v>
      </c>
    </row>
    <row r="3693" spans="1:10" ht="15.75">
      <c r="A3693" s="37">
        <f t="shared" si="115"/>
        <v>3689</v>
      </c>
      <c r="B3693" s="115" t="s">
        <v>202</v>
      </c>
      <c r="C3693" s="113" t="s">
        <v>7328</v>
      </c>
      <c r="D3693" s="113" t="s">
        <v>7329</v>
      </c>
      <c r="E3693" s="113" t="s">
        <v>211</v>
      </c>
      <c r="F3693" s="113"/>
      <c r="G3693" s="113">
        <v>1</v>
      </c>
      <c r="H3693" s="118">
        <v>4795.07</v>
      </c>
      <c r="I3693" s="161">
        <v>0.25</v>
      </c>
      <c r="J3693" s="157">
        <f t="shared" si="114"/>
        <v>3596.3024999999998</v>
      </c>
    </row>
    <row r="3694" spans="1:10" ht="15.75">
      <c r="A3694" s="37">
        <f t="shared" si="115"/>
        <v>3690</v>
      </c>
      <c r="B3694" s="115" t="s">
        <v>202</v>
      </c>
      <c r="C3694" s="113" t="s">
        <v>7330</v>
      </c>
      <c r="D3694" s="113" t="s">
        <v>7331</v>
      </c>
      <c r="E3694" s="113" t="s">
        <v>211</v>
      </c>
      <c r="F3694" s="113"/>
      <c r="G3694" s="113">
        <v>1</v>
      </c>
      <c r="H3694" s="118">
        <v>5768.23</v>
      </c>
      <c r="I3694" s="161">
        <v>0.25</v>
      </c>
      <c r="J3694" s="157">
        <f t="shared" si="114"/>
        <v>4326.1724999999997</v>
      </c>
    </row>
    <row r="3695" spans="1:10" ht="15.75">
      <c r="A3695" s="37">
        <f t="shared" si="115"/>
        <v>3691</v>
      </c>
      <c r="B3695" s="115" t="s">
        <v>202</v>
      </c>
      <c r="C3695" s="113" t="s">
        <v>7332</v>
      </c>
      <c r="D3695" s="113" t="s">
        <v>7333</v>
      </c>
      <c r="E3695" s="113" t="s">
        <v>211</v>
      </c>
      <c r="F3695" s="113"/>
      <c r="G3695" s="113">
        <v>1</v>
      </c>
      <c r="H3695" s="118">
        <v>4320.93</v>
      </c>
      <c r="I3695" s="161">
        <v>0.25</v>
      </c>
      <c r="J3695" s="157">
        <f t="shared" si="114"/>
        <v>3240.6975000000002</v>
      </c>
    </row>
    <row r="3696" spans="1:10" ht="15.75">
      <c r="A3696" s="37">
        <f t="shared" si="115"/>
        <v>3692</v>
      </c>
      <c r="B3696" s="115" t="s">
        <v>202</v>
      </c>
      <c r="C3696" s="113" t="s">
        <v>7334</v>
      </c>
      <c r="D3696" s="113" t="s">
        <v>7335</v>
      </c>
      <c r="E3696" s="113" t="s">
        <v>211</v>
      </c>
      <c r="F3696" s="113"/>
      <c r="G3696" s="113">
        <v>1</v>
      </c>
      <c r="H3696" s="118">
        <v>4178.17</v>
      </c>
      <c r="I3696" s="161">
        <v>0.25</v>
      </c>
      <c r="J3696" s="157">
        <f t="shared" si="114"/>
        <v>3133.6275000000001</v>
      </c>
    </row>
    <row r="3697" spans="1:10" ht="15.75">
      <c r="A3697" s="37">
        <f t="shared" si="115"/>
        <v>3693</v>
      </c>
      <c r="B3697" s="115" t="s">
        <v>202</v>
      </c>
      <c r="C3697" s="113" t="s">
        <v>7336</v>
      </c>
      <c r="D3697" s="113" t="s">
        <v>7337</v>
      </c>
      <c r="E3697" s="113" t="s">
        <v>211</v>
      </c>
      <c r="F3697" s="113"/>
      <c r="G3697" s="113">
        <v>1</v>
      </c>
      <c r="H3697" s="118">
        <v>4653.6099999999997</v>
      </c>
      <c r="I3697" s="161">
        <v>0.25</v>
      </c>
      <c r="J3697" s="157">
        <f t="shared" si="114"/>
        <v>3490.2074999999995</v>
      </c>
    </row>
    <row r="3698" spans="1:10" ht="15.75">
      <c r="A3698" s="37">
        <f t="shared" si="115"/>
        <v>3694</v>
      </c>
      <c r="B3698" s="115" t="s">
        <v>202</v>
      </c>
      <c r="C3698" s="113" t="s">
        <v>7338</v>
      </c>
      <c r="D3698" s="113" t="s">
        <v>7291</v>
      </c>
      <c r="E3698" s="113" t="s">
        <v>211</v>
      </c>
      <c r="F3698" s="113"/>
      <c r="G3698" s="113">
        <v>1</v>
      </c>
      <c r="H3698" s="118">
        <v>1508.8550400000004</v>
      </c>
      <c r="I3698" s="161">
        <v>0.25</v>
      </c>
      <c r="J3698" s="157">
        <f t="shared" si="114"/>
        <v>1131.6412800000003</v>
      </c>
    </row>
    <row r="3699" spans="1:10" ht="15.75">
      <c r="A3699" s="37">
        <f t="shared" si="115"/>
        <v>3695</v>
      </c>
      <c r="B3699" s="115" t="s">
        <v>202</v>
      </c>
      <c r="C3699" s="113" t="s">
        <v>7339</v>
      </c>
      <c r="D3699" s="113" t="s">
        <v>7293</v>
      </c>
      <c r="E3699" s="113" t="s">
        <v>211</v>
      </c>
      <c r="F3699" s="113"/>
      <c r="G3699" s="113">
        <v>1</v>
      </c>
      <c r="H3699" s="118">
        <v>1476.1107900000002</v>
      </c>
      <c r="I3699" s="161">
        <v>0.25</v>
      </c>
      <c r="J3699" s="157">
        <f t="shared" si="114"/>
        <v>1107.0830925</v>
      </c>
    </row>
    <row r="3700" spans="1:10" ht="15.75">
      <c r="A3700" s="37">
        <f t="shared" si="115"/>
        <v>3696</v>
      </c>
      <c r="B3700" s="115" t="s">
        <v>202</v>
      </c>
      <c r="C3700" s="113" t="s">
        <v>7340</v>
      </c>
      <c r="D3700" s="113" t="s">
        <v>7295</v>
      </c>
      <c r="E3700" s="113" t="s">
        <v>211</v>
      </c>
      <c r="F3700" s="113"/>
      <c r="G3700" s="113">
        <v>1</v>
      </c>
      <c r="H3700" s="118">
        <v>1476.1107900000002</v>
      </c>
      <c r="I3700" s="161">
        <v>0.25</v>
      </c>
      <c r="J3700" s="157">
        <f t="shared" si="114"/>
        <v>1107.0830925</v>
      </c>
    </row>
    <row r="3701" spans="1:10" ht="15.75">
      <c r="A3701" s="37">
        <f t="shared" si="115"/>
        <v>3697</v>
      </c>
      <c r="B3701" s="115" t="s">
        <v>202</v>
      </c>
      <c r="C3701" s="113" t="s">
        <v>7341</v>
      </c>
      <c r="D3701" s="113" t="s">
        <v>7342</v>
      </c>
      <c r="E3701" s="113" t="s">
        <v>211</v>
      </c>
      <c r="F3701" s="113"/>
      <c r="G3701" s="113">
        <v>1</v>
      </c>
      <c r="H3701" s="118">
        <v>2000.0187900000003</v>
      </c>
      <c r="I3701" s="161">
        <v>0.25</v>
      </c>
      <c r="J3701" s="157">
        <f t="shared" si="114"/>
        <v>1500.0140925000003</v>
      </c>
    </row>
    <row r="3702" spans="1:10" ht="15.75">
      <c r="A3702" s="37">
        <f t="shared" si="115"/>
        <v>3698</v>
      </c>
      <c r="B3702" s="115" t="s">
        <v>202</v>
      </c>
      <c r="C3702" s="113" t="s">
        <v>7343</v>
      </c>
      <c r="D3702" s="113" t="s">
        <v>7299</v>
      </c>
      <c r="E3702" s="113" t="s">
        <v>211</v>
      </c>
      <c r="F3702" s="113"/>
      <c r="G3702" s="113">
        <v>1</v>
      </c>
      <c r="H3702" s="118">
        <v>1508.8550400000004</v>
      </c>
      <c r="I3702" s="161">
        <v>0.25</v>
      </c>
      <c r="J3702" s="157">
        <f t="shared" si="114"/>
        <v>1131.6412800000003</v>
      </c>
    </row>
    <row r="3703" spans="1:10" ht="15.75">
      <c r="A3703" s="37">
        <f t="shared" si="115"/>
        <v>3699</v>
      </c>
      <c r="B3703" s="115" t="s">
        <v>202</v>
      </c>
      <c r="C3703" s="113" t="s">
        <v>7344</v>
      </c>
      <c r="D3703" s="113" t="s">
        <v>7301</v>
      </c>
      <c r="E3703" s="113" t="s">
        <v>211</v>
      </c>
      <c r="F3703" s="113"/>
      <c r="G3703" s="113">
        <v>1</v>
      </c>
      <c r="H3703" s="118">
        <v>1508.8550400000004</v>
      </c>
      <c r="I3703" s="161">
        <v>0.25</v>
      </c>
      <c r="J3703" s="157">
        <f t="shared" ref="J3703:J3766" si="116">H3703*(1-I3703)</f>
        <v>1131.6412800000003</v>
      </c>
    </row>
    <row r="3704" spans="1:10" ht="15.75">
      <c r="A3704" s="37">
        <f t="shared" si="115"/>
        <v>3700</v>
      </c>
      <c r="B3704" s="115" t="s">
        <v>202</v>
      </c>
      <c r="C3704" s="113" t="s">
        <v>7345</v>
      </c>
      <c r="D3704" s="113" t="s">
        <v>7303</v>
      </c>
      <c r="E3704" s="113" t="s">
        <v>211</v>
      </c>
      <c r="F3704" s="113"/>
      <c r="G3704" s="113">
        <v>1</v>
      </c>
      <c r="H3704" s="118">
        <v>1383.7824000000003</v>
      </c>
      <c r="I3704" s="161">
        <v>0.25</v>
      </c>
      <c r="J3704" s="157">
        <f t="shared" si="116"/>
        <v>1037.8368000000003</v>
      </c>
    </row>
    <row r="3705" spans="1:10" ht="15.75">
      <c r="A3705" s="37">
        <f t="shared" si="115"/>
        <v>3701</v>
      </c>
      <c r="B3705" s="115" t="s">
        <v>202</v>
      </c>
      <c r="C3705" s="113" t="s">
        <v>7346</v>
      </c>
      <c r="D3705" s="113" t="s">
        <v>7305</v>
      </c>
      <c r="E3705" s="113" t="s">
        <v>211</v>
      </c>
      <c r="F3705" s="113"/>
      <c r="G3705" s="113">
        <v>1</v>
      </c>
      <c r="H3705" s="118">
        <v>1508.8550400000004</v>
      </c>
      <c r="I3705" s="161">
        <v>0.25</v>
      </c>
      <c r="J3705" s="157">
        <f t="shared" si="116"/>
        <v>1131.6412800000003</v>
      </c>
    </row>
    <row r="3706" spans="1:10" ht="15.75">
      <c r="A3706" s="37">
        <f t="shared" si="115"/>
        <v>3702</v>
      </c>
      <c r="B3706" s="115" t="s">
        <v>202</v>
      </c>
      <c r="C3706" s="113" t="s">
        <v>7347</v>
      </c>
      <c r="D3706" s="113" t="s">
        <v>7307</v>
      </c>
      <c r="E3706" s="113" t="s">
        <v>211</v>
      </c>
      <c r="F3706" s="113"/>
      <c r="G3706" s="113">
        <v>1</v>
      </c>
      <c r="H3706" s="118">
        <v>1252.1401200000003</v>
      </c>
      <c r="I3706" s="161">
        <v>0.25</v>
      </c>
      <c r="J3706" s="157">
        <f t="shared" si="116"/>
        <v>939.10509000000025</v>
      </c>
    </row>
    <row r="3707" spans="1:10" ht="15.75">
      <c r="A3707" s="37">
        <f t="shared" si="115"/>
        <v>3703</v>
      </c>
      <c r="B3707" s="115" t="s">
        <v>202</v>
      </c>
      <c r="C3707" s="113" t="s">
        <v>7348</v>
      </c>
      <c r="D3707" s="113" t="s">
        <v>7349</v>
      </c>
      <c r="E3707" s="113" t="s">
        <v>211</v>
      </c>
      <c r="F3707" s="113"/>
      <c r="G3707" s="113">
        <v>1</v>
      </c>
      <c r="H3707" s="118">
        <v>1252.1401200000003</v>
      </c>
      <c r="I3707" s="161">
        <v>0.25</v>
      </c>
      <c r="J3707" s="157">
        <f t="shared" si="116"/>
        <v>939.10509000000025</v>
      </c>
    </row>
    <row r="3708" spans="1:10" ht="15.75">
      <c r="A3708" s="37">
        <f t="shared" si="115"/>
        <v>3704</v>
      </c>
      <c r="B3708" s="115" t="s">
        <v>202</v>
      </c>
      <c r="C3708" s="113" t="s">
        <v>7350</v>
      </c>
      <c r="D3708" s="113" t="s">
        <v>7311</v>
      </c>
      <c r="E3708" s="113" t="s">
        <v>211</v>
      </c>
      <c r="F3708" s="113"/>
      <c r="G3708" s="113">
        <v>1</v>
      </c>
      <c r="H3708" s="118">
        <v>1409.3125199999999</v>
      </c>
      <c r="I3708" s="161">
        <v>0.25</v>
      </c>
      <c r="J3708" s="157">
        <f t="shared" si="116"/>
        <v>1056.9843900000001</v>
      </c>
    </row>
    <row r="3709" spans="1:10" ht="15.75">
      <c r="A3709" s="37">
        <f t="shared" si="115"/>
        <v>3705</v>
      </c>
      <c r="B3709" s="115" t="s">
        <v>202</v>
      </c>
      <c r="C3709" s="113" t="s">
        <v>7351</v>
      </c>
      <c r="D3709" s="113" t="s">
        <v>7313</v>
      </c>
      <c r="E3709" s="113" t="s">
        <v>211</v>
      </c>
      <c r="F3709" s="113"/>
      <c r="G3709" s="113">
        <v>1</v>
      </c>
      <c r="H3709" s="118">
        <v>2141.7396000000003</v>
      </c>
      <c r="I3709" s="161">
        <v>0.25</v>
      </c>
      <c r="J3709" s="157">
        <f t="shared" si="116"/>
        <v>1606.3047000000001</v>
      </c>
    </row>
    <row r="3710" spans="1:10" ht="15.75">
      <c r="A3710" s="37">
        <f t="shared" si="115"/>
        <v>3706</v>
      </c>
      <c r="B3710" s="115" t="s">
        <v>202</v>
      </c>
      <c r="C3710" s="113" t="s">
        <v>7352</v>
      </c>
      <c r="D3710" s="113" t="s">
        <v>7315</v>
      </c>
      <c r="E3710" s="113" t="s">
        <v>211</v>
      </c>
      <c r="F3710" s="113"/>
      <c r="G3710" s="113">
        <v>1</v>
      </c>
      <c r="H3710" s="118">
        <v>1476.1107900000002</v>
      </c>
      <c r="I3710" s="161">
        <v>0.25</v>
      </c>
      <c r="J3710" s="157">
        <f t="shared" si="116"/>
        <v>1107.0830925</v>
      </c>
    </row>
    <row r="3711" spans="1:10" ht="15.75">
      <c r="A3711" s="37">
        <f t="shared" si="115"/>
        <v>3707</v>
      </c>
      <c r="B3711" s="115" t="s">
        <v>202</v>
      </c>
      <c r="C3711" s="113" t="s">
        <v>7353</v>
      </c>
      <c r="D3711" s="113" t="s">
        <v>7317</v>
      </c>
      <c r="E3711" s="113" t="s">
        <v>211</v>
      </c>
      <c r="F3711" s="113"/>
      <c r="G3711" s="113">
        <v>1</v>
      </c>
      <c r="H3711" s="118">
        <v>2000.0187900000003</v>
      </c>
      <c r="I3711" s="161">
        <v>0.25</v>
      </c>
      <c r="J3711" s="157">
        <f t="shared" si="116"/>
        <v>1500.0140925000003</v>
      </c>
    </row>
    <row r="3712" spans="1:10" ht="15.75">
      <c r="A3712" s="37">
        <f t="shared" si="115"/>
        <v>3708</v>
      </c>
      <c r="B3712" s="115" t="s">
        <v>202</v>
      </c>
      <c r="C3712" s="113" t="s">
        <v>7354</v>
      </c>
      <c r="D3712" s="113" t="s">
        <v>7319</v>
      </c>
      <c r="E3712" s="113" t="s">
        <v>211</v>
      </c>
      <c r="F3712" s="113"/>
      <c r="G3712" s="113">
        <v>1</v>
      </c>
      <c r="H3712" s="118">
        <v>2000.0187900000003</v>
      </c>
      <c r="I3712" s="161">
        <v>0.25</v>
      </c>
      <c r="J3712" s="157">
        <f t="shared" si="116"/>
        <v>1500.0140925000003</v>
      </c>
    </row>
    <row r="3713" spans="1:10" ht="15.75">
      <c r="A3713" s="37">
        <f t="shared" si="115"/>
        <v>3709</v>
      </c>
      <c r="B3713" s="115" t="s">
        <v>202</v>
      </c>
      <c r="C3713" s="113" t="s">
        <v>7355</v>
      </c>
      <c r="D3713" s="113" t="s">
        <v>7321</v>
      </c>
      <c r="E3713" s="113" t="s">
        <v>211</v>
      </c>
      <c r="F3713" s="113"/>
      <c r="G3713" s="113">
        <v>1</v>
      </c>
      <c r="H3713" s="118">
        <v>1637.2356000000004</v>
      </c>
      <c r="I3713" s="161">
        <v>0.25</v>
      </c>
      <c r="J3713" s="157">
        <f t="shared" si="116"/>
        <v>1227.9267000000004</v>
      </c>
    </row>
    <row r="3714" spans="1:10" ht="15.75">
      <c r="A3714" s="37">
        <f t="shared" si="115"/>
        <v>3710</v>
      </c>
      <c r="B3714" s="115" t="s">
        <v>202</v>
      </c>
      <c r="C3714" s="113" t="s">
        <v>7356</v>
      </c>
      <c r="D3714" s="113" t="s">
        <v>7323</v>
      </c>
      <c r="E3714" s="113" t="s">
        <v>211</v>
      </c>
      <c r="F3714" s="113"/>
      <c r="G3714" s="113">
        <v>1</v>
      </c>
      <c r="H3714" s="118">
        <v>2357.5860000000002</v>
      </c>
      <c r="I3714" s="161">
        <v>0.25</v>
      </c>
      <c r="J3714" s="157">
        <f t="shared" si="116"/>
        <v>1768.1895000000002</v>
      </c>
    </row>
    <row r="3715" spans="1:10" ht="15.75">
      <c r="A3715" s="37">
        <f t="shared" si="115"/>
        <v>3711</v>
      </c>
      <c r="B3715" s="115" t="s">
        <v>202</v>
      </c>
      <c r="C3715" s="113" t="s">
        <v>7357</v>
      </c>
      <c r="D3715" s="113" t="s">
        <v>7325</v>
      </c>
      <c r="E3715" s="113" t="s">
        <v>211</v>
      </c>
      <c r="F3715" s="113"/>
      <c r="G3715" s="113">
        <v>1</v>
      </c>
      <c r="H3715" s="118">
        <v>2064.1975200000006</v>
      </c>
      <c r="I3715" s="161">
        <v>0.25</v>
      </c>
      <c r="J3715" s="157">
        <f t="shared" si="116"/>
        <v>1548.1481400000005</v>
      </c>
    </row>
    <row r="3716" spans="1:10" ht="15.75">
      <c r="A3716" s="37">
        <f t="shared" si="115"/>
        <v>3712</v>
      </c>
      <c r="B3716" s="115" t="s">
        <v>202</v>
      </c>
      <c r="C3716" s="113" t="s">
        <v>7358</v>
      </c>
      <c r="D3716" s="113" t="s">
        <v>7327</v>
      </c>
      <c r="E3716" s="113" t="s">
        <v>211</v>
      </c>
      <c r="F3716" s="113"/>
      <c r="G3716" s="113">
        <v>1</v>
      </c>
      <c r="H3716" s="118">
        <v>2031.4532700000007</v>
      </c>
      <c r="I3716" s="161">
        <v>0.25</v>
      </c>
      <c r="J3716" s="157">
        <f t="shared" si="116"/>
        <v>1523.5899525000004</v>
      </c>
    </row>
    <row r="3717" spans="1:10" ht="15.75">
      <c r="A3717" s="37">
        <f t="shared" si="115"/>
        <v>3713</v>
      </c>
      <c r="B3717" s="115" t="s">
        <v>202</v>
      </c>
      <c r="C3717" s="113" t="s">
        <v>7359</v>
      </c>
      <c r="D3717" s="113" t="s">
        <v>7329</v>
      </c>
      <c r="E3717" s="113" t="s">
        <v>211</v>
      </c>
      <c r="F3717" s="113"/>
      <c r="G3717" s="113">
        <v>1</v>
      </c>
      <c r="H3717" s="118">
        <v>2254.1141700000007</v>
      </c>
      <c r="I3717" s="161">
        <v>0.25</v>
      </c>
      <c r="J3717" s="157">
        <f t="shared" si="116"/>
        <v>1690.5856275000006</v>
      </c>
    </row>
    <row r="3718" spans="1:10" ht="15.75">
      <c r="A3718" s="37">
        <f t="shared" si="115"/>
        <v>3714</v>
      </c>
      <c r="B3718" s="115" t="s">
        <v>202</v>
      </c>
      <c r="C3718" s="113" t="s">
        <v>7360</v>
      </c>
      <c r="D3718" s="113" t="s">
        <v>7361</v>
      </c>
      <c r="E3718" s="113" t="s">
        <v>211</v>
      </c>
      <c r="F3718" s="113"/>
      <c r="G3718" s="113">
        <v>1</v>
      </c>
      <c r="H3718" s="118">
        <v>2254.1141700000007</v>
      </c>
      <c r="I3718" s="161">
        <v>0.25</v>
      </c>
      <c r="J3718" s="157">
        <f t="shared" si="116"/>
        <v>1690.5856275000006</v>
      </c>
    </row>
    <row r="3719" spans="1:10" ht="15.75">
      <c r="A3719" s="37">
        <f t="shared" ref="A3719:A3782" si="117">A3718+1</f>
        <v>3715</v>
      </c>
      <c r="B3719" s="115" t="s">
        <v>202</v>
      </c>
      <c r="C3719" s="113" t="s">
        <v>7362</v>
      </c>
      <c r="D3719" s="113" t="s">
        <v>7333</v>
      </c>
      <c r="E3719" s="113" t="s">
        <v>211</v>
      </c>
      <c r="F3719" s="113"/>
      <c r="G3719" s="113">
        <v>1</v>
      </c>
      <c r="H3719" s="118">
        <v>2031.4532700000007</v>
      </c>
      <c r="I3719" s="161">
        <v>0.25</v>
      </c>
      <c r="J3719" s="157">
        <f t="shared" si="116"/>
        <v>1523.5899525000004</v>
      </c>
    </row>
    <row r="3720" spans="1:10" ht="15.75">
      <c r="A3720" s="37">
        <f t="shared" si="117"/>
        <v>3716</v>
      </c>
      <c r="B3720" s="115" t="s">
        <v>202</v>
      </c>
      <c r="C3720" s="113" t="s">
        <v>7363</v>
      </c>
      <c r="D3720" s="113" t="s">
        <v>7335</v>
      </c>
      <c r="E3720" s="113" t="s">
        <v>211</v>
      </c>
      <c r="F3720" s="113"/>
      <c r="G3720" s="113">
        <v>1</v>
      </c>
      <c r="H3720" s="118">
        <v>1963.3452300000001</v>
      </c>
      <c r="I3720" s="161">
        <v>0.25</v>
      </c>
      <c r="J3720" s="157">
        <f t="shared" si="116"/>
        <v>1472.5089225000002</v>
      </c>
    </row>
    <row r="3721" spans="1:10" ht="15.75">
      <c r="A3721" s="37">
        <f t="shared" si="117"/>
        <v>3717</v>
      </c>
      <c r="B3721" s="115" t="s">
        <v>202</v>
      </c>
      <c r="C3721" s="113" t="s">
        <v>7364</v>
      </c>
      <c r="D3721" s="113" t="s">
        <v>7291</v>
      </c>
      <c r="E3721" s="113" t="s">
        <v>211</v>
      </c>
      <c r="F3721" s="113"/>
      <c r="G3721" s="113">
        <v>1</v>
      </c>
      <c r="H3721" s="118">
        <v>3536.3790000000008</v>
      </c>
      <c r="I3721" s="161">
        <v>0.25</v>
      </c>
      <c r="J3721" s="157">
        <f t="shared" si="116"/>
        <v>2652.2842500000006</v>
      </c>
    </row>
    <row r="3722" spans="1:10" ht="15.75">
      <c r="A3722" s="37">
        <f t="shared" si="117"/>
        <v>3718</v>
      </c>
      <c r="B3722" s="115" t="s">
        <v>202</v>
      </c>
      <c r="C3722" s="113" t="s">
        <v>7365</v>
      </c>
      <c r="D3722" s="113" t="s">
        <v>7293</v>
      </c>
      <c r="E3722" s="113" t="s">
        <v>211</v>
      </c>
      <c r="F3722" s="113"/>
      <c r="G3722" s="113">
        <v>1</v>
      </c>
      <c r="H3722" s="118">
        <v>3536.3790000000008</v>
      </c>
      <c r="I3722" s="161">
        <v>0.25</v>
      </c>
      <c r="J3722" s="157">
        <f t="shared" si="116"/>
        <v>2652.2842500000006</v>
      </c>
    </row>
    <row r="3723" spans="1:10" ht="15.75">
      <c r="A3723" s="37">
        <f t="shared" si="117"/>
        <v>3719</v>
      </c>
      <c r="B3723" s="115" t="s">
        <v>202</v>
      </c>
      <c r="C3723" s="113" t="s">
        <v>7366</v>
      </c>
      <c r="D3723" s="113" t="s">
        <v>7295</v>
      </c>
      <c r="E3723" s="113" t="s">
        <v>211</v>
      </c>
      <c r="F3723" s="113"/>
      <c r="G3723" s="113">
        <v>1</v>
      </c>
      <c r="H3723" s="118">
        <v>3536.3790000000008</v>
      </c>
      <c r="I3723" s="161">
        <v>0.25</v>
      </c>
      <c r="J3723" s="157">
        <f t="shared" si="116"/>
        <v>2652.2842500000006</v>
      </c>
    </row>
    <row r="3724" spans="1:10" ht="15.75">
      <c r="A3724" s="37">
        <f t="shared" si="117"/>
        <v>3720</v>
      </c>
      <c r="B3724" s="115" t="s">
        <v>202</v>
      </c>
      <c r="C3724" s="113" t="s">
        <v>7367</v>
      </c>
      <c r="D3724" s="113" t="s">
        <v>7297</v>
      </c>
      <c r="E3724" s="113" t="s">
        <v>211</v>
      </c>
      <c r="F3724" s="113"/>
      <c r="G3724" s="113">
        <v>1</v>
      </c>
      <c r="H3724" s="118">
        <v>4584.1950000000006</v>
      </c>
      <c r="I3724" s="161">
        <v>0.25</v>
      </c>
      <c r="J3724" s="157">
        <f t="shared" si="116"/>
        <v>3438.1462500000007</v>
      </c>
    </row>
    <row r="3725" spans="1:10" ht="15.75">
      <c r="A3725" s="37">
        <f t="shared" si="117"/>
        <v>3721</v>
      </c>
      <c r="B3725" s="115" t="s">
        <v>202</v>
      </c>
      <c r="C3725" s="113" t="s">
        <v>7368</v>
      </c>
      <c r="D3725" s="113" t="s">
        <v>7299</v>
      </c>
      <c r="E3725" s="113" t="s">
        <v>211</v>
      </c>
      <c r="F3725" s="113"/>
      <c r="G3725" s="113">
        <v>1</v>
      </c>
      <c r="H3725" s="118">
        <v>3536.3790000000008</v>
      </c>
      <c r="I3725" s="161">
        <v>0.25</v>
      </c>
      <c r="J3725" s="157">
        <f t="shared" si="116"/>
        <v>2652.2842500000006</v>
      </c>
    </row>
    <row r="3726" spans="1:10" ht="15.75">
      <c r="A3726" s="37">
        <f t="shared" si="117"/>
        <v>3722</v>
      </c>
      <c r="B3726" s="115" t="s">
        <v>202</v>
      </c>
      <c r="C3726" s="113" t="s">
        <v>7369</v>
      </c>
      <c r="D3726" s="113" t="s">
        <v>7301</v>
      </c>
      <c r="E3726" s="113" t="s">
        <v>211</v>
      </c>
      <c r="F3726" s="113"/>
      <c r="G3726" s="113">
        <v>1</v>
      </c>
      <c r="H3726" s="118">
        <v>3536.3790000000008</v>
      </c>
      <c r="I3726" s="161">
        <v>0.25</v>
      </c>
      <c r="J3726" s="157">
        <f t="shared" si="116"/>
        <v>2652.2842500000006</v>
      </c>
    </row>
    <row r="3727" spans="1:10" ht="15.75">
      <c r="A3727" s="37">
        <f t="shared" si="117"/>
        <v>3723</v>
      </c>
      <c r="B3727" s="115" t="s">
        <v>202</v>
      </c>
      <c r="C3727" s="113" t="s">
        <v>7370</v>
      </c>
      <c r="D3727" s="113" t="s">
        <v>7303</v>
      </c>
      <c r="E3727" s="113" t="s">
        <v>211</v>
      </c>
      <c r="F3727" s="113"/>
      <c r="G3727" s="113">
        <v>1</v>
      </c>
      <c r="H3727" s="118">
        <v>2267.98</v>
      </c>
      <c r="I3727" s="161">
        <v>0.25</v>
      </c>
      <c r="J3727" s="157">
        <f t="shared" si="116"/>
        <v>1700.9850000000001</v>
      </c>
    </row>
    <row r="3728" spans="1:10" ht="15.75">
      <c r="A3728" s="37">
        <f t="shared" si="117"/>
        <v>3724</v>
      </c>
      <c r="B3728" s="115" t="s">
        <v>202</v>
      </c>
      <c r="C3728" s="113" t="s">
        <v>7371</v>
      </c>
      <c r="D3728" s="113" t="s">
        <v>7305</v>
      </c>
      <c r="E3728" s="113" t="s">
        <v>211</v>
      </c>
      <c r="F3728" s="113"/>
      <c r="G3728" s="113">
        <v>1</v>
      </c>
      <c r="H3728" s="118">
        <v>3536.3790000000008</v>
      </c>
      <c r="I3728" s="161">
        <v>0.25</v>
      </c>
      <c r="J3728" s="157">
        <f t="shared" si="116"/>
        <v>2652.2842500000006</v>
      </c>
    </row>
    <row r="3729" spans="1:10" ht="15.75">
      <c r="A3729" s="37">
        <f t="shared" si="117"/>
        <v>3725</v>
      </c>
      <c r="B3729" s="115" t="s">
        <v>202</v>
      </c>
      <c r="C3729" s="113" t="s">
        <v>7372</v>
      </c>
      <c r="D3729" s="113" t="s">
        <v>7373</v>
      </c>
      <c r="E3729" s="113" t="s">
        <v>211</v>
      </c>
      <c r="F3729" s="113"/>
      <c r="G3729" s="113">
        <v>1</v>
      </c>
      <c r="H3729" s="118">
        <v>3012.471</v>
      </c>
      <c r="I3729" s="161">
        <v>0.25</v>
      </c>
      <c r="J3729" s="157">
        <f t="shared" si="116"/>
        <v>2259.3532500000001</v>
      </c>
    </row>
    <row r="3730" spans="1:10" ht="15.75">
      <c r="A3730" s="37">
        <f t="shared" si="117"/>
        <v>3726</v>
      </c>
      <c r="B3730" s="115" t="s">
        <v>202</v>
      </c>
      <c r="C3730" s="113" t="s">
        <v>7374</v>
      </c>
      <c r="D3730" s="113" t="s">
        <v>7349</v>
      </c>
      <c r="E3730" s="113" t="s">
        <v>211</v>
      </c>
      <c r="F3730" s="113"/>
      <c r="G3730" s="113">
        <v>1</v>
      </c>
      <c r="H3730" s="118">
        <v>3012.471</v>
      </c>
      <c r="I3730" s="161">
        <v>0.25</v>
      </c>
      <c r="J3730" s="157">
        <f t="shared" si="116"/>
        <v>2259.3532500000001</v>
      </c>
    </row>
    <row r="3731" spans="1:10" ht="15.75">
      <c r="A3731" s="37">
        <f t="shared" si="117"/>
        <v>3727</v>
      </c>
      <c r="B3731" s="115" t="s">
        <v>202</v>
      </c>
      <c r="C3731" s="113" t="s">
        <v>7375</v>
      </c>
      <c r="D3731" s="113" t="s">
        <v>7311</v>
      </c>
      <c r="E3731" s="113" t="s">
        <v>211</v>
      </c>
      <c r="F3731" s="113"/>
      <c r="G3731" s="113">
        <v>1</v>
      </c>
      <c r="H3731" s="118">
        <v>3536.3790000000008</v>
      </c>
      <c r="I3731" s="161">
        <v>0.25</v>
      </c>
      <c r="J3731" s="157">
        <f t="shared" si="116"/>
        <v>2652.2842500000006</v>
      </c>
    </row>
    <row r="3732" spans="1:10" ht="15.75">
      <c r="A3732" s="37">
        <f t="shared" si="117"/>
        <v>3728</v>
      </c>
      <c r="B3732" s="115" t="s">
        <v>202</v>
      </c>
      <c r="C3732" s="113" t="s">
        <v>7376</v>
      </c>
      <c r="D3732" s="113" t="s">
        <v>7313</v>
      </c>
      <c r="E3732" s="113" t="s">
        <v>211</v>
      </c>
      <c r="F3732" s="113"/>
      <c r="G3732" s="113">
        <v>1</v>
      </c>
      <c r="H3732" s="118">
        <v>4924.92</v>
      </c>
      <c r="I3732" s="161">
        <v>0.25</v>
      </c>
      <c r="J3732" s="157">
        <f t="shared" si="116"/>
        <v>3693.69</v>
      </c>
    </row>
    <row r="3733" spans="1:10" ht="15.75">
      <c r="A3733" s="37">
        <f t="shared" si="117"/>
        <v>3729</v>
      </c>
      <c r="B3733" s="115" t="s">
        <v>202</v>
      </c>
      <c r="C3733" s="113" t="s">
        <v>7377</v>
      </c>
      <c r="D3733" s="113" t="s">
        <v>7315</v>
      </c>
      <c r="E3733" s="113" t="s">
        <v>211</v>
      </c>
      <c r="F3733" s="113"/>
      <c r="G3733" s="113">
        <v>1</v>
      </c>
      <c r="H3733" s="118">
        <v>3536.3790000000008</v>
      </c>
      <c r="I3733" s="161">
        <v>0.25</v>
      </c>
      <c r="J3733" s="157">
        <f t="shared" si="116"/>
        <v>2652.2842500000006</v>
      </c>
    </row>
    <row r="3734" spans="1:10" ht="15.75">
      <c r="A3734" s="37">
        <f t="shared" si="117"/>
        <v>3730</v>
      </c>
      <c r="B3734" s="115" t="s">
        <v>202</v>
      </c>
      <c r="C3734" s="113" t="s">
        <v>7378</v>
      </c>
      <c r="D3734" s="113" t="s">
        <v>7317</v>
      </c>
      <c r="E3734" s="113" t="s">
        <v>211</v>
      </c>
      <c r="F3734" s="113"/>
      <c r="G3734" s="113">
        <v>1</v>
      </c>
      <c r="H3734" s="118">
        <v>4584.1950000000006</v>
      </c>
      <c r="I3734" s="161">
        <v>0.25</v>
      </c>
      <c r="J3734" s="157">
        <f t="shared" si="116"/>
        <v>3438.1462500000007</v>
      </c>
    </row>
    <row r="3735" spans="1:10" ht="15.75">
      <c r="A3735" s="37">
        <f t="shared" si="117"/>
        <v>3731</v>
      </c>
      <c r="B3735" s="115" t="s">
        <v>202</v>
      </c>
      <c r="C3735" s="113" t="s">
        <v>7379</v>
      </c>
      <c r="D3735" s="113" t="s">
        <v>7319</v>
      </c>
      <c r="E3735" s="113" t="s">
        <v>211</v>
      </c>
      <c r="F3735" s="113"/>
      <c r="G3735" s="113">
        <v>1</v>
      </c>
      <c r="H3735" s="118">
        <v>4584.1950000000006</v>
      </c>
      <c r="I3735" s="161">
        <v>0.25</v>
      </c>
      <c r="J3735" s="157">
        <f t="shared" si="116"/>
        <v>3438.1462500000007</v>
      </c>
    </row>
    <row r="3736" spans="1:10" ht="15.75">
      <c r="A3736" s="37">
        <f t="shared" si="117"/>
        <v>3732</v>
      </c>
      <c r="B3736" s="115" t="s">
        <v>202</v>
      </c>
      <c r="C3736" s="113" t="s">
        <v>7380</v>
      </c>
      <c r="D3736" s="113" t="s">
        <v>7321</v>
      </c>
      <c r="E3736" s="113" t="s">
        <v>211</v>
      </c>
      <c r="F3736" s="113"/>
      <c r="G3736" s="113">
        <v>1</v>
      </c>
      <c r="H3736" s="118">
        <v>3843.8400000000006</v>
      </c>
      <c r="I3736" s="161">
        <v>0.25</v>
      </c>
      <c r="J3736" s="157">
        <f t="shared" si="116"/>
        <v>2882.8800000000006</v>
      </c>
    </row>
    <row r="3737" spans="1:10" ht="15.75">
      <c r="A3737" s="37">
        <f t="shared" si="117"/>
        <v>3733</v>
      </c>
      <c r="B3737" s="115" t="s">
        <v>202</v>
      </c>
      <c r="C3737" s="113" t="s">
        <v>7381</v>
      </c>
      <c r="D3737" s="113" t="s">
        <v>7323</v>
      </c>
      <c r="E3737" s="113" t="s">
        <v>211</v>
      </c>
      <c r="F3737" s="113"/>
      <c r="G3737" s="113">
        <v>1</v>
      </c>
      <c r="H3737" s="118">
        <v>5370.06</v>
      </c>
      <c r="I3737" s="161">
        <v>0.25</v>
      </c>
      <c r="J3737" s="157">
        <f t="shared" si="116"/>
        <v>4027.5450000000001</v>
      </c>
    </row>
    <row r="3738" spans="1:10" ht="15.75">
      <c r="A3738" s="37">
        <f t="shared" si="117"/>
        <v>3734</v>
      </c>
      <c r="B3738" s="115" t="s">
        <v>202</v>
      </c>
      <c r="C3738" s="113" t="s">
        <v>7382</v>
      </c>
      <c r="D3738" s="113" t="s">
        <v>7361</v>
      </c>
      <c r="E3738" s="113" t="s">
        <v>211</v>
      </c>
      <c r="F3738" s="113"/>
      <c r="G3738" s="113">
        <v>1</v>
      </c>
      <c r="H3738" s="118">
        <v>5408.86</v>
      </c>
      <c r="I3738" s="161">
        <v>0.25</v>
      </c>
      <c r="J3738" s="157">
        <f t="shared" si="116"/>
        <v>4056.6449999999995</v>
      </c>
    </row>
    <row r="3739" spans="1:10" ht="15.75">
      <c r="A3739" s="37">
        <f t="shared" si="117"/>
        <v>3735</v>
      </c>
      <c r="B3739" s="115" t="s">
        <v>202</v>
      </c>
      <c r="C3739" s="113" t="s">
        <v>7383</v>
      </c>
      <c r="D3739" s="113" t="s">
        <v>7333</v>
      </c>
      <c r="E3739" s="113" t="s">
        <v>211</v>
      </c>
      <c r="F3739" s="113"/>
      <c r="G3739" s="113">
        <v>1</v>
      </c>
      <c r="H3739" s="118">
        <v>4715.17</v>
      </c>
      <c r="I3739" s="161">
        <v>0.25</v>
      </c>
      <c r="J3739" s="157">
        <f t="shared" si="116"/>
        <v>3536.3775000000001</v>
      </c>
    </row>
    <row r="3740" spans="1:10" ht="15.75">
      <c r="A3740" s="37">
        <f t="shared" si="117"/>
        <v>3736</v>
      </c>
      <c r="B3740" s="115" t="s">
        <v>202</v>
      </c>
      <c r="C3740" s="113" t="s">
        <v>7384</v>
      </c>
      <c r="D3740" s="113" t="s">
        <v>7291</v>
      </c>
      <c r="E3740" s="113" t="s">
        <v>211</v>
      </c>
      <c r="F3740" s="113"/>
      <c r="G3740" s="113">
        <v>1</v>
      </c>
      <c r="H3740" s="118">
        <v>1702.7010000000002</v>
      </c>
      <c r="I3740" s="161">
        <v>0.25</v>
      </c>
      <c r="J3740" s="157">
        <f t="shared" si="116"/>
        <v>1277.0257500000002</v>
      </c>
    </row>
    <row r="3741" spans="1:10" ht="15.75">
      <c r="A3741" s="37">
        <f t="shared" si="117"/>
        <v>3737</v>
      </c>
      <c r="B3741" s="115" t="s">
        <v>202</v>
      </c>
      <c r="C3741" s="113" t="s">
        <v>7385</v>
      </c>
      <c r="D3741" s="113" t="s">
        <v>7293</v>
      </c>
      <c r="E3741" s="113" t="s">
        <v>211</v>
      </c>
      <c r="F3741" s="113"/>
      <c r="G3741" s="113">
        <v>1</v>
      </c>
      <c r="H3741" s="118">
        <v>1702.7010000000002</v>
      </c>
      <c r="I3741" s="161">
        <v>0.25</v>
      </c>
      <c r="J3741" s="157">
        <f t="shared" si="116"/>
        <v>1277.0257500000002</v>
      </c>
    </row>
    <row r="3742" spans="1:10" ht="15.75">
      <c r="A3742" s="37">
        <f t="shared" si="117"/>
        <v>3738</v>
      </c>
      <c r="B3742" s="115" t="s">
        <v>202</v>
      </c>
      <c r="C3742" s="113" t="s">
        <v>7386</v>
      </c>
      <c r="D3742" s="113" t="s">
        <v>7295</v>
      </c>
      <c r="E3742" s="113" t="s">
        <v>211</v>
      </c>
      <c r="F3742" s="113"/>
      <c r="G3742" s="113">
        <v>1</v>
      </c>
      <c r="H3742" s="118">
        <v>1702.7010000000002</v>
      </c>
      <c r="I3742" s="161">
        <v>0.25</v>
      </c>
      <c r="J3742" s="157">
        <f t="shared" si="116"/>
        <v>1277.0257500000002</v>
      </c>
    </row>
    <row r="3743" spans="1:10" ht="15.75">
      <c r="A3743" s="37">
        <f t="shared" si="117"/>
        <v>3739</v>
      </c>
      <c r="B3743" s="115" t="s">
        <v>202</v>
      </c>
      <c r="C3743" s="113" t="s">
        <v>7387</v>
      </c>
      <c r="D3743" s="113" t="s">
        <v>7297</v>
      </c>
      <c r="E3743" s="113" t="s">
        <v>211</v>
      </c>
      <c r="F3743" s="113"/>
      <c r="G3743" s="113">
        <v>1</v>
      </c>
      <c r="H3743" s="118">
        <v>2226.6090000000004</v>
      </c>
      <c r="I3743" s="161">
        <v>0.25</v>
      </c>
      <c r="J3743" s="157">
        <f t="shared" si="116"/>
        <v>1669.9567500000003</v>
      </c>
    </row>
    <row r="3744" spans="1:10" ht="15.75">
      <c r="A3744" s="37">
        <f t="shared" si="117"/>
        <v>3740</v>
      </c>
      <c r="B3744" s="115" t="s">
        <v>202</v>
      </c>
      <c r="C3744" s="113" t="s">
        <v>7388</v>
      </c>
      <c r="D3744" s="113" t="s">
        <v>7299</v>
      </c>
      <c r="E3744" s="113" t="s">
        <v>211</v>
      </c>
      <c r="F3744" s="113"/>
      <c r="G3744" s="113">
        <v>1</v>
      </c>
      <c r="H3744" s="118">
        <v>1702.7010000000002</v>
      </c>
      <c r="I3744" s="161">
        <v>0.25</v>
      </c>
      <c r="J3744" s="157">
        <f t="shared" si="116"/>
        <v>1277.0257500000002</v>
      </c>
    </row>
    <row r="3745" spans="1:10" ht="15.75">
      <c r="A3745" s="37">
        <f t="shared" si="117"/>
        <v>3741</v>
      </c>
      <c r="B3745" s="115" t="s">
        <v>202</v>
      </c>
      <c r="C3745" s="113" t="s">
        <v>7389</v>
      </c>
      <c r="D3745" s="113" t="s">
        <v>7301</v>
      </c>
      <c r="E3745" s="113" t="s">
        <v>211</v>
      </c>
      <c r="F3745" s="113"/>
      <c r="G3745" s="113">
        <v>1</v>
      </c>
      <c r="H3745" s="118">
        <v>1702.7010000000002</v>
      </c>
      <c r="I3745" s="161">
        <v>0.25</v>
      </c>
      <c r="J3745" s="157">
        <f t="shared" si="116"/>
        <v>1277.0257500000002</v>
      </c>
    </row>
    <row r="3746" spans="1:10" ht="15.75">
      <c r="A3746" s="37">
        <f t="shared" si="117"/>
        <v>3742</v>
      </c>
      <c r="B3746" s="115" t="s">
        <v>202</v>
      </c>
      <c r="C3746" s="113" t="s">
        <v>7390</v>
      </c>
      <c r="D3746" s="113" t="s">
        <v>7303</v>
      </c>
      <c r="E3746" s="113" t="s">
        <v>211</v>
      </c>
      <c r="F3746" s="113"/>
      <c r="G3746" s="113">
        <v>1</v>
      </c>
      <c r="H3746" s="118">
        <v>1561.5600000000004</v>
      </c>
      <c r="I3746" s="161">
        <v>0.25</v>
      </c>
      <c r="J3746" s="157">
        <f t="shared" si="116"/>
        <v>1171.1700000000003</v>
      </c>
    </row>
    <row r="3747" spans="1:10" ht="15.75">
      <c r="A3747" s="37">
        <f t="shared" si="117"/>
        <v>3743</v>
      </c>
      <c r="B3747" s="115" t="s">
        <v>202</v>
      </c>
      <c r="C3747" s="113" t="s">
        <v>7391</v>
      </c>
      <c r="D3747" s="113" t="s">
        <v>7305</v>
      </c>
      <c r="E3747" s="113" t="s">
        <v>211</v>
      </c>
      <c r="F3747" s="113"/>
      <c r="G3747" s="113">
        <v>1</v>
      </c>
      <c r="H3747" s="118">
        <v>1702.7010000000002</v>
      </c>
      <c r="I3747" s="161">
        <v>0.25</v>
      </c>
      <c r="J3747" s="157">
        <f t="shared" si="116"/>
        <v>1277.0257500000002</v>
      </c>
    </row>
    <row r="3748" spans="1:10" ht="15.75">
      <c r="A3748" s="37">
        <f t="shared" si="117"/>
        <v>3744</v>
      </c>
      <c r="B3748" s="115" t="s">
        <v>202</v>
      </c>
      <c r="C3748" s="113" t="s">
        <v>7392</v>
      </c>
      <c r="D3748" s="113" t="s">
        <v>7373</v>
      </c>
      <c r="E3748" s="113" t="s">
        <v>211</v>
      </c>
      <c r="F3748" s="113"/>
      <c r="G3748" s="113">
        <v>1</v>
      </c>
      <c r="H3748" s="118">
        <v>1440.7470000000001</v>
      </c>
      <c r="I3748" s="161">
        <v>0.25</v>
      </c>
      <c r="J3748" s="157">
        <f t="shared" si="116"/>
        <v>1080.56025</v>
      </c>
    </row>
    <row r="3749" spans="1:10" ht="15.75">
      <c r="A3749" s="37">
        <f t="shared" si="117"/>
        <v>3745</v>
      </c>
      <c r="B3749" s="115" t="s">
        <v>202</v>
      </c>
      <c r="C3749" s="113" t="s">
        <v>7393</v>
      </c>
      <c r="D3749" s="113" t="s">
        <v>7349</v>
      </c>
      <c r="E3749" s="113" t="s">
        <v>211</v>
      </c>
      <c r="F3749" s="113"/>
      <c r="G3749" s="113">
        <v>1</v>
      </c>
      <c r="H3749" s="118">
        <v>1440.7470000000001</v>
      </c>
      <c r="I3749" s="161">
        <v>0.25</v>
      </c>
      <c r="J3749" s="157">
        <f t="shared" si="116"/>
        <v>1080.56025</v>
      </c>
    </row>
    <row r="3750" spans="1:10" ht="15.75">
      <c r="A3750" s="37">
        <f t="shared" si="117"/>
        <v>3746</v>
      </c>
      <c r="B3750" s="115" t="s">
        <v>202</v>
      </c>
      <c r="C3750" s="113" t="s">
        <v>7394</v>
      </c>
      <c r="D3750" s="113" t="s">
        <v>7311</v>
      </c>
      <c r="E3750" s="113" t="s">
        <v>211</v>
      </c>
      <c r="F3750" s="113"/>
      <c r="G3750" s="113">
        <v>1</v>
      </c>
      <c r="H3750" s="118">
        <v>1702.7010000000002</v>
      </c>
      <c r="I3750" s="161">
        <v>0.25</v>
      </c>
      <c r="J3750" s="157">
        <f t="shared" si="116"/>
        <v>1277.0257500000002</v>
      </c>
    </row>
    <row r="3751" spans="1:10" ht="15.75">
      <c r="A3751" s="37">
        <f t="shared" si="117"/>
        <v>3747</v>
      </c>
      <c r="B3751" s="115" t="s">
        <v>202</v>
      </c>
      <c r="C3751" s="113" t="s">
        <v>7395</v>
      </c>
      <c r="D3751" s="113" t="s">
        <v>7313</v>
      </c>
      <c r="E3751" s="113" t="s">
        <v>211</v>
      </c>
      <c r="F3751" s="113"/>
      <c r="G3751" s="113">
        <v>1</v>
      </c>
      <c r="H3751" s="118">
        <v>1621.62</v>
      </c>
      <c r="I3751" s="161">
        <v>0.25</v>
      </c>
      <c r="J3751" s="157">
        <f t="shared" si="116"/>
        <v>1216.2149999999999</v>
      </c>
    </row>
    <row r="3752" spans="1:10" ht="15.75">
      <c r="A3752" s="37">
        <f t="shared" si="117"/>
        <v>3748</v>
      </c>
      <c r="B3752" s="115" t="s">
        <v>202</v>
      </c>
      <c r="C3752" s="113" t="s">
        <v>7396</v>
      </c>
      <c r="D3752" s="113" t="s">
        <v>7315</v>
      </c>
      <c r="E3752" s="113" t="s">
        <v>211</v>
      </c>
      <c r="F3752" s="113"/>
      <c r="G3752" s="113">
        <v>1</v>
      </c>
      <c r="H3752" s="118">
        <v>1702.7010000000002</v>
      </c>
      <c r="I3752" s="161">
        <v>0.25</v>
      </c>
      <c r="J3752" s="157">
        <f t="shared" si="116"/>
        <v>1277.0257500000002</v>
      </c>
    </row>
    <row r="3753" spans="1:10" ht="15.75">
      <c r="A3753" s="37">
        <f t="shared" si="117"/>
        <v>3749</v>
      </c>
      <c r="B3753" s="115" t="s">
        <v>202</v>
      </c>
      <c r="C3753" s="113" t="s">
        <v>7397</v>
      </c>
      <c r="D3753" s="113" t="s">
        <v>7317</v>
      </c>
      <c r="E3753" s="113" t="s">
        <v>211</v>
      </c>
      <c r="F3753" s="113"/>
      <c r="G3753" s="113">
        <v>1</v>
      </c>
      <c r="H3753" s="118">
        <v>2226.6090000000004</v>
      </c>
      <c r="I3753" s="161">
        <v>0.25</v>
      </c>
      <c r="J3753" s="157">
        <f t="shared" si="116"/>
        <v>1669.9567500000003</v>
      </c>
    </row>
    <row r="3754" spans="1:10" ht="15.75">
      <c r="A3754" s="37">
        <f t="shared" si="117"/>
        <v>3750</v>
      </c>
      <c r="B3754" s="115" t="s">
        <v>202</v>
      </c>
      <c r="C3754" s="113" t="s">
        <v>7398</v>
      </c>
      <c r="D3754" s="113" t="s">
        <v>7319</v>
      </c>
      <c r="E3754" s="113" t="s">
        <v>211</v>
      </c>
      <c r="F3754" s="113"/>
      <c r="G3754" s="113">
        <v>1</v>
      </c>
      <c r="H3754" s="118">
        <v>2226.6090000000004</v>
      </c>
      <c r="I3754" s="161">
        <v>0.25</v>
      </c>
      <c r="J3754" s="157">
        <f t="shared" si="116"/>
        <v>1669.9567500000003</v>
      </c>
    </row>
    <row r="3755" spans="1:10" ht="15.75">
      <c r="A3755" s="37">
        <f t="shared" si="117"/>
        <v>3751</v>
      </c>
      <c r="B3755" s="115" t="s">
        <v>202</v>
      </c>
      <c r="C3755" s="113" t="s">
        <v>7399</v>
      </c>
      <c r="D3755" s="113" t="s">
        <v>7321</v>
      </c>
      <c r="E3755" s="113" t="s">
        <v>211</v>
      </c>
      <c r="F3755" s="113"/>
      <c r="G3755" s="113">
        <v>1</v>
      </c>
      <c r="H3755" s="118">
        <v>1801.8000000000004</v>
      </c>
      <c r="I3755" s="161">
        <v>0.25</v>
      </c>
      <c r="J3755" s="157">
        <f t="shared" si="116"/>
        <v>1351.3500000000004</v>
      </c>
    </row>
    <row r="3756" spans="1:10" ht="15.75">
      <c r="A3756" s="37">
        <f t="shared" si="117"/>
        <v>3752</v>
      </c>
      <c r="B3756" s="115" t="s">
        <v>202</v>
      </c>
      <c r="C3756" s="113" t="s">
        <v>7400</v>
      </c>
      <c r="D3756" s="113" t="s">
        <v>7323</v>
      </c>
      <c r="E3756" s="113" t="s">
        <v>211</v>
      </c>
      <c r="F3756" s="113"/>
      <c r="G3756" s="113">
        <v>1</v>
      </c>
      <c r="H3756" s="118">
        <v>2619.5400000000004</v>
      </c>
      <c r="I3756" s="161">
        <v>0.25</v>
      </c>
      <c r="J3756" s="157">
        <f t="shared" si="116"/>
        <v>1964.6550000000002</v>
      </c>
    </row>
    <row r="3757" spans="1:10" ht="15.75">
      <c r="A3757" s="37">
        <f t="shared" si="117"/>
        <v>3753</v>
      </c>
      <c r="B3757" s="115" t="s">
        <v>202</v>
      </c>
      <c r="C3757" s="113" t="s">
        <v>7401</v>
      </c>
      <c r="D3757" s="113" t="s">
        <v>7361</v>
      </c>
      <c r="E3757" s="113" t="s">
        <v>211</v>
      </c>
      <c r="F3757" s="113"/>
      <c r="G3757" s="113">
        <v>1</v>
      </c>
      <c r="H3757" s="118">
        <v>2488.56</v>
      </c>
      <c r="I3757" s="161">
        <v>0.25</v>
      </c>
      <c r="J3757" s="157">
        <f t="shared" si="116"/>
        <v>1866.42</v>
      </c>
    </row>
    <row r="3758" spans="1:10" ht="15.75">
      <c r="A3758" s="37">
        <f t="shared" si="117"/>
        <v>3754</v>
      </c>
      <c r="B3758" s="115" t="s">
        <v>202</v>
      </c>
      <c r="C3758" s="113" t="s">
        <v>7402</v>
      </c>
      <c r="D3758" s="113" t="s">
        <v>7333</v>
      </c>
      <c r="E3758" s="113" t="s">
        <v>211</v>
      </c>
      <c r="F3758" s="113"/>
      <c r="G3758" s="113">
        <v>1</v>
      </c>
      <c r="H3758" s="118">
        <v>2226.61</v>
      </c>
      <c r="I3758" s="161">
        <v>0.25</v>
      </c>
      <c r="J3758" s="157">
        <f t="shared" si="116"/>
        <v>1669.9575</v>
      </c>
    </row>
    <row r="3759" spans="1:10" ht="15.75">
      <c r="A3759" s="37">
        <f t="shared" si="117"/>
        <v>3755</v>
      </c>
      <c r="B3759" s="115" t="s">
        <v>202</v>
      </c>
      <c r="C3759" s="113" t="s">
        <v>7403</v>
      </c>
      <c r="D3759" s="113" t="s">
        <v>7404</v>
      </c>
      <c r="E3759" s="113" t="s">
        <v>211</v>
      </c>
      <c r="F3759" s="113"/>
      <c r="G3759" s="113">
        <v>1</v>
      </c>
      <c r="H3759" s="118">
        <v>1833.68</v>
      </c>
      <c r="I3759" s="161">
        <v>0.25</v>
      </c>
      <c r="J3759" s="157">
        <f t="shared" si="116"/>
        <v>1375.26</v>
      </c>
    </row>
    <row r="3760" spans="1:10" ht="15.75">
      <c r="A3760" s="37">
        <f t="shared" si="117"/>
        <v>3756</v>
      </c>
      <c r="B3760" s="115" t="s">
        <v>202</v>
      </c>
      <c r="C3760" s="113" t="s">
        <v>7405</v>
      </c>
      <c r="D3760" s="113" t="s">
        <v>7406</v>
      </c>
      <c r="E3760" s="113" t="s">
        <v>211</v>
      </c>
      <c r="F3760" s="113"/>
      <c r="G3760" s="113">
        <v>1</v>
      </c>
      <c r="H3760" s="118">
        <v>22.69</v>
      </c>
      <c r="I3760" s="161">
        <v>0.25</v>
      </c>
      <c r="J3760" s="157">
        <f t="shared" si="116"/>
        <v>17.017500000000002</v>
      </c>
    </row>
    <row r="3761" spans="1:10" ht="45">
      <c r="A3761" s="37">
        <f t="shared" si="117"/>
        <v>3757</v>
      </c>
      <c r="B3761" s="115" t="s">
        <v>202</v>
      </c>
      <c r="C3761" s="113" t="s">
        <v>7407</v>
      </c>
      <c r="D3761" s="113" t="s">
        <v>7408</v>
      </c>
      <c r="E3761" s="113" t="s">
        <v>211</v>
      </c>
      <c r="F3761" s="113"/>
      <c r="G3761" s="113">
        <v>1</v>
      </c>
      <c r="H3761" s="118">
        <v>1277.02</v>
      </c>
      <c r="I3761" s="161">
        <v>0.25</v>
      </c>
      <c r="J3761" s="157">
        <f t="shared" si="116"/>
        <v>957.76499999999999</v>
      </c>
    </row>
    <row r="3762" spans="1:10" ht="45">
      <c r="A3762" s="37">
        <f t="shared" si="117"/>
        <v>3758</v>
      </c>
      <c r="B3762" s="115" t="s">
        <v>202</v>
      </c>
      <c r="C3762" s="113" t="s">
        <v>7409</v>
      </c>
      <c r="D3762" s="113" t="s">
        <v>7410</v>
      </c>
      <c r="E3762" s="113" t="s">
        <v>211</v>
      </c>
      <c r="F3762" s="113"/>
      <c r="G3762" s="113">
        <v>1</v>
      </c>
      <c r="H3762" s="118">
        <v>1571.72</v>
      </c>
      <c r="I3762" s="161">
        <v>0.25</v>
      </c>
      <c r="J3762" s="157">
        <f t="shared" si="116"/>
        <v>1178.79</v>
      </c>
    </row>
    <row r="3763" spans="1:10" ht="30">
      <c r="A3763" s="37">
        <f t="shared" si="117"/>
        <v>3759</v>
      </c>
      <c r="B3763" s="115" t="s">
        <v>202</v>
      </c>
      <c r="C3763" s="113" t="s">
        <v>7411</v>
      </c>
      <c r="D3763" s="113" t="s">
        <v>7412</v>
      </c>
      <c r="E3763" s="113" t="s">
        <v>211</v>
      </c>
      <c r="F3763" s="113"/>
      <c r="G3763" s="113">
        <v>1</v>
      </c>
      <c r="H3763" s="118">
        <v>300.3</v>
      </c>
      <c r="I3763" s="161">
        <v>0.25</v>
      </c>
      <c r="J3763" s="157">
        <f t="shared" si="116"/>
        <v>225.22500000000002</v>
      </c>
    </row>
    <row r="3764" spans="1:10" ht="30">
      <c r="A3764" s="37">
        <f t="shared" si="117"/>
        <v>3760</v>
      </c>
      <c r="B3764" s="115" t="s">
        <v>202</v>
      </c>
      <c r="C3764" s="113" t="s">
        <v>7413</v>
      </c>
      <c r="D3764" s="113" t="s">
        <v>7414</v>
      </c>
      <c r="E3764" s="113" t="s">
        <v>211</v>
      </c>
      <c r="F3764" s="113"/>
      <c r="G3764" s="113">
        <v>1</v>
      </c>
      <c r="H3764" s="118">
        <v>120.11</v>
      </c>
      <c r="I3764" s="161">
        <v>0.25</v>
      </c>
      <c r="J3764" s="157">
        <f t="shared" si="116"/>
        <v>90.082499999999996</v>
      </c>
    </row>
    <row r="3765" spans="1:10" ht="30">
      <c r="A3765" s="37">
        <f t="shared" si="117"/>
        <v>3761</v>
      </c>
      <c r="B3765" s="115" t="s">
        <v>202</v>
      </c>
      <c r="C3765" s="113" t="s">
        <v>7415</v>
      </c>
      <c r="D3765" s="113" t="s">
        <v>7416</v>
      </c>
      <c r="E3765" s="113" t="s">
        <v>211</v>
      </c>
      <c r="F3765" s="113"/>
      <c r="G3765" s="113">
        <v>1</v>
      </c>
      <c r="H3765" s="118">
        <v>182.70251999999999</v>
      </c>
      <c r="I3765" s="161">
        <v>0.25</v>
      </c>
      <c r="J3765" s="157">
        <f t="shared" si="116"/>
        <v>137.02688999999998</v>
      </c>
    </row>
    <row r="3766" spans="1:10" ht="30">
      <c r="A3766" s="37">
        <f t="shared" si="117"/>
        <v>3762</v>
      </c>
      <c r="B3766" s="115" t="s">
        <v>202</v>
      </c>
      <c r="C3766" s="113" t="s">
        <v>7417</v>
      </c>
      <c r="D3766" s="113" t="s">
        <v>7418</v>
      </c>
      <c r="E3766" s="113" t="s">
        <v>211</v>
      </c>
      <c r="F3766" s="113"/>
      <c r="G3766" s="113">
        <v>1</v>
      </c>
      <c r="H3766" s="118">
        <v>203.01</v>
      </c>
      <c r="I3766" s="161">
        <v>0.25</v>
      </c>
      <c r="J3766" s="157">
        <f t="shared" si="116"/>
        <v>152.25749999999999</v>
      </c>
    </row>
    <row r="3767" spans="1:10" ht="15.75">
      <c r="A3767" s="37">
        <f t="shared" si="117"/>
        <v>3763</v>
      </c>
      <c r="B3767" s="115" t="s">
        <v>202</v>
      </c>
      <c r="C3767" s="113" t="s">
        <v>7419</v>
      </c>
      <c r="D3767" s="113" t="s">
        <v>7420</v>
      </c>
      <c r="E3767" s="113" t="s">
        <v>211</v>
      </c>
      <c r="F3767" s="113"/>
      <c r="G3767" s="113">
        <v>1</v>
      </c>
      <c r="H3767" s="118">
        <v>44.25</v>
      </c>
      <c r="I3767" s="161">
        <v>0.25</v>
      </c>
      <c r="J3767" s="157">
        <f t="shared" ref="J3767:J3830" si="118">H3767*(1-I3767)</f>
        <v>33.1875</v>
      </c>
    </row>
    <row r="3768" spans="1:10" ht="15.75">
      <c r="A3768" s="37">
        <f t="shared" si="117"/>
        <v>3764</v>
      </c>
      <c r="B3768" s="115" t="s">
        <v>202</v>
      </c>
      <c r="C3768" s="113" t="s">
        <v>7421</v>
      </c>
      <c r="D3768" s="113" t="s">
        <v>7422</v>
      </c>
      <c r="E3768" s="113" t="s">
        <v>211</v>
      </c>
      <c r="F3768" s="113"/>
      <c r="G3768" s="113">
        <v>1</v>
      </c>
      <c r="H3768" s="118">
        <v>40.049999999999997</v>
      </c>
      <c r="I3768" s="161">
        <v>0.25</v>
      </c>
      <c r="J3768" s="157">
        <f t="shared" si="118"/>
        <v>30.037499999999998</v>
      </c>
    </row>
    <row r="3769" spans="1:10" ht="15.75">
      <c r="A3769" s="37">
        <f t="shared" si="117"/>
        <v>3765</v>
      </c>
      <c r="B3769" s="115" t="s">
        <v>202</v>
      </c>
      <c r="C3769" s="113" t="s">
        <v>7423</v>
      </c>
      <c r="D3769" s="113" t="s">
        <v>7424</v>
      </c>
      <c r="E3769" s="113" t="s">
        <v>211</v>
      </c>
      <c r="F3769" s="113"/>
      <c r="G3769" s="113">
        <v>1</v>
      </c>
      <c r="H3769" s="118">
        <v>56.06</v>
      </c>
      <c r="I3769" s="161">
        <v>0.25</v>
      </c>
      <c r="J3769" s="157">
        <f t="shared" si="118"/>
        <v>42.045000000000002</v>
      </c>
    </row>
    <row r="3770" spans="1:10" ht="15.75">
      <c r="A3770" s="37">
        <f t="shared" si="117"/>
        <v>3766</v>
      </c>
      <c r="B3770" s="115" t="s">
        <v>202</v>
      </c>
      <c r="C3770" s="113" t="s">
        <v>7425</v>
      </c>
      <c r="D3770" s="113" t="s">
        <v>7420</v>
      </c>
      <c r="E3770" s="113" t="s">
        <v>211</v>
      </c>
      <c r="F3770" s="113"/>
      <c r="G3770" s="113">
        <v>1</v>
      </c>
      <c r="H3770" s="118">
        <v>50.73</v>
      </c>
      <c r="I3770" s="161">
        <v>0.25</v>
      </c>
      <c r="J3770" s="157">
        <f t="shared" si="118"/>
        <v>38.047499999999999</v>
      </c>
    </row>
    <row r="3771" spans="1:10" ht="15.75">
      <c r="A3771" s="37">
        <f t="shared" si="117"/>
        <v>3767</v>
      </c>
      <c r="B3771" s="115" t="s">
        <v>202</v>
      </c>
      <c r="C3771" s="113" t="s">
        <v>7426</v>
      </c>
      <c r="D3771" s="113" t="s">
        <v>7422</v>
      </c>
      <c r="E3771" s="113" t="s">
        <v>211</v>
      </c>
      <c r="F3771" s="113"/>
      <c r="G3771" s="113">
        <v>1</v>
      </c>
      <c r="H3771" s="118">
        <v>80.09</v>
      </c>
      <c r="I3771" s="161">
        <v>0.25</v>
      </c>
      <c r="J3771" s="157">
        <f t="shared" si="118"/>
        <v>60.067500000000003</v>
      </c>
    </row>
    <row r="3772" spans="1:10" ht="15.75">
      <c r="A3772" s="37">
        <f t="shared" si="117"/>
        <v>3768</v>
      </c>
      <c r="B3772" s="115" t="s">
        <v>202</v>
      </c>
      <c r="C3772" s="113" t="s">
        <v>7427</v>
      </c>
      <c r="D3772" s="113" t="s">
        <v>7424</v>
      </c>
      <c r="E3772" s="113" t="s">
        <v>211</v>
      </c>
      <c r="F3772" s="113"/>
      <c r="G3772" s="113">
        <v>1</v>
      </c>
      <c r="H3772" s="118">
        <v>112.11</v>
      </c>
      <c r="I3772" s="161">
        <v>0.25</v>
      </c>
      <c r="J3772" s="157">
        <f t="shared" si="118"/>
        <v>84.082499999999996</v>
      </c>
    </row>
    <row r="3773" spans="1:10" ht="30">
      <c r="A3773" s="37">
        <f t="shared" si="117"/>
        <v>3769</v>
      </c>
      <c r="B3773" s="115" t="s">
        <v>202</v>
      </c>
      <c r="C3773" s="113" t="s">
        <v>7428</v>
      </c>
      <c r="D3773" s="113" t="s">
        <v>7429</v>
      </c>
      <c r="E3773" s="113" t="s">
        <v>211</v>
      </c>
      <c r="F3773" s="113"/>
      <c r="G3773" s="113">
        <v>1</v>
      </c>
      <c r="H3773" s="118">
        <v>176.2</v>
      </c>
      <c r="I3773" s="161">
        <v>0.25</v>
      </c>
      <c r="J3773" s="157">
        <f t="shared" si="118"/>
        <v>132.14999999999998</v>
      </c>
    </row>
    <row r="3774" spans="1:10" ht="30">
      <c r="A3774" s="37">
        <f t="shared" si="117"/>
        <v>3770</v>
      </c>
      <c r="B3774" s="115" t="s">
        <v>202</v>
      </c>
      <c r="C3774" s="113" t="s">
        <v>7430</v>
      </c>
      <c r="D3774" s="113" t="s">
        <v>7431</v>
      </c>
      <c r="E3774" s="113" t="s">
        <v>211</v>
      </c>
      <c r="F3774" s="113"/>
      <c r="G3774" s="113">
        <v>1</v>
      </c>
      <c r="H3774" s="118">
        <v>240.26</v>
      </c>
      <c r="I3774" s="161">
        <v>0.25</v>
      </c>
      <c r="J3774" s="157">
        <f t="shared" si="118"/>
        <v>180.19499999999999</v>
      </c>
    </row>
    <row r="3775" spans="1:10" ht="30">
      <c r="A3775" s="37">
        <f t="shared" si="117"/>
        <v>3771</v>
      </c>
      <c r="B3775" s="115" t="s">
        <v>202</v>
      </c>
      <c r="C3775" s="113" t="s">
        <v>7432</v>
      </c>
      <c r="D3775" s="113" t="s">
        <v>7433</v>
      </c>
      <c r="E3775" s="113" t="s">
        <v>211</v>
      </c>
      <c r="F3775" s="113"/>
      <c r="G3775" s="113">
        <v>1</v>
      </c>
      <c r="H3775" s="118">
        <v>140.16</v>
      </c>
      <c r="I3775" s="161">
        <v>0.25</v>
      </c>
      <c r="J3775" s="157">
        <f t="shared" si="118"/>
        <v>105.12</v>
      </c>
    </row>
    <row r="3776" spans="1:10" ht="30">
      <c r="A3776" s="37">
        <f t="shared" si="117"/>
        <v>3772</v>
      </c>
      <c r="B3776" s="115" t="s">
        <v>202</v>
      </c>
      <c r="C3776" s="113" t="s">
        <v>7434</v>
      </c>
      <c r="D3776" s="113" t="s">
        <v>7435</v>
      </c>
      <c r="E3776" s="113" t="s">
        <v>211</v>
      </c>
      <c r="F3776" s="113"/>
      <c r="G3776" s="113">
        <v>1</v>
      </c>
      <c r="H3776" s="118">
        <v>193.53</v>
      </c>
      <c r="I3776" s="161">
        <v>0.25</v>
      </c>
      <c r="J3776" s="157">
        <f t="shared" si="118"/>
        <v>145.14750000000001</v>
      </c>
    </row>
    <row r="3777" spans="1:10" ht="15.75">
      <c r="A3777" s="37">
        <f t="shared" si="117"/>
        <v>3773</v>
      </c>
      <c r="B3777" s="115" t="s">
        <v>202</v>
      </c>
      <c r="C3777" s="113" t="s">
        <v>7436</v>
      </c>
      <c r="D3777" s="113" t="s">
        <v>7437</v>
      </c>
      <c r="E3777" s="113" t="s">
        <v>211</v>
      </c>
      <c r="F3777" s="113"/>
      <c r="G3777" s="113">
        <v>1</v>
      </c>
      <c r="H3777" s="118">
        <v>108.11</v>
      </c>
      <c r="I3777" s="161">
        <v>0.25</v>
      </c>
      <c r="J3777" s="157">
        <f t="shared" si="118"/>
        <v>81.082499999999996</v>
      </c>
    </row>
    <row r="3778" spans="1:10" ht="30">
      <c r="A3778" s="37">
        <f t="shared" si="117"/>
        <v>3774</v>
      </c>
      <c r="B3778" s="115" t="s">
        <v>202</v>
      </c>
      <c r="C3778" s="113" t="s">
        <v>7438</v>
      </c>
      <c r="D3778" s="113" t="s">
        <v>7439</v>
      </c>
      <c r="E3778" s="113" t="s">
        <v>211</v>
      </c>
      <c r="F3778" s="113"/>
      <c r="G3778" s="113">
        <v>1</v>
      </c>
      <c r="H3778" s="118">
        <v>60.06</v>
      </c>
      <c r="I3778" s="161">
        <v>0.25</v>
      </c>
      <c r="J3778" s="157">
        <f t="shared" si="118"/>
        <v>45.045000000000002</v>
      </c>
    </row>
    <row r="3779" spans="1:10" ht="15.75">
      <c r="A3779" s="37">
        <f t="shared" si="117"/>
        <v>3775</v>
      </c>
      <c r="B3779" s="115" t="s">
        <v>202</v>
      </c>
      <c r="C3779" s="113" t="s">
        <v>7440</v>
      </c>
      <c r="D3779" s="113" t="s">
        <v>7441</v>
      </c>
      <c r="E3779" s="113" t="s">
        <v>211</v>
      </c>
      <c r="F3779" s="113"/>
      <c r="G3779" s="113">
        <v>1</v>
      </c>
      <c r="H3779" s="118">
        <v>133.47</v>
      </c>
      <c r="I3779" s="161">
        <v>0.25</v>
      </c>
      <c r="J3779" s="157">
        <f t="shared" si="118"/>
        <v>100.10249999999999</v>
      </c>
    </row>
    <row r="3780" spans="1:10" ht="15.75">
      <c r="A3780" s="37">
        <f t="shared" si="117"/>
        <v>3776</v>
      </c>
      <c r="B3780" s="115" t="s">
        <v>202</v>
      </c>
      <c r="C3780" s="113" t="s">
        <v>7442</v>
      </c>
      <c r="D3780" s="113" t="s">
        <v>7443</v>
      </c>
      <c r="E3780" s="113" t="s">
        <v>211</v>
      </c>
      <c r="F3780" s="113"/>
      <c r="G3780" s="113">
        <v>1</v>
      </c>
      <c r="H3780" s="118">
        <v>133.47</v>
      </c>
      <c r="I3780" s="161">
        <v>0.25</v>
      </c>
      <c r="J3780" s="157">
        <f t="shared" si="118"/>
        <v>100.10249999999999</v>
      </c>
    </row>
    <row r="3781" spans="1:10" ht="60">
      <c r="A3781" s="37">
        <f t="shared" si="117"/>
        <v>3777</v>
      </c>
      <c r="B3781" s="115" t="s">
        <v>202</v>
      </c>
      <c r="C3781" s="113" t="s">
        <v>7444</v>
      </c>
      <c r="D3781" s="113" t="s">
        <v>7445</v>
      </c>
      <c r="E3781" s="113" t="s">
        <v>211</v>
      </c>
      <c r="F3781" s="113"/>
      <c r="G3781" s="113">
        <v>1</v>
      </c>
      <c r="H3781" s="118">
        <v>758.11982400000011</v>
      </c>
      <c r="I3781" s="161">
        <v>0.25</v>
      </c>
      <c r="J3781" s="157">
        <f t="shared" si="118"/>
        <v>568.58986800000002</v>
      </c>
    </row>
    <row r="3782" spans="1:10" ht="60">
      <c r="A3782" s="37">
        <f t="shared" si="117"/>
        <v>3778</v>
      </c>
      <c r="B3782" s="115" t="s">
        <v>202</v>
      </c>
      <c r="C3782" s="113" t="s">
        <v>7446</v>
      </c>
      <c r="D3782" s="113" t="s">
        <v>7447</v>
      </c>
      <c r="E3782" s="113" t="s">
        <v>211</v>
      </c>
      <c r="F3782" s="113"/>
      <c r="G3782" s="113">
        <v>1</v>
      </c>
      <c r="H3782" s="118">
        <v>758.11982400000011</v>
      </c>
      <c r="I3782" s="161">
        <v>0.25</v>
      </c>
      <c r="J3782" s="157">
        <f t="shared" si="118"/>
        <v>568.58986800000002</v>
      </c>
    </row>
    <row r="3783" spans="1:10" ht="150">
      <c r="A3783" s="37">
        <f t="shared" ref="A3783:A3846" si="119">A3782+1</f>
        <v>3779</v>
      </c>
      <c r="B3783" s="115" t="s">
        <v>202</v>
      </c>
      <c r="C3783" s="113" t="s">
        <v>7448</v>
      </c>
      <c r="D3783" s="113" t="s">
        <v>7449</v>
      </c>
      <c r="E3783" s="113" t="s">
        <v>211</v>
      </c>
      <c r="F3783" s="113"/>
      <c r="G3783" s="113">
        <v>1</v>
      </c>
      <c r="H3783" s="118">
        <v>1142.5186080000001</v>
      </c>
      <c r="I3783" s="161">
        <v>0.25</v>
      </c>
      <c r="J3783" s="157">
        <f t="shared" si="118"/>
        <v>856.88895600000001</v>
      </c>
    </row>
    <row r="3784" spans="1:10" ht="45">
      <c r="A3784" s="37">
        <f t="shared" si="119"/>
        <v>3780</v>
      </c>
      <c r="B3784" s="115" t="s">
        <v>202</v>
      </c>
      <c r="C3784" s="113" t="s">
        <v>7450</v>
      </c>
      <c r="D3784" s="113" t="s">
        <v>7451</v>
      </c>
      <c r="E3784" s="113" t="s">
        <v>211</v>
      </c>
      <c r="F3784" s="113"/>
      <c r="G3784" s="113">
        <v>1</v>
      </c>
      <c r="H3784" s="118">
        <v>1142.5186080000001</v>
      </c>
      <c r="I3784" s="161">
        <v>0.25</v>
      </c>
      <c r="J3784" s="157">
        <f t="shared" si="118"/>
        <v>856.88895600000001</v>
      </c>
    </row>
    <row r="3785" spans="1:10" ht="45">
      <c r="A3785" s="37">
        <f t="shared" si="119"/>
        <v>3781</v>
      </c>
      <c r="B3785" s="115" t="s">
        <v>202</v>
      </c>
      <c r="C3785" s="113" t="s">
        <v>7452</v>
      </c>
      <c r="D3785" s="113" t="s">
        <v>7453</v>
      </c>
      <c r="E3785" s="113" t="s">
        <v>211</v>
      </c>
      <c r="F3785" s="113"/>
      <c r="G3785" s="113">
        <v>1</v>
      </c>
      <c r="H3785" s="118">
        <v>1748.4805800000001</v>
      </c>
      <c r="I3785" s="161">
        <v>0.25</v>
      </c>
      <c r="J3785" s="157">
        <f t="shared" si="118"/>
        <v>1311.3604350000001</v>
      </c>
    </row>
    <row r="3786" spans="1:10" ht="15.75">
      <c r="A3786" s="37">
        <f t="shared" si="119"/>
        <v>3782</v>
      </c>
      <c r="B3786" s="115" t="s">
        <v>202</v>
      </c>
      <c r="C3786" s="92" t="s">
        <v>7454</v>
      </c>
      <c r="D3786" s="113" t="s">
        <v>7455</v>
      </c>
      <c r="E3786" s="113" t="s">
        <v>211</v>
      </c>
      <c r="F3786" s="113"/>
      <c r="G3786" s="113">
        <v>1</v>
      </c>
      <c r="H3786" s="118">
        <v>1223.49</v>
      </c>
      <c r="I3786" s="161">
        <v>0.25</v>
      </c>
      <c r="J3786" s="157">
        <f t="shared" si="118"/>
        <v>917.61750000000006</v>
      </c>
    </row>
    <row r="3787" spans="1:10" ht="15.75">
      <c r="A3787" s="37">
        <f t="shared" si="119"/>
        <v>3783</v>
      </c>
      <c r="B3787" s="115" t="s">
        <v>202</v>
      </c>
      <c r="C3787" s="113" t="s">
        <v>7456</v>
      </c>
      <c r="D3787" s="113" t="s">
        <v>7457</v>
      </c>
      <c r="E3787" s="113" t="s">
        <v>211</v>
      </c>
      <c r="F3787" s="113"/>
      <c r="G3787" s="113">
        <v>1</v>
      </c>
      <c r="H3787" s="118">
        <v>1189.1880000000001</v>
      </c>
      <c r="I3787" s="161">
        <v>0.25</v>
      </c>
      <c r="J3787" s="157">
        <f t="shared" si="118"/>
        <v>891.89100000000008</v>
      </c>
    </row>
    <row r="3788" spans="1:10" ht="15.75">
      <c r="A3788" s="37">
        <f t="shared" si="119"/>
        <v>3784</v>
      </c>
      <c r="B3788" s="115" t="s">
        <v>202</v>
      </c>
      <c r="C3788" s="113" t="s">
        <v>7458</v>
      </c>
      <c r="D3788" s="113" t="s">
        <v>7459</v>
      </c>
      <c r="E3788" s="113" t="s">
        <v>211</v>
      </c>
      <c r="F3788" s="113"/>
      <c r="G3788" s="113">
        <v>1</v>
      </c>
      <c r="H3788" s="118">
        <v>304.32</v>
      </c>
      <c r="I3788" s="161">
        <v>0.25</v>
      </c>
      <c r="J3788" s="157">
        <f t="shared" si="118"/>
        <v>228.24</v>
      </c>
    </row>
    <row r="3789" spans="1:10" ht="15.75">
      <c r="A3789" s="37">
        <f t="shared" si="119"/>
        <v>3785</v>
      </c>
      <c r="B3789" s="115" t="s">
        <v>202</v>
      </c>
      <c r="C3789" s="113" t="s">
        <v>7460</v>
      </c>
      <c r="D3789" s="92" t="s">
        <v>7461</v>
      </c>
      <c r="E3789" s="113" t="s">
        <v>211</v>
      </c>
      <c r="F3789" s="92"/>
      <c r="G3789" s="113">
        <v>1</v>
      </c>
      <c r="H3789" s="118">
        <v>182.86</v>
      </c>
      <c r="I3789" s="161">
        <v>0.25</v>
      </c>
      <c r="J3789" s="157">
        <f t="shared" si="118"/>
        <v>137.14500000000001</v>
      </c>
    </row>
    <row r="3790" spans="1:10" ht="15.75">
      <c r="A3790" s="37">
        <f t="shared" si="119"/>
        <v>3786</v>
      </c>
      <c r="B3790" s="115" t="s">
        <v>202</v>
      </c>
      <c r="C3790" s="92" t="s">
        <v>7462</v>
      </c>
      <c r="D3790" s="113" t="s">
        <v>7463</v>
      </c>
      <c r="E3790" s="113" t="s">
        <v>211</v>
      </c>
      <c r="F3790" s="113"/>
      <c r="G3790" s="113">
        <v>1</v>
      </c>
      <c r="H3790" s="118">
        <v>1724.4556560000003</v>
      </c>
      <c r="I3790" s="161">
        <v>0.25</v>
      </c>
      <c r="J3790" s="157">
        <f t="shared" si="118"/>
        <v>1293.3417420000003</v>
      </c>
    </row>
    <row r="3791" spans="1:10" ht="15.75">
      <c r="A3791" s="37">
        <f t="shared" si="119"/>
        <v>3787</v>
      </c>
      <c r="B3791" s="115" t="s">
        <v>202</v>
      </c>
      <c r="C3791" s="92" t="s">
        <v>7464</v>
      </c>
      <c r="D3791" s="113" t="s">
        <v>7465</v>
      </c>
      <c r="E3791" s="113" t="s">
        <v>211</v>
      </c>
      <c r="F3791" s="113"/>
      <c r="G3791" s="113">
        <v>1</v>
      </c>
      <c r="H3791" s="118">
        <v>1844.5802760000004</v>
      </c>
      <c r="I3791" s="161">
        <v>0.25</v>
      </c>
      <c r="J3791" s="157">
        <f t="shared" si="118"/>
        <v>1383.4352070000002</v>
      </c>
    </row>
    <row r="3792" spans="1:10" ht="15.75">
      <c r="A3792" s="37">
        <f t="shared" si="119"/>
        <v>3788</v>
      </c>
      <c r="B3792" s="115" t="s">
        <v>202</v>
      </c>
      <c r="C3792" s="92" t="s">
        <v>7466</v>
      </c>
      <c r="D3792" s="113" t="s">
        <v>7467</v>
      </c>
      <c r="E3792" s="113" t="s">
        <v>211</v>
      </c>
      <c r="F3792" s="113"/>
      <c r="G3792" s="113">
        <v>1</v>
      </c>
      <c r="H3792" s="118">
        <v>1667.0627820000002</v>
      </c>
      <c r="I3792" s="161">
        <v>0.25</v>
      </c>
      <c r="J3792" s="157">
        <f t="shared" si="118"/>
        <v>1250.2970865000002</v>
      </c>
    </row>
    <row r="3793" spans="1:10" ht="15.75">
      <c r="A3793" s="37">
        <f t="shared" si="119"/>
        <v>3789</v>
      </c>
      <c r="B3793" s="115" t="s">
        <v>202</v>
      </c>
      <c r="C3793" s="92" t="s">
        <v>7468</v>
      </c>
      <c r="D3793" s="113" t="s">
        <v>7469</v>
      </c>
      <c r="E3793" s="113" t="s">
        <v>211</v>
      </c>
      <c r="F3793" s="113"/>
      <c r="G3793" s="113">
        <v>1</v>
      </c>
      <c r="H3793" s="118">
        <v>1926</v>
      </c>
      <c r="I3793" s="161">
        <v>0.25</v>
      </c>
      <c r="J3793" s="157">
        <f t="shared" si="118"/>
        <v>1444.5</v>
      </c>
    </row>
    <row r="3794" spans="1:10" ht="15.75">
      <c r="A3794" s="37">
        <f t="shared" si="119"/>
        <v>3790</v>
      </c>
      <c r="B3794" s="115" t="s">
        <v>202</v>
      </c>
      <c r="C3794" s="92" t="s">
        <v>7470</v>
      </c>
      <c r="D3794" s="113" t="s">
        <v>7471</v>
      </c>
      <c r="E3794" s="113" t="s">
        <v>211</v>
      </c>
      <c r="F3794" s="113"/>
      <c r="G3794" s="113">
        <v>1</v>
      </c>
      <c r="H3794" s="118">
        <v>1853.92</v>
      </c>
      <c r="I3794" s="161">
        <v>0.25</v>
      </c>
      <c r="J3794" s="157">
        <f t="shared" si="118"/>
        <v>1390.44</v>
      </c>
    </row>
    <row r="3795" spans="1:10" ht="15.75">
      <c r="A3795" s="37">
        <f t="shared" si="119"/>
        <v>3791</v>
      </c>
      <c r="B3795" s="115" t="s">
        <v>202</v>
      </c>
      <c r="C3795" s="92" t="s">
        <v>7472</v>
      </c>
      <c r="D3795" s="113" t="s">
        <v>7473</v>
      </c>
      <c r="E3795" s="113" t="s">
        <v>211</v>
      </c>
      <c r="F3795" s="113"/>
      <c r="G3795" s="113">
        <v>1</v>
      </c>
      <c r="H3795" s="118">
        <v>1679.08</v>
      </c>
      <c r="I3795" s="161">
        <v>0.25</v>
      </c>
      <c r="J3795" s="157">
        <f t="shared" si="118"/>
        <v>1259.31</v>
      </c>
    </row>
    <row r="3796" spans="1:10" ht="15.75">
      <c r="A3796" s="37">
        <f t="shared" si="119"/>
        <v>3792</v>
      </c>
      <c r="B3796" s="115" t="s">
        <v>202</v>
      </c>
      <c r="C3796" s="92" t="s">
        <v>7474</v>
      </c>
      <c r="D3796" s="113" t="s">
        <v>7475</v>
      </c>
      <c r="E3796" s="113" t="s">
        <v>211</v>
      </c>
      <c r="F3796" s="113"/>
      <c r="G3796" s="113">
        <v>1</v>
      </c>
      <c r="H3796" s="118">
        <v>2099.5100000000002</v>
      </c>
      <c r="I3796" s="161">
        <v>0.25</v>
      </c>
      <c r="J3796" s="157">
        <f t="shared" si="118"/>
        <v>1574.6325000000002</v>
      </c>
    </row>
    <row r="3797" spans="1:10" ht="15.75">
      <c r="A3797" s="37">
        <f t="shared" si="119"/>
        <v>3793</v>
      </c>
      <c r="B3797" s="115" t="s">
        <v>202</v>
      </c>
      <c r="C3797" s="92" t="s">
        <v>7476</v>
      </c>
      <c r="D3797" s="113" t="s">
        <v>7477</v>
      </c>
      <c r="E3797" s="113" t="s">
        <v>211</v>
      </c>
      <c r="F3797" s="113"/>
      <c r="G3797" s="113">
        <v>1</v>
      </c>
      <c r="H3797" s="118">
        <v>1721.79</v>
      </c>
      <c r="I3797" s="161">
        <v>0.25</v>
      </c>
      <c r="J3797" s="157">
        <f t="shared" si="118"/>
        <v>1291.3425</v>
      </c>
    </row>
    <row r="3798" spans="1:10" ht="15.75">
      <c r="A3798" s="37">
        <f t="shared" si="119"/>
        <v>3794</v>
      </c>
      <c r="B3798" s="115" t="s">
        <v>202</v>
      </c>
      <c r="C3798" s="92" t="s">
        <v>7478</v>
      </c>
      <c r="D3798" s="113" t="s">
        <v>7479</v>
      </c>
      <c r="E3798" s="113" t="s">
        <v>211</v>
      </c>
      <c r="F3798" s="113"/>
      <c r="G3798" s="113">
        <v>1</v>
      </c>
      <c r="H3798" s="118">
        <v>1926</v>
      </c>
      <c r="I3798" s="161">
        <v>0.25</v>
      </c>
      <c r="J3798" s="157">
        <f t="shared" si="118"/>
        <v>1444.5</v>
      </c>
    </row>
    <row r="3799" spans="1:10" ht="15.75">
      <c r="A3799" s="37">
        <f t="shared" si="119"/>
        <v>3795</v>
      </c>
      <c r="B3799" s="115" t="s">
        <v>202</v>
      </c>
      <c r="C3799" s="92" t="s">
        <v>7480</v>
      </c>
      <c r="D3799" s="113" t="s">
        <v>7481</v>
      </c>
      <c r="E3799" s="113" t="s">
        <v>211</v>
      </c>
      <c r="F3799" s="113"/>
      <c r="G3799" s="113">
        <v>1</v>
      </c>
      <c r="H3799" s="118">
        <v>1724.46</v>
      </c>
      <c r="I3799" s="161">
        <v>0.25</v>
      </c>
      <c r="J3799" s="157">
        <f t="shared" si="118"/>
        <v>1293.345</v>
      </c>
    </row>
    <row r="3800" spans="1:10" ht="15.75">
      <c r="A3800" s="37">
        <f t="shared" si="119"/>
        <v>3796</v>
      </c>
      <c r="B3800" s="115" t="s">
        <v>202</v>
      </c>
      <c r="C3800" s="92" t="s">
        <v>7482</v>
      </c>
      <c r="D3800" s="113" t="s">
        <v>7483</v>
      </c>
      <c r="E3800" s="113" t="s">
        <v>211</v>
      </c>
      <c r="F3800" s="113"/>
      <c r="G3800" s="113">
        <v>1</v>
      </c>
      <c r="H3800" s="118">
        <v>1844.58</v>
      </c>
      <c r="I3800" s="161">
        <v>0.25</v>
      </c>
      <c r="J3800" s="157">
        <f t="shared" si="118"/>
        <v>1383.4349999999999</v>
      </c>
    </row>
    <row r="3801" spans="1:10" ht="15.75">
      <c r="A3801" s="37">
        <f t="shared" si="119"/>
        <v>3797</v>
      </c>
      <c r="B3801" s="115" t="s">
        <v>202</v>
      </c>
      <c r="C3801" s="92" t="s">
        <v>7484</v>
      </c>
      <c r="D3801" s="113" t="s">
        <v>7485</v>
      </c>
      <c r="E3801" s="113" t="s">
        <v>211</v>
      </c>
      <c r="F3801" s="113"/>
      <c r="G3801" s="113">
        <v>1</v>
      </c>
      <c r="H3801" s="118">
        <v>932.97</v>
      </c>
      <c r="I3801" s="161">
        <v>0.25</v>
      </c>
      <c r="J3801" s="157">
        <f t="shared" si="118"/>
        <v>699.72749999999996</v>
      </c>
    </row>
    <row r="3802" spans="1:10" ht="45">
      <c r="A3802" s="37">
        <f t="shared" si="119"/>
        <v>3798</v>
      </c>
      <c r="B3802" s="115" t="s">
        <v>202</v>
      </c>
      <c r="C3802" s="92" t="s">
        <v>7486</v>
      </c>
      <c r="D3802" s="113" t="s">
        <v>7487</v>
      </c>
      <c r="E3802" s="113" t="s">
        <v>211</v>
      </c>
      <c r="F3802" s="113"/>
      <c r="G3802" s="113">
        <v>1</v>
      </c>
      <c r="H3802" s="118">
        <v>1352.07</v>
      </c>
      <c r="I3802" s="161">
        <v>0.25</v>
      </c>
      <c r="J3802" s="157">
        <f t="shared" si="118"/>
        <v>1014.0525</v>
      </c>
    </row>
    <row r="3803" spans="1:10" ht="45">
      <c r="A3803" s="37">
        <f t="shared" si="119"/>
        <v>3799</v>
      </c>
      <c r="B3803" s="115" t="s">
        <v>202</v>
      </c>
      <c r="C3803" s="92" t="s">
        <v>7488</v>
      </c>
      <c r="D3803" s="113" t="s">
        <v>7489</v>
      </c>
      <c r="E3803" s="113" t="s">
        <v>211</v>
      </c>
      <c r="F3803" s="113"/>
      <c r="G3803" s="113">
        <v>1</v>
      </c>
      <c r="H3803" s="118">
        <v>1352.07</v>
      </c>
      <c r="I3803" s="161">
        <v>0.25</v>
      </c>
      <c r="J3803" s="157">
        <f t="shared" si="118"/>
        <v>1014.0525</v>
      </c>
    </row>
    <row r="3804" spans="1:10" ht="45">
      <c r="A3804" s="37">
        <f t="shared" si="119"/>
        <v>3800</v>
      </c>
      <c r="B3804" s="115" t="s">
        <v>202</v>
      </c>
      <c r="C3804" s="92" t="s">
        <v>7490</v>
      </c>
      <c r="D3804" s="113" t="s">
        <v>7491</v>
      </c>
      <c r="E3804" s="113" t="s">
        <v>211</v>
      </c>
      <c r="F3804" s="113"/>
      <c r="G3804" s="113">
        <v>1</v>
      </c>
      <c r="H3804" s="118">
        <v>1655.05</v>
      </c>
      <c r="I3804" s="161">
        <v>0.25</v>
      </c>
      <c r="J3804" s="157">
        <f t="shared" si="118"/>
        <v>1241.2874999999999</v>
      </c>
    </row>
    <row r="3805" spans="1:10" ht="120">
      <c r="A3805" s="37">
        <f t="shared" si="119"/>
        <v>3801</v>
      </c>
      <c r="B3805" s="115" t="s">
        <v>202</v>
      </c>
      <c r="C3805" s="92" t="s">
        <v>7492</v>
      </c>
      <c r="D3805" s="113" t="s">
        <v>7493</v>
      </c>
      <c r="E3805" s="113" t="s">
        <v>211</v>
      </c>
      <c r="F3805" s="113"/>
      <c r="G3805" s="113">
        <v>1</v>
      </c>
      <c r="H3805" s="118">
        <v>1316.03</v>
      </c>
      <c r="I3805" s="161">
        <v>0.25</v>
      </c>
      <c r="J3805" s="157">
        <f t="shared" si="118"/>
        <v>987.02250000000004</v>
      </c>
    </row>
    <row r="3806" spans="1:10" ht="90">
      <c r="A3806" s="37">
        <f t="shared" si="119"/>
        <v>3802</v>
      </c>
      <c r="B3806" s="115" t="s">
        <v>202</v>
      </c>
      <c r="C3806" s="92" t="s">
        <v>7494</v>
      </c>
      <c r="D3806" s="113" t="s">
        <v>7495</v>
      </c>
      <c r="E3806" s="113" t="s">
        <v>211</v>
      </c>
      <c r="F3806" s="113"/>
      <c r="G3806" s="113">
        <v>1</v>
      </c>
      <c r="H3806" s="118">
        <v>1589.65</v>
      </c>
      <c r="I3806" s="161">
        <v>0.25</v>
      </c>
      <c r="J3806" s="157">
        <f t="shared" si="118"/>
        <v>1192.2375000000002</v>
      </c>
    </row>
    <row r="3807" spans="1:10" ht="15.75">
      <c r="A3807" s="37">
        <f t="shared" si="119"/>
        <v>3803</v>
      </c>
      <c r="B3807" s="115" t="s">
        <v>202</v>
      </c>
      <c r="C3807" s="92" t="s">
        <v>7496</v>
      </c>
      <c r="D3807" s="113" t="s">
        <v>7497</v>
      </c>
      <c r="E3807" s="113" t="s">
        <v>211</v>
      </c>
      <c r="F3807" s="113"/>
      <c r="G3807" s="113">
        <v>1</v>
      </c>
      <c r="H3807" s="118">
        <v>3528.2210040000004</v>
      </c>
      <c r="I3807" s="161">
        <v>0.25</v>
      </c>
      <c r="J3807" s="157">
        <f t="shared" si="118"/>
        <v>2646.1657530000002</v>
      </c>
    </row>
    <row r="3808" spans="1:10" ht="15.75">
      <c r="A3808" s="37">
        <f t="shared" si="119"/>
        <v>3804</v>
      </c>
      <c r="B3808" s="115" t="s">
        <v>202</v>
      </c>
      <c r="C3808" s="92" t="s">
        <v>7498</v>
      </c>
      <c r="D3808" s="113" t="s">
        <v>7499</v>
      </c>
      <c r="E3808" s="113" t="s">
        <v>211</v>
      </c>
      <c r="F3808" s="113"/>
      <c r="G3808" s="113">
        <v>1</v>
      </c>
      <c r="H3808" s="118">
        <v>2939.1238800000006</v>
      </c>
      <c r="I3808" s="161">
        <v>0.25</v>
      </c>
      <c r="J3808" s="157">
        <f t="shared" si="118"/>
        <v>2204.3429100000003</v>
      </c>
    </row>
    <row r="3809" spans="1:10" ht="15.75">
      <c r="A3809" s="37">
        <f t="shared" si="119"/>
        <v>3805</v>
      </c>
      <c r="B3809" s="115" t="s">
        <v>202</v>
      </c>
      <c r="C3809" s="92" t="s">
        <v>7500</v>
      </c>
      <c r="D3809" s="113" t="s">
        <v>7501</v>
      </c>
      <c r="E3809" s="113" t="s">
        <v>211</v>
      </c>
      <c r="F3809" s="113"/>
      <c r="G3809" s="113">
        <v>1</v>
      </c>
      <c r="H3809" s="118">
        <v>2115.9147240000002</v>
      </c>
      <c r="I3809" s="161">
        <v>0.25</v>
      </c>
      <c r="J3809" s="157">
        <f t="shared" si="118"/>
        <v>1586.9360430000002</v>
      </c>
    </row>
    <row r="3810" spans="1:10" ht="15.75">
      <c r="A3810" s="37">
        <f t="shared" si="119"/>
        <v>3806</v>
      </c>
      <c r="B3810" s="115" t="s">
        <v>202</v>
      </c>
      <c r="C3810" s="92" t="s">
        <v>7502</v>
      </c>
      <c r="D3810" s="113" t="s">
        <v>7503</v>
      </c>
      <c r="E3810" s="113" t="s">
        <v>211</v>
      </c>
      <c r="F3810" s="113"/>
      <c r="G3810" s="113">
        <v>1</v>
      </c>
      <c r="H3810" s="118">
        <v>610.7270400000001</v>
      </c>
      <c r="I3810" s="161">
        <v>0.25</v>
      </c>
      <c r="J3810" s="157">
        <f t="shared" si="118"/>
        <v>458.04528000000005</v>
      </c>
    </row>
    <row r="3811" spans="1:10" ht="15.75">
      <c r="A3811" s="37">
        <f t="shared" si="119"/>
        <v>3807</v>
      </c>
      <c r="B3811" s="115" t="s">
        <v>202</v>
      </c>
      <c r="C3811" s="92" t="s">
        <v>7504</v>
      </c>
      <c r="D3811" s="113" t="s">
        <v>7505</v>
      </c>
      <c r="E3811" s="113" t="s">
        <v>211</v>
      </c>
      <c r="F3811" s="113"/>
      <c r="G3811" s="113">
        <v>1</v>
      </c>
      <c r="H3811" s="118">
        <v>152.68176000000003</v>
      </c>
      <c r="I3811" s="161">
        <v>0.25</v>
      </c>
      <c r="J3811" s="157">
        <f t="shared" si="118"/>
        <v>114.51132000000001</v>
      </c>
    </row>
    <row r="3812" spans="1:10" ht="30">
      <c r="A3812" s="37">
        <f t="shared" si="119"/>
        <v>3808</v>
      </c>
      <c r="B3812" s="115" t="s">
        <v>202</v>
      </c>
      <c r="C3812" s="92" t="s">
        <v>7506</v>
      </c>
      <c r="D3812" s="113" t="s">
        <v>7507</v>
      </c>
      <c r="E3812" s="113" t="s">
        <v>211</v>
      </c>
      <c r="F3812" s="113"/>
      <c r="G3812" s="113">
        <v>1</v>
      </c>
      <c r="H3812" s="118">
        <v>442.78</v>
      </c>
      <c r="I3812" s="161">
        <v>0.25</v>
      </c>
      <c r="J3812" s="157">
        <f t="shared" si="118"/>
        <v>332.08499999999998</v>
      </c>
    </row>
    <row r="3813" spans="1:10" ht="15.75">
      <c r="A3813" s="37">
        <f t="shared" si="119"/>
        <v>3809</v>
      </c>
      <c r="B3813" s="115" t="s">
        <v>202</v>
      </c>
      <c r="C3813" s="92" t="s">
        <v>7508</v>
      </c>
      <c r="D3813" s="113" t="s">
        <v>7509</v>
      </c>
      <c r="E3813" s="113" t="s">
        <v>211</v>
      </c>
      <c r="F3813" s="113"/>
      <c r="G3813" s="113">
        <v>1</v>
      </c>
      <c r="H3813" s="118">
        <v>2352.5700000000002</v>
      </c>
      <c r="I3813" s="161">
        <v>0.25</v>
      </c>
      <c r="J3813" s="157">
        <f t="shared" si="118"/>
        <v>1764.4275000000002</v>
      </c>
    </row>
    <row r="3814" spans="1:10" ht="15.75">
      <c r="A3814" s="37">
        <f t="shared" si="119"/>
        <v>3810</v>
      </c>
      <c r="B3814" s="115" t="s">
        <v>202</v>
      </c>
      <c r="C3814" s="92" t="s">
        <v>7510</v>
      </c>
      <c r="D3814" s="113" t="s">
        <v>7511</v>
      </c>
      <c r="E3814" s="113" t="s">
        <v>211</v>
      </c>
      <c r="F3814" s="113"/>
      <c r="G3814" s="113">
        <v>1</v>
      </c>
      <c r="H3814" s="118">
        <v>2352.5700000000002</v>
      </c>
      <c r="I3814" s="161">
        <v>0.25</v>
      </c>
      <c r="J3814" s="157">
        <f t="shared" si="118"/>
        <v>1764.4275000000002</v>
      </c>
    </row>
    <row r="3815" spans="1:10" ht="15.75">
      <c r="A3815" s="37">
        <f t="shared" si="119"/>
        <v>3811</v>
      </c>
      <c r="B3815" s="115" t="s">
        <v>202</v>
      </c>
      <c r="C3815" s="92" t="s">
        <v>7512</v>
      </c>
      <c r="D3815" s="113" t="s">
        <v>7513</v>
      </c>
      <c r="E3815" s="113" t="s">
        <v>211</v>
      </c>
      <c r="F3815" s="113"/>
      <c r="G3815" s="113">
        <v>1</v>
      </c>
      <c r="H3815" s="118">
        <v>2900.95</v>
      </c>
      <c r="I3815" s="161">
        <v>0.25</v>
      </c>
      <c r="J3815" s="157">
        <f t="shared" si="118"/>
        <v>2175.7124999999996</v>
      </c>
    </row>
    <row r="3816" spans="1:10" ht="15.75">
      <c r="A3816" s="37">
        <f t="shared" si="119"/>
        <v>3812</v>
      </c>
      <c r="B3816" s="115" t="s">
        <v>202</v>
      </c>
      <c r="C3816" s="113" t="s">
        <v>7514</v>
      </c>
      <c r="D3816" s="113" t="s">
        <v>7515</v>
      </c>
      <c r="E3816" s="113" t="s">
        <v>211</v>
      </c>
      <c r="F3816" s="113"/>
      <c r="G3816" s="113">
        <v>1</v>
      </c>
      <c r="H3816" s="118">
        <v>693.56</v>
      </c>
      <c r="I3816" s="161">
        <v>0.25</v>
      </c>
      <c r="J3816" s="157">
        <f t="shared" si="118"/>
        <v>520.16999999999996</v>
      </c>
    </row>
    <row r="3817" spans="1:10" ht="15.75">
      <c r="A3817" s="37">
        <f t="shared" si="119"/>
        <v>3813</v>
      </c>
      <c r="B3817" s="115" t="s">
        <v>202</v>
      </c>
      <c r="C3817" s="113" t="s">
        <v>7516</v>
      </c>
      <c r="D3817" s="113" t="s">
        <v>7517</v>
      </c>
      <c r="E3817" s="113" t="s">
        <v>211</v>
      </c>
      <c r="F3817" s="113"/>
      <c r="G3817" s="113">
        <v>1</v>
      </c>
      <c r="H3817" s="118">
        <v>832.02</v>
      </c>
      <c r="I3817" s="161">
        <v>0.25</v>
      </c>
      <c r="J3817" s="157">
        <f t="shared" si="118"/>
        <v>624.01499999999999</v>
      </c>
    </row>
    <row r="3818" spans="1:10" ht="15.75">
      <c r="A3818" s="37">
        <f t="shared" si="119"/>
        <v>3814</v>
      </c>
      <c r="B3818" s="115" t="s">
        <v>202</v>
      </c>
      <c r="C3818" s="113" t="s">
        <v>7518</v>
      </c>
      <c r="D3818" s="113" t="s">
        <v>7519</v>
      </c>
      <c r="E3818" s="113" t="s">
        <v>211</v>
      </c>
      <c r="F3818" s="113"/>
      <c r="G3818" s="113">
        <v>1</v>
      </c>
      <c r="H3818" s="118">
        <v>832.02</v>
      </c>
      <c r="I3818" s="161">
        <v>0.25</v>
      </c>
      <c r="J3818" s="157">
        <f t="shared" si="118"/>
        <v>624.01499999999999</v>
      </c>
    </row>
    <row r="3819" spans="1:10" ht="15.75">
      <c r="A3819" s="37">
        <f t="shared" si="119"/>
        <v>3815</v>
      </c>
      <c r="B3819" s="115" t="s">
        <v>202</v>
      </c>
      <c r="C3819" s="113" t="s">
        <v>7520</v>
      </c>
      <c r="D3819" s="113" t="s">
        <v>7521</v>
      </c>
      <c r="E3819" s="113" t="s">
        <v>211</v>
      </c>
      <c r="F3819" s="113"/>
      <c r="G3819" s="113">
        <v>1</v>
      </c>
      <c r="H3819" s="118">
        <v>832.02</v>
      </c>
      <c r="I3819" s="161">
        <v>0.25</v>
      </c>
      <c r="J3819" s="157">
        <f t="shared" si="118"/>
        <v>624.01499999999999</v>
      </c>
    </row>
    <row r="3820" spans="1:10" ht="15.75">
      <c r="A3820" s="37">
        <f t="shared" si="119"/>
        <v>3816</v>
      </c>
      <c r="B3820" s="115" t="s">
        <v>202</v>
      </c>
      <c r="C3820" s="113" t="s">
        <v>7522</v>
      </c>
      <c r="D3820" s="113" t="s">
        <v>7523</v>
      </c>
      <c r="E3820" s="113" t="s">
        <v>211</v>
      </c>
      <c r="F3820" s="113"/>
      <c r="G3820" s="113">
        <v>1</v>
      </c>
      <c r="H3820" s="118">
        <v>169.22</v>
      </c>
      <c r="I3820" s="161">
        <v>0.25</v>
      </c>
      <c r="J3820" s="157">
        <f t="shared" si="118"/>
        <v>126.91499999999999</v>
      </c>
    </row>
    <row r="3821" spans="1:10" ht="15.75">
      <c r="A3821" s="37">
        <f t="shared" si="119"/>
        <v>3817</v>
      </c>
      <c r="B3821" s="115" t="s">
        <v>202</v>
      </c>
      <c r="C3821" s="92" t="s">
        <v>7524</v>
      </c>
      <c r="D3821" s="113" t="s">
        <v>7525</v>
      </c>
      <c r="E3821" s="113" t="s">
        <v>211</v>
      </c>
      <c r="F3821" s="113"/>
      <c r="G3821" s="113">
        <v>1</v>
      </c>
      <c r="H3821" s="118">
        <v>10382.77</v>
      </c>
      <c r="I3821" s="161">
        <v>0.25</v>
      </c>
      <c r="J3821" s="157">
        <f t="shared" si="118"/>
        <v>7787.0775000000003</v>
      </c>
    </row>
    <row r="3822" spans="1:10" ht="15.75">
      <c r="A3822" s="37">
        <f t="shared" si="119"/>
        <v>3818</v>
      </c>
      <c r="B3822" s="115" t="s">
        <v>202</v>
      </c>
      <c r="C3822" s="92" t="s">
        <v>7526</v>
      </c>
      <c r="D3822" s="113" t="s">
        <v>7527</v>
      </c>
      <c r="E3822" s="113" t="s">
        <v>211</v>
      </c>
      <c r="F3822" s="113"/>
      <c r="G3822" s="113">
        <v>1</v>
      </c>
      <c r="H3822" s="118">
        <v>5031.88</v>
      </c>
      <c r="I3822" s="161">
        <v>0.25</v>
      </c>
      <c r="J3822" s="157">
        <f t="shared" si="118"/>
        <v>3773.91</v>
      </c>
    </row>
    <row r="3823" spans="1:10" ht="15.75">
      <c r="A3823" s="37">
        <f t="shared" si="119"/>
        <v>3819</v>
      </c>
      <c r="B3823" s="115" t="s">
        <v>202</v>
      </c>
      <c r="C3823" s="92" t="s">
        <v>7528</v>
      </c>
      <c r="D3823" s="113" t="s">
        <v>7529</v>
      </c>
      <c r="E3823" s="113" t="s">
        <v>211</v>
      </c>
      <c r="F3823" s="113"/>
      <c r="G3823" s="113">
        <v>1</v>
      </c>
      <c r="H3823" s="118">
        <v>299.12</v>
      </c>
      <c r="I3823" s="161">
        <v>0.25</v>
      </c>
      <c r="J3823" s="157">
        <f t="shared" si="118"/>
        <v>224.34</v>
      </c>
    </row>
    <row r="3824" spans="1:10" ht="15.75">
      <c r="A3824" s="37">
        <f t="shared" si="119"/>
        <v>3820</v>
      </c>
      <c r="B3824" s="115" t="s">
        <v>202</v>
      </c>
      <c r="C3824" s="92" t="s">
        <v>7530</v>
      </c>
      <c r="D3824" s="113" t="s">
        <v>7531</v>
      </c>
      <c r="E3824" s="113" t="s">
        <v>211</v>
      </c>
      <c r="F3824" s="113"/>
      <c r="G3824" s="113">
        <v>1</v>
      </c>
      <c r="H3824" s="118">
        <v>3650.47</v>
      </c>
      <c r="I3824" s="161">
        <v>0.25</v>
      </c>
      <c r="J3824" s="157">
        <f t="shared" si="118"/>
        <v>2737.8525</v>
      </c>
    </row>
    <row r="3825" spans="1:10" ht="30">
      <c r="A3825" s="37">
        <f t="shared" si="119"/>
        <v>3821</v>
      </c>
      <c r="B3825" s="115" t="s">
        <v>202</v>
      </c>
      <c r="C3825" s="92" t="s">
        <v>7532</v>
      </c>
      <c r="D3825" s="113" t="s">
        <v>7533</v>
      </c>
      <c r="E3825" s="113" t="s">
        <v>211</v>
      </c>
      <c r="F3825" s="113"/>
      <c r="G3825" s="113">
        <v>1</v>
      </c>
      <c r="H3825" s="118">
        <v>2621.39</v>
      </c>
      <c r="I3825" s="161">
        <v>0.25</v>
      </c>
      <c r="J3825" s="157">
        <f t="shared" si="118"/>
        <v>1966.0425</v>
      </c>
    </row>
    <row r="3826" spans="1:10" ht="30">
      <c r="A3826" s="37">
        <f t="shared" si="119"/>
        <v>3822</v>
      </c>
      <c r="B3826" s="115" t="s">
        <v>202</v>
      </c>
      <c r="C3826" s="92" t="s">
        <v>7534</v>
      </c>
      <c r="D3826" s="113" t="s">
        <v>7535</v>
      </c>
      <c r="E3826" s="113" t="s">
        <v>211</v>
      </c>
      <c r="F3826" s="113"/>
      <c r="G3826" s="113">
        <v>1</v>
      </c>
      <c r="H3826" s="118">
        <v>3204.65</v>
      </c>
      <c r="I3826" s="161">
        <v>0.25</v>
      </c>
      <c r="J3826" s="157">
        <f t="shared" si="118"/>
        <v>2403.4875000000002</v>
      </c>
    </row>
    <row r="3827" spans="1:10" ht="15.75">
      <c r="A3827" s="37">
        <f t="shared" si="119"/>
        <v>3823</v>
      </c>
      <c r="B3827" s="115" t="s">
        <v>202</v>
      </c>
      <c r="C3827" s="92" t="s">
        <v>7536</v>
      </c>
      <c r="D3827" s="113" t="s">
        <v>7537</v>
      </c>
      <c r="E3827" s="113" t="s">
        <v>211</v>
      </c>
      <c r="F3827" s="113"/>
      <c r="G3827" s="113">
        <v>1</v>
      </c>
      <c r="H3827" s="118">
        <v>10614.46</v>
      </c>
      <c r="I3827" s="161">
        <v>0.25</v>
      </c>
      <c r="J3827" s="157">
        <f t="shared" si="118"/>
        <v>7960.8449999999993</v>
      </c>
    </row>
    <row r="3828" spans="1:10" ht="15.75">
      <c r="A3828" s="37">
        <f t="shared" si="119"/>
        <v>3824</v>
      </c>
      <c r="B3828" s="115" t="s">
        <v>202</v>
      </c>
      <c r="C3828" s="113" t="s">
        <v>7538</v>
      </c>
      <c r="D3828" s="113" t="s">
        <v>7539</v>
      </c>
      <c r="E3828" s="113" t="s">
        <v>211</v>
      </c>
      <c r="F3828" s="113"/>
      <c r="G3828" s="113">
        <v>1</v>
      </c>
      <c r="H3828" s="118">
        <v>1969.9680000000003</v>
      </c>
      <c r="I3828" s="161">
        <v>0.25</v>
      </c>
      <c r="J3828" s="157">
        <f t="shared" si="118"/>
        <v>1477.4760000000001</v>
      </c>
    </row>
    <row r="3829" spans="1:10" ht="30">
      <c r="A3829" s="37">
        <f t="shared" si="119"/>
        <v>3825</v>
      </c>
      <c r="B3829" s="115" t="s">
        <v>202</v>
      </c>
      <c r="C3829" s="113" t="s">
        <v>7540</v>
      </c>
      <c r="D3829" s="113" t="s">
        <v>7541</v>
      </c>
      <c r="E3829" s="113" t="s">
        <v>211</v>
      </c>
      <c r="F3829" s="113"/>
      <c r="G3829" s="113">
        <v>1</v>
      </c>
      <c r="H3829" s="118">
        <v>11196.66</v>
      </c>
      <c r="I3829" s="161">
        <v>0.25</v>
      </c>
      <c r="J3829" s="157">
        <f t="shared" si="118"/>
        <v>8397.494999999999</v>
      </c>
    </row>
    <row r="3830" spans="1:10" ht="150">
      <c r="A3830" s="37">
        <f t="shared" si="119"/>
        <v>3826</v>
      </c>
      <c r="B3830" s="115" t="s">
        <v>202</v>
      </c>
      <c r="C3830" s="113" t="s">
        <v>7542</v>
      </c>
      <c r="D3830" s="113" t="s">
        <v>7543</v>
      </c>
      <c r="E3830" s="113" t="s">
        <v>211</v>
      </c>
      <c r="F3830" s="113"/>
      <c r="G3830" s="113">
        <v>1</v>
      </c>
      <c r="H3830" s="118">
        <v>3513.09</v>
      </c>
      <c r="I3830" s="161">
        <v>0.25</v>
      </c>
      <c r="J3830" s="157">
        <f t="shared" si="118"/>
        <v>2634.8175000000001</v>
      </c>
    </row>
    <row r="3831" spans="1:10" ht="150">
      <c r="A3831" s="37">
        <f t="shared" si="119"/>
        <v>3827</v>
      </c>
      <c r="B3831" s="115" t="s">
        <v>202</v>
      </c>
      <c r="C3831" s="113" t="s">
        <v>7544</v>
      </c>
      <c r="D3831" s="113" t="s">
        <v>7545</v>
      </c>
      <c r="E3831" s="113" t="s">
        <v>211</v>
      </c>
      <c r="F3831" s="113"/>
      <c r="G3831" s="113">
        <v>1</v>
      </c>
      <c r="H3831" s="118">
        <v>1244.9000000000001</v>
      </c>
      <c r="I3831" s="161">
        <v>0.25</v>
      </c>
      <c r="J3831" s="157">
        <f t="shared" ref="J3831:J3894" si="120">H3831*(1-I3831)</f>
        <v>933.67500000000007</v>
      </c>
    </row>
    <row r="3832" spans="1:10" ht="15.75">
      <c r="A3832" s="37">
        <f t="shared" si="119"/>
        <v>3828</v>
      </c>
      <c r="B3832" s="115" t="s">
        <v>202</v>
      </c>
      <c r="C3832" s="92" t="s">
        <v>7546</v>
      </c>
      <c r="D3832" s="113" t="s">
        <v>13393</v>
      </c>
      <c r="E3832" s="113" t="s">
        <v>211</v>
      </c>
      <c r="F3832" s="113"/>
      <c r="G3832" s="113">
        <v>1</v>
      </c>
      <c r="H3832" s="118">
        <v>3986.95</v>
      </c>
      <c r="I3832" s="161">
        <v>0.25</v>
      </c>
      <c r="J3832" s="157">
        <f t="shared" si="120"/>
        <v>2990.2124999999996</v>
      </c>
    </row>
    <row r="3833" spans="1:10" ht="45">
      <c r="A3833" s="37">
        <f t="shared" si="119"/>
        <v>3829</v>
      </c>
      <c r="B3833" s="115" t="s">
        <v>202</v>
      </c>
      <c r="C3833" s="113" t="s">
        <v>7547</v>
      </c>
      <c r="D3833" s="113" t="s">
        <v>7548</v>
      </c>
      <c r="E3833" s="113" t="s">
        <v>211</v>
      </c>
      <c r="F3833" s="113"/>
      <c r="G3833" s="113">
        <v>1</v>
      </c>
      <c r="H3833" s="118">
        <v>792.83</v>
      </c>
      <c r="I3833" s="161">
        <v>0.25</v>
      </c>
      <c r="J3833" s="157">
        <f t="shared" si="120"/>
        <v>594.62250000000006</v>
      </c>
    </row>
    <row r="3834" spans="1:10" ht="15.75">
      <c r="A3834" s="37">
        <f t="shared" si="119"/>
        <v>3830</v>
      </c>
      <c r="B3834" s="115" t="s">
        <v>202</v>
      </c>
      <c r="C3834" s="113" t="s">
        <v>7549</v>
      </c>
      <c r="D3834" s="113" t="s">
        <v>7550</v>
      </c>
      <c r="E3834" s="113" t="s">
        <v>211</v>
      </c>
      <c r="F3834" s="113"/>
      <c r="G3834" s="113">
        <v>1</v>
      </c>
      <c r="H3834" s="118">
        <v>268.25</v>
      </c>
      <c r="I3834" s="161">
        <v>0.25</v>
      </c>
      <c r="J3834" s="157">
        <f t="shared" si="120"/>
        <v>201.1875</v>
      </c>
    </row>
    <row r="3835" spans="1:10" ht="15.75">
      <c r="A3835" s="37">
        <f t="shared" si="119"/>
        <v>3831</v>
      </c>
      <c r="B3835" s="115" t="s">
        <v>202</v>
      </c>
      <c r="C3835" s="113" t="s">
        <v>7551</v>
      </c>
      <c r="D3835" s="113" t="s">
        <v>7552</v>
      </c>
      <c r="E3835" s="113" t="s">
        <v>211</v>
      </c>
      <c r="F3835" s="113"/>
      <c r="G3835" s="113">
        <v>1</v>
      </c>
      <c r="H3835" s="118">
        <v>268.25</v>
      </c>
      <c r="I3835" s="161">
        <v>0.25</v>
      </c>
      <c r="J3835" s="157">
        <f t="shared" si="120"/>
        <v>201.1875</v>
      </c>
    </row>
    <row r="3836" spans="1:10" ht="15.75">
      <c r="A3836" s="37">
        <f t="shared" si="119"/>
        <v>3832</v>
      </c>
      <c r="B3836" s="115" t="s">
        <v>202</v>
      </c>
      <c r="C3836" s="113" t="s">
        <v>7553</v>
      </c>
      <c r="D3836" s="113" t="s">
        <v>7554</v>
      </c>
      <c r="E3836" s="113" t="s">
        <v>211</v>
      </c>
      <c r="F3836" s="113"/>
      <c r="G3836" s="113">
        <v>1</v>
      </c>
      <c r="H3836" s="118">
        <v>430.35</v>
      </c>
      <c r="I3836" s="161">
        <v>0.25</v>
      </c>
      <c r="J3836" s="157">
        <f t="shared" si="120"/>
        <v>322.76250000000005</v>
      </c>
    </row>
    <row r="3837" spans="1:10" ht="15.75">
      <c r="A3837" s="37">
        <f t="shared" si="119"/>
        <v>3833</v>
      </c>
      <c r="B3837" s="115" t="s">
        <v>202</v>
      </c>
      <c r="C3837" s="113" t="s">
        <v>7555</v>
      </c>
      <c r="D3837" s="113" t="s">
        <v>7556</v>
      </c>
      <c r="E3837" s="113" t="s">
        <v>211</v>
      </c>
      <c r="F3837" s="113"/>
      <c r="G3837" s="113">
        <v>1</v>
      </c>
      <c r="H3837" s="118">
        <v>114.76</v>
      </c>
      <c r="I3837" s="161">
        <v>0.25</v>
      </c>
      <c r="J3837" s="157">
        <f t="shared" si="120"/>
        <v>86.070000000000007</v>
      </c>
    </row>
    <row r="3838" spans="1:10" ht="15.75">
      <c r="A3838" s="37">
        <f t="shared" si="119"/>
        <v>3834</v>
      </c>
      <c r="B3838" s="115" t="s">
        <v>202</v>
      </c>
      <c r="C3838" s="113" t="s">
        <v>7557</v>
      </c>
      <c r="D3838" s="113" t="s">
        <v>7558</v>
      </c>
      <c r="E3838" s="113" t="s">
        <v>211</v>
      </c>
      <c r="F3838" s="113"/>
      <c r="G3838" s="113">
        <v>1</v>
      </c>
      <c r="H3838" s="118">
        <v>249.59</v>
      </c>
      <c r="I3838" s="161">
        <v>0.25</v>
      </c>
      <c r="J3838" s="157">
        <f t="shared" si="120"/>
        <v>187.1925</v>
      </c>
    </row>
    <row r="3839" spans="1:10" ht="15.75">
      <c r="A3839" s="37">
        <f t="shared" si="119"/>
        <v>3835</v>
      </c>
      <c r="B3839" s="115" t="s">
        <v>202</v>
      </c>
      <c r="C3839" s="92" t="s">
        <v>7559</v>
      </c>
      <c r="D3839" s="113" t="s">
        <v>7560</v>
      </c>
      <c r="E3839" s="113" t="s">
        <v>211</v>
      </c>
      <c r="F3839" s="113"/>
      <c r="G3839" s="113">
        <v>1</v>
      </c>
      <c r="H3839" s="118">
        <v>228.24</v>
      </c>
      <c r="I3839" s="161">
        <v>0.25</v>
      </c>
      <c r="J3839" s="157">
        <f t="shared" si="120"/>
        <v>171.18</v>
      </c>
    </row>
    <row r="3840" spans="1:10" ht="15.75">
      <c r="A3840" s="37">
        <f t="shared" si="119"/>
        <v>3836</v>
      </c>
      <c r="B3840" s="115" t="s">
        <v>202</v>
      </c>
      <c r="C3840" s="92" t="s">
        <v>7561</v>
      </c>
      <c r="D3840" s="113" t="s">
        <v>7562</v>
      </c>
      <c r="E3840" s="113" t="s">
        <v>211</v>
      </c>
      <c r="F3840" s="113"/>
      <c r="G3840" s="113">
        <v>1</v>
      </c>
      <c r="H3840" s="118">
        <v>44.47</v>
      </c>
      <c r="I3840" s="161">
        <v>0.25</v>
      </c>
      <c r="J3840" s="157">
        <f t="shared" si="120"/>
        <v>33.352499999999999</v>
      </c>
    </row>
    <row r="3841" spans="1:10" ht="15.75">
      <c r="A3841" s="37">
        <f t="shared" si="119"/>
        <v>3837</v>
      </c>
      <c r="B3841" s="115" t="s">
        <v>202</v>
      </c>
      <c r="C3841" s="92" t="s">
        <v>7563</v>
      </c>
      <c r="D3841" s="113" t="s">
        <v>7564</v>
      </c>
      <c r="E3841" s="113" t="s">
        <v>211</v>
      </c>
      <c r="F3841" s="113"/>
      <c r="G3841" s="113">
        <v>1</v>
      </c>
      <c r="H3841" s="118">
        <v>28.69</v>
      </c>
      <c r="I3841" s="161">
        <v>0.25</v>
      </c>
      <c r="J3841" s="157">
        <f t="shared" si="120"/>
        <v>21.517500000000002</v>
      </c>
    </row>
    <row r="3842" spans="1:10" ht="15.75">
      <c r="A3842" s="37">
        <f t="shared" si="119"/>
        <v>3838</v>
      </c>
      <c r="B3842" s="115" t="s">
        <v>202</v>
      </c>
      <c r="C3842" s="92" t="s">
        <v>7565</v>
      </c>
      <c r="D3842" s="113" t="s">
        <v>7566</v>
      </c>
      <c r="E3842" s="113" t="s">
        <v>211</v>
      </c>
      <c r="F3842" s="113"/>
      <c r="G3842" s="113">
        <v>1</v>
      </c>
      <c r="H3842" s="118">
        <v>1253.76</v>
      </c>
      <c r="I3842" s="161">
        <v>0.25</v>
      </c>
      <c r="J3842" s="157">
        <f t="shared" si="120"/>
        <v>940.31999999999994</v>
      </c>
    </row>
    <row r="3843" spans="1:10" ht="15.75">
      <c r="A3843" s="37">
        <f t="shared" si="119"/>
        <v>3839</v>
      </c>
      <c r="B3843" s="115" t="s">
        <v>202</v>
      </c>
      <c r="C3843" s="92" t="s">
        <v>7567</v>
      </c>
      <c r="D3843" s="113" t="s">
        <v>7568</v>
      </c>
      <c r="E3843" s="113" t="s">
        <v>211</v>
      </c>
      <c r="F3843" s="113"/>
      <c r="G3843" s="113">
        <v>1</v>
      </c>
      <c r="H3843" s="118">
        <v>1253.76</v>
      </c>
      <c r="I3843" s="161">
        <v>0.25</v>
      </c>
      <c r="J3843" s="157">
        <f t="shared" si="120"/>
        <v>940.31999999999994</v>
      </c>
    </row>
    <row r="3844" spans="1:10" ht="15.75">
      <c r="A3844" s="37">
        <f t="shared" si="119"/>
        <v>3840</v>
      </c>
      <c r="B3844" s="115" t="s">
        <v>202</v>
      </c>
      <c r="C3844" s="92" t="s">
        <v>7569</v>
      </c>
      <c r="D3844" s="113" t="s">
        <v>7570</v>
      </c>
      <c r="E3844" s="113" t="s">
        <v>211</v>
      </c>
      <c r="F3844" s="113"/>
      <c r="G3844" s="113">
        <v>1</v>
      </c>
      <c r="H3844" s="118">
        <v>989.81</v>
      </c>
      <c r="I3844" s="161">
        <v>0.25</v>
      </c>
      <c r="J3844" s="157">
        <f t="shared" si="120"/>
        <v>742.35749999999996</v>
      </c>
    </row>
    <row r="3845" spans="1:10" ht="15.75">
      <c r="A3845" s="37">
        <f t="shared" si="119"/>
        <v>3841</v>
      </c>
      <c r="B3845" s="115" t="s">
        <v>202</v>
      </c>
      <c r="C3845" s="92" t="s">
        <v>7571</v>
      </c>
      <c r="D3845" s="113" t="s">
        <v>7572</v>
      </c>
      <c r="E3845" s="113" t="s">
        <v>211</v>
      </c>
      <c r="F3845" s="113"/>
      <c r="G3845" s="113">
        <v>1</v>
      </c>
      <c r="H3845" s="118">
        <v>1253.76</v>
      </c>
      <c r="I3845" s="161">
        <v>0.25</v>
      </c>
      <c r="J3845" s="157">
        <f t="shared" si="120"/>
        <v>940.31999999999994</v>
      </c>
    </row>
    <row r="3846" spans="1:10" ht="30">
      <c r="A3846" s="37">
        <f t="shared" si="119"/>
        <v>3842</v>
      </c>
      <c r="B3846" s="115" t="s">
        <v>202</v>
      </c>
      <c r="C3846" s="92" t="s">
        <v>7573</v>
      </c>
      <c r="D3846" s="113" t="s">
        <v>7574</v>
      </c>
      <c r="E3846" s="113" t="s">
        <v>211</v>
      </c>
      <c r="F3846" s="113"/>
      <c r="G3846" s="113">
        <v>1</v>
      </c>
      <c r="H3846" s="118">
        <v>144.88999999999999</v>
      </c>
      <c r="I3846" s="161">
        <v>0.25</v>
      </c>
      <c r="J3846" s="157">
        <f t="shared" si="120"/>
        <v>108.66749999999999</v>
      </c>
    </row>
    <row r="3847" spans="1:10" ht="15.75">
      <c r="A3847" s="37">
        <f t="shared" ref="A3847:A3910" si="121">A3846+1</f>
        <v>3843</v>
      </c>
      <c r="B3847" s="115" t="s">
        <v>202</v>
      </c>
      <c r="C3847" s="92" t="s">
        <v>7575</v>
      </c>
      <c r="D3847" s="113" t="s">
        <v>7576</v>
      </c>
      <c r="E3847" s="113" t="s">
        <v>211</v>
      </c>
      <c r="F3847" s="113"/>
      <c r="G3847" s="113">
        <v>1</v>
      </c>
      <c r="H3847" s="118">
        <v>6063.67</v>
      </c>
      <c r="I3847" s="161">
        <v>0.25</v>
      </c>
      <c r="J3847" s="157">
        <f t="shared" si="120"/>
        <v>4547.7525000000005</v>
      </c>
    </row>
    <row r="3848" spans="1:10" ht="15.75">
      <c r="A3848" s="37">
        <f t="shared" si="121"/>
        <v>3844</v>
      </c>
      <c r="B3848" s="115" t="s">
        <v>202</v>
      </c>
      <c r="C3848" s="92" t="s">
        <v>7577</v>
      </c>
      <c r="D3848" s="113" t="s">
        <v>7578</v>
      </c>
      <c r="E3848" s="113" t="s">
        <v>211</v>
      </c>
      <c r="F3848" s="113"/>
      <c r="G3848" s="113">
        <v>1</v>
      </c>
      <c r="H3848" s="118">
        <v>493.47</v>
      </c>
      <c r="I3848" s="161">
        <v>0.25</v>
      </c>
      <c r="J3848" s="157">
        <f t="shared" si="120"/>
        <v>370.10250000000002</v>
      </c>
    </row>
    <row r="3849" spans="1:10" ht="15.75">
      <c r="A3849" s="37">
        <f t="shared" si="121"/>
        <v>3845</v>
      </c>
      <c r="B3849" s="115" t="s">
        <v>202</v>
      </c>
      <c r="C3849" s="92" t="s">
        <v>7579</v>
      </c>
      <c r="D3849" s="113" t="s">
        <v>7580</v>
      </c>
      <c r="E3849" s="113" t="s">
        <v>211</v>
      </c>
      <c r="F3849" s="113"/>
      <c r="G3849" s="113">
        <v>1</v>
      </c>
      <c r="H3849" s="118">
        <v>738.77</v>
      </c>
      <c r="I3849" s="161">
        <v>0.25</v>
      </c>
      <c r="J3849" s="157">
        <f t="shared" si="120"/>
        <v>554.07749999999999</v>
      </c>
    </row>
    <row r="3850" spans="1:10" ht="15.75">
      <c r="A3850" s="37">
        <f t="shared" si="121"/>
        <v>3846</v>
      </c>
      <c r="B3850" s="115" t="s">
        <v>202</v>
      </c>
      <c r="C3850" s="92" t="s">
        <v>7581</v>
      </c>
      <c r="D3850" s="113" t="s">
        <v>7582</v>
      </c>
      <c r="E3850" s="113" t="s">
        <v>211</v>
      </c>
      <c r="F3850" s="113"/>
      <c r="G3850" s="113">
        <v>1</v>
      </c>
      <c r="H3850" s="118">
        <v>10549.39</v>
      </c>
      <c r="I3850" s="161">
        <v>0.25</v>
      </c>
      <c r="J3850" s="157">
        <f t="shared" si="120"/>
        <v>7912.0424999999996</v>
      </c>
    </row>
    <row r="3851" spans="1:10" ht="15.75">
      <c r="A3851" s="37">
        <f t="shared" si="121"/>
        <v>3847</v>
      </c>
      <c r="B3851" s="115" t="s">
        <v>202</v>
      </c>
      <c r="C3851" s="92" t="s">
        <v>7583</v>
      </c>
      <c r="D3851" s="113" t="s">
        <v>7584</v>
      </c>
      <c r="E3851" s="113" t="s">
        <v>211</v>
      </c>
      <c r="F3851" s="113"/>
      <c r="G3851" s="113">
        <v>1</v>
      </c>
      <c r="H3851" s="118">
        <v>331.37</v>
      </c>
      <c r="I3851" s="161">
        <v>0.25</v>
      </c>
      <c r="J3851" s="157">
        <f t="shared" si="120"/>
        <v>248.5275</v>
      </c>
    </row>
    <row r="3852" spans="1:10" ht="15.75">
      <c r="A3852" s="37">
        <f t="shared" si="121"/>
        <v>3848</v>
      </c>
      <c r="B3852" s="115" t="s">
        <v>202</v>
      </c>
      <c r="C3852" s="92" t="s">
        <v>7585</v>
      </c>
      <c r="D3852" s="113" t="s">
        <v>7586</v>
      </c>
      <c r="E3852" s="113" t="s">
        <v>211</v>
      </c>
      <c r="F3852" s="113"/>
      <c r="G3852" s="113">
        <v>1</v>
      </c>
      <c r="H3852" s="118">
        <v>331.37</v>
      </c>
      <c r="I3852" s="161">
        <v>0.25</v>
      </c>
      <c r="J3852" s="157">
        <f t="shared" si="120"/>
        <v>248.5275</v>
      </c>
    </row>
    <row r="3853" spans="1:10" ht="15.75">
      <c r="A3853" s="37">
        <f t="shared" si="121"/>
        <v>3849</v>
      </c>
      <c r="B3853" s="115" t="s">
        <v>202</v>
      </c>
      <c r="C3853" s="92" t="s">
        <v>7587</v>
      </c>
      <c r="D3853" s="113" t="s">
        <v>7588</v>
      </c>
      <c r="E3853" s="113" t="s">
        <v>211</v>
      </c>
      <c r="F3853" s="113"/>
      <c r="G3853" s="113">
        <v>1</v>
      </c>
      <c r="H3853" s="118">
        <v>470.52</v>
      </c>
      <c r="I3853" s="161">
        <v>0.25</v>
      </c>
      <c r="J3853" s="157">
        <f t="shared" si="120"/>
        <v>352.89</v>
      </c>
    </row>
    <row r="3854" spans="1:10" ht="15.75">
      <c r="A3854" s="37">
        <f t="shared" si="121"/>
        <v>3850</v>
      </c>
      <c r="B3854" s="115" t="s">
        <v>202</v>
      </c>
      <c r="C3854" s="92" t="s">
        <v>7589</v>
      </c>
      <c r="D3854" s="113" t="s">
        <v>7590</v>
      </c>
      <c r="E3854" s="113" t="s">
        <v>211</v>
      </c>
      <c r="F3854" s="113"/>
      <c r="G3854" s="113">
        <v>1</v>
      </c>
      <c r="H3854" s="118">
        <v>1347</v>
      </c>
      <c r="I3854" s="161">
        <v>0.25</v>
      </c>
      <c r="J3854" s="157">
        <f t="shared" si="120"/>
        <v>1010.25</v>
      </c>
    </row>
    <row r="3855" spans="1:10" ht="15.75">
      <c r="A3855" s="37">
        <f t="shared" si="121"/>
        <v>3851</v>
      </c>
      <c r="B3855" s="115" t="s">
        <v>202</v>
      </c>
      <c r="C3855" s="92" t="s">
        <v>7591</v>
      </c>
      <c r="D3855" s="113" t="s">
        <v>7592</v>
      </c>
      <c r="E3855" s="113" t="s">
        <v>211</v>
      </c>
      <c r="F3855" s="113"/>
      <c r="G3855" s="113">
        <v>1</v>
      </c>
      <c r="H3855" s="118">
        <v>837.75</v>
      </c>
      <c r="I3855" s="161">
        <v>0.25</v>
      </c>
      <c r="J3855" s="157">
        <f t="shared" si="120"/>
        <v>628.3125</v>
      </c>
    </row>
    <row r="3856" spans="1:10" ht="15.75">
      <c r="A3856" s="37">
        <f t="shared" si="121"/>
        <v>3852</v>
      </c>
      <c r="B3856" s="115" t="s">
        <v>202</v>
      </c>
      <c r="C3856" s="92" t="s">
        <v>7593</v>
      </c>
      <c r="D3856" s="113" t="s">
        <v>7594</v>
      </c>
      <c r="E3856" s="113" t="s">
        <v>211</v>
      </c>
      <c r="F3856" s="113"/>
      <c r="G3856" s="113">
        <v>1</v>
      </c>
      <c r="H3856" s="118">
        <v>1975.32</v>
      </c>
      <c r="I3856" s="161">
        <v>0.25</v>
      </c>
      <c r="J3856" s="157">
        <f t="shared" si="120"/>
        <v>1481.49</v>
      </c>
    </row>
    <row r="3857" spans="1:10" ht="15.75">
      <c r="A3857" s="37">
        <f t="shared" si="121"/>
        <v>3853</v>
      </c>
      <c r="B3857" s="115" t="s">
        <v>202</v>
      </c>
      <c r="C3857" s="92" t="s">
        <v>7595</v>
      </c>
      <c r="D3857" s="113" t="s">
        <v>7596</v>
      </c>
      <c r="E3857" s="113" t="s">
        <v>211</v>
      </c>
      <c r="F3857" s="113"/>
      <c r="G3857" s="113">
        <v>1</v>
      </c>
      <c r="H3857" s="118">
        <v>113.33</v>
      </c>
      <c r="I3857" s="161">
        <v>0.25</v>
      </c>
      <c r="J3857" s="157">
        <f t="shared" si="120"/>
        <v>84.997500000000002</v>
      </c>
    </row>
    <row r="3858" spans="1:10" ht="15.75">
      <c r="A3858" s="37">
        <f t="shared" si="121"/>
        <v>3854</v>
      </c>
      <c r="B3858" s="115" t="s">
        <v>202</v>
      </c>
      <c r="C3858" s="92" t="s">
        <v>7597</v>
      </c>
      <c r="D3858" s="113" t="s">
        <v>7598</v>
      </c>
      <c r="E3858" s="113" t="s">
        <v>211</v>
      </c>
      <c r="F3858" s="113"/>
      <c r="G3858" s="113">
        <v>1</v>
      </c>
      <c r="H3858" s="118">
        <v>18.649999999999999</v>
      </c>
      <c r="I3858" s="161">
        <v>0.25</v>
      </c>
      <c r="J3858" s="157">
        <f t="shared" si="120"/>
        <v>13.987499999999999</v>
      </c>
    </row>
    <row r="3859" spans="1:10" ht="15.75">
      <c r="A3859" s="37">
        <f t="shared" si="121"/>
        <v>3855</v>
      </c>
      <c r="B3859" s="115" t="s">
        <v>202</v>
      </c>
      <c r="C3859" s="92" t="s">
        <v>7599</v>
      </c>
      <c r="D3859" s="113" t="s">
        <v>7600</v>
      </c>
      <c r="E3859" s="113" t="s">
        <v>211</v>
      </c>
      <c r="F3859" s="113"/>
      <c r="G3859" s="113">
        <v>1</v>
      </c>
      <c r="H3859" s="118">
        <v>5.74</v>
      </c>
      <c r="I3859" s="161">
        <v>0.25</v>
      </c>
      <c r="J3859" s="157">
        <f t="shared" si="120"/>
        <v>4.3049999999999997</v>
      </c>
    </row>
    <row r="3860" spans="1:10" ht="15.75">
      <c r="A3860" s="37">
        <f t="shared" si="121"/>
        <v>3856</v>
      </c>
      <c r="B3860" s="115" t="s">
        <v>202</v>
      </c>
      <c r="C3860" s="92" t="s">
        <v>7601</v>
      </c>
      <c r="D3860" s="113" t="s">
        <v>7602</v>
      </c>
      <c r="E3860" s="113" t="s">
        <v>211</v>
      </c>
      <c r="F3860" s="113"/>
      <c r="G3860" s="113">
        <v>1</v>
      </c>
      <c r="H3860" s="118">
        <v>44.47</v>
      </c>
      <c r="I3860" s="161">
        <v>0.25</v>
      </c>
      <c r="J3860" s="157">
        <f t="shared" si="120"/>
        <v>33.352499999999999</v>
      </c>
    </row>
    <row r="3861" spans="1:10" ht="15.75">
      <c r="A3861" s="37">
        <f t="shared" si="121"/>
        <v>3857</v>
      </c>
      <c r="B3861" s="115" t="s">
        <v>202</v>
      </c>
      <c r="C3861" s="92" t="s">
        <v>7603</v>
      </c>
      <c r="D3861" s="113" t="s">
        <v>7604</v>
      </c>
      <c r="E3861" s="113" t="s">
        <v>211</v>
      </c>
      <c r="F3861" s="113"/>
      <c r="G3861" s="113">
        <v>1</v>
      </c>
      <c r="H3861" s="118">
        <v>2054.2199999999998</v>
      </c>
      <c r="I3861" s="161">
        <v>0.25</v>
      </c>
      <c r="J3861" s="157">
        <f t="shared" si="120"/>
        <v>1540.665</v>
      </c>
    </row>
    <row r="3862" spans="1:10" ht="15.75">
      <c r="A3862" s="37">
        <f t="shared" si="121"/>
        <v>3858</v>
      </c>
      <c r="B3862" s="115" t="s">
        <v>202</v>
      </c>
      <c r="C3862" s="92" t="s">
        <v>7605</v>
      </c>
      <c r="D3862" s="113" t="s">
        <v>7606</v>
      </c>
      <c r="E3862" s="113" t="s">
        <v>211</v>
      </c>
      <c r="F3862" s="113"/>
      <c r="G3862" s="113">
        <v>1</v>
      </c>
      <c r="H3862" s="118">
        <v>67.42</v>
      </c>
      <c r="I3862" s="161">
        <v>0.25</v>
      </c>
      <c r="J3862" s="157">
        <f t="shared" si="120"/>
        <v>50.564999999999998</v>
      </c>
    </row>
    <row r="3863" spans="1:10" ht="15.75">
      <c r="A3863" s="37">
        <f t="shared" si="121"/>
        <v>3859</v>
      </c>
      <c r="B3863" s="115" t="s">
        <v>202</v>
      </c>
      <c r="C3863" s="92" t="s">
        <v>7607</v>
      </c>
      <c r="D3863" s="113" t="s">
        <v>7608</v>
      </c>
      <c r="E3863" s="113" t="s">
        <v>211</v>
      </c>
      <c r="F3863" s="113"/>
      <c r="G3863" s="113">
        <v>1</v>
      </c>
      <c r="H3863" s="118">
        <v>636.91999999999996</v>
      </c>
      <c r="I3863" s="161">
        <v>0.25</v>
      </c>
      <c r="J3863" s="157">
        <f t="shared" si="120"/>
        <v>477.68999999999994</v>
      </c>
    </row>
    <row r="3864" spans="1:10" ht="15.75">
      <c r="A3864" s="37">
        <f t="shared" si="121"/>
        <v>3860</v>
      </c>
      <c r="B3864" s="115" t="s">
        <v>202</v>
      </c>
      <c r="C3864" s="92" t="s">
        <v>7609</v>
      </c>
      <c r="D3864" s="113" t="s">
        <v>7610</v>
      </c>
      <c r="E3864" s="113" t="s">
        <v>211</v>
      </c>
      <c r="F3864" s="113"/>
      <c r="G3864" s="113">
        <v>1</v>
      </c>
      <c r="H3864" s="118">
        <v>159.22999999999999</v>
      </c>
      <c r="I3864" s="161">
        <v>0.25</v>
      </c>
      <c r="J3864" s="157">
        <f t="shared" si="120"/>
        <v>119.42249999999999</v>
      </c>
    </row>
    <row r="3865" spans="1:10" ht="15.75">
      <c r="A3865" s="37">
        <f t="shared" si="121"/>
        <v>3861</v>
      </c>
      <c r="B3865" s="115" t="s">
        <v>202</v>
      </c>
      <c r="C3865" s="92" t="s">
        <v>7611</v>
      </c>
      <c r="D3865" s="113" t="s">
        <v>7612</v>
      </c>
      <c r="E3865" s="113" t="s">
        <v>211</v>
      </c>
      <c r="F3865" s="113"/>
      <c r="G3865" s="113">
        <v>1</v>
      </c>
      <c r="H3865" s="118">
        <v>797.59</v>
      </c>
      <c r="I3865" s="161">
        <v>0.25</v>
      </c>
      <c r="J3865" s="157">
        <f t="shared" si="120"/>
        <v>598.1925</v>
      </c>
    </row>
    <row r="3866" spans="1:10" ht="15.75">
      <c r="A3866" s="37">
        <f t="shared" si="121"/>
        <v>3862</v>
      </c>
      <c r="B3866" s="115" t="s">
        <v>202</v>
      </c>
      <c r="C3866" s="92" t="s">
        <v>7613</v>
      </c>
      <c r="D3866" s="113" t="s">
        <v>7614</v>
      </c>
      <c r="E3866" s="113" t="s">
        <v>211</v>
      </c>
      <c r="F3866" s="113"/>
      <c r="G3866" s="113">
        <v>1</v>
      </c>
      <c r="H3866" s="118">
        <v>232.1</v>
      </c>
      <c r="I3866" s="161">
        <v>0.25</v>
      </c>
      <c r="J3866" s="157">
        <f t="shared" si="120"/>
        <v>174.07499999999999</v>
      </c>
    </row>
    <row r="3867" spans="1:10" ht="15.75">
      <c r="A3867" s="37">
        <f t="shared" si="121"/>
        <v>3863</v>
      </c>
      <c r="B3867" s="115" t="s">
        <v>202</v>
      </c>
      <c r="C3867" s="92" t="s">
        <v>7615</v>
      </c>
      <c r="D3867" s="113" t="s">
        <v>7616</v>
      </c>
      <c r="E3867" s="113" t="s">
        <v>211</v>
      </c>
      <c r="F3867" s="113"/>
      <c r="G3867" s="113">
        <v>1</v>
      </c>
      <c r="H3867" s="118">
        <v>956.82</v>
      </c>
      <c r="I3867" s="161">
        <v>0.25</v>
      </c>
      <c r="J3867" s="157">
        <f t="shared" si="120"/>
        <v>717.61500000000001</v>
      </c>
    </row>
    <row r="3868" spans="1:10" ht="15.75">
      <c r="A3868" s="37">
        <f t="shared" si="121"/>
        <v>3864</v>
      </c>
      <c r="B3868" s="115" t="s">
        <v>202</v>
      </c>
      <c r="C3868" s="92" t="s">
        <v>7617</v>
      </c>
      <c r="D3868" s="113" t="s">
        <v>7618</v>
      </c>
      <c r="E3868" s="113" t="s">
        <v>211</v>
      </c>
      <c r="F3868" s="113"/>
      <c r="G3868" s="113">
        <v>1</v>
      </c>
      <c r="H3868" s="118">
        <v>1253.76</v>
      </c>
      <c r="I3868" s="161">
        <v>0.25</v>
      </c>
      <c r="J3868" s="157">
        <f t="shared" si="120"/>
        <v>940.31999999999994</v>
      </c>
    </row>
    <row r="3869" spans="1:10" ht="15.75">
      <c r="A3869" s="37">
        <f t="shared" si="121"/>
        <v>3865</v>
      </c>
      <c r="B3869" s="115" t="s">
        <v>202</v>
      </c>
      <c r="C3869" s="92" t="s">
        <v>7619</v>
      </c>
      <c r="D3869" s="113" t="s">
        <v>7620</v>
      </c>
      <c r="E3869" s="113" t="s">
        <v>211</v>
      </c>
      <c r="F3869" s="113"/>
      <c r="G3869" s="113">
        <v>1</v>
      </c>
      <c r="H3869" s="118">
        <v>1478.98</v>
      </c>
      <c r="I3869" s="161">
        <v>0.25</v>
      </c>
      <c r="J3869" s="157">
        <f t="shared" si="120"/>
        <v>1109.2350000000001</v>
      </c>
    </row>
    <row r="3870" spans="1:10" ht="15.75">
      <c r="A3870" s="37">
        <f t="shared" si="121"/>
        <v>3866</v>
      </c>
      <c r="B3870" s="115" t="s">
        <v>202</v>
      </c>
      <c r="C3870" s="92" t="s">
        <v>7621</v>
      </c>
      <c r="D3870" s="113" t="s">
        <v>7622</v>
      </c>
      <c r="E3870" s="113" t="s">
        <v>211</v>
      </c>
      <c r="F3870" s="113"/>
      <c r="G3870" s="113">
        <v>1</v>
      </c>
      <c r="H3870" s="118">
        <v>196.53</v>
      </c>
      <c r="I3870" s="161">
        <v>0.25</v>
      </c>
      <c r="J3870" s="157">
        <f t="shared" si="120"/>
        <v>147.39750000000001</v>
      </c>
    </row>
    <row r="3871" spans="1:10" ht="15.75">
      <c r="A3871" s="37">
        <f t="shared" si="121"/>
        <v>3867</v>
      </c>
      <c r="B3871" s="115" t="s">
        <v>202</v>
      </c>
      <c r="C3871" s="92" t="s">
        <v>7623</v>
      </c>
      <c r="D3871" s="113" t="s">
        <v>7624</v>
      </c>
      <c r="E3871" s="113" t="s">
        <v>211</v>
      </c>
      <c r="F3871" s="113"/>
      <c r="G3871" s="113">
        <v>1</v>
      </c>
      <c r="H3871" s="118">
        <v>453.31</v>
      </c>
      <c r="I3871" s="161">
        <v>0.25</v>
      </c>
      <c r="J3871" s="157">
        <f t="shared" si="120"/>
        <v>339.98250000000002</v>
      </c>
    </row>
    <row r="3872" spans="1:10" ht="15.75">
      <c r="A3872" s="37">
        <f t="shared" si="121"/>
        <v>3868</v>
      </c>
      <c r="B3872" s="115" t="s">
        <v>202</v>
      </c>
      <c r="C3872" s="92" t="s">
        <v>7625</v>
      </c>
      <c r="D3872" s="113" t="s">
        <v>7626</v>
      </c>
      <c r="E3872" s="113" t="s">
        <v>211</v>
      </c>
      <c r="F3872" s="113"/>
      <c r="G3872" s="113">
        <v>1</v>
      </c>
      <c r="H3872" s="118">
        <v>147.75</v>
      </c>
      <c r="I3872" s="161">
        <v>0.25</v>
      </c>
      <c r="J3872" s="157">
        <f t="shared" si="120"/>
        <v>110.8125</v>
      </c>
    </row>
    <row r="3873" spans="1:10" ht="15.75">
      <c r="A3873" s="37">
        <f t="shared" si="121"/>
        <v>3869</v>
      </c>
      <c r="B3873" s="115" t="s">
        <v>202</v>
      </c>
      <c r="C3873" s="92" t="s">
        <v>7627</v>
      </c>
      <c r="D3873" s="113" t="s">
        <v>7628</v>
      </c>
      <c r="E3873" s="113" t="s">
        <v>211</v>
      </c>
      <c r="F3873" s="113"/>
      <c r="G3873" s="113">
        <v>1</v>
      </c>
      <c r="H3873" s="118">
        <v>547.98</v>
      </c>
      <c r="I3873" s="161">
        <v>0.25</v>
      </c>
      <c r="J3873" s="157">
        <f t="shared" si="120"/>
        <v>410.98500000000001</v>
      </c>
    </row>
    <row r="3874" spans="1:10" ht="15.75">
      <c r="A3874" s="37">
        <f t="shared" si="121"/>
        <v>3870</v>
      </c>
      <c r="B3874" s="115" t="s">
        <v>202</v>
      </c>
      <c r="C3874" s="92" t="s">
        <v>7629</v>
      </c>
      <c r="D3874" s="113" t="s">
        <v>7630</v>
      </c>
      <c r="E3874" s="113" t="s">
        <v>211</v>
      </c>
      <c r="F3874" s="113"/>
      <c r="G3874" s="113">
        <v>1</v>
      </c>
      <c r="H3874" s="118">
        <v>547.98</v>
      </c>
      <c r="I3874" s="161">
        <v>0.25</v>
      </c>
      <c r="J3874" s="157">
        <f t="shared" si="120"/>
        <v>410.98500000000001</v>
      </c>
    </row>
    <row r="3875" spans="1:10" ht="15.75">
      <c r="A3875" s="37">
        <f t="shared" si="121"/>
        <v>3871</v>
      </c>
      <c r="B3875" s="115" t="s">
        <v>202</v>
      </c>
      <c r="C3875" s="92" t="s">
        <v>7631</v>
      </c>
      <c r="D3875" s="113" t="s">
        <v>7632</v>
      </c>
      <c r="E3875" s="113" t="s">
        <v>211</v>
      </c>
      <c r="F3875" s="113"/>
      <c r="G3875" s="113">
        <v>1</v>
      </c>
      <c r="H3875" s="118">
        <v>849.23</v>
      </c>
      <c r="I3875" s="161">
        <v>0.25</v>
      </c>
      <c r="J3875" s="157">
        <f t="shared" si="120"/>
        <v>636.92250000000001</v>
      </c>
    </row>
    <row r="3876" spans="1:10" ht="15.75">
      <c r="A3876" s="37">
        <f t="shared" si="121"/>
        <v>3872</v>
      </c>
      <c r="B3876" s="115" t="s">
        <v>202</v>
      </c>
      <c r="C3876" s="92" t="s">
        <v>7633</v>
      </c>
      <c r="D3876" s="113" t="s">
        <v>7634</v>
      </c>
      <c r="E3876" s="113" t="s">
        <v>211</v>
      </c>
      <c r="F3876" s="113"/>
      <c r="G3876" s="113">
        <v>1</v>
      </c>
      <c r="H3876" s="118">
        <v>794.72</v>
      </c>
      <c r="I3876" s="161">
        <v>0.25</v>
      </c>
      <c r="J3876" s="157">
        <f t="shared" si="120"/>
        <v>596.04</v>
      </c>
    </row>
    <row r="3877" spans="1:10" ht="15.75">
      <c r="A3877" s="37">
        <f t="shared" si="121"/>
        <v>3873</v>
      </c>
      <c r="B3877" s="115" t="s">
        <v>202</v>
      </c>
      <c r="C3877" s="92" t="s">
        <v>7635</v>
      </c>
      <c r="D3877" s="113" t="s">
        <v>7636</v>
      </c>
      <c r="E3877" s="113" t="s">
        <v>211</v>
      </c>
      <c r="F3877" s="113"/>
      <c r="G3877" s="113">
        <v>1</v>
      </c>
      <c r="H3877" s="118">
        <v>1260.93</v>
      </c>
      <c r="I3877" s="161">
        <v>0.25</v>
      </c>
      <c r="J3877" s="157">
        <f t="shared" si="120"/>
        <v>945.69749999999999</v>
      </c>
    </row>
    <row r="3878" spans="1:10" ht="15.75">
      <c r="A3878" s="37">
        <f t="shared" si="121"/>
        <v>3874</v>
      </c>
      <c r="B3878" s="115" t="s">
        <v>202</v>
      </c>
      <c r="C3878" s="92" t="s">
        <v>7637</v>
      </c>
      <c r="D3878" s="113" t="s">
        <v>7638</v>
      </c>
      <c r="E3878" s="113" t="s">
        <v>211</v>
      </c>
      <c r="F3878" s="113"/>
      <c r="G3878" s="113">
        <v>1</v>
      </c>
      <c r="H3878" s="118">
        <v>117.63</v>
      </c>
      <c r="I3878" s="161">
        <v>0.25</v>
      </c>
      <c r="J3878" s="157">
        <f t="shared" si="120"/>
        <v>88.222499999999997</v>
      </c>
    </row>
    <row r="3879" spans="1:10" ht="15.75">
      <c r="A3879" s="37">
        <f t="shared" si="121"/>
        <v>3875</v>
      </c>
      <c r="B3879" s="115" t="s">
        <v>202</v>
      </c>
      <c r="C3879" s="92" t="s">
        <v>7639</v>
      </c>
      <c r="D3879" s="113" t="s">
        <v>7640</v>
      </c>
      <c r="E3879" s="113" t="s">
        <v>211</v>
      </c>
      <c r="F3879" s="113"/>
      <c r="G3879" s="113">
        <v>1</v>
      </c>
      <c r="H3879" s="118">
        <v>986.94</v>
      </c>
      <c r="I3879" s="161">
        <v>0.25</v>
      </c>
      <c r="J3879" s="157">
        <f t="shared" si="120"/>
        <v>740.20500000000004</v>
      </c>
    </row>
    <row r="3880" spans="1:10" ht="15.75">
      <c r="A3880" s="37">
        <f t="shared" si="121"/>
        <v>3876</v>
      </c>
      <c r="B3880" s="115" t="s">
        <v>202</v>
      </c>
      <c r="C3880" s="92" t="s">
        <v>7641</v>
      </c>
      <c r="D3880" s="113" t="s">
        <v>7642</v>
      </c>
      <c r="E3880" s="113" t="s">
        <v>211</v>
      </c>
      <c r="F3880" s="113"/>
      <c r="G3880" s="113">
        <v>1</v>
      </c>
      <c r="H3880" s="118">
        <v>1424.47</v>
      </c>
      <c r="I3880" s="161">
        <v>0.25</v>
      </c>
      <c r="J3880" s="157">
        <f t="shared" si="120"/>
        <v>1068.3525</v>
      </c>
    </row>
    <row r="3881" spans="1:10" ht="15.75">
      <c r="A3881" s="37">
        <f t="shared" si="121"/>
        <v>3877</v>
      </c>
      <c r="B3881" s="115" t="s">
        <v>202</v>
      </c>
      <c r="C3881" s="92" t="s">
        <v>7643</v>
      </c>
      <c r="D3881" s="113" t="s">
        <v>7644</v>
      </c>
      <c r="E3881" s="113" t="s">
        <v>211</v>
      </c>
      <c r="F3881" s="113"/>
      <c r="G3881" s="113">
        <v>1</v>
      </c>
      <c r="H3881" s="118">
        <v>747.38</v>
      </c>
      <c r="I3881" s="161">
        <v>0.25</v>
      </c>
      <c r="J3881" s="157">
        <f t="shared" si="120"/>
        <v>560.53499999999997</v>
      </c>
    </row>
    <row r="3882" spans="1:10" ht="15.75">
      <c r="A3882" s="37">
        <f t="shared" si="121"/>
        <v>3878</v>
      </c>
      <c r="B3882" s="115" t="s">
        <v>202</v>
      </c>
      <c r="C3882" s="92" t="s">
        <v>7645</v>
      </c>
      <c r="D3882" s="113" t="s">
        <v>7646</v>
      </c>
      <c r="E3882" s="113" t="s">
        <v>211</v>
      </c>
      <c r="F3882" s="113"/>
      <c r="G3882" s="113">
        <v>1</v>
      </c>
      <c r="H3882" s="118">
        <v>669.92</v>
      </c>
      <c r="I3882" s="161">
        <v>0.25</v>
      </c>
      <c r="J3882" s="157">
        <f t="shared" si="120"/>
        <v>502.43999999999994</v>
      </c>
    </row>
    <row r="3883" spans="1:10" ht="15.75">
      <c r="A3883" s="37">
        <f t="shared" si="121"/>
        <v>3879</v>
      </c>
      <c r="B3883" s="115" t="s">
        <v>202</v>
      </c>
      <c r="C3883" s="92" t="s">
        <v>7647</v>
      </c>
      <c r="D3883" s="113" t="s">
        <v>7648</v>
      </c>
      <c r="E3883" s="113" t="s">
        <v>211</v>
      </c>
      <c r="F3883" s="113"/>
      <c r="G3883" s="113">
        <v>1</v>
      </c>
      <c r="H3883" s="118">
        <v>61.68</v>
      </c>
      <c r="I3883" s="161">
        <v>0.25</v>
      </c>
      <c r="J3883" s="157">
        <f t="shared" si="120"/>
        <v>46.26</v>
      </c>
    </row>
    <row r="3884" spans="1:10" ht="15.75">
      <c r="A3884" s="37">
        <f t="shared" si="121"/>
        <v>3880</v>
      </c>
      <c r="B3884" s="115" t="s">
        <v>202</v>
      </c>
      <c r="C3884" s="113" t="s">
        <v>7649</v>
      </c>
      <c r="D3884" s="113" t="s">
        <v>7650</v>
      </c>
      <c r="E3884" s="113" t="s">
        <v>211</v>
      </c>
      <c r="F3884" s="113"/>
      <c r="G3884" s="113">
        <v>1</v>
      </c>
      <c r="H3884" s="118">
        <v>17.21</v>
      </c>
      <c r="I3884" s="161">
        <v>0.25</v>
      </c>
      <c r="J3884" s="157">
        <f t="shared" si="120"/>
        <v>12.907500000000001</v>
      </c>
    </row>
    <row r="3885" spans="1:10" ht="15.75">
      <c r="A3885" s="37">
        <f t="shared" si="121"/>
        <v>3881</v>
      </c>
      <c r="B3885" s="115" t="s">
        <v>202</v>
      </c>
      <c r="C3885" s="113" t="s">
        <v>7651</v>
      </c>
      <c r="D3885" s="113" t="s">
        <v>7652</v>
      </c>
      <c r="E3885" s="113" t="s">
        <v>211</v>
      </c>
      <c r="F3885" s="113"/>
      <c r="G3885" s="113">
        <v>1</v>
      </c>
      <c r="H3885" s="118">
        <v>66.11</v>
      </c>
      <c r="I3885" s="161">
        <v>0.25</v>
      </c>
      <c r="J3885" s="157">
        <f t="shared" si="120"/>
        <v>49.582499999999996</v>
      </c>
    </row>
    <row r="3886" spans="1:10" ht="15.75">
      <c r="A3886" s="37">
        <f t="shared" si="121"/>
        <v>3882</v>
      </c>
      <c r="B3886" s="115" t="s">
        <v>202</v>
      </c>
      <c r="C3886" s="113" t="s">
        <v>7653</v>
      </c>
      <c r="D3886" s="113" t="s">
        <v>7654</v>
      </c>
      <c r="E3886" s="113" t="s">
        <v>211</v>
      </c>
      <c r="F3886" s="113"/>
      <c r="G3886" s="113">
        <v>1</v>
      </c>
      <c r="H3886" s="118">
        <v>61.14</v>
      </c>
      <c r="I3886" s="161">
        <v>0.25</v>
      </c>
      <c r="J3886" s="157">
        <f t="shared" si="120"/>
        <v>45.855000000000004</v>
      </c>
    </row>
    <row r="3887" spans="1:10" ht="15.75">
      <c r="A3887" s="37">
        <f t="shared" si="121"/>
        <v>3883</v>
      </c>
      <c r="B3887" s="115" t="s">
        <v>202</v>
      </c>
      <c r="C3887" s="113" t="s">
        <v>7655</v>
      </c>
      <c r="D3887" s="113" t="s">
        <v>7656</v>
      </c>
      <c r="E3887" s="113" t="s">
        <v>211</v>
      </c>
      <c r="F3887" s="113"/>
      <c r="G3887" s="113">
        <v>1</v>
      </c>
      <c r="H3887" s="118">
        <v>143.44</v>
      </c>
      <c r="I3887" s="161">
        <v>0.25</v>
      </c>
      <c r="J3887" s="157">
        <f t="shared" si="120"/>
        <v>107.58</v>
      </c>
    </row>
    <row r="3888" spans="1:10" ht="15.75">
      <c r="A3888" s="37">
        <f t="shared" si="121"/>
        <v>3884</v>
      </c>
      <c r="B3888" s="115" t="s">
        <v>202</v>
      </c>
      <c r="C3888" s="113" t="s">
        <v>7657</v>
      </c>
      <c r="D3888" s="113" t="s">
        <v>7658</v>
      </c>
      <c r="E3888" s="113" t="s">
        <v>211</v>
      </c>
      <c r="F3888" s="113"/>
      <c r="G3888" s="113">
        <v>1</v>
      </c>
      <c r="H3888" s="118">
        <v>830.78</v>
      </c>
      <c r="I3888" s="161">
        <v>0.25</v>
      </c>
      <c r="J3888" s="157">
        <f t="shared" si="120"/>
        <v>623.08500000000004</v>
      </c>
    </row>
    <row r="3889" spans="1:10" ht="15.75">
      <c r="A3889" s="37">
        <f t="shared" si="121"/>
        <v>3885</v>
      </c>
      <c r="B3889" s="115" t="s">
        <v>202</v>
      </c>
      <c r="C3889" s="113" t="s">
        <v>7659</v>
      </c>
      <c r="D3889" s="113" t="s">
        <v>7660</v>
      </c>
      <c r="E3889" s="113" t="s">
        <v>211</v>
      </c>
      <c r="F3889" s="113"/>
      <c r="G3889" s="113">
        <v>1</v>
      </c>
      <c r="H3889" s="118">
        <v>2724.32</v>
      </c>
      <c r="I3889" s="161">
        <v>0.25</v>
      </c>
      <c r="J3889" s="157">
        <f t="shared" si="120"/>
        <v>2043.2400000000002</v>
      </c>
    </row>
    <row r="3890" spans="1:10" ht="15.75">
      <c r="A3890" s="37">
        <f t="shared" si="121"/>
        <v>3886</v>
      </c>
      <c r="B3890" s="115" t="s">
        <v>202</v>
      </c>
      <c r="C3890" s="113" t="s">
        <v>7661</v>
      </c>
      <c r="D3890" s="113" t="s">
        <v>7662</v>
      </c>
      <c r="E3890" s="113" t="s">
        <v>211</v>
      </c>
      <c r="F3890" s="113"/>
      <c r="G3890" s="113">
        <v>1</v>
      </c>
      <c r="H3890" s="118">
        <v>1263.6199999999999</v>
      </c>
      <c r="I3890" s="161">
        <v>0.25</v>
      </c>
      <c r="J3890" s="157">
        <f t="shared" si="120"/>
        <v>947.71499999999992</v>
      </c>
    </row>
    <row r="3891" spans="1:10" ht="15.75">
      <c r="A3891" s="37">
        <f t="shared" si="121"/>
        <v>3887</v>
      </c>
      <c r="B3891" s="115" t="s">
        <v>202</v>
      </c>
      <c r="C3891" s="113" t="s">
        <v>7663</v>
      </c>
      <c r="D3891" s="113" t="s">
        <v>7664</v>
      </c>
      <c r="E3891" s="113" t="s">
        <v>211</v>
      </c>
      <c r="F3891" s="113"/>
      <c r="G3891" s="113">
        <v>1</v>
      </c>
      <c r="H3891" s="118">
        <v>663.62</v>
      </c>
      <c r="I3891" s="161">
        <v>0.25</v>
      </c>
      <c r="J3891" s="157">
        <f t="shared" si="120"/>
        <v>497.71500000000003</v>
      </c>
    </row>
    <row r="3892" spans="1:10" ht="15.75">
      <c r="A3892" s="37">
        <f t="shared" si="121"/>
        <v>3888</v>
      </c>
      <c r="B3892" s="115" t="s">
        <v>202</v>
      </c>
      <c r="C3892" s="113" t="s">
        <v>7665</v>
      </c>
      <c r="D3892" s="113" t="s">
        <v>7666</v>
      </c>
      <c r="E3892" s="113" t="s">
        <v>211</v>
      </c>
      <c r="F3892" s="113"/>
      <c r="G3892" s="113">
        <v>1</v>
      </c>
      <c r="H3892" s="118">
        <v>92.4</v>
      </c>
      <c r="I3892" s="161">
        <v>0.25</v>
      </c>
      <c r="J3892" s="157">
        <f t="shared" si="120"/>
        <v>69.300000000000011</v>
      </c>
    </row>
    <row r="3893" spans="1:10" ht="15.75">
      <c r="A3893" s="37">
        <f t="shared" si="121"/>
        <v>3889</v>
      </c>
      <c r="B3893" s="115" t="s">
        <v>202</v>
      </c>
      <c r="C3893" s="113" t="s">
        <v>7667</v>
      </c>
      <c r="D3893" s="113" t="s">
        <v>7668</v>
      </c>
      <c r="E3893" s="113" t="s">
        <v>211</v>
      </c>
      <c r="F3893" s="113"/>
      <c r="G3893" s="113">
        <v>1</v>
      </c>
      <c r="H3893" s="118">
        <v>2310</v>
      </c>
      <c r="I3893" s="161">
        <v>0.25</v>
      </c>
      <c r="J3893" s="157">
        <f t="shared" si="120"/>
        <v>1732.5</v>
      </c>
    </row>
    <row r="3894" spans="1:10" ht="15.75">
      <c r="A3894" s="37">
        <f t="shared" si="121"/>
        <v>3890</v>
      </c>
      <c r="B3894" s="115" t="s">
        <v>202</v>
      </c>
      <c r="C3894" s="113" t="s">
        <v>7669</v>
      </c>
      <c r="D3894" s="113" t="s">
        <v>7670</v>
      </c>
      <c r="E3894" s="113" t="s">
        <v>211</v>
      </c>
      <c r="F3894" s="113"/>
      <c r="G3894" s="113">
        <v>1</v>
      </c>
      <c r="H3894" s="118">
        <v>115.5</v>
      </c>
      <c r="I3894" s="161">
        <v>0.25</v>
      </c>
      <c r="J3894" s="157">
        <f t="shared" si="120"/>
        <v>86.625</v>
      </c>
    </row>
    <row r="3895" spans="1:10" ht="15.75">
      <c r="A3895" s="37">
        <f t="shared" si="121"/>
        <v>3891</v>
      </c>
      <c r="B3895" s="115" t="s">
        <v>202</v>
      </c>
      <c r="C3895" s="113" t="s">
        <v>7671</v>
      </c>
      <c r="D3895" s="113" t="s">
        <v>7672</v>
      </c>
      <c r="E3895" s="113" t="s">
        <v>211</v>
      </c>
      <c r="F3895" s="113"/>
      <c r="G3895" s="113">
        <v>1</v>
      </c>
      <c r="H3895" s="118">
        <v>2310</v>
      </c>
      <c r="I3895" s="161">
        <v>0.25</v>
      </c>
      <c r="J3895" s="157">
        <f t="shared" ref="J3895:J3958" si="122">H3895*(1-I3895)</f>
        <v>1732.5</v>
      </c>
    </row>
    <row r="3896" spans="1:10" ht="15.75">
      <c r="A3896" s="37">
        <f t="shared" si="121"/>
        <v>3892</v>
      </c>
      <c r="B3896" s="115" t="s">
        <v>202</v>
      </c>
      <c r="C3896" s="113" t="s">
        <v>7673</v>
      </c>
      <c r="D3896" s="113" t="s">
        <v>7674</v>
      </c>
      <c r="E3896" s="113" t="s">
        <v>211</v>
      </c>
      <c r="F3896" s="113"/>
      <c r="G3896" s="113">
        <v>1</v>
      </c>
      <c r="H3896" s="118">
        <v>2772</v>
      </c>
      <c r="I3896" s="161">
        <v>0.25</v>
      </c>
      <c r="J3896" s="157">
        <f t="shared" si="122"/>
        <v>2079</v>
      </c>
    </row>
    <row r="3897" spans="1:10" ht="15.75">
      <c r="A3897" s="37">
        <f t="shared" si="121"/>
        <v>3893</v>
      </c>
      <c r="B3897" s="115" t="s">
        <v>202</v>
      </c>
      <c r="C3897" s="113" t="s">
        <v>7675</v>
      </c>
      <c r="D3897" s="113" t="s">
        <v>7676</v>
      </c>
      <c r="E3897" s="113" t="s">
        <v>211</v>
      </c>
      <c r="F3897" s="113"/>
      <c r="G3897" s="113">
        <v>1</v>
      </c>
      <c r="H3897" s="118">
        <v>808.5</v>
      </c>
      <c r="I3897" s="161">
        <v>0.25</v>
      </c>
      <c r="J3897" s="157">
        <f t="shared" si="122"/>
        <v>606.375</v>
      </c>
    </row>
    <row r="3898" spans="1:10" ht="15.75">
      <c r="A3898" s="37">
        <f t="shared" si="121"/>
        <v>3894</v>
      </c>
      <c r="B3898" s="115" t="s">
        <v>202</v>
      </c>
      <c r="C3898" s="113" t="s">
        <v>7677</v>
      </c>
      <c r="D3898" s="113" t="s">
        <v>7678</v>
      </c>
      <c r="E3898" s="113" t="s">
        <v>211</v>
      </c>
      <c r="F3898" s="113"/>
      <c r="G3898" s="113">
        <v>1</v>
      </c>
      <c r="H3898" s="118">
        <v>1559.26</v>
      </c>
      <c r="I3898" s="161">
        <v>0.25</v>
      </c>
      <c r="J3898" s="157">
        <f t="shared" si="122"/>
        <v>1169.4449999999999</v>
      </c>
    </row>
    <row r="3899" spans="1:10" ht="15.75">
      <c r="A3899" s="37">
        <f t="shared" si="121"/>
        <v>3895</v>
      </c>
      <c r="B3899" s="115" t="s">
        <v>202</v>
      </c>
      <c r="C3899" s="113" t="s">
        <v>7679</v>
      </c>
      <c r="D3899" s="92" t="s">
        <v>7680</v>
      </c>
      <c r="E3899" s="113" t="s">
        <v>211</v>
      </c>
      <c r="F3899" s="92"/>
      <c r="G3899" s="113">
        <v>1</v>
      </c>
      <c r="H3899" s="118">
        <v>205.98</v>
      </c>
      <c r="I3899" s="161">
        <v>0.25</v>
      </c>
      <c r="J3899" s="157">
        <f t="shared" si="122"/>
        <v>154.48499999999999</v>
      </c>
    </row>
    <row r="3900" spans="1:10" ht="15.75">
      <c r="A3900" s="37">
        <f t="shared" si="121"/>
        <v>3896</v>
      </c>
      <c r="B3900" s="115" t="s">
        <v>202</v>
      </c>
      <c r="C3900" s="113" t="s">
        <v>7681</v>
      </c>
      <c r="D3900" s="92" t="s">
        <v>7682</v>
      </c>
      <c r="E3900" s="113" t="s">
        <v>211</v>
      </c>
      <c r="F3900" s="92"/>
      <c r="G3900" s="113">
        <v>1</v>
      </c>
      <c r="H3900" s="118">
        <v>1400.12</v>
      </c>
      <c r="I3900" s="161">
        <v>0.25</v>
      </c>
      <c r="J3900" s="157">
        <f t="shared" si="122"/>
        <v>1050.0899999999999</v>
      </c>
    </row>
    <row r="3901" spans="1:10" ht="30">
      <c r="A3901" s="37">
        <f t="shared" si="121"/>
        <v>3897</v>
      </c>
      <c r="B3901" s="115" t="s">
        <v>202</v>
      </c>
      <c r="C3901" s="113" t="s">
        <v>7683</v>
      </c>
      <c r="D3901" s="113" t="s">
        <v>7684</v>
      </c>
      <c r="E3901" s="113" t="s">
        <v>211</v>
      </c>
      <c r="F3901" s="113"/>
      <c r="G3901" s="113">
        <v>1</v>
      </c>
      <c r="H3901" s="118">
        <v>444.46</v>
      </c>
      <c r="I3901" s="161">
        <v>0.25</v>
      </c>
      <c r="J3901" s="157">
        <f t="shared" si="122"/>
        <v>333.34499999999997</v>
      </c>
    </row>
    <row r="3902" spans="1:10" ht="30">
      <c r="A3902" s="37">
        <f t="shared" si="121"/>
        <v>3898</v>
      </c>
      <c r="B3902" s="115" t="s">
        <v>202</v>
      </c>
      <c r="C3902" s="92" t="s">
        <v>7685</v>
      </c>
      <c r="D3902" s="113" t="s">
        <v>7686</v>
      </c>
      <c r="E3902" s="113" t="s">
        <v>211</v>
      </c>
      <c r="F3902" s="113"/>
      <c r="G3902" s="113">
        <v>1</v>
      </c>
      <c r="H3902" s="118">
        <v>887.59</v>
      </c>
      <c r="I3902" s="161">
        <v>0.25</v>
      </c>
      <c r="J3902" s="157">
        <f t="shared" si="122"/>
        <v>665.6925</v>
      </c>
    </row>
    <row r="3903" spans="1:10" ht="15.75">
      <c r="A3903" s="37">
        <f t="shared" si="121"/>
        <v>3899</v>
      </c>
      <c r="B3903" s="115" t="s">
        <v>202</v>
      </c>
      <c r="C3903" s="92" t="s">
        <v>7687</v>
      </c>
      <c r="D3903" s="92" t="s">
        <v>7688</v>
      </c>
      <c r="E3903" s="113" t="s">
        <v>211</v>
      </c>
      <c r="F3903" s="92"/>
      <c r="G3903" s="113">
        <v>1</v>
      </c>
      <c r="H3903" s="118">
        <v>48.05</v>
      </c>
      <c r="I3903" s="161">
        <v>0.25</v>
      </c>
      <c r="J3903" s="157">
        <f t="shared" si="122"/>
        <v>36.037499999999994</v>
      </c>
    </row>
    <row r="3904" spans="1:10" ht="15.75">
      <c r="A3904" s="37">
        <f t="shared" si="121"/>
        <v>3900</v>
      </c>
      <c r="B3904" s="115" t="s">
        <v>202</v>
      </c>
      <c r="C3904" s="92" t="s">
        <v>7689</v>
      </c>
      <c r="D3904" s="92" t="s">
        <v>7690</v>
      </c>
      <c r="E3904" s="113" t="s">
        <v>211</v>
      </c>
      <c r="F3904" s="92"/>
      <c r="G3904" s="113">
        <v>1</v>
      </c>
      <c r="H3904" s="118">
        <v>33.369999999999997</v>
      </c>
      <c r="I3904" s="161">
        <v>0.25</v>
      </c>
      <c r="J3904" s="157">
        <f t="shared" si="122"/>
        <v>25.027499999999996</v>
      </c>
    </row>
    <row r="3905" spans="1:10" ht="15.75">
      <c r="A3905" s="37">
        <f t="shared" si="121"/>
        <v>3901</v>
      </c>
      <c r="B3905" s="115" t="s">
        <v>202</v>
      </c>
      <c r="C3905" s="92" t="s">
        <v>7691</v>
      </c>
      <c r="D3905" s="92" t="s">
        <v>7692</v>
      </c>
      <c r="E3905" s="113" t="s">
        <v>211</v>
      </c>
      <c r="F3905" s="92"/>
      <c r="G3905" s="113">
        <v>1</v>
      </c>
      <c r="H3905" s="118">
        <v>34.700000000000003</v>
      </c>
      <c r="I3905" s="161">
        <v>0.25</v>
      </c>
      <c r="J3905" s="157">
        <f t="shared" si="122"/>
        <v>26.025000000000002</v>
      </c>
    </row>
    <row r="3906" spans="1:10" ht="15.75">
      <c r="A3906" s="37">
        <f t="shared" si="121"/>
        <v>3902</v>
      </c>
      <c r="B3906" s="115" t="s">
        <v>202</v>
      </c>
      <c r="C3906" s="92" t="s">
        <v>7693</v>
      </c>
      <c r="D3906" s="92" t="s">
        <v>7694</v>
      </c>
      <c r="E3906" s="113" t="s">
        <v>211</v>
      </c>
      <c r="F3906" s="92"/>
      <c r="G3906" s="113">
        <v>1</v>
      </c>
      <c r="H3906" s="118">
        <v>65.400000000000006</v>
      </c>
      <c r="I3906" s="161">
        <v>0.25</v>
      </c>
      <c r="J3906" s="157">
        <f t="shared" si="122"/>
        <v>49.050000000000004</v>
      </c>
    </row>
    <row r="3907" spans="1:10" ht="15.75">
      <c r="A3907" s="37">
        <f t="shared" si="121"/>
        <v>3903</v>
      </c>
      <c r="B3907" s="115" t="s">
        <v>202</v>
      </c>
      <c r="C3907" s="92" t="s">
        <v>7695</v>
      </c>
      <c r="D3907" s="92" t="s">
        <v>7696</v>
      </c>
      <c r="E3907" s="113" t="s">
        <v>211</v>
      </c>
      <c r="F3907" s="92"/>
      <c r="G3907" s="113">
        <v>1</v>
      </c>
      <c r="H3907" s="118">
        <v>37.369999999999997</v>
      </c>
      <c r="I3907" s="161">
        <v>0.25</v>
      </c>
      <c r="J3907" s="157">
        <f t="shared" si="122"/>
        <v>28.027499999999996</v>
      </c>
    </row>
    <row r="3908" spans="1:10" ht="15.75">
      <c r="A3908" s="37">
        <f t="shared" si="121"/>
        <v>3904</v>
      </c>
      <c r="B3908" s="115" t="s">
        <v>202</v>
      </c>
      <c r="C3908" s="92" t="s">
        <v>7697</v>
      </c>
      <c r="D3908" s="92" t="s">
        <v>7698</v>
      </c>
      <c r="E3908" s="113" t="s">
        <v>211</v>
      </c>
      <c r="F3908" s="92"/>
      <c r="G3908" s="113">
        <v>1</v>
      </c>
      <c r="H3908" s="118">
        <v>48.05</v>
      </c>
      <c r="I3908" s="161">
        <v>0.25</v>
      </c>
      <c r="J3908" s="157">
        <f t="shared" si="122"/>
        <v>36.037499999999994</v>
      </c>
    </row>
    <row r="3909" spans="1:10" ht="15.75">
      <c r="A3909" s="37">
        <f t="shared" si="121"/>
        <v>3905</v>
      </c>
      <c r="B3909" s="115" t="s">
        <v>202</v>
      </c>
      <c r="C3909" s="92" t="s">
        <v>7699</v>
      </c>
      <c r="D3909" s="113" t="s">
        <v>7700</v>
      </c>
      <c r="E3909" s="113" t="s">
        <v>211</v>
      </c>
      <c r="F3909" s="113"/>
      <c r="G3909" s="113">
        <v>1</v>
      </c>
      <c r="H3909" s="118">
        <v>213.3</v>
      </c>
      <c r="I3909" s="161">
        <v>0.25</v>
      </c>
      <c r="J3909" s="157">
        <f t="shared" si="122"/>
        <v>159.97500000000002</v>
      </c>
    </row>
    <row r="3910" spans="1:10" ht="15.75">
      <c r="A3910" s="37">
        <f t="shared" si="121"/>
        <v>3906</v>
      </c>
      <c r="B3910" s="115" t="s">
        <v>202</v>
      </c>
      <c r="C3910" s="92" t="s">
        <v>7701</v>
      </c>
      <c r="D3910" s="92" t="s">
        <v>7702</v>
      </c>
      <c r="E3910" s="113" t="s">
        <v>211</v>
      </c>
      <c r="F3910" s="92"/>
      <c r="G3910" s="113">
        <v>1</v>
      </c>
      <c r="H3910" s="118">
        <v>187.11</v>
      </c>
      <c r="I3910" s="161">
        <v>0.25</v>
      </c>
      <c r="J3910" s="157">
        <f t="shared" si="122"/>
        <v>140.33250000000001</v>
      </c>
    </row>
    <row r="3911" spans="1:10" ht="30">
      <c r="A3911" s="37">
        <f t="shared" ref="A3911:A3974" si="123">A3910+1</f>
        <v>3907</v>
      </c>
      <c r="B3911" s="115" t="s">
        <v>202</v>
      </c>
      <c r="C3911" s="92" t="s">
        <v>7703</v>
      </c>
      <c r="D3911" s="113" t="s">
        <v>7704</v>
      </c>
      <c r="E3911" s="113" t="s">
        <v>211</v>
      </c>
      <c r="F3911" s="113"/>
      <c r="G3911" s="113">
        <v>1</v>
      </c>
      <c r="H3911" s="118">
        <v>38.44</v>
      </c>
      <c r="I3911" s="161">
        <v>0.25</v>
      </c>
      <c r="J3911" s="157">
        <f t="shared" si="122"/>
        <v>28.83</v>
      </c>
    </row>
    <row r="3912" spans="1:10" ht="15.75">
      <c r="A3912" s="37">
        <f t="shared" si="123"/>
        <v>3908</v>
      </c>
      <c r="B3912" s="115" t="s">
        <v>202</v>
      </c>
      <c r="C3912" s="92" t="s">
        <v>7705</v>
      </c>
      <c r="D3912" s="92" t="s">
        <v>7706</v>
      </c>
      <c r="E3912" s="113" t="s">
        <v>211</v>
      </c>
      <c r="F3912" s="92"/>
      <c r="G3912" s="113">
        <v>1</v>
      </c>
      <c r="H3912" s="118">
        <v>73.599999999999994</v>
      </c>
      <c r="I3912" s="161">
        <v>0.25</v>
      </c>
      <c r="J3912" s="157">
        <f t="shared" si="122"/>
        <v>55.199999999999996</v>
      </c>
    </row>
    <row r="3913" spans="1:10" ht="15.75">
      <c r="A3913" s="37">
        <f t="shared" si="123"/>
        <v>3909</v>
      </c>
      <c r="B3913" s="115" t="s">
        <v>202</v>
      </c>
      <c r="C3913" s="92" t="s">
        <v>7707</v>
      </c>
      <c r="D3913" s="92" t="s">
        <v>7708</v>
      </c>
      <c r="E3913" s="113" t="s">
        <v>211</v>
      </c>
      <c r="F3913" s="92"/>
      <c r="G3913" s="113">
        <v>1</v>
      </c>
      <c r="H3913" s="118">
        <v>196.09</v>
      </c>
      <c r="I3913" s="161">
        <v>0.25</v>
      </c>
      <c r="J3913" s="157">
        <f t="shared" si="122"/>
        <v>147.0675</v>
      </c>
    </row>
    <row r="3914" spans="1:10" ht="15.75">
      <c r="A3914" s="37">
        <f t="shared" si="123"/>
        <v>3910</v>
      </c>
      <c r="B3914" s="115" t="s">
        <v>202</v>
      </c>
      <c r="C3914" s="92" t="s">
        <v>7709</v>
      </c>
      <c r="D3914" s="92" t="s">
        <v>7710</v>
      </c>
      <c r="E3914" s="113" t="s">
        <v>211</v>
      </c>
      <c r="F3914" s="92"/>
      <c r="G3914" s="113">
        <v>1</v>
      </c>
      <c r="H3914" s="118">
        <v>492.47</v>
      </c>
      <c r="I3914" s="161">
        <v>0.25</v>
      </c>
      <c r="J3914" s="157">
        <f t="shared" si="122"/>
        <v>369.35250000000002</v>
      </c>
    </row>
    <row r="3915" spans="1:10" ht="15.75">
      <c r="A3915" s="37">
        <f t="shared" si="123"/>
        <v>3911</v>
      </c>
      <c r="B3915" s="115" t="s">
        <v>202</v>
      </c>
      <c r="C3915" s="92" t="s">
        <v>7711</v>
      </c>
      <c r="D3915" s="113" t="s">
        <v>7712</v>
      </c>
      <c r="E3915" s="113" t="s">
        <v>211</v>
      </c>
      <c r="F3915" s="113"/>
      <c r="G3915" s="113">
        <v>1</v>
      </c>
      <c r="H3915" s="118">
        <v>18.690000000000001</v>
      </c>
      <c r="I3915" s="161">
        <v>0.25</v>
      </c>
      <c r="J3915" s="157">
        <f t="shared" si="122"/>
        <v>14.017500000000002</v>
      </c>
    </row>
    <row r="3916" spans="1:10" ht="15.75">
      <c r="A3916" s="37">
        <f t="shared" si="123"/>
        <v>3912</v>
      </c>
      <c r="B3916" s="115" t="s">
        <v>202</v>
      </c>
      <c r="C3916" s="92" t="s">
        <v>7713</v>
      </c>
      <c r="D3916" s="113" t="s">
        <v>7714</v>
      </c>
      <c r="E3916" s="113" t="s">
        <v>211</v>
      </c>
      <c r="F3916" s="113"/>
      <c r="G3916" s="113">
        <v>1</v>
      </c>
      <c r="H3916" s="118">
        <v>46.72</v>
      </c>
      <c r="I3916" s="161">
        <v>0.25</v>
      </c>
      <c r="J3916" s="157">
        <f t="shared" si="122"/>
        <v>35.04</v>
      </c>
    </row>
    <row r="3917" spans="1:10" ht="30">
      <c r="A3917" s="37">
        <f t="shared" si="123"/>
        <v>3913</v>
      </c>
      <c r="B3917" s="115" t="s">
        <v>202</v>
      </c>
      <c r="C3917" s="92" t="s">
        <v>7715</v>
      </c>
      <c r="D3917" s="113" t="s">
        <v>7716</v>
      </c>
      <c r="E3917" s="113" t="s">
        <v>211</v>
      </c>
      <c r="F3917" s="113"/>
      <c r="G3917" s="113">
        <v>1</v>
      </c>
      <c r="H3917" s="118">
        <v>21.36</v>
      </c>
      <c r="I3917" s="161">
        <v>0.25</v>
      </c>
      <c r="J3917" s="157">
        <f t="shared" si="122"/>
        <v>16.02</v>
      </c>
    </row>
    <row r="3918" spans="1:10" ht="30">
      <c r="A3918" s="37">
        <f t="shared" si="123"/>
        <v>3914</v>
      </c>
      <c r="B3918" s="115" t="s">
        <v>202</v>
      </c>
      <c r="C3918" s="92" t="s">
        <v>7717</v>
      </c>
      <c r="D3918" s="113" t="s">
        <v>7718</v>
      </c>
      <c r="E3918" s="113" t="s">
        <v>211</v>
      </c>
      <c r="F3918" s="113"/>
      <c r="G3918" s="113">
        <v>1</v>
      </c>
      <c r="H3918" s="118">
        <v>32.03</v>
      </c>
      <c r="I3918" s="161">
        <v>0.25</v>
      </c>
      <c r="J3918" s="157">
        <f t="shared" si="122"/>
        <v>24.022500000000001</v>
      </c>
    </row>
    <row r="3919" spans="1:10" ht="15.75">
      <c r="A3919" s="37">
        <f t="shared" si="123"/>
        <v>3915</v>
      </c>
      <c r="B3919" s="115" t="s">
        <v>202</v>
      </c>
      <c r="C3919" s="113" t="s">
        <v>7719</v>
      </c>
      <c r="D3919" s="92" t="s">
        <v>7720</v>
      </c>
      <c r="E3919" s="113" t="s">
        <v>211</v>
      </c>
      <c r="F3919" s="92"/>
      <c r="G3919" s="113">
        <v>1</v>
      </c>
      <c r="H3919" s="118">
        <v>20.97</v>
      </c>
      <c r="I3919" s="161">
        <v>0.25</v>
      </c>
      <c r="J3919" s="157">
        <f t="shared" si="122"/>
        <v>15.727499999999999</v>
      </c>
    </row>
    <row r="3920" spans="1:10" ht="15.75">
      <c r="A3920" s="37">
        <f t="shared" si="123"/>
        <v>3916</v>
      </c>
      <c r="B3920" s="115" t="s">
        <v>202</v>
      </c>
      <c r="C3920" s="92" t="s">
        <v>7721</v>
      </c>
      <c r="D3920" s="92" t="s">
        <v>7722</v>
      </c>
      <c r="E3920" s="113" t="s">
        <v>211</v>
      </c>
      <c r="F3920" s="92"/>
      <c r="G3920" s="113">
        <v>1</v>
      </c>
      <c r="H3920" s="118">
        <v>29.94</v>
      </c>
      <c r="I3920" s="161">
        <v>0.25</v>
      </c>
      <c r="J3920" s="157">
        <f t="shared" si="122"/>
        <v>22.455000000000002</v>
      </c>
    </row>
    <row r="3921" spans="1:10" ht="15.75">
      <c r="A3921" s="37">
        <f t="shared" si="123"/>
        <v>3917</v>
      </c>
      <c r="B3921" s="115" t="s">
        <v>202</v>
      </c>
      <c r="C3921" s="92" t="s">
        <v>7723</v>
      </c>
      <c r="D3921" s="92" t="s">
        <v>7724</v>
      </c>
      <c r="E3921" s="113" t="s">
        <v>211</v>
      </c>
      <c r="F3921" s="92"/>
      <c r="G3921" s="113">
        <v>1</v>
      </c>
      <c r="H3921" s="118">
        <v>29.94</v>
      </c>
      <c r="I3921" s="161">
        <v>0.25</v>
      </c>
      <c r="J3921" s="157">
        <f t="shared" si="122"/>
        <v>22.455000000000002</v>
      </c>
    </row>
    <row r="3922" spans="1:10" ht="45">
      <c r="A3922" s="37">
        <f t="shared" si="123"/>
        <v>3918</v>
      </c>
      <c r="B3922" s="115" t="s">
        <v>202</v>
      </c>
      <c r="C3922" s="92" t="s">
        <v>7725</v>
      </c>
      <c r="D3922" s="92" t="s">
        <v>7726</v>
      </c>
      <c r="E3922" s="113" t="s">
        <v>211</v>
      </c>
      <c r="F3922" s="92"/>
      <c r="G3922" s="113">
        <v>1</v>
      </c>
      <c r="H3922" s="118">
        <v>110.79</v>
      </c>
      <c r="I3922" s="161">
        <v>0.25</v>
      </c>
      <c r="J3922" s="157">
        <f t="shared" si="122"/>
        <v>83.092500000000001</v>
      </c>
    </row>
    <row r="3923" spans="1:10" ht="15.75">
      <c r="A3923" s="37">
        <f t="shared" si="123"/>
        <v>3919</v>
      </c>
      <c r="B3923" s="115" t="s">
        <v>202</v>
      </c>
      <c r="C3923" s="92" t="s">
        <v>7727</v>
      </c>
      <c r="D3923" s="92" t="s">
        <v>7728</v>
      </c>
      <c r="E3923" s="113" t="s">
        <v>211</v>
      </c>
      <c r="F3923" s="92"/>
      <c r="G3923" s="113">
        <v>1</v>
      </c>
      <c r="H3923" s="118">
        <v>20.97</v>
      </c>
      <c r="I3923" s="161">
        <v>0.25</v>
      </c>
      <c r="J3923" s="157">
        <f t="shared" si="122"/>
        <v>15.727499999999999</v>
      </c>
    </row>
    <row r="3924" spans="1:10" ht="15.75">
      <c r="A3924" s="37">
        <f t="shared" si="123"/>
        <v>3920</v>
      </c>
      <c r="B3924" s="115" t="s">
        <v>202</v>
      </c>
      <c r="C3924" s="92" t="s">
        <v>7729</v>
      </c>
      <c r="D3924" s="92" t="s">
        <v>7730</v>
      </c>
      <c r="E3924" s="113" t="s">
        <v>211</v>
      </c>
      <c r="F3924" s="92"/>
      <c r="G3924" s="113">
        <v>1</v>
      </c>
      <c r="H3924" s="118">
        <v>71.849999999999994</v>
      </c>
      <c r="I3924" s="161">
        <v>0.25</v>
      </c>
      <c r="J3924" s="157">
        <f t="shared" si="122"/>
        <v>53.887499999999996</v>
      </c>
    </row>
    <row r="3925" spans="1:10" ht="15.75">
      <c r="A3925" s="37">
        <f t="shared" si="123"/>
        <v>3921</v>
      </c>
      <c r="B3925" s="115" t="s">
        <v>202</v>
      </c>
      <c r="C3925" s="113" t="s">
        <v>7731</v>
      </c>
      <c r="D3925" s="113" t="s">
        <v>7732</v>
      </c>
      <c r="E3925" s="113" t="s">
        <v>211</v>
      </c>
      <c r="F3925" s="113"/>
      <c r="G3925" s="113">
        <v>1</v>
      </c>
      <c r="H3925" s="118">
        <v>566.63</v>
      </c>
      <c r="I3925" s="161">
        <v>0.25</v>
      </c>
      <c r="J3925" s="157">
        <f t="shared" si="122"/>
        <v>424.97249999999997</v>
      </c>
    </row>
    <row r="3926" spans="1:10" ht="15.75">
      <c r="A3926" s="37">
        <f t="shared" si="123"/>
        <v>3922</v>
      </c>
      <c r="B3926" s="115" t="s">
        <v>202</v>
      </c>
      <c r="C3926" s="113" t="s">
        <v>7733</v>
      </c>
      <c r="D3926" s="113" t="s">
        <v>7734</v>
      </c>
      <c r="E3926" s="113" t="s">
        <v>211</v>
      </c>
      <c r="F3926" s="113"/>
      <c r="G3926" s="113">
        <v>1</v>
      </c>
      <c r="H3926" s="118">
        <v>566.63</v>
      </c>
      <c r="I3926" s="161">
        <v>0.25</v>
      </c>
      <c r="J3926" s="157">
        <f t="shared" si="122"/>
        <v>424.97249999999997</v>
      </c>
    </row>
    <row r="3927" spans="1:10" ht="15.75">
      <c r="A3927" s="37">
        <f t="shared" si="123"/>
        <v>3923</v>
      </c>
      <c r="B3927" s="115" t="s">
        <v>202</v>
      </c>
      <c r="C3927" s="113" t="s">
        <v>7735</v>
      </c>
      <c r="D3927" s="113" t="s">
        <v>7736</v>
      </c>
      <c r="E3927" s="113" t="s">
        <v>211</v>
      </c>
      <c r="F3927" s="113"/>
      <c r="G3927" s="113">
        <v>1</v>
      </c>
      <c r="H3927" s="118">
        <v>566.63</v>
      </c>
      <c r="I3927" s="161">
        <v>0.25</v>
      </c>
      <c r="J3927" s="157">
        <f t="shared" si="122"/>
        <v>424.97249999999997</v>
      </c>
    </row>
    <row r="3928" spans="1:10" ht="15.75">
      <c r="A3928" s="37">
        <f t="shared" si="123"/>
        <v>3924</v>
      </c>
      <c r="B3928" s="115" t="s">
        <v>202</v>
      </c>
      <c r="C3928" s="113" t="s">
        <v>7737</v>
      </c>
      <c r="D3928" s="113" t="s">
        <v>7738</v>
      </c>
      <c r="E3928" s="113" t="s">
        <v>211</v>
      </c>
      <c r="F3928" s="113"/>
      <c r="G3928" s="113">
        <v>1</v>
      </c>
      <c r="H3928" s="118">
        <v>81.77</v>
      </c>
      <c r="I3928" s="161">
        <v>0.25</v>
      </c>
      <c r="J3928" s="157">
        <f t="shared" si="122"/>
        <v>61.327500000000001</v>
      </c>
    </row>
    <row r="3929" spans="1:10" ht="15.75">
      <c r="A3929" s="37">
        <f t="shared" si="123"/>
        <v>3925</v>
      </c>
      <c r="B3929" s="115" t="s">
        <v>202</v>
      </c>
      <c r="C3929" s="92" t="s">
        <v>7739</v>
      </c>
      <c r="D3929" s="92" t="s">
        <v>7740</v>
      </c>
      <c r="E3929" s="113" t="s">
        <v>211</v>
      </c>
      <c r="F3929" s="92"/>
      <c r="G3929" s="113">
        <v>1</v>
      </c>
      <c r="H3929" s="118">
        <v>206.58</v>
      </c>
      <c r="I3929" s="161">
        <v>0.25</v>
      </c>
      <c r="J3929" s="157">
        <f t="shared" si="122"/>
        <v>154.935</v>
      </c>
    </row>
    <row r="3930" spans="1:10" ht="15.75">
      <c r="A3930" s="37">
        <f t="shared" si="123"/>
        <v>3926</v>
      </c>
      <c r="B3930" s="115" t="s">
        <v>202</v>
      </c>
      <c r="C3930" s="113" t="s">
        <v>7741</v>
      </c>
      <c r="D3930" s="113" t="s">
        <v>7742</v>
      </c>
      <c r="E3930" s="113" t="s">
        <v>211</v>
      </c>
      <c r="F3930" s="113"/>
      <c r="G3930" s="113">
        <v>1</v>
      </c>
      <c r="H3930" s="118">
        <v>102.96</v>
      </c>
      <c r="I3930" s="161">
        <v>0.25</v>
      </c>
      <c r="J3930" s="157">
        <f t="shared" si="122"/>
        <v>77.22</v>
      </c>
    </row>
    <row r="3931" spans="1:10" ht="15.75">
      <c r="A3931" s="37">
        <f t="shared" si="123"/>
        <v>3927</v>
      </c>
      <c r="B3931" s="115" t="s">
        <v>202</v>
      </c>
      <c r="C3931" s="113" t="s">
        <v>7743</v>
      </c>
      <c r="D3931" s="92" t="s">
        <v>7744</v>
      </c>
      <c r="E3931" s="113" t="s">
        <v>211</v>
      </c>
      <c r="F3931" s="92"/>
      <c r="G3931" s="113">
        <v>1</v>
      </c>
      <c r="H3931" s="118">
        <v>356.9</v>
      </c>
      <c r="I3931" s="161">
        <v>0.25</v>
      </c>
      <c r="J3931" s="157">
        <f t="shared" si="122"/>
        <v>267.67499999999995</v>
      </c>
    </row>
    <row r="3932" spans="1:10" ht="15.75">
      <c r="A3932" s="37">
        <f t="shared" si="123"/>
        <v>3928</v>
      </c>
      <c r="B3932" s="115" t="s">
        <v>202</v>
      </c>
      <c r="C3932" s="113" t="s">
        <v>7745</v>
      </c>
      <c r="D3932" s="92" t="s">
        <v>7746</v>
      </c>
      <c r="E3932" s="113" t="s">
        <v>211</v>
      </c>
      <c r="F3932" s="92"/>
      <c r="G3932" s="113">
        <v>1</v>
      </c>
      <c r="H3932" s="118">
        <v>356.9</v>
      </c>
      <c r="I3932" s="161">
        <v>0.25</v>
      </c>
      <c r="J3932" s="157">
        <f t="shared" si="122"/>
        <v>267.67499999999995</v>
      </c>
    </row>
    <row r="3933" spans="1:10" ht="15.75">
      <c r="A3933" s="37">
        <f t="shared" si="123"/>
        <v>3929</v>
      </c>
      <c r="B3933" s="115" t="s">
        <v>202</v>
      </c>
      <c r="C3933" s="92" t="s">
        <v>7747</v>
      </c>
      <c r="D3933" s="92" t="s">
        <v>7748</v>
      </c>
      <c r="E3933" s="113" t="s">
        <v>211</v>
      </c>
      <c r="F3933" s="92"/>
      <c r="G3933" s="113">
        <v>1</v>
      </c>
      <c r="H3933" s="118">
        <v>57.76</v>
      </c>
      <c r="I3933" s="161">
        <v>0.25</v>
      </c>
      <c r="J3933" s="157">
        <f t="shared" si="122"/>
        <v>43.32</v>
      </c>
    </row>
    <row r="3934" spans="1:10" ht="15.75">
      <c r="A3934" s="37">
        <f t="shared" si="123"/>
        <v>3930</v>
      </c>
      <c r="B3934" s="115" t="s">
        <v>202</v>
      </c>
      <c r="C3934" s="92" t="s">
        <v>7749</v>
      </c>
      <c r="D3934" s="92" t="s">
        <v>7750</v>
      </c>
      <c r="E3934" s="113" t="s">
        <v>211</v>
      </c>
      <c r="F3934" s="92"/>
      <c r="G3934" s="113">
        <v>1</v>
      </c>
      <c r="H3934" s="118">
        <v>118.97</v>
      </c>
      <c r="I3934" s="161">
        <v>0.25</v>
      </c>
      <c r="J3934" s="157">
        <f t="shared" si="122"/>
        <v>89.227499999999992</v>
      </c>
    </row>
    <row r="3935" spans="1:10" ht="15.75">
      <c r="A3935" s="37">
        <f t="shared" si="123"/>
        <v>3931</v>
      </c>
      <c r="B3935" s="115" t="s">
        <v>202</v>
      </c>
      <c r="C3935" s="92" t="s">
        <v>7751</v>
      </c>
      <c r="D3935" s="92" t="s">
        <v>7752</v>
      </c>
      <c r="E3935" s="113" t="s">
        <v>211</v>
      </c>
      <c r="F3935" s="92"/>
      <c r="G3935" s="113">
        <v>1</v>
      </c>
      <c r="H3935" s="118">
        <v>356.9</v>
      </c>
      <c r="I3935" s="161">
        <v>0.25</v>
      </c>
      <c r="J3935" s="157">
        <f t="shared" si="122"/>
        <v>267.67499999999995</v>
      </c>
    </row>
    <row r="3936" spans="1:10" ht="15.75">
      <c r="A3936" s="37">
        <f t="shared" si="123"/>
        <v>3932</v>
      </c>
      <c r="B3936" s="115" t="s">
        <v>202</v>
      </c>
      <c r="C3936" s="92" t="s">
        <v>7753</v>
      </c>
      <c r="D3936" s="92" t="s">
        <v>7754</v>
      </c>
      <c r="E3936" s="113" t="s">
        <v>211</v>
      </c>
      <c r="F3936" s="92"/>
      <c r="G3936" s="113">
        <v>1</v>
      </c>
      <c r="H3936" s="118">
        <v>356.9</v>
      </c>
      <c r="I3936" s="161">
        <v>0.25</v>
      </c>
      <c r="J3936" s="157">
        <f t="shared" si="122"/>
        <v>267.67499999999995</v>
      </c>
    </row>
    <row r="3937" spans="1:10" ht="15.75">
      <c r="A3937" s="37">
        <f t="shared" si="123"/>
        <v>3933</v>
      </c>
      <c r="B3937" s="115" t="s">
        <v>202</v>
      </c>
      <c r="C3937" s="113" t="s">
        <v>7755</v>
      </c>
      <c r="D3937" s="92" t="s">
        <v>7756</v>
      </c>
      <c r="E3937" s="113" t="s">
        <v>211</v>
      </c>
      <c r="F3937" s="92"/>
      <c r="G3937" s="113">
        <v>1</v>
      </c>
      <c r="H3937" s="118">
        <v>708.70800000000008</v>
      </c>
      <c r="I3937" s="161">
        <v>0.25</v>
      </c>
      <c r="J3937" s="157">
        <f t="shared" si="122"/>
        <v>531.53100000000006</v>
      </c>
    </row>
    <row r="3938" spans="1:10" ht="15.75">
      <c r="A3938" s="37">
        <f t="shared" si="123"/>
        <v>3934</v>
      </c>
      <c r="B3938" s="115" t="s">
        <v>202</v>
      </c>
      <c r="C3938" s="113" t="s">
        <v>7757</v>
      </c>
      <c r="D3938" s="92" t="s">
        <v>7758</v>
      </c>
      <c r="E3938" s="113" t="s">
        <v>211</v>
      </c>
      <c r="F3938" s="92"/>
      <c r="G3938" s="113">
        <v>1</v>
      </c>
      <c r="H3938" s="118">
        <v>79.88</v>
      </c>
      <c r="I3938" s="161">
        <v>0.25</v>
      </c>
      <c r="J3938" s="157">
        <f t="shared" si="122"/>
        <v>59.91</v>
      </c>
    </row>
    <row r="3939" spans="1:10" ht="15.75">
      <c r="A3939" s="37">
        <f t="shared" si="123"/>
        <v>3935</v>
      </c>
      <c r="B3939" s="115" t="s">
        <v>202</v>
      </c>
      <c r="C3939" s="113" t="s">
        <v>7759</v>
      </c>
      <c r="D3939" s="92" t="s">
        <v>7760</v>
      </c>
      <c r="E3939" s="113" t="s">
        <v>211</v>
      </c>
      <c r="F3939" s="92"/>
      <c r="G3939" s="113">
        <v>1</v>
      </c>
      <c r="H3939" s="118">
        <v>140.38</v>
      </c>
      <c r="I3939" s="161">
        <v>0.25</v>
      </c>
      <c r="J3939" s="157">
        <f t="shared" si="122"/>
        <v>105.285</v>
      </c>
    </row>
    <row r="3940" spans="1:10" ht="15.75">
      <c r="A3940" s="37">
        <f t="shared" si="123"/>
        <v>3936</v>
      </c>
      <c r="B3940" s="115" t="s">
        <v>202</v>
      </c>
      <c r="C3940" s="113" t="s">
        <v>7761</v>
      </c>
      <c r="D3940" s="92" t="s">
        <v>7762</v>
      </c>
      <c r="E3940" s="113" t="s">
        <v>211</v>
      </c>
      <c r="F3940" s="92"/>
      <c r="G3940" s="113">
        <v>1</v>
      </c>
      <c r="H3940" s="118">
        <v>76.14</v>
      </c>
      <c r="I3940" s="161">
        <v>0.25</v>
      </c>
      <c r="J3940" s="157">
        <f t="shared" si="122"/>
        <v>57.105000000000004</v>
      </c>
    </row>
    <row r="3941" spans="1:10" ht="15.75">
      <c r="A3941" s="37">
        <f t="shared" si="123"/>
        <v>3937</v>
      </c>
      <c r="B3941" s="115" t="s">
        <v>202</v>
      </c>
      <c r="C3941" s="113" t="s">
        <v>7763</v>
      </c>
      <c r="D3941" s="92" t="s">
        <v>7764</v>
      </c>
      <c r="E3941" s="113" t="s">
        <v>211</v>
      </c>
      <c r="F3941" s="92"/>
      <c r="G3941" s="113">
        <v>1</v>
      </c>
      <c r="H3941" s="118">
        <v>97.55</v>
      </c>
      <c r="I3941" s="161">
        <v>0.25</v>
      </c>
      <c r="J3941" s="157">
        <f t="shared" si="122"/>
        <v>73.162499999999994</v>
      </c>
    </row>
    <row r="3942" spans="1:10" ht="15.75">
      <c r="A3942" s="37">
        <f t="shared" si="123"/>
        <v>3938</v>
      </c>
      <c r="B3942" s="115" t="s">
        <v>202</v>
      </c>
      <c r="C3942" s="113" t="s">
        <v>7765</v>
      </c>
      <c r="D3942" s="92" t="s">
        <v>7766</v>
      </c>
      <c r="E3942" s="113" t="s">
        <v>211</v>
      </c>
      <c r="F3942" s="92"/>
      <c r="G3942" s="113">
        <v>1</v>
      </c>
      <c r="H3942" s="118">
        <v>82.08</v>
      </c>
      <c r="I3942" s="161">
        <v>0.25</v>
      </c>
      <c r="J3942" s="157">
        <f t="shared" si="122"/>
        <v>61.56</v>
      </c>
    </row>
    <row r="3943" spans="1:10" ht="15.75">
      <c r="A3943" s="37">
        <f t="shared" si="123"/>
        <v>3939</v>
      </c>
      <c r="B3943" s="115" t="s">
        <v>202</v>
      </c>
      <c r="C3943" s="113" t="s">
        <v>7767</v>
      </c>
      <c r="D3943" s="92" t="s">
        <v>7768</v>
      </c>
      <c r="E3943" s="113" t="s">
        <v>211</v>
      </c>
      <c r="F3943" s="92"/>
      <c r="G3943" s="113">
        <v>1</v>
      </c>
      <c r="H3943" s="118">
        <v>113.01</v>
      </c>
      <c r="I3943" s="161">
        <v>0.25</v>
      </c>
      <c r="J3943" s="157">
        <f t="shared" si="122"/>
        <v>84.757500000000007</v>
      </c>
    </row>
    <row r="3944" spans="1:10" ht="15.75">
      <c r="A3944" s="37">
        <f t="shared" si="123"/>
        <v>3940</v>
      </c>
      <c r="B3944" s="115" t="s">
        <v>202</v>
      </c>
      <c r="C3944" s="92" t="s">
        <v>7769</v>
      </c>
      <c r="D3944" s="92" t="s">
        <v>7770</v>
      </c>
      <c r="E3944" s="113" t="s">
        <v>211</v>
      </c>
      <c r="F3944" s="92"/>
      <c r="G3944" s="113">
        <v>1</v>
      </c>
      <c r="H3944" s="118">
        <v>17.84</v>
      </c>
      <c r="I3944" s="161">
        <v>0.25</v>
      </c>
      <c r="J3944" s="157">
        <f t="shared" si="122"/>
        <v>13.379999999999999</v>
      </c>
    </row>
    <row r="3945" spans="1:10" ht="15.75">
      <c r="A3945" s="37">
        <f t="shared" si="123"/>
        <v>3941</v>
      </c>
      <c r="B3945" s="115" t="s">
        <v>202</v>
      </c>
      <c r="C3945" s="92" t="s">
        <v>7771</v>
      </c>
      <c r="D3945" s="92" t="s">
        <v>7772</v>
      </c>
      <c r="E3945" s="113" t="s">
        <v>211</v>
      </c>
      <c r="F3945" s="92"/>
      <c r="G3945" s="113">
        <v>1</v>
      </c>
      <c r="H3945" s="118">
        <v>23.79</v>
      </c>
      <c r="I3945" s="161">
        <v>0.25</v>
      </c>
      <c r="J3945" s="157">
        <f t="shared" si="122"/>
        <v>17.842500000000001</v>
      </c>
    </row>
    <row r="3946" spans="1:10" ht="15.75">
      <c r="A3946" s="37">
        <f t="shared" si="123"/>
        <v>3942</v>
      </c>
      <c r="B3946" s="115" t="s">
        <v>202</v>
      </c>
      <c r="C3946" s="92" t="s">
        <v>7773</v>
      </c>
      <c r="D3946" s="92" t="s">
        <v>7774</v>
      </c>
      <c r="E3946" s="113" t="s">
        <v>211</v>
      </c>
      <c r="F3946" s="92"/>
      <c r="G3946" s="113">
        <v>1</v>
      </c>
      <c r="H3946" s="118">
        <v>356.9</v>
      </c>
      <c r="I3946" s="161">
        <v>0.25</v>
      </c>
      <c r="J3946" s="157">
        <f t="shared" si="122"/>
        <v>267.67499999999995</v>
      </c>
    </row>
    <row r="3947" spans="1:10" ht="15.75">
      <c r="A3947" s="37">
        <f t="shared" si="123"/>
        <v>3943</v>
      </c>
      <c r="B3947" s="115" t="s">
        <v>202</v>
      </c>
      <c r="C3947" s="92" t="s">
        <v>7775</v>
      </c>
      <c r="D3947" s="92" t="s">
        <v>7776</v>
      </c>
      <c r="E3947" s="113" t="s">
        <v>211</v>
      </c>
      <c r="F3947" s="92"/>
      <c r="G3947" s="113">
        <v>1</v>
      </c>
      <c r="H3947" s="118">
        <v>594.83000000000004</v>
      </c>
      <c r="I3947" s="161">
        <v>0.25</v>
      </c>
      <c r="J3947" s="157">
        <f t="shared" si="122"/>
        <v>446.12250000000006</v>
      </c>
    </row>
    <row r="3948" spans="1:10" ht="15.75">
      <c r="A3948" s="37">
        <f t="shared" si="123"/>
        <v>3944</v>
      </c>
      <c r="B3948" s="115" t="s">
        <v>202</v>
      </c>
      <c r="C3948" s="113" t="s">
        <v>7777</v>
      </c>
      <c r="D3948" s="113" t="s">
        <v>7778</v>
      </c>
      <c r="E3948" s="113" t="s">
        <v>211</v>
      </c>
      <c r="F3948" s="113"/>
      <c r="G3948" s="113">
        <v>1</v>
      </c>
      <c r="H3948" s="118">
        <v>893.84</v>
      </c>
      <c r="I3948" s="161">
        <v>0.25</v>
      </c>
      <c r="J3948" s="157">
        <f t="shared" si="122"/>
        <v>670.38</v>
      </c>
    </row>
    <row r="3949" spans="1:10" ht="15.75">
      <c r="A3949" s="37">
        <f t="shared" si="123"/>
        <v>3945</v>
      </c>
      <c r="B3949" s="115" t="s">
        <v>202</v>
      </c>
      <c r="C3949" s="113" t="s">
        <v>7779</v>
      </c>
      <c r="D3949" s="113" t="s">
        <v>7780</v>
      </c>
      <c r="E3949" s="113" t="s">
        <v>211</v>
      </c>
      <c r="F3949" s="113"/>
      <c r="G3949" s="113">
        <v>1</v>
      </c>
      <c r="H3949" s="118">
        <v>922.38</v>
      </c>
      <c r="I3949" s="161">
        <v>0.25</v>
      </c>
      <c r="J3949" s="157">
        <f t="shared" si="122"/>
        <v>691.78499999999997</v>
      </c>
    </row>
    <row r="3950" spans="1:10" ht="15.75">
      <c r="A3950" s="37">
        <f t="shared" si="123"/>
        <v>3946</v>
      </c>
      <c r="B3950" s="115" t="s">
        <v>202</v>
      </c>
      <c r="C3950" s="92" t="s">
        <v>7781</v>
      </c>
      <c r="D3950" s="113" t="s">
        <v>7782</v>
      </c>
      <c r="E3950" s="113" t="s">
        <v>211</v>
      </c>
      <c r="F3950" s="113"/>
      <c r="G3950" s="113">
        <v>1</v>
      </c>
      <c r="H3950" s="118">
        <v>432</v>
      </c>
      <c r="I3950" s="161">
        <v>0.25</v>
      </c>
      <c r="J3950" s="157">
        <f t="shared" si="122"/>
        <v>324</v>
      </c>
    </row>
    <row r="3951" spans="1:10" ht="15.75">
      <c r="A3951" s="37">
        <f t="shared" si="123"/>
        <v>3947</v>
      </c>
      <c r="B3951" s="115" t="s">
        <v>202</v>
      </c>
      <c r="C3951" s="113" t="s">
        <v>7783</v>
      </c>
      <c r="D3951" s="113" t="s">
        <v>7784</v>
      </c>
      <c r="E3951" s="113" t="s">
        <v>211</v>
      </c>
      <c r="F3951" s="113"/>
      <c r="G3951" s="113">
        <v>1</v>
      </c>
      <c r="H3951" s="118">
        <v>432</v>
      </c>
      <c r="I3951" s="161">
        <v>0.25</v>
      </c>
      <c r="J3951" s="157">
        <f t="shared" si="122"/>
        <v>324</v>
      </c>
    </row>
    <row r="3952" spans="1:10" ht="15.75">
      <c r="A3952" s="37">
        <f t="shared" si="123"/>
        <v>3948</v>
      </c>
      <c r="B3952" s="115" t="s">
        <v>202</v>
      </c>
      <c r="C3952" s="113" t="s">
        <v>7785</v>
      </c>
      <c r="D3952" s="113" t="s">
        <v>7786</v>
      </c>
      <c r="E3952" s="113" t="s">
        <v>211</v>
      </c>
      <c r="F3952" s="113"/>
      <c r="G3952" s="113">
        <v>1</v>
      </c>
      <c r="H3952" s="118">
        <v>950.92</v>
      </c>
      <c r="I3952" s="161">
        <v>0.25</v>
      </c>
      <c r="J3952" s="157">
        <f t="shared" si="122"/>
        <v>713.18999999999994</v>
      </c>
    </row>
    <row r="3953" spans="1:10" ht="15.75">
      <c r="A3953" s="37">
        <f t="shared" si="123"/>
        <v>3949</v>
      </c>
      <c r="B3953" s="115" t="s">
        <v>202</v>
      </c>
      <c r="C3953" s="113" t="s">
        <v>7787</v>
      </c>
      <c r="D3953" s="113" t="s">
        <v>7788</v>
      </c>
      <c r="E3953" s="113" t="s">
        <v>211</v>
      </c>
      <c r="F3953" s="113"/>
      <c r="G3953" s="113">
        <v>1</v>
      </c>
      <c r="H3953" s="118">
        <v>329.51</v>
      </c>
      <c r="I3953" s="161">
        <v>0.25</v>
      </c>
      <c r="J3953" s="157">
        <f t="shared" si="122"/>
        <v>247.13249999999999</v>
      </c>
    </row>
    <row r="3954" spans="1:10" ht="15.75">
      <c r="A3954" s="37">
        <f t="shared" si="123"/>
        <v>3950</v>
      </c>
      <c r="B3954" s="115" t="s">
        <v>202</v>
      </c>
      <c r="C3954" s="113" t="s">
        <v>7789</v>
      </c>
      <c r="D3954" s="113" t="s">
        <v>7790</v>
      </c>
      <c r="E3954" s="113" t="s">
        <v>211</v>
      </c>
      <c r="F3954" s="113"/>
      <c r="G3954" s="113">
        <v>1</v>
      </c>
      <c r="H3954" s="118">
        <v>86.92</v>
      </c>
      <c r="I3954" s="161">
        <v>0.25</v>
      </c>
      <c r="J3954" s="157">
        <f t="shared" si="122"/>
        <v>65.19</v>
      </c>
    </row>
    <row r="3955" spans="1:10" ht="15.75">
      <c r="A3955" s="37">
        <f t="shared" si="123"/>
        <v>3951</v>
      </c>
      <c r="B3955" s="115" t="s">
        <v>202</v>
      </c>
      <c r="C3955" s="113" t="s">
        <v>7791</v>
      </c>
      <c r="D3955" s="113" t="s">
        <v>7792</v>
      </c>
      <c r="E3955" s="113" t="s">
        <v>211</v>
      </c>
      <c r="F3955" s="113"/>
      <c r="G3955" s="113">
        <v>1</v>
      </c>
      <c r="H3955" s="118">
        <v>80.430000000000007</v>
      </c>
      <c r="I3955" s="161">
        <v>0.25</v>
      </c>
      <c r="J3955" s="157">
        <f t="shared" si="122"/>
        <v>60.322500000000005</v>
      </c>
    </row>
    <row r="3956" spans="1:10" ht="15.75">
      <c r="A3956" s="37">
        <f t="shared" si="123"/>
        <v>3952</v>
      </c>
      <c r="B3956" s="115" t="s">
        <v>202</v>
      </c>
      <c r="C3956" s="113" t="s">
        <v>7793</v>
      </c>
      <c r="D3956" s="113" t="s">
        <v>7794</v>
      </c>
      <c r="E3956" s="113" t="s">
        <v>211</v>
      </c>
      <c r="F3956" s="113"/>
      <c r="G3956" s="113">
        <v>1</v>
      </c>
      <c r="H3956" s="118">
        <v>351.57</v>
      </c>
      <c r="I3956" s="161">
        <v>0.25</v>
      </c>
      <c r="J3956" s="157">
        <f t="shared" si="122"/>
        <v>263.67750000000001</v>
      </c>
    </row>
    <row r="3957" spans="1:10" ht="15.75">
      <c r="A3957" s="37">
        <f t="shared" si="123"/>
        <v>3953</v>
      </c>
      <c r="B3957" s="115" t="s">
        <v>202</v>
      </c>
      <c r="C3957" s="113" t="s">
        <v>7795</v>
      </c>
      <c r="D3957" s="113" t="s">
        <v>7796</v>
      </c>
      <c r="E3957" s="113" t="s">
        <v>211</v>
      </c>
      <c r="F3957" s="113"/>
      <c r="G3957" s="113">
        <v>1</v>
      </c>
      <c r="H3957" s="118">
        <v>273.73</v>
      </c>
      <c r="I3957" s="161">
        <v>0.25</v>
      </c>
      <c r="J3957" s="157">
        <f t="shared" si="122"/>
        <v>205.29750000000001</v>
      </c>
    </row>
    <row r="3958" spans="1:10" ht="15.75">
      <c r="A3958" s="37">
        <f t="shared" si="123"/>
        <v>3954</v>
      </c>
      <c r="B3958" s="115" t="s">
        <v>202</v>
      </c>
      <c r="C3958" s="113" t="s">
        <v>7797</v>
      </c>
      <c r="D3958" s="113" t="s">
        <v>7798</v>
      </c>
      <c r="E3958" s="113" t="s">
        <v>211</v>
      </c>
      <c r="F3958" s="113"/>
      <c r="G3958" s="113">
        <v>1</v>
      </c>
      <c r="H3958" s="118">
        <v>216.65</v>
      </c>
      <c r="I3958" s="161">
        <v>0.25</v>
      </c>
      <c r="J3958" s="157">
        <f t="shared" si="122"/>
        <v>162.48750000000001</v>
      </c>
    </row>
    <row r="3959" spans="1:10" ht="15.75">
      <c r="A3959" s="37">
        <f t="shared" si="123"/>
        <v>3955</v>
      </c>
      <c r="B3959" s="115" t="s">
        <v>202</v>
      </c>
      <c r="C3959" s="113" t="s">
        <v>7799</v>
      </c>
      <c r="D3959" s="113" t="s">
        <v>7800</v>
      </c>
      <c r="E3959" s="113" t="s">
        <v>211</v>
      </c>
      <c r="F3959" s="113"/>
      <c r="G3959" s="113">
        <v>1</v>
      </c>
      <c r="H3959" s="118">
        <v>830.27</v>
      </c>
      <c r="I3959" s="161">
        <v>0.25</v>
      </c>
      <c r="J3959" s="157">
        <f t="shared" ref="J3959:J4022" si="124">H3959*(1-I3959)</f>
        <v>622.70249999999999</v>
      </c>
    </row>
    <row r="3960" spans="1:10" ht="15.75">
      <c r="A3960" s="37">
        <f t="shared" si="123"/>
        <v>3956</v>
      </c>
      <c r="B3960" s="115" t="s">
        <v>202</v>
      </c>
      <c r="C3960" s="113" t="s">
        <v>7801</v>
      </c>
      <c r="D3960" s="113" t="s">
        <v>7802</v>
      </c>
      <c r="E3960" s="113" t="s">
        <v>211</v>
      </c>
      <c r="F3960" s="113"/>
      <c r="G3960" s="113">
        <v>1</v>
      </c>
      <c r="H3960" s="118">
        <v>172.54</v>
      </c>
      <c r="I3960" s="161">
        <v>0.25</v>
      </c>
      <c r="J3960" s="157">
        <f t="shared" si="124"/>
        <v>129.405</v>
      </c>
    </row>
    <row r="3961" spans="1:10" ht="15.75">
      <c r="A3961" s="37">
        <f t="shared" si="123"/>
        <v>3957</v>
      </c>
      <c r="B3961" s="115" t="s">
        <v>202</v>
      </c>
      <c r="C3961" s="113" t="s">
        <v>7803</v>
      </c>
      <c r="D3961" s="113" t="s">
        <v>7804</v>
      </c>
      <c r="E3961" s="113" t="s">
        <v>211</v>
      </c>
      <c r="F3961" s="113"/>
      <c r="G3961" s="113">
        <v>1</v>
      </c>
      <c r="H3961" s="118">
        <v>101.19</v>
      </c>
      <c r="I3961" s="161">
        <v>0.25</v>
      </c>
      <c r="J3961" s="157">
        <f t="shared" si="124"/>
        <v>75.892499999999998</v>
      </c>
    </row>
    <row r="3962" spans="1:10" ht="15.75">
      <c r="A3962" s="37">
        <f t="shared" si="123"/>
        <v>3958</v>
      </c>
      <c r="B3962" s="115" t="s">
        <v>202</v>
      </c>
      <c r="C3962" s="113" t="s">
        <v>7805</v>
      </c>
      <c r="D3962" s="113" t="s">
        <v>7806</v>
      </c>
      <c r="E3962" s="113" t="s">
        <v>211</v>
      </c>
      <c r="F3962" s="113"/>
      <c r="G3962" s="113">
        <v>1</v>
      </c>
      <c r="H3962" s="118">
        <v>64.86</v>
      </c>
      <c r="I3962" s="161">
        <v>0.25</v>
      </c>
      <c r="J3962" s="157">
        <f t="shared" si="124"/>
        <v>48.644999999999996</v>
      </c>
    </row>
    <row r="3963" spans="1:10" ht="15.75">
      <c r="A3963" s="37">
        <f t="shared" si="123"/>
        <v>3959</v>
      </c>
      <c r="B3963" s="115" t="s">
        <v>202</v>
      </c>
      <c r="C3963" s="113" t="s">
        <v>7807</v>
      </c>
      <c r="D3963" s="113" t="s">
        <v>7808</v>
      </c>
      <c r="E3963" s="113" t="s">
        <v>211</v>
      </c>
      <c r="F3963" s="113"/>
      <c r="G3963" s="113">
        <v>1</v>
      </c>
      <c r="H3963" s="118">
        <v>127.14</v>
      </c>
      <c r="I3963" s="161">
        <v>0.25</v>
      </c>
      <c r="J3963" s="157">
        <f t="shared" si="124"/>
        <v>95.355000000000004</v>
      </c>
    </row>
    <row r="3964" spans="1:10" ht="15.75">
      <c r="A3964" s="37">
        <f t="shared" si="123"/>
        <v>3960</v>
      </c>
      <c r="B3964" s="115" t="s">
        <v>202</v>
      </c>
      <c r="C3964" s="113" t="s">
        <v>7809</v>
      </c>
      <c r="D3964" s="113" t="s">
        <v>7810</v>
      </c>
      <c r="E3964" s="113" t="s">
        <v>211</v>
      </c>
      <c r="F3964" s="113"/>
      <c r="G3964" s="113">
        <v>1</v>
      </c>
      <c r="H3964" s="118">
        <v>127.14</v>
      </c>
      <c r="I3964" s="161">
        <v>0.25</v>
      </c>
      <c r="J3964" s="157">
        <f t="shared" si="124"/>
        <v>95.355000000000004</v>
      </c>
    </row>
    <row r="3965" spans="1:10" ht="15.75">
      <c r="A3965" s="37">
        <f t="shared" si="123"/>
        <v>3961</v>
      </c>
      <c r="B3965" s="115" t="s">
        <v>202</v>
      </c>
      <c r="C3965" s="113" t="s">
        <v>7811</v>
      </c>
      <c r="D3965" s="113" t="s">
        <v>7812</v>
      </c>
      <c r="E3965" s="113" t="s">
        <v>211</v>
      </c>
      <c r="F3965" s="113"/>
      <c r="G3965" s="113">
        <v>1</v>
      </c>
      <c r="H3965" s="118">
        <v>2075.67</v>
      </c>
      <c r="I3965" s="161">
        <v>0.25</v>
      </c>
      <c r="J3965" s="157">
        <f t="shared" si="124"/>
        <v>1556.7525000000001</v>
      </c>
    </row>
    <row r="3966" spans="1:10" ht="15.75">
      <c r="A3966" s="37">
        <f t="shared" si="123"/>
        <v>3962</v>
      </c>
      <c r="B3966" s="115" t="s">
        <v>202</v>
      </c>
      <c r="C3966" s="93" t="s">
        <v>7813</v>
      </c>
      <c r="D3966" s="92" t="s">
        <v>7814</v>
      </c>
      <c r="E3966" s="113" t="s">
        <v>211</v>
      </c>
      <c r="F3966" s="92"/>
      <c r="G3966" s="113">
        <v>1</v>
      </c>
      <c r="H3966" s="118">
        <v>6571.5</v>
      </c>
      <c r="I3966" s="161">
        <v>0.25</v>
      </c>
      <c r="J3966" s="157">
        <f t="shared" si="124"/>
        <v>4928.625</v>
      </c>
    </row>
    <row r="3967" spans="1:10" ht="15.75">
      <c r="A3967" s="37">
        <f t="shared" si="123"/>
        <v>3963</v>
      </c>
      <c r="B3967" s="115" t="s">
        <v>202</v>
      </c>
      <c r="C3967" s="93" t="s">
        <v>7815</v>
      </c>
      <c r="D3967" s="92" t="s">
        <v>7816</v>
      </c>
      <c r="E3967" s="113" t="s">
        <v>211</v>
      </c>
      <c r="F3967" s="92"/>
      <c r="G3967" s="113">
        <v>1</v>
      </c>
      <c r="H3967" s="118">
        <v>4001.5</v>
      </c>
      <c r="I3967" s="161">
        <v>0.25</v>
      </c>
      <c r="J3967" s="157">
        <f t="shared" si="124"/>
        <v>3001.125</v>
      </c>
    </row>
    <row r="3968" spans="1:10" ht="15.75">
      <c r="A3968" s="37">
        <f t="shared" si="123"/>
        <v>3964</v>
      </c>
      <c r="B3968" s="115" t="s">
        <v>202</v>
      </c>
      <c r="C3968" s="93" t="s">
        <v>7817</v>
      </c>
      <c r="D3968" s="113" t="s">
        <v>7818</v>
      </c>
      <c r="E3968" s="113" t="s">
        <v>211</v>
      </c>
      <c r="F3968" s="113"/>
      <c r="G3968" s="113">
        <v>1</v>
      </c>
      <c r="H3968" s="118">
        <v>6128.5</v>
      </c>
      <c r="I3968" s="161">
        <v>0.25</v>
      </c>
      <c r="J3968" s="157">
        <f t="shared" si="124"/>
        <v>4596.375</v>
      </c>
    </row>
    <row r="3969" spans="1:10" ht="15.75">
      <c r="A3969" s="37">
        <f t="shared" si="123"/>
        <v>3965</v>
      </c>
      <c r="B3969" s="115" t="s">
        <v>202</v>
      </c>
      <c r="C3969" s="93" t="s">
        <v>7819</v>
      </c>
      <c r="D3969" s="92" t="s">
        <v>7820</v>
      </c>
      <c r="E3969" s="113" t="s">
        <v>211</v>
      </c>
      <c r="F3969" s="92"/>
      <c r="G3969" s="113">
        <v>1</v>
      </c>
      <c r="H3969" s="118">
        <v>3579.75</v>
      </c>
      <c r="I3969" s="161">
        <v>0.25</v>
      </c>
      <c r="J3969" s="157">
        <f t="shared" si="124"/>
        <v>2684.8125</v>
      </c>
    </row>
    <row r="3970" spans="1:10" ht="15.75">
      <c r="A3970" s="37">
        <f t="shared" si="123"/>
        <v>3966</v>
      </c>
      <c r="B3970" s="115" t="s">
        <v>202</v>
      </c>
      <c r="C3970" s="93" t="s">
        <v>7821</v>
      </c>
      <c r="D3970" s="92" t="s">
        <v>7822</v>
      </c>
      <c r="E3970" s="113" t="s">
        <v>211</v>
      </c>
      <c r="F3970" s="92"/>
      <c r="G3970" s="113">
        <v>1</v>
      </c>
      <c r="H3970" s="118">
        <v>411</v>
      </c>
      <c r="I3970" s="161">
        <v>0.25</v>
      </c>
      <c r="J3970" s="157">
        <f t="shared" si="124"/>
        <v>308.25</v>
      </c>
    </row>
    <row r="3971" spans="1:10" ht="15.75">
      <c r="A3971" s="37">
        <f t="shared" si="123"/>
        <v>3967</v>
      </c>
      <c r="B3971" s="115" t="s">
        <v>202</v>
      </c>
      <c r="C3971" s="93" t="s">
        <v>7823</v>
      </c>
      <c r="D3971" s="92" t="s">
        <v>7824</v>
      </c>
      <c r="E3971" s="113" t="s">
        <v>211</v>
      </c>
      <c r="F3971" s="92"/>
      <c r="G3971" s="113">
        <v>1</v>
      </c>
      <c r="H3971" s="118">
        <v>378.5</v>
      </c>
      <c r="I3971" s="161">
        <v>0.25</v>
      </c>
      <c r="J3971" s="157">
        <f t="shared" si="124"/>
        <v>283.875</v>
      </c>
    </row>
    <row r="3972" spans="1:10" ht="15.75">
      <c r="A3972" s="37">
        <f t="shared" si="123"/>
        <v>3968</v>
      </c>
      <c r="B3972" s="115" t="s">
        <v>202</v>
      </c>
      <c r="C3972" s="93" t="s">
        <v>7825</v>
      </c>
      <c r="D3972" s="92" t="s">
        <v>7826</v>
      </c>
      <c r="E3972" s="113" t="s">
        <v>211</v>
      </c>
      <c r="F3972" s="92"/>
      <c r="G3972" s="113">
        <v>1</v>
      </c>
      <c r="H3972" s="118">
        <v>87.5</v>
      </c>
      <c r="I3972" s="161">
        <v>0.25</v>
      </c>
      <c r="J3972" s="157">
        <f t="shared" si="124"/>
        <v>65.625</v>
      </c>
    </row>
    <row r="3973" spans="1:10" ht="15.75">
      <c r="A3973" s="37">
        <f t="shared" si="123"/>
        <v>3969</v>
      </c>
      <c r="B3973" s="115" t="s">
        <v>202</v>
      </c>
      <c r="C3973" s="93" t="s">
        <v>7827</v>
      </c>
      <c r="D3973" s="92" t="s">
        <v>7828</v>
      </c>
      <c r="E3973" s="113" t="s">
        <v>211</v>
      </c>
      <c r="F3973" s="92"/>
      <c r="G3973" s="113">
        <v>1</v>
      </c>
      <c r="H3973" s="118">
        <v>438</v>
      </c>
      <c r="I3973" s="161">
        <v>0.25</v>
      </c>
      <c r="J3973" s="157">
        <f t="shared" si="124"/>
        <v>328.5</v>
      </c>
    </row>
    <row r="3974" spans="1:10" ht="15.75">
      <c r="A3974" s="37">
        <f t="shared" si="123"/>
        <v>3970</v>
      </c>
      <c r="B3974" s="115" t="s">
        <v>202</v>
      </c>
      <c r="C3974" s="93" t="s">
        <v>7829</v>
      </c>
      <c r="D3974" s="92" t="s">
        <v>7830</v>
      </c>
      <c r="E3974" s="113" t="s">
        <v>211</v>
      </c>
      <c r="F3974" s="92"/>
      <c r="G3974" s="113">
        <v>1</v>
      </c>
      <c r="H3974" s="118">
        <v>34</v>
      </c>
      <c r="I3974" s="161">
        <v>0.25</v>
      </c>
      <c r="J3974" s="157">
        <f t="shared" si="124"/>
        <v>25.5</v>
      </c>
    </row>
    <row r="3975" spans="1:10" ht="15.75">
      <c r="A3975" s="37">
        <f t="shared" ref="A3975:A4038" si="125">A3974+1</f>
        <v>3971</v>
      </c>
      <c r="B3975" s="115" t="s">
        <v>202</v>
      </c>
      <c r="C3975" s="93" t="s">
        <v>7831</v>
      </c>
      <c r="D3975" s="92" t="s">
        <v>7832</v>
      </c>
      <c r="E3975" s="113" t="s">
        <v>211</v>
      </c>
      <c r="F3975" s="92"/>
      <c r="G3975" s="113">
        <v>1</v>
      </c>
      <c r="H3975" s="118">
        <v>33</v>
      </c>
      <c r="I3975" s="161">
        <v>0.25</v>
      </c>
      <c r="J3975" s="157">
        <f t="shared" si="124"/>
        <v>24.75</v>
      </c>
    </row>
    <row r="3976" spans="1:10" ht="15.75">
      <c r="A3976" s="37">
        <f t="shared" si="125"/>
        <v>3972</v>
      </c>
      <c r="B3976" s="115" t="s">
        <v>202</v>
      </c>
      <c r="C3976" s="93" t="s">
        <v>7833</v>
      </c>
      <c r="D3976" s="92" t="s">
        <v>7834</v>
      </c>
      <c r="E3976" s="113" t="s">
        <v>211</v>
      </c>
      <c r="F3976" s="92"/>
      <c r="G3976" s="113">
        <v>1</v>
      </c>
      <c r="H3976" s="118">
        <v>47.5</v>
      </c>
      <c r="I3976" s="161">
        <v>0.25</v>
      </c>
      <c r="J3976" s="157">
        <f t="shared" si="124"/>
        <v>35.625</v>
      </c>
    </row>
    <row r="3977" spans="1:10" ht="15.75">
      <c r="A3977" s="37">
        <f t="shared" si="125"/>
        <v>3973</v>
      </c>
      <c r="B3977" s="115" t="s">
        <v>202</v>
      </c>
      <c r="C3977" s="93" t="s">
        <v>7835</v>
      </c>
      <c r="D3977" s="92" t="s">
        <v>7836</v>
      </c>
      <c r="E3977" s="113" t="s">
        <v>211</v>
      </c>
      <c r="F3977" s="92"/>
      <c r="G3977" s="113">
        <v>1</v>
      </c>
      <c r="H3977" s="118">
        <v>37</v>
      </c>
      <c r="I3977" s="161">
        <v>0.25</v>
      </c>
      <c r="J3977" s="157">
        <f t="shared" si="124"/>
        <v>27.75</v>
      </c>
    </row>
    <row r="3978" spans="1:10" ht="15.75">
      <c r="A3978" s="37">
        <f t="shared" si="125"/>
        <v>3974</v>
      </c>
      <c r="B3978" s="115" t="s">
        <v>202</v>
      </c>
      <c r="C3978" s="93" t="s">
        <v>7837</v>
      </c>
      <c r="D3978" s="92" t="s">
        <v>7838</v>
      </c>
      <c r="E3978" s="113" t="s">
        <v>211</v>
      </c>
      <c r="F3978" s="92"/>
      <c r="G3978" s="113">
        <v>1</v>
      </c>
      <c r="H3978" s="118">
        <v>48</v>
      </c>
      <c r="I3978" s="161">
        <v>0.25</v>
      </c>
      <c r="J3978" s="157">
        <f t="shared" si="124"/>
        <v>36</v>
      </c>
    </row>
    <row r="3979" spans="1:10" ht="15.75">
      <c r="A3979" s="37">
        <f t="shared" si="125"/>
        <v>3975</v>
      </c>
      <c r="B3979" s="115" t="s">
        <v>202</v>
      </c>
      <c r="C3979" s="93" t="s">
        <v>7839</v>
      </c>
      <c r="D3979" s="92" t="s">
        <v>7840</v>
      </c>
      <c r="E3979" s="113" t="s">
        <v>211</v>
      </c>
      <c r="F3979" s="92"/>
      <c r="G3979" s="113">
        <v>1</v>
      </c>
      <c r="H3979" s="118">
        <v>64.5</v>
      </c>
      <c r="I3979" s="161">
        <v>0.25</v>
      </c>
      <c r="J3979" s="157">
        <f t="shared" si="124"/>
        <v>48.375</v>
      </c>
    </row>
    <row r="3980" spans="1:10" ht="15.75">
      <c r="A3980" s="37">
        <f t="shared" si="125"/>
        <v>3976</v>
      </c>
      <c r="B3980" s="115" t="s">
        <v>202</v>
      </c>
      <c r="C3980" s="93" t="s">
        <v>7841</v>
      </c>
      <c r="D3980" s="92" t="s">
        <v>7842</v>
      </c>
      <c r="E3980" s="113" t="s">
        <v>211</v>
      </c>
      <c r="F3980" s="92"/>
      <c r="G3980" s="113">
        <v>1</v>
      </c>
      <c r="H3980" s="118">
        <v>35</v>
      </c>
      <c r="I3980" s="161">
        <v>0.25</v>
      </c>
      <c r="J3980" s="157">
        <f t="shared" si="124"/>
        <v>26.25</v>
      </c>
    </row>
    <row r="3981" spans="1:10" ht="15.75">
      <c r="A3981" s="37">
        <f t="shared" si="125"/>
        <v>3977</v>
      </c>
      <c r="B3981" s="115" t="s">
        <v>202</v>
      </c>
      <c r="C3981" s="93" t="s">
        <v>7843</v>
      </c>
      <c r="D3981" s="92" t="s">
        <v>7844</v>
      </c>
      <c r="E3981" s="113" t="s">
        <v>211</v>
      </c>
      <c r="F3981" s="92"/>
      <c r="G3981" s="113">
        <v>1</v>
      </c>
      <c r="H3981" s="118">
        <v>35</v>
      </c>
      <c r="I3981" s="161">
        <v>0.25</v>
      </c>
      <c r="J3981" s="157">
        <f t="shared" si="124"/>
        <v>26.25</v>
      </c>
    </row>
    <row r="3982" spans="1:10" ht="15.75">
      <c r="A3982" s="37">
        <f t="shared" si="125"/>
        <v>3978</v>
      </c>
      <c r="B3982" s="115" t="s">
        <v>202</v>
      </c>
      <c r="C3982" s="93" t="s">
        <v>7845</v>
      </c>
      <c r="D3982" s="92" t="s">
        <v>7846</v>
      </c>
      <c r="E3982" s="113" t="s">
        <v>211</v>
      </c>
      <c r="F3982" s="92"/>
      <c r="G3982" s="113">
        <v>1</v>
      </c>
      <c r="H3982" s="118">
        <v>772.5</v>
      </c>
      <c r="I3982" s="161">
        <v>0.25</v>
      </c>
      <c r="J3982" s="157">
        <f t="shared" si="124"/>
        <v>579.375</v>
      </c>
    </row>
    <row r="3983" spans="1:10" ht="15.75">
      <c r="A3983" s="37">
        <f t="shared" si="125"/>
        <v>3979</v>
      </c>
      <c r="B3983" s="115" t="s">
        <v>202</v>
      </c>
      <c r="C3983" s="93" t="s">
        <v>7847</v>
      </c>
      <c r="D3983" s="92" t="s">
        <v>7848</v>
      </c>
      <c r="E3983" s="113" t="s">
        <v>211</v>
      </c>
      <c r="F3983" s="92"/>
      <c r="G3983" s="113">
        <v>1</v>
      </c>
      <c r="H3983" s="118">
        <v>772.5</v>
      </c>
      <c r="I3983" s="161">
        <v>0.25</v>
      </c>
      <c r="J3983" s="157">
        <f t="shared" si="124"/>
        <v>579.375</v>
      </c>
    </row>
    <row r="3984" spans="1:10" ht="15.75">
      <c r="A3984" s="37">
        <f t="shared" si="125"/>
        <v>3980</v>
      </c>
      <c r="B3984" s="115" t="s">
        <v>202</v>
      </c>
      <c r="C3984" s="93" t="s">
        <v>7849</v>
      </c>
      <c r="D3984" s="92" t="s">
        <v>7850</v>
      </c>
      <c r="E3984" s="113" t="s">
        <v>211</v>
      </c>
      <c r="F3984" s="92"/>
      <c r="G3984" s="113">
        <v>1</v>
      </c>
      <c r="H3984" s="118">
        <v>195.5</v>
      </c>
      <c r="I3984" s="161">
        <v>0.25</v>
      </c>
      <c r="J3984" s="157">
        <f t="shared" si="124"/>
        <v>146.625</v>
      </c>
    </row>
    <row r="3985" spans="1:10" ht="15.75">
      <c r="A3985" s="37">
        <f t="shared" si="125"/>
        <v>3981</v>
      </c>
      <c r="B3985" s="115" t="s">
        <v>202</v>
      </c>
      <c r="C3985" s="93" t="s">
        <v>7851</v>
      </c>
      <c r="D3985" s="92" t="s">
        <v>7852</v>
      </c>
      <c r="E3985" s="113" t="s">
        <v>211</v>
      </c>
      <c r="F3985" s="92"/>
      <c r="G3985" s="113">
        <v>1</v>
      </c>
      <c r="H3985" s="118">
        <v>346</v>
      </c>
      <c r="I3985" s="161">
        <v>0.25</v>
      </c>
      <c r="J3985" s="157">
        <f t="shared" si="124"/>
        <v>259.5</v>
      </c>
    </row>
    <row r="3986" spans="1:10" ht="15.75">
      <c r="A3986" s="37">
        <f t="shared" si="125"/>
        <v>3982</v>
      </c>
      <c r="B3986" s="115" t="s">
        <v>202</v>
      </c>
      <c r="C3986" s="116" t="s">
        <v>7853</v>
      </c>
      <c r="D3986" s="113" t="s">
        <v>7854</v>
      </c>
      <c r="E3986" s="113" t="s">
        <v>211</v>
      </c>
      <c r="F3986" s="113"/>
      <c r="G3986" s="113">
        <v>1</v>
      </c>
      <c r="H3986" s="118">
        <v>238</v>
      </c>
      <c r="I3986" s="161">
        <v>0.25</v>
      </c>
      <c r="J3986" s="157">
        <f t="shared" si="124"/>
        <v>178.5</v>
      </c>
    </row>
    <row r="3987" spans="1:10" ht="15.75">
      <c r="A3987" s="37">
        <f t="shared" si="125"/>
        <v>3983</v>
      </c>
      <c r="B3987" s="115" t="s">
        <v>202</v>
      </c>
      <c r="C3987" s="116" t="s">
        <v>7855</v>
      </c>
      <c r="D3987" s="113" t="s">
        <v>7856</v>
      </c>
      <c r="E3987" s="113" t="s">
        <v>211</v>
      </c>
      <c r="F3987" s="113"/>
      <c r="G3987" s="113">
        <v>1</v>
      </c>
      <c r="H3987" s="118">
        <v>566.5</v>
      </c>
      <c r="I3987" s="161">
        <v>0.25</v>
      </c>
      <c r="J3987" s="157">
        <f t="shared" si="124"/>
        <v>424.875</v>
      </c>
    </row>
    <row r="3988" spans="1:10" ht="15.75">
      <c r="A3988" s="37">
        <f t="shared" si="125"/>
        <v>3984</v>
      </c>
      <c r="B3988" s="115" t="s">
        <v>202</v>
      </c>
      <c r="C3988" s="93" t="s">
        <v>7857</v>
      </c>
      <c r="D3988" s="113" t="s">
        <v>7858</v>
      </c>
      <c r="E3988" s="113" t="s">
        <v>211</v>
      </c>
      <c r="F3988" s="113"/>
      <c r="G3988" s="113">
        <v>1</v>
      </c>
      <c r="H3988" s="118">
        <v>600</v>
      </c>
      <c r="I3988" s="161">
        <v>0.25</v>
      </c>
      <c r="J3988" s="157">
        <f t="shared" si="124"/>
        <v>450</v>
      </c>
    </row>
    <row r="3989" spans="1:10" ht="15.75">
      <c r="A3989" s="37">
        <f t="shared" si="125"/>
        <v>3985</v>
      </c>
      <c r="B3989" s="115" t="s">
        <v>202</v>
      </c>
      <c r="C3989" s="116" t="s">
        <v>7859</v>
      </c>
      <c r="D3989" s="113" t="s">
        <v>7860</v>
      </c>
      <c r="E3989" s="113" t="s">
        <v>211</v>
      </c>
      <c r="F3989" s="113"/>
      <c r="G3989" s="113">
        <v>1</v>
      </c>
      <c r="H3989" s="118">
        <v>610</v>
      </c>
      <c r="I3989" s="161">
        <v>0.25</v>
      </c>
      <c r="J3989" s="157">
        <f t="shared" si="124"/>
        <v>457.5</v>
      </c>
    </row>
    <row r="3990" spans="1:10" ht="15.75">
      <c r="A3990" s="37">
        <f t="shared" si="125"/>
        <v>3986</v>
      </c>
      <c r="B3990" s="115" t="s">
        <v>202</v>
      </c>
      <c r="C3990" s="93" t="s">
        <v>7861</v>
      </c>
      <c r="D3990" s="92" t="s">
        <v>7862</v>
      </c>
      <c r="E3990" s="113" t="s">
        <v>211</v>
      </c>
      <c r="F3990" s="92"/>
      <c r="G3990" s="113">
        <v>1</v>
      </c>
      <c r="H3990" s="119">
        <v>66</v>
      </c>
      <c r="I3990" s="161">
        <v>0.25</v>
      </c>
      <c r="J3990" s="157">
        <f t="shared" si="124"/>
        <v>49.5</v>
      </c>
    </row>
    <row r="3991" spans="1:10" ht="15.75">
      <c r="A3991" s="37">
        <f t="shared" si="125"/>
        <v>3987</v>
      </c>
      <c r="B3991" s="115" t="s">
        <v>202</v>
      </c>
      <c r="C3991" s="93" t="s">
        <v>7863</v>
      </c>
      <c r="D3991" s="92" t="s">
        <v>7864</v>
      </c>
      <c r="E3991" s="113" t="s">
        <v>211</v>
      </c>
      <c r="F3991" s="92"/>
      <c r="G3991" s="113">
        <v>1</v>
      </c>
      <c r="H3991" s="119">
        <v>68</v>
      </c>
      <c r="I3991" s="161">
        <v>0.25</v>
      </c>
      <c r="J3991" s="157">
        <f t="shared" si="124"/>
        <v>51</v>
      </c>
    </row>
    <row r="3992" spans="1:10" ht="15.75">
      <c r="A3992" s="37">
        <f t="shared" si="125"/>
        <v>3988</v>
      </c>
      <c r="B3992" s="115" t="s">
        <v>202</v>
      </c>
      <c r="C3992" s="116" t="s">
        <v>7865</v>
      </c>
      <c r="D3992" s="113" t="s">
        <v>7866</v>
      </c>
      <c r="E3992" s="113" t="s">
        <v>211</v>
      </c>
      <c r="F3992" s="113"/>
      <c r="G3992" s="113">
        <v>1</v>
      </c>
      <c r="H3992" s="119">
        <v>85</v>
      </c>
      <c r="I3992" s="161">
        <v>0.25</v>
      </c>
      <c r="J3992" s="157">
        <f t="shared" si="124"/>
        <v>63.75</v>
      </c>
    </row>
    <row r="3993" spans="1:10" ht="15.75">
      <c r="A3993" s="37">
        <f t="shared" si="125"/>
        <v>3989</v>
      </c>
      <c r="B3993" s="115" t="s">
        <v>202</v>
      </c>
      <c r="C3993" s="116" t="s">
        <v>7867</v>
      </c>
      <c r="D3993" s="113" t="s">
        <v>7868</v>
      </c>
      <c r="E3993" s="113" t="s">
        <v>211</v>
      </c>
      <c r="F3993" s="113"/>
      <c r="G3993" s="113">
        <v>1</v>
      </c>
      <c r="H3993" s="119">
        <v>14</v>
      </c>
      <c r="I3993" s="161">
        <v>0.25</v>
      </c>
      <c r="J3993" s="157">
        <f t="shared" si="124"/>
        <v>10.5</v>
      </c>
    </row>
    <row r="3994" spans="1:10" ht="15.75">
      <c r="A3994" s="37">
        <f t="shared" si="125"/>
        <v>3990</v>
      </c>
      <c r="B3994" s="115" t="s">
        <v>202</v>
      </c>
      <c r="C3994" s="116" t="s">
        <v>7869</v>
      </c>
      <c r="D3994" s="113" t="s">
        <v>7870</v>
      </c>
      <c r="E3994" s="113" t="s">
        <v>211</v>
      </c>
      <c r="F3994" s="113"/>
      <c r="G3994" s="113">
        <v>1</v>
      </c>
      <c r="H3994" s="119">
        <v>14</v>
      </c>
      <c r="I3994" s="161">
        <v>0.25</v>
      </c>
      <c r="J3994" s="157">
        <f t="shared" si="124"/>
        <v>10.5</v>
      </c>
    </row>
    <row r="3995" spans="1:10" ht="15.75">
      <c r="A3995" s="37">
        <f t="shared" si="125"/>
        <v>3991</v>
      </c>
      <c r="B3995" s="115" t="s">
        <v>202</v>
      </c>
      <c r="C3995" s="116" t="s">
        <v>7871</v>
      </c>
      <c r="D3995" s="113" t="s">
        <v>7872</v>
      </c>
      <c r="E3995" s="113" t="s">
        <v>211</v>
      </c>
      <c r="F3995" s="113"/>
      <c r="G3995" s="113">
        <v>1</v>
      </c>
      <c r="H3995" s="119">
        <v>16</v>
      </c>
      <c r="I3995" s="161">
        <v>0.25</v>
      </c>
      <c r="J3995" s="157">
        <f t="shared" si="124"/>
        <v>12</v>
      </c>
    </row>
    <row r="3996" spans="1:10" ht="15.75">
      <c r="A3996" s="37">
        <f t="shared" si="125"/>
        <v>3992</v>
      </c>
      <c r="B3996" s="115" t="s">
        <v>202</v>
      </c>
      <c r="C3996" s="116" t="s">
        <v>7873</v>
      </c>
      <c r="D3996" s="113" t="s">
        <v>7874</v>
      </c>
      <c r="E3996" s="113" t="s">
        <v>211</v>
      </c>
      <c r="F3996" s="113"/>
      <c r="G3996" s="113">
        <v>1</v>
      </c>
      <c r="H3996" s="119">
        <v>16</v>
      </c>
      <c r="I3996" s="161">
        <v>0.25</v>
      </c>
      <c r="J3996" s="157">
        <f t="shared" si="124"/>
        <v>12</v>
      </c>
    </row>
    <row r="3997" spans="1:10" ht="15.75">
      <c r="A3997" s="37">
        <f t="shared" si="125"/>
        <v>3993</v>
      </c>
      <c r="B3997" s="115" t="s">
        <v>202</v>
      </c>
      <c r="C3997" s="116" t="s">
        <v>7875</v>
      </c>
      <c r="D3997" s="113" t="s">
        <v>7876</v>
      </c>
      <c r="E3997" s="113" t="s">
        <v>211</v>
      </c>
      <c r="F3997" s="113"/>
      <c r="G3997" s="113">
        <v>1</v>
      </c>
      <c r="H3997" s="119">
        <v>35.5</v>
      </c>
      <c r="I3997" s="161">
        <v>0.25</v>
      </c>
      <c r="J3997" s="157">
        <f t="shared" si="124"/>
        <v>26.625</v>
      </c>
    </row>
    <row r="3998" spans="1:10" ht="15.75">
      <c r="A3998" s="37">
        <f t="shared" si="125"/>
        <v>3994</v>
      </c>
      <c r="B3998" s="115" t="s">
        <v>202</v>
      </c>
      <c r="C3998" s="116" t="s">
        <v>7877</v>
      </c>
      <c r="D3998" s="113" t="s">
        <v>7878</v>
      </c>
      <c r="E3998" s="113" t="s">
        <v>211</v>
      </c>
      <c r="F3998" s="113"/>
      <c r="G3998" s="113">
        <v>1</v>
      </c>
      <c r="H3998" s="119">
        <v>20.5</v>
      </c>
      <c r="I3998" s="161">
        <v>0.25</v>
      </c>
      <c r="J3998" s="157">
        <f t="shared" si="124"/>
        <v>15.375</v>
      </c>
    </row>
    <row r="3999" spans="1:10" ht="15.75">
      <c r="A3999" s="37">
        <f t="shared" si="125"/>
        <v>3995</v>
      </c>
      <c r="B3999" s="115" t="s">
        <v>202</v>
      </c>
      <c r="C3999" s="116" t="s">
        <v>7879</v>
      </c>
      <c r="D3999" s="113" t="s">
        <v>7880</v>
      </c>
      <c r="E3999" s="113" t="s">
        <v>211</v>
      </c>
      <c r="F3999" s="113"/>
      <c r="G3999" s="113">
        <v>1</v>
      </c>
      <c r="H3999" s="119">
        <v>22.5</v>
      </c>
      <c r="I3999" s="161">
        <v>0.25</v>
      </c>
      <c r="J3999" s="157">
        <f t="shared" si="124"/>
        <v>16.875</v>
      </c>
    </row>
    <row r="4000" spans="1:10" ht="15.75">
      <c r="A4000" s="37">
        <f t="shared" si="125"/>
        <v>3996</v>
      </c>
      <c r="B4000" s="115" t="s">
        <v>202</v>
      </c>
      <c r="C4000" s="116" t="s">
        <v>7881</v>
      </c>
      <c r="D4000" s="113" t="s">
        <v>7882</v>
      </c>
      <c r="E4000" s="113" t="s">
        <v>211</v>
      </c>
      <c r="F4000" s="113"/>
      <c r="G4000" s="113">
        <v>1</v>
      </c>
      <c r="H4000" s="119">
        <v>39</v>
      </c>
      <c r="I4000" s="161">
        <v>0.25</v>
      </c>
      <c r="J4000" s="157">
        <f t="shared" si="124"/>
        <v>29.25</v>
      </c>
    </row>
    <row r="4001" spans="1:10" ht="15.75">
      <c r="A4001" s="37">
        <f t="shared" si="125"/>
        <v>3997</v>
      </c>
      <c r="B4001" s="115" t="s">
        <v>202</v>
      </c>
      <c r="C4001" s="116" t="s">
        <v>7883</v>
      </c>
      <c r="D4001" s="113" t="s">
        <v>7884</v>
      </c>
      <c r="E4001" s="113" t="s">
        <v>211</v>
      </c>
      <c r="F4001" s="113"/>
      <c r="G4001" s="113">
        <v>1</v>
      </c>
      <c r="H4001" s="119">
        <v>39</v>
      </c>
      <c r="I4001" s="161">
        <v>0.25</v>
      </c>
      <c r="J4001" s="157">
        <f t="shared" si="124"/>
        <v>29.25</v>
      </c>
    </row>
    <row r="4002" spans="1:10" ht="15.75">
      <c r="A4002" s="37">
        <f t="shared" si="125"/>
        <v>3998</v>
      </c>
      <c r="B4002" s="115" t="s">
        <v>202</v>
      </c>
      <c r="C4002" s="93" t="s">
        <v>7885</v>
      </c>
      <c r="D4002" s="92" t="s">
        <v>7886</v>
      </c>
      <c r="E4002" s="113" t="s">
        <v>211</v>
      </c>
      <c r="F4002" s="92"/>
      <c r="G4002" s="113">
        <v>1</v>
      </c>
      <c r="H4002" s="119">
        <v>138.5</v>
      </c>
      <c r="I4002" s="161">
        <v>0.25</v>
      </c>
      <c r="J4002" s="157">
        <f t="shared" si="124"/>
        <v>103.875</v>
      </c>
    </row>
    <row r="4003" spans="1:10" ht="15.75">
      <c r="A4003" s="37">
        <f t="shared" si="125"/>
        <v>3999</v>
      </c>
      <c r="B4003" s="115" t="s">
        <v>202</v>
      </c>
      <c r="C4003" s="93" t="s">
        <v>7887</v>
      </c>
      <c r="D4003" s="92" t="s">
        <v>7888</v>
      </c>
      <c r="E4003" s="113" t="s">
        <v>211</v>
      </c>
      <c r="F4003" s="92"/>
      <c r="G4003" s="113">
        <v>1</v>
      </c>
      <c r="H4003" s="119">
        <v>138.5</v>
      </c>
      <c r="I4003" s="161">
        <v>0.25</v>
      </c>
      <c r="J4003" s="157">
        <f t="shared" si="124"/>
        <v>103.875</v>
      </c>
    </row>
    <row r="4004" spans="1:10" ht="15.75">
      <c r="A4004" s="37">
        <f t="shared" si="125"/>
        <v>4000</v>
      </c>
      <c r="B4004" s="115" t="s">
        <v>202</v>
      </c>
      <c r="C4004" s="116" t="s">
        <v>7889</v>
      </c>
      <c r="D4004" s="113" t="s">
        <v>7890</v>
      </c>
      <c r="E4004" s="113" t="s">
        <v>211</v>
      </c>
      <c r="F4004" s="113"/>
      <c r="G4004" s="113">
        <v>1</v>
      </c>
      <c r="H4004" s="119">
        <v>36.5</v>
      </c>
      <c r="I4004" s="161">
        <v>0.25</v>
      </c>
      <c r="J4004" s="157">
        <f t="shared" si="124"/>
        <v>27.375</v>
      </c>
    </row>
    <row r="4005" spans="1:10" ht="15.75">
      <c r="A4005" s="37">
        <f t="shared" si="125"/>
        <v>4001</v>
      </c>
      <c r="B4005" s="115" t="s">
        <v>202</v>
      </c>
      <c r="C4005" s="116" t="s">
        <v>7891</v>
      </c>
      <c r="D4005" s="113" t="s">
        <v>7892</v>
      </c>
      <c r="E4005" s="113" t="s">
        <v>211</v>
      </c>
      <c r="F4005" s="113"/>
      <c r="G4005" s="113">
        <v>1</v>
      </c>
      <c r="H4005" s="119">
        <v>36.5</v>
      </c>
      <c r="I4005" s="161">
        <v>0.25</v>
      </c>
      <c r="J4005" s="157">
        <f t="shared" si="124"/>
        <v>27.375</v>
      </c>
    </row>
    <row r="4006" spans="1:10" ht="15.75">
      <c r="A4006" s="37">
        <f t="shared" si="125"/>
        <v>4002</v>
      </c>
      <c r="B4006" s="115" t="s">
        <v>202</v>
      </c>
      <c r="C4006" s="116" t="s">
        <v>7893</v>
      </c>
      <c r="D4006" s="113" t="s">
        <v>7894</v>
      </c>
      <c r="E4006" s="113" t="s">
        <v>211</v>
      </c>
      <c r="F4006" s="113"/>
      <c r="G4006" s="113">
        <v>1</v>
      </c>
      <c r="H4006" s="119">
        <v>92.5</v>
      </c>
      <c r="I4006" s="161">
        <v>0.25</v>
      </c>
      <c r="J4006" s="157">
        <f t="shared" si="124"/>
        <v>69.375</v>
      </c>
    </row>
    <row r="4007" spans="1:10" ht="15.75">
      <c r="A4007" s="37">
        <f t="shared" si="125"/>
        <v>4003</v>
      </c>
      <c r="B4007" s="115" t="s">
        <v>202</v>
      </c>
      <c r="C4007" s="116" t="s">
        <v>7895</v>
      </c>
      <c r="D4007" s="113" t="s">
        <v>7896</v>
      </c>
      <c r="E4007" s="113" t="s">
        <v>211</v>
      </c>
      <c r="F4007" s="113"/>
      <c r="G4007" s="113">
        <v>1</v>
      </c>
      <c r="H4007" s="119">
        <v>92.5</v>
      </c>
      <c r="I4007" s="161">
        <v>0.25</v>
      </c>
      <c r="J4007" s="157">
        <f t="shared" si="124"/>
        <v>69.375</v>
      </c>
    </row>
    <row r="4008" spans="1:10" ht="15.75">
      <c r="A4008" s="37">
        <f t="shared" si="125"/>
        <v>4004</v>
      </c>
      <c r="B4008" s="115" t="s">
        <v>202</v>
      </c>
      <c r="C4008" s="116" t="s">
        <v>7897</v>
      </c>
      <c r="D4008" s="113" t="s">
        <v>7898</v>
      </c>
      <c r="E4008" s="113" t="s">
        <v>211</v>
      </c>
      <c r="F4008" s="113"/>
      <c r="G4008" s="113">
        <v>1</v>
      </c>
      <c r="H4008" s="119">
        <v>36.5</v>
      </c>
      <c r="I4008" s="161">
        <v>0.25</v>
      </c>
      <c r="J4008" s="157">
        <f t="shared" si="124"/>
        <v>27.375</v>
      </c>
    </row>
    <row r="4009" spans="1:10" ht="15.75">
      <c r="A4009" s="37">
        <f t="shared" si="125"/>
        <v>4005</v>
      </c>
      <c r="B4009" s="115" t="s">
        <v>202</v>
      </c>
      <c r="C4009" s="116" t="s">
        <v>7899</v>
      </c>
      <c r="D4009" s="113" t="s">
        <v>7900</v>
      </c>
      <c r="E4009" s="113" t="s">
        <v>211</v>
      </c>
      <c r="F4009" s="113"/>
      <c r="G4009" s="113">
        <v>1</v>
      </c>
      <c r="H4009" s="119">
        <v>36.5</v>
      </c>
      <c r="I4009" s="161">
        <v>0.25</v>
      </c>
      <c r="J4009" s="157">
        <f t="shared" si="124"/>
        <v>27.375</v>
      </c>
    </row>
    <row r="4010" spans="1:10" ht="15.75">
      <c r="A4010" s="37">
        <f t="shared" si="125"/>
        <v>4006</v>
      </c>
      <c r="B4010" s="115" t="s">
        <v>202</v>
      </c>
      <c r="C4010" s="116" t="s">
        <v>7901</v>
      </c>
      <c r="D4010" s="113" t="s">
        <v>7902</v>
      </c>
      <c r="E4010" s="113" t="s">
        <v>211</v>
      </c>
      <c r="F4010" s="113"/>
      <c r="G4010" s="113">
        <v>1</v>
      </c>
      <c r="H4010" s="119">
        <v>401.5</v>
      </c>
      <c r="I4010" s="161">
        <v>0.25</v>
      </c>
      <c r="J4010" s="157">
        <f t="shared" si="124"/>
        <v>301.125</v>
      </c>
    </row>
    <row r="4011" spans="1:10" ht="15.75">
      <c r="A4011" s="37">
        <f t="shared" si="125"/>
        <v>4007</v>
      </c>
      <c r="B4011" s="115" t="s">
        <v>202</v>
      </c>
      <c r="C4011" s="116" t="s">
        <v>7903</v>
      </c>
      <c r="D4011" s="113" t="s">
        <v>7904</v>
      </c>
      <c r="E4011" s="113" t="s">
        <v>211</v>
      </c>
      <c r="F4011" s="113"/>
      <c r="G4011" s="113">
        <v>1</v>
      </c>
      <c r="H4011" s="119">
        <v>401.5</v>
      </c>
      <c r="I4011" s="161">
        <v>0.25</v>
      </c>
      <c r="J4011" s="157">
        <f t="shared" si="124"/>
        <v>301.125</v>
      </c>
    </row>
    <row r="4012" spans="1:10" ht="15.75">
      <c r="A4012" s="37">
        <f t="shared" si="125"/>
        <v>4008</v>
      </c>
      <c r="B4012" s="115" t="s">
        <v>202</v>
      </c>
      <c r="C4012" s="116" t="s">
        <v>7905</v>
      </c>
      <c r="D4012" s="113" t="s">
        <v>7906</v>
      </c>
      <c r="E4012" s="113" t="s">
        <v>211</v>
      </c>
      <c r="F4012" s="113"/>
      <c r="G4012" s="113">
        <v>1</v>
      </c>
      <c r="H4012" s="119">
        <v>401.5</v>
      </c>
      <c r="I4012" s="161">
        <v>0.25</v>
      </c>
      <c r="J4012" s="157">
        <f t="shared" si="124"/>
        <v>301.125</v>
      </c>
    </row>
    <row r="4013" spans="1:10" ht="15.75">
      <c r="A4013" s="37">
        <f t="shared" si="125"/>
        <v>4009</v>
      </c>
      <c r="B4013" s="115" t="s">
        <v>202</v>
      </c>
      <c r="C4013" s="116" t="s">
        <v>7907</v>
      </c>
      <c r="D4013" s="113" t="s">
        <v>7908</v>
      </c>
      <c r="E4013" s="113" t="s">
        <v>211</v>
      </c>
      <c r="F4013" s="113"/>
      <c r="G4013" s="113">
        <v>1</v>
      </c>
      <c r="H4013" s="119">
        <v>401.5</v>
      </c>
      <c r="I4013" s="161">
        <v>0.25</v>
      </c>
      <c r="J4013" s="157">
        <f t="shared" si="124"/>
        <v>301.125</v>
      </c>
    </row>
    <row r="4014" spans="1:10" ht="15.75">
      <c r="A4014" s="37">
        <f t="shared" si="125"/>
        <v>4010</v>
      </c>
      <c r="B4014" s="115" t="s">
        <v>202</v>
      </c>
      <c r="C4014" s="116" t="s">
        <v>7909</v>
      </c>
      <c r="D4014" s="92" t="s">
        <v>7910</v>
      </c>
      <c r="E4014" s="113" t="s">
        <v>211</v>
      </c>
      <c r="F4014" s="92"/>
      <c r="G4014" s="113">
        <v>1</v>
      </c>
      <c r="H4014" s="119">
        <v>23.25</v>
      </c>
      <c r="I4014" s="161">
        <v>0.25</v>
      </c>
      <c r="J4014" s="157">
        <f t="shared" si="124"/>
        <v>17.4375</v>
      </c>
    </row>
    <row r="4015" spans="1:10" ht="15.75">
      <c r="A4015" s="37">
        <f t="shared" si="125"/>
        <v>4011</v>
      </c>
      <c r="B4015" s="115" t="s">
        <v>202</v>
      </c>
      <c r="C4015" s="116" t="s">
        <v>7911</v>
      </c>
      <c r="D4015" s="92" t="s">
        <v>7912</v>
      </c>
      <c r="E4015" s="113" t="s">
        <v>211</v>
      </c>
      <c r="F4015" s="92"/>
      <c r="G4015" s="113">
        <v>1</v>
      </c>
      <c r="H4015" s="119">
        <v>25.25</v>
      </c>
      <c r="I4015" s="161">
        <v>0.25</v>
      </c>
      <c r="J4015" s="157">
        <f t="shared" si="124"/>
        <v>18.9375</v>
      </c>
    </row>
    <row r="4016" spans="1:10" ht="15.75">
      <c r="A4016" s="37">
        <f t="shared" si="125"/>
        <v>4012</v>
      </c>
      <c r="B4016" s="115" t="s">
        <v>202</v>
      </c>
      <c r="C4016" s="116" t="s">
        <v>7913</v>
      </c>
      <c r="D4016" s="92" t="s">
        <v>7914</v>
      </c>
      <c r="E4016" s="113" t="s">
        <v>211</v>
      </c>
      <c r="F4016" s="92"/>
      <c r="G4016" s="113">
        <v>1</v>
      </c>
      <c r="H4016" s="119">
        <v>33</v>
      </c>
      <c r="I4016" s="161">
        <v>0.25</v>
      </c>
      <c r="J4016" s="157">
        <f t="shared" si="124"/>
        <v>24.75</v>
      </c>
    </row>
    <row r="4017" spans="1:10" ht="15.75">
      <c r="A4017" s="37">
        <f t="shared" si="125"/>
        <v>4013</v>
      </c>
      <c r="B4017" s="115" t="s">
        <v>202</v>
      </c>
      <c r="C4017" s="116" t="s">
        <v>7915</v>
      </c>
      <c r="D4017" s="113" t="s">
        <v>7916</v>
      </c>
      <c r="E4017" s="113" t="s">
        <v>211</v>
      </c>
      <c r="F4017" s="113"/>
      <c r="G4017" s="113">
        <v>1</v>
      </c>
      <c r="H4017" s="119">
        <v>94.245000000000005</v>
      </c>
      <c r="I4017" s="161">
        <v>0.25</v>
      </c>
      <c r="J4017" s="157">
        <f t="shared" si="124"/>
        <v>70.683750000000003</v>
      </c>
    </row>
    <row r="4018" spans="1:10" ht="15.75">
      <c r="A4018" s="37">
        <f t="shared" si="125"/>
        <v>4014</v>
      </c>
      <c r="B4018" s="115" t="s">
        <v>202</v>
      </c>
      <c r="C4018" s="116" t="s">
        <v>7917</v>
      </c>
      <c r="D4018" s="113" t="s">
        <v>7918</v>
      </c>
      <c r="E4018" s="113" t="s">
        <v>211</v>
      </c>
      <c r="F4018" s="113"/>
      <c r="G4018" s="113">
        <v>1</v>
      </c>
      <c r="H4018" s="119">
        <v>37.5</v>
      </c>
      <c r="I4018" s="161">
        <v>0.25</v>
      </c>
      <c r="J4018" s="157">
        <f t="shared" si="124"/>
        <v>28.125</v>
      </c>
    </row>
    <row r="4019" spans="1:10" ht="15.75">
      <c r="A4019" s="37">
        <f t="shared" si="125"/>
        <v>4015</v>
      </c>
      <c r="B4019" s="115" t="s">
        <v>202</v>
      </c>
      <c r="C4019" s="116" t="s">
        <v>7919</v>
      </c>
      <c r="D4019" s="113" t="s">
        <v>7920</v>
      </c>
      <c r="E4019" s="113" t="s">
        <v>211</v>
      </c>
      <c r="F4019" s="113"/>
      <c r="G4019" s="113">
        <v>1</v>
      </c>
      <c r="H4019" s="119">
        <v>52.5</v>
      </c>
      <c r="I4019" s="161">
        <v>0.25</v>
      </c>
      <c r="J4019" s="157">
        <f t="shared" si="124"/>
        <v>39.375</v>
      </c>
    </row>
    <row r="4020" spans="1:10" ht="15.75">
      <c r="A4020" s="37">
        <f t="shared" si="125"/>
        <v>4016</v>
      </c>
      <c r="B4020" s="115" t="s">
        <v>202</v>
      </c>
      <c r="C4020" s="116" t="s">
        <v>7921</v>
      </c>
      <c r="D4020" s="113" t="s">
        <v>7922</v>
      </c>
      <c r="E4020" s="113" t="s">
        <v>211</v>
      </c>
      <c r="F4020" s="113"/>
      <c r="G4020" s="113">
        <v>1</v>
      </c>
      <c r="H4020" s="119">
        <v>52.5</v>
      </c>
      <c r="I4020" s="161">
        <v>0.25</v>
      </c>
      <c r="J4020" s="157">
        <f t="shared" si="124"/>
        <v>39.375</v>
      </c>
    </row>
    <row r="4021" spans="1:10" ht="15.75">
      <c r="A4021" s="37">
        <f t="shared" si="125"/>
        <v>4017</v>
      </c>
      <c r="B4021" s="115" t="s">
        <v>202</v>
      </c>
      <c r="C4021" s="116" t="s">
        <v>7923</v>
      </c>
      <c r="D4021" s="113" t="s">
        <v>7924</v>
      </c>
      <c r="E4021" s="113" t="s">
        <v>211</v>
      </c>
      <c r="F4021" s="113"/>
      <c r="G4021" s="113">
        <v>1</v>
      </c>
      <c r="H4021" s="119">
        <v>52.5</v>
      </c>
      <c r="I4021" s="161">
        <v>0.25</v>
      </c>
      <c r="J4021" s="157">
        <f t="shared" si="124"/>
        <v>39.375</v>
      </c>
    </row>
    <row r="4022" spans="1:10" ht="15.75">
      <c r="A4022" s="37">
        <f t="shared" si="125"/>
        <v>4018</v>
      </c>
      <c r="B4022" s="115" t="s">
        <v>202</v>
      </c>
      <c r="C4022" s="116" t="s">
        <v>7925</v>
      </c>
      <c r="D4022" s="113" t="s">
        <v>7926</v>
      </c>
      <c r="E4022" s="113" t="s">
        <v>211</v>
      </c>
      <c r="F4022" s="113"/>
      <c r="G4022" s="113">
        <v>1</v>
      </c>
      <c r="H4022" s="119">
        <v>62.5</v>
      </c>
      <c r="I4022" s="161">
        <v>0.25</v>
      </c>
      <c r="J4022" s="157">
        <f t="shared" si="124"/>
        <v>46.875</v>
      </c>
    </row>
    <row r="4023" spans="1:10" ht="15.75">
      <c r="A4023" s="37">
        <f t="shared" si="125"/>
        <v>4019</v>
      </c>
      <c r="B4023" s="115" t="s">
        <v>202</v>
      </c>
      <c r="C4023" s="116" t="s">
        <v>7927</v>
      </c>
      <c r="D4023" s="113" t="s">
        <v>7928</v>
      </c>
      <c r="E4023" s="113" t="s">
        <v>211</v>
      </c>
      <c r="F4023" s="113"/>
      <c r="G4023" s="113">
        <v>1</v>
      </c>
      <c r="H4023" s="119">
        <v>62.5</v>
      </c>
      <c r="I4023" s="161">
        <v>0.25</v>
      </c>
      <c r="J4023" s="157">
        <f t="shared" ref="J4023:J4086" si="126">H4023*(1-I4023)</f>
        <v>46.875</v>
      </c>
    </row>
    <row r="4024" spans="1:10" ht="15.75">
      <c r="A4024" s="37">
        <f t="shared" si="125"/>
        <v>4020</v>
      </c>
      <c r="B4024" s="115" t="s">
        <v>202</v>
      </c>
      <c r="C4024" s="116" t="s">
        <v>7929</v>
      </c>
      <c r="D4024" s="113" t="s">
        <v>7930</v>
      </c>
      <c r="E4024" s="113" t="s">
        <v>211</v>
      </c>
      <c r="F4024" s="113"/>
      <c r="G4024" s="113">
        <v>1</v>
      </c>
      <c r="H4024" s="119">
        <v>188.5</v>
      </c>
      <c r="I4024" s="161">
        <v>0.25</v>
      </c>
      <c r="J4024" s="157">
        <f t="shared" si="126"/>
        <v>141.375</v>
      </c>
    </row>
    <row r="4025" spans="1:10" ht="15.75">
      <c r="A4025" s="37">
        <f t="shared" si="125"/>
        <v>4021</v>
      </c>
      <c r="B4025" s="115" t="s">
        <v>202</v>
      </c>
      <c r="C4025" s="116" t="s">
        <v>7931</v>
      </c>
      <c r="D4025" s="113" t="s">
        <v>7932</v>
      </c>
      <c r="E4025" s="113" t="s">
        <v>211</v>
      </c>
      <c r="F4025" s="113"/>
      <c r="G4025" s="113">
        <v>1</v>
      </c>
      <c r="H4025" s="119">
        <v>628</v>
      </c>
      <c r="I4025" s="161">
        <v>0.25</v>
      </c>
      <c r="J4025" s="157">
        <f t="shared" si="126"/>
        <v>471</v>
      </c>
    </row>
    <row r="4026" spans="1:10" ht="15.75">
      <c r="A4026" s="37">
        <f t="shared" si="125"/>
        <v>4022</v>
      </c>
      <c r="B4026" s="115" t="s">
        <v>202</v>
      </c>
      <c r="C4026" s="116" t="s">
        <v>7933</v>
      </c>
      <c r="D4026" s="113" t="s">
        <v>7934</v>
      </c>
      <c r="E4026" s="113" t="s">
        <v>211</v>
      </c>
      <c r="F4026" s="113"/>
      <c r="G4026" s="113">
        <v>1</v>
      </c>
      <c r="H4026" s="119">
        <v>54.5</v>
      </c>
      <c r="I4026" s="161">
        <v>0.25</v>
      </c>
      <c r="J4026" s="157">
        <f t="shared" si="126"/>
        <v>40.875</v>
      </c>
    </row>
    <row r="4027" spans="1:10" ht="15.75">
      <c r="A4027" s="37">
        <f t="shared" si="125"/>
        <v>4023</v>
      </c>
      <c r="B4027" s="115" t="s">
        <v>202</v>
      </c>
      <c r="C4027" s="116" t="s">
        <v>7935</v>
      </c>
      <c r="D4027" s="113" t="s">
        <v>7936</v>
      </c>
      <c r="E4027" s="113" t="s">
        <v>211</v>
      </c>
      <c r="F4027" s="113"/>
      <c r="G4027" s="113">
        <v>1</v>
      </c>
      <c r="H4027" s="119">
        <v>2.5</v>
      </c>
      <c r="I4027" s="161">
        <v>0.25</v>
      </c>
      <c r="J4027" s="157">
        <f t="shared" si="126"/>
        <v>1.875</v>
      </c>
    </row>
    <row r="4028" spans="1:10" ht="15.75">
      <c r="A4028" s="37">
        <f t="shared" si="125"/>
        <v>4024</v>
      </c>
      <c r="B4028" s="115" t="s">
        <v>202</v>
      </c>
      <c r="C4028" s="116" t="s">
        <v>7937</v>
      </c>
      <c r="D4028" s="113" t="s">
        <v>7938</v>
      </c>
      <c r="E4028" s="113" t="s">
        <v>211</v>
      </c>
      <c r="F4028" s="113"/>
      <c r="G4028" s="113">
        <v>1</v>
      </c>
      <c r="H4028" s="119">
        <v>62.5</v>
      </c>
      <c r="I4028" s="161">
        <v>0.25</v>
      </c>
      <c r="J4028" s="157">
        <f t="shared" si="126"/>
        <v>46.875</v>
      </c>
    </row>
    <row r="4029" spans="1:10" ht="15.75">
      <c r="A4029" s="37">
        <f t="shared" si="125"/>
        <v>4025</v>
      </c>
      <c r="B4029" s="115" t="s">
        <v>202</v>
      </c>
      <c r="C4029" s="116" t="s">
        <v>7939</v>
      </c>
      <c r="D4029" s="113" t="s">
        <v>7940</v>
      </c>
      <c r="E4029" s="113" t="s">
        <v>211</v>
      </c>
      <c r="F4029" s="113"/>
      <c r="G4029" s="113">
        <v>1</v>
      </c>
      <c r="H4029" s="119">
        <v>62.5</v>
      </c>
      <c r="I4029" s="161">
        <v>0.25</v>
      </c>
      <c r="J4029" s="157">
        <f t="shared" si="126"/>
        <v>46.875</v>
      </c>
    </row>
    <row r="4030" spans="1:10" ht="15.75">
      <c r="A4030" s="37">
        <f t="shared" si="125"/>
        <v>4026</v>
      </c>
      <c r="B4030" s="115" t="s">
        <v>202</v>
      </c>
      <c r="C4030" s="116" t="s">
        <v>7941</v>
      </c>
      <c r="D4030" s="113" t="s">
        <v>7942</v>
      </c>
      <c r="E4030" s="113" t="s">
        <v>211</v>
      </c>
      <c r="F4030" s="113"/>
      <c r="G4030" s="113">
        <v>1</v>
      </c>
      <c r="H4030" s="119">
        <v>62.5</v>
      </c>
      <c r="I4030" s="161">
        <v>0.25</v>
      </c>
      <c r="J4030" s="157">
        <f t="shared" si="126"/>
        <v>46.875</v>
      </c>
    </row>
    <row r="4031" spans="1:10" ht="15.75">
      <c r="A4031" s="37">
        <f t="shared" si="125"/>
        <v>4027</v>
      </c>
      <c r="B4031" s="115" t="s">
        <v>202</v>
      </c>
      <c r="C4031" s="93" t="s">
        <v>7943</v>
      </c>
      <c r="D4031" s="92" t="s">
        <v>7944</v>
      </c>
      <c r="E4031" s="113" t="s">
        <v>211</v>
      </c>
      <c r="F4031" s="92"/>
      <c r="G4031" s="113">
        <v>1</v>
      </c>
      <c r="H4031" s="119">
        <v>37.5</v>
      </c>
      <c r="I4031" s="161">
        <v>0.25</v>
      </c>
      <c r="J4031" s="157">
        <f t="shared" si="126"/>
        <v>28.125</v>
      </c>
    </row>
    <row r="4032" spans="1:10" ht="15.75">
      <c r="A4032" s="37">
        <f t="shared" si="125"/>
        <v>4028</v>
      </c>
      <c r="B4032" s="115" t="s">
        <v>202</v>
      </c>
      <c r="C4032" s="93" t="s">
        <v>7945</v>
      </c>
      <c r="D4032" s="92" t="s">
        <v>7946</v>
      </c>
      <c r="E4032" s="113" t="s">
        <v>211</v>
      </c>
      <c r="F4032" s="92"/>
      <c r="G4032" s="113">
        <v>1</v>
      </c>
      <c r="H4032" s="119">
        <v>52.5</v>
      </c>
      <c r="I4032" s="161">
        <v>0.25</v>
      </c>
      <c r="J4032" s="157">
        <f t="shared" si="126"/>
        <v>39.375</v>
      </c>
    </row>
    <row r="4033" spans="1:10" ht="15.75">
      <c r="A4033" s="37">
        <f t="shared" si="125"/>
        <v>4029</v>
      </c>
      <c r="B4033" s="115" t="s">
        <v>202</v>
      </c>
      <c r="C4033" s="93" t="s">
        <v>7947</v>
      </c>
      <c r="D4033" s="92" t="s">
        <v>7948</v>
      </c>
      <c r="E4033" s="113" t="s">
        <v>211</v>
      </c>
      <c r="F4033" s="92"/>
      <c r="G4033" s="113">
        <v>1</v>
      </c>
      <c r="H4033" s="119">
        <v>62.5</v>
      </c>
      <c r="I4033" s="161">
        <v>0.25</v>
      </c>
      <c r="J4033" s="157">
        <f t="shared" si="126"/>
        <v>46.875</v>
      </c>
    </row>
    <row r="4034" spans="1:10" ht="15.75">
      <c r="A4034" s="37">
        <f t="shared" si="125"/>
        <v>4030</v>
      </c>
      <c r="B4034" s="115" t="s">
        <v>202</v>
      </c>
      <c r="C4034" s="93" t="s">
        <v>7949</v>
      </c>
      <c r="D4034" s="92" t="s">
        <v>7950</v>
      </c>
      <c r="E4034" s="113" t="s">
        <v>211</v>
      </c>
      <c r="F4034" s="92"/>
      <c r="G4034" s="113">
        <v>1</v>
      </c>
      <c r="H4034" s="119">
        <v>188.5</v>
      </c>
      <c r="I4034" s="161">
        <v>0.25</v>
      </c>
      <c r="J4034" s="157">
        <f t="shared" si="126"/>
        <v>141.375</v>
      </c>
    </row>
    <row r="4035" spans="1:10" ht="15.75">
      <c r="A4035" s="37">
        <f t="shared" si="125"/>
        <v>4031</v>
      </c>
      <c r="B4035" s="115" t="s">
        <v>202</v>
      </c>
      <c r="C4035" s="116" t="s">
        <v>7951</v>
      </c>
      <c r="D4035" s="113" t="s">
        <v>7952</v>
      </c>
      <c r="E4035" s="113" t="s">
        <v>211</v>
      </c>
      <c r="F4035" s="113"/>
      <c r="G4035" s="113">
        <v>1</v>
      </c>
      <c r="H4035" s="119">
        <v>190.5</v>
      </c>
      <c r="I4035" s="161">
        <v>0.25</v>
      </c>
      <c r="J4035" s="157">
        <f t="shared" si="126"/>
        <v>142.875</v>
      </c>
    </row>
    <row r="4036" spans="1:10" ht="15.75">
      <c r="A4036" s="37">
        <f t="shared" si="125"/>
        <v>4032</v>
      </c>
      <c r="B4036" s="115" t="s">
        <v>202</v>
      </c>
      <c r="C4036" s="116" t="s">
        <v>7953</v>
      </c>
      <c r="D4036" s="113" t="s">
        <v>7954</v>
      </c>
      <c r="E4036" s="113" t="s">
        <v>211</v>
      </c>
      <c r="F4036" s="113"/>
      <c r="G4036" s="113">
        <v>1</v>
      </c>
      <c r="H4036" s="119">
        <v>11.25</v>
      </c>
      <c r="I4036" s="161">
        <v>0.25</v>
      </c>
      <c r="J4036" s="157">
        <f t="shared" si="126"/>
        <v>8.4375</v>
      </c>
    </row>
    <row r="4037" spans="1:10" ht="15.75">
      <c r="A4037" s="37">
        <f t="shared" si="125"/>
        <v>4033</v>
      </c>
      <c r="B4037" s="115" t="s">
        <v>202</v>
      </c>
      <c r="C4037" s="116" t="s">
        <v>7955</v>
      </c>
      <c r="D4037" s="113" t="s">
        <v>7956</v>
      </c>
      <c r="E4037" s="113" t="s">
        <v>211</v>
      </c>
      <c r="F4037" s="113"/>
      <c r="G4037" s="113">
        <v>1</v>
      </c>
      <c r="H4037" s="119">
        <v>14</v>
      </c>
      <c r="I4037" s="161">
        <v>0.25</v>
      </c>
      <c r="J4037" s="157">
        <f t="shared" si="126"/>
        <v>10.5</v>
      </c>
    </row>
    <row r="4038" spans="1:10" ht="15.75">
      <c r="A4038" s="37">
        <f t="shared" si="125"/>
        <v>4034</v>
      </c>
      <c r="B4038" s="115" t="s">
        <v>202</v>
      </c>
      <c r="C4038" s="116" t="s">
        <v>7957</v>
      </c>
      <c r="D4038" s="113" t="s">
        <v>7958</v>
      </c>
      <c r="E4038" s="113" t="s">
        <v>211</v>
      </c>
      <c r="F4038" s="113"/>
      <c r="G4038" s="113">
        <v>1</v>
      </c>
      <c r="H4038" s="119">
        <v>16</v>
      </c>
      <c r="I4038" s="161">
        <v>0.25</v>
      </c>
      <c r="J4038" s="157">
        <f t="shared" si="126"/>
        <v>12</v>
      </c>
    </row>
    <row r="4039" spans="1:10" ht="15.75">
      <c r="A4039" s="37">
        <f t="shared" ref="A4039:A4102" si="127">A4038+1</f>
        <v>4035</v>
      </c>
      <c r="B4039" s="115" t="s">
        <v>202</v>
      </c>
      <c r="C4039" s="116" t="s">
        <v>7959</v>
      </c>
      <c r="D4039" s="113" t="s">
        <v>7960</v>
      </c>
      <c r="E4039" s="113" t="s">
        <v>211</v>
      </c>
      <c r="F4039" s="113"/>
      <c r="G4039" s="113">
        <v>1</v>
      </c>
      <c r="H4039" s="119">
        <v>32</v>
      </c>
      <c r="I4039" s="161">
        <v>0.25</v>
      </c>
      <c r="J4039" s="157">
        <f t="shared" si="126"/>
        <v>24</v>
      </c>
    </row>
    <row r="4040" spans="1:10" ht="15.75">
      <c r="A4040" s="37">
        <f t="shared" si="127"/>
        <v>4036</v>
      </c>
      <c r="B4040" s="115" t="s">
        <v>202</v>
      </c>
      <c r="C4040" s="116" t="s">
        <v>7961</v>
      </c>
      <c r="D4040" s="113" t="s">
        <v>7962</v>
      </c>
      <c r="E4040" s="113" t="s">
        <v>211</v>
      </c>
      <c r="F4040" s="113"/>
      <c r="G4040" s="113">
        <v>1</v>
      </c>
      <c r="H4040" s="119">
        <v>7.25</v>
      </c>
      <c r="I4040" s="161">
        <v>0.25</v>
      </c>
      <c r="J4040" s="157">
        <f t="shared" si="126"/>
        <v>5.4375</v>
      </c>
    </row>
    <row r="4041" spans="1:10" ht="15.75">
      <c r="A4041" s="37">
        <f t="shared" si="127"/>
        <v>4037</v>
      </c>
      <c r="B4041" s="115" t="s">
        <v>202</v>
      </c>
      <c r="C4041" s="116" t="s">
        <v>7963</v>
      </c>
      <c r="D4041" s="113" t="s">
        <v>7964</v>
      </c>
      <c r="E4041" s="113" t="s">
        <v>211</v>
      </c>
      <c r="F4041" s="113"/>
      <c r="G4041" s="113">
        <v>1</v>
      </c>
      <c r="H4041" s="119">
        <v>5</v>
      </c>
      <c r="I4041" s="161">
        <v>0.25</v>
      </c>
      <c r="J4041" s="157">
        <f t="shared" si="126"/>
        <v>3.75</v>
      </c>
    </row>
    <row r="4042" spans="1:10" ht="15.75">
      <c r="A4042" s="37">
        <f t="shared" si="127"/>
        <v>4038</v>
      </c>
      <c r="B4042" s="115" t="s">
        <v>202</v>
      </c>
      <c r="C4042" s="116" t="s">
        <v>7965</v>
      </c>
      <c r="D4042" s="113" t="s">
        <v>7966</v>
      </c>
      <c r="E4042" s="113" t="s">
        <v>211</v>
      </c>
      <c r="F4042" s="113"/>
      <c r="G4042" s="113">
        <v>1</v>
      </c>
      <c r="H4042" s="119">
        <v>319</v>
      </c>
      <c r="I4042" s="161">
        <v>0.25</v>
      </c>
      <c r="J4042" s="157">
        <f t="shared" si="126"/>
        <v>239.25</v>
      </c>
    </row>
    <row r="4043" spans="1:10" ht="15.75">
      <c r="A4043" s="37">
        <f t="shared" si="127"/>
        <v>4039</v>
      </c>
      <c r="B4043" s="115" t="s">
        <v>202</v>
      </c>
      <c r="C4043" s="116" t="s">
        <v>7967</v>
      </c>
      <c r="D4043" s="113" t="s">
        <v>7968</v>
      </c>
      <c r="E4043" s="113" t="s">
        <v>211</v>
      </c>
      <c r="F4043" s="113"/>
      <c r="G4043" s="113">
        <v>1</v>
      </c>
      <c r="H4043" s="119">
        <v>5.5</v>
      </c>
      <c r="I4043" s="161">
        <v>0.25</v>
      </c>
      <c r="J4043" s="157">
        <f t="shared" si="126"/>
        <v>4.125</v>
      </c>
    </row>
    <row r="4044" spans="1:10" ht="15.75">
      <c r="A4044" s="37">
        <f t="shared" si="127"/>
        <v>4040</v>
      </c>
      <c r="B4044" s="115" t="s">
        <v>202</v>
      </c>
      <c r="C4044" s="116" t="s">
        <v>7969</v>
      </c>
      <c r="D4044" s="113" t="s">
        <v>7970</v>
      </c>
      <c r="E4044" s="113" t="s">
        <v>211</v>
      </c>
      <c r="F4044" s="113"/>
      <c r="G4044" s="113">
        <v>1</v>
      </c>
      <c r="H4044" s="119">
        <v>70.5</v>
      </c>
      <c r="I4044" s="161">
        <v>0.25</v>
      </c>
      <c r="J4044" s="157">
        <f t="shared" si="126"/>
        <v>52.875</v>
      </c>
    </row>
    <row r="4045" spans="1:10" ht="15.75">
      <c r="A4045" s="37">
        <f t="shared" si="127"/>
        <v>4041</v>
      </c>
      <c r="B4045" s="115" t="s">
        <v>202</v>
      </c>
      <c r="C4045" s="116" t="s">
        <v>7971</v>
      </c>
      <c r="D4045" s="113" t="s">
        <v>7972</v>
      </c>
      <c r="E4045" s="113" t="s">
        <v>211</v>
      </c>
      <c r="F4045" s="113"/>
      <c r="G4045" s="113">
        <v>1</v>
      </c>
      <c r="H4045" s="119">
        <v>91.5</v>
      </c>
      <c r="I4045" s="161">
        <v>0.25</v>
      </c>
      <c r="J4045" s="157">
        <f t="shared" si="126"/>
        <v>68.625</v>
      </c>
    </row>
    <row r="4046" spans="1:10" ht="15.75">
      <c r="A4046" s="37">
        <f t="shared" si="127"/>
        <v>4042</v>
      </c>
      <c r="B4046" s="115" t="s">
        <v>202</v>
      </c>
      <c r="C4046" s="116" t="s">
        <v>7973</v>
      </c>
      <c r="D4046" s="113" t="s">
        <v>7974</v>
      </c>
      <c r="E4046" s="113" t="s">
        <v>211</v>
      </c>
      <c r="F4046" s="113"/>
      <c r="G4046" s="113">
        <v>1</v>
      </c>
      <c r="H4046" s="119">
        <v>32</v>
      </c>
      <c r="I4046" s="161">
        <v>0.25</v>
      </c>
      <c r="J4046" s="157">
        <f t="shared" si="126"/>
        <v>24</v>
      </c>
    </row>
    <row r="4047" spans="1:10" ht="15.75">
      <c r="A4047" s="37">
        <f t="shared" si="127"/>
        <v>4043</v>
      </c>
      <c r="B4047" s="115" t="s">
        <v>202</v>
      </c>
      <c r="C4047" s="116" t="s">
        <v>7975</v>
      </c>
      <c r="D4047" s="113" t="s">
        <v>7976</v>
      </c>
      <c r="E4047" s="113" t="s">
        <v>211</v>
      </c>
      <c r="F4047" s="113"/>
      <c r="G4047" s="113">
        <v>1</v>
      </c>
      <c r="H4047" s="119">
        <v>3.5</v>
      </c>
      <c r="I4047" s="161">
        <v>0.25</v>
      </c>
      <c r="J4047" s="157">
        <f t="shared" si="126"/>
        <v>2.625</v>
      </c>
    </row>
    <row r="4048" spans="1:10" ht="15.75">
      <c r="A4048" s="37">
        <f t="shared" si="127"/>
        <v>4044</v>
      </c>
      <c r="B4048" s="115" t="s">
        <v>202</v>
      </c>
      <c r="C4048" s="116" t="s">
        <v>7977</v>
      </c>
      <c r="D4048" s="113" t="s">
        <v>7978</v>
      </c>
      <c r="E4048" s="113" t="s">
        <v>211</v>
      </c>
      <c r="F4048" s="113"/>
      <c r="G4048" s="113">
        <v>1</v>
      </c>
      <c r="H4048" s="119">
        <v>11.25</v>
      </c>
      <c r="I4048" s="161">
        <v>0.25</v>
      </c>
      <c r="J4048" s="157">
        <f t="shared" si="126"/>
        <v>8.4375</v>
      </c>
    </row>
    <row r="4049" spans="1:10" ht="15.75">
      <c r="A4049" s="37">
        <f t="shared" si="127"/>
        <v>4045</v>
      </c>
      <c r="B4049" s="115" t="s">
        <v>202</v>
      </c>
      <c r="C4049" s="93" t="s">
        <v>7979</v>
      </c>
      <c r="D4049" s="92" t="s">
        <v>7980</v>
      </c>
      <c r="E4049" s="113" t="s">
        <v>211</v>
      </c>
      <c r="F4049" s="92"/>
      <c r="G4049" s="113">
        <v>1</v>
      </c>
      <c r="H4049" s="119">
        <v>2</v>
      </c>
      <c r="I4049" s="161">
        <v>0.25</v>
      </c>
      <c r="J4049" s="157">
        <f t="shared" si="126"/>
        <v>1.5</v>
      </c>
    </row>
    <row r="4050" spans="1:10" ht="18">
      <c r="A4050" s="37">
        <f t="shared" si="127"/>
        <v>4046</v>
      </c>
      <c r="B4050" s="115" t="s">
        <v>202</v>
      </c>
      <c r="C4050" s="93" t="s">
        <v>7981</v>
      </c>
      <c r="D4050" s="92" t="s">
        <v>7982</v>
      </c>
      <c r="E4050" s="113" t="s">
        <v>211</v>
      </c>
      <c r="F4050" s="92"/>
      <c r="G4050" s="113">
        <v>1</v>
      </c>
      <c r="H4050" s="119">
        <v>425.81</v>
      </c>
      <c r="I4050" s="161">
        <v>0.25</v>
      </c>
      <c r="J4050" s="157">
        <f t="shared" si="126"/>
        <v>319.35750000000002</v>
      </c>
    </row>
    <row r="4051" spans="1:10" ht="15.75">
      <c r="A4051" s="37">
        <f t="shared" si="127"/>
        <v>4047</v>
      </c>
      <c r="B4051" s="115" t="s">
        <v>202</v>
      </c>
      <c r="C4051" s="116" t="s">
        <v>7983</v>
      </c>
      <c r="D4051" s="113" t="s">
        <v>7984</v>
      </c>
      <c r="E4051" s="113" t="s">
        <v>211</v>
      </c>
      <c r="F4051" s="113"/>
      <c r="G4051" s="113">
        <v>1</v>
      </c>
      <c r="H4051" s="119">
        <v>262.5</v>
      </c>
      <c r="I4051" s="161">
        <v>0.25</v>
      </c>
      <c r="J4051" s="157">
        <f t="shared" si="126"/>
        <v>196.875</v>
      </c>
    </row>
    <row r="4052" spans="1:10" ht="15.75">
      <c r="A4052" s="37">
        <f t="shared" si="127"/>
        <v>4048</v>
      </c>
      <c r="B4052" s="115" t="s">
        <v>202</v>
      </c>
      <c r="C4052" s="116" t="s">
        <v>7985</v>
      </c>
      <c r="D4052" s="113" t="s">
        <v>7986</v>
      </c>
      <c r="E4052" s="113" t="s">
        <v>211</v>
      </c>
      <c r="F4052" s="113"/>
      <c r="G4052" s="113">
        <v>1</v>
      </c>
      <c r="H4052" s="119">
        <v>227</v>
      </c>
      <c r="I4052" s="161">
        <v>0.25</v>
      </c>
      <c r="J4052" s="157">
        <f t="shared" si="126"/>
        <v>170.25</v>
      </c>
    </row>
    <row r="4053" spans="1:10" ht="15.75">
      <c r="A4053" s="37">
        <f t="shared" si="127"/>
        <v>4049</v>
      </c>
      <c r="B4053" s="115" t="s">
        <v>202</v>
      </c>
      <c r="C4053" s="116" t="s">
        <v>7987</v>
      </c>
      <c r="D4053" s="113" t="s">
        <v>7988</v>
      </c>
      <c r="E4053" s="113" t="s">
        <v>211</v>
      </c>
      <c r="F4053" s="113"/>
      <c r="G4053" s="113">
        <v>1</v>
      </c>
      <c r="H4053" s="119">
        <v>262.5</v>
      </c>
      <c r="I4053" s="161">
        <v>0.25</v>
      </c>
      <c r="J4053" s="157">
        <f t="shared" si="126"/>
        <v>196.875</v>
      </c>
    </row>
    <row r="4054" spans="1:10" ht="15.75">
      <c r="A4054" s="37">
        <f t="shared" si="127"/>
        <v>4050</v>
      </c>
      <c r="B4054" s="115" t="s">
        <v>202</v>
      </c>
      <c r="C4054" s="116" t="s">
        <v>7989</v>
      </c>
      <c r="D4054" s="113" t="s">
        <v>7990</v>
      </c>
      <c r="E4054" s="113" t="s">
        <v>211</v>
      </c>
      <c r="F4054" s="113"/>
      <c r="G4054" s="113">
        <v>1</v>
      </c>
      <c r="H4054" s="119">
        <v>239</v>
      </c>
      <c r="I4054" s="161">
        <v>0.25</v>
      </c>
      <c r="J4054" s="157">
        <f t="shared" si="126"/>
        <v>179.25</v>
      </c>
    </row>
    <row r="4055" spans="1:10" ht="15.75">
      <c r="A4055" s="37">
        <f t="shared" si="127"/>
        <v>4051</v>
      </c>
      <c r="B4055" s="115" t="s">
        <v>202</v>
      </c>
      <c r="C4055" s="116" t="s">
        <v>7991</v>
      </c>
      <c r="D4055" s="113" t="s">
        <v>7992</v>
      </c>
      <c r="E4055" s="113" t="s">
        <v>211</v>
      </c>
      <c r="F4055" s="113"/>
      <c r="G4055" s="113">
        <v>1</v>
      </c>
      <c r="H4055" s="119">
        <v>24.25</v>
      </c>
      <c r="I4055" s="161">
        <v>0.25</v>
      </c>
      <c r="J4055" s="157">
        <f t="shared" si="126"/>
        <v>18.1875</v>
      </c>
    </row>
    <row r="4056" spans="1:10" ht="15.75">
      <c r="A4056" s="37">
        <f t="shared" si="127"/>
        <v>4052</v>
      </c>
      <c r="B4056" s="115" t="s">
        <v>202</v>
      </c>
      <c r="C4056" s="116" t="s">
        <v>7993</v>
      </c>
      <c r="D4056" s="113" t="s">
        <v>7994</v>
      </c>
      <c r="E4056" s="113" t="s">
        <v>211</v>
      </c>
      <c r="F4056" s="113"/>
      <c r="G4056" s="113">
        <v>1</v>
      </c>
      <c r="H4056" s="119">
        <v>30.5</v>
      </c>
      <c r="I4056" s="161">
        <v>0.25</v>
      </c>
      <c r="J4056" s="157">
        <f t="shared" si="126"/>
        <v>22.875</v>
      </c>
    </row>
    <row r="4057" spans="1:10" ht="15.75">
      <c r="A4057" s="37">
        <f t="shared" si="127"/>
        <v>4053</v>
      </c>
      <c r="B4057" s="115" t="s">
        <v>202</v>
      </c>
      <c r="C4057" s="116" t="s">
        <v>7995</v>
      </c>
      <c r="D4057" s="113" t="s">
        <v>7996</v>
      </c>
      <c r="E4057" s="113" t="s">
        <v>211</v>
      </c>
      <c r="F4057" s="113"/>
      <c r="G4057" s="113">
        <v>1</v>
      </c>
      <c r="H4057" s="119">
        <v>82.5</v>
      </c>
      <c r="I4057" s="161">
        <v>0.25</v>
      </c>
      <c r="J4057" s="157">
        <f t="shared" si="126"/>
        <v>61.875</v>
      </c>
    </row>
    <row r="4058" spans="1:10" ht="15.75">
      <c r="A4058" s="37">
        <f t="shared" si="127"/>
        <v>4054</v>
      </c>
      <c r="B4058" s="115" t="s">
        <v>202</v>
      </c>
      <c r="C4058" s="116" t="s">
        <v>7997</v>
      </c>
      <c r="D4058" s="113" t="s">
        <v>7998</v>
      </c>
      <c r="E4058" s="113" t="s">
        <v>211</v>
      </c>
      <c r="F4058" s="113"/>
      <c r="G4058" s="113">
        <v>1</v>
      </c>
      <c r="H4058" s="119">
        <v>95.25</v>
      </c>
      <c r="I4058" s="161">
        <v>0.25</v>
      </c>
      <c r="J4058" s="157">
        <f t="shared" si="126"/>
        <v>71.4375</v>
      </c>
    </row>
    <row r="4059" spans="1:10" ht="15.75">
      <c r="A4059" s="37">
        <f t="shared" si="127"/>
        <v>4055</v>
      </c>
      <c r="B4059" s="115" t="s">
        <v>202</v>
      </c>
      <c r="C4059" s="116" t="s">
        <v>7999</v>
      </c>
      <c r="D4059" s="113" t="s">
        <v>8000</v>
      </c>
      <c r="E4059" s="113" t="s">
        <v>211</v>
      </c>
      <c r="F4059" s="113"/>
      <c r="G4059" s="113">
        <v>1</v>
      </c>
      <c r="H4059" s="119">
        <v>149</v>
      </c>
      <c r="I4059" s="161">
        <v>0.25</v>
      </c>
      <c r="J4059" s="157">
        <f t="shared" si="126"/>
        <v>111.75</v>
      </c>
    </row>
    <row r="4060" spans="1:10" ht="15.75">
      <c r="A4060" s="37">
        <f t="shared" si="127"/>
        <v>4056</v>
      </c>
      <c r="B4060" s="115" t="s">
        <v>202</v>
      </c>
      <c r="C4060" s="116" t="s">
        <v>8001</v>
      </c>
      <c r="D4060" s="113" t="s">
        <v>8002</v>
      </c>
      <c r="E4060" s="113" t="s">
        <v>211</v>
      </c>
      <c r="F4060" s="113"/>
      <c r="G4060" s="113">
        <v>1</v>
      </c>
      <c r="H4060" s="119">
        <v>24.25</v>
      </c>
      <c r="I4060" s="161">
        <v>0.25</v>
      </c>
      <c r="J4060" s="157">
        <f t="shared" si="126"/>
        <v>18.1875</v>
      </c>
    </row>
    <row r="4061" spans="1:10" ht="15.75">
      <c r="A4061" s="37">
        <f t="shared" si="127"/>
        <v>4057</v>
      </c>
      <c r="B4061" s="115" t="s">
        <v>202</v>
      </c>
      <c r="C4061" s="116" t="s">
        <v>8003</v>
      </c>
      <c r="D4061" s="113" t="s">
        <v>8004</v>
      </c>
      <c r="E4061" s="113" t="s">
        <v>211</v>
      </c>
      <c r="F4061" s="113"/>
      <c r="G4061" s="113">
        <v>1</v>
      </c>
      <c r="H4061" s="119">
        <v>24.25</v>
      </c>
      <c r="I4061" s="161">
        <v>0.25</v>
      </c>
      <c r="J4061" s="157">
        <f t="shared" si="126"/>
        <v>18.1875</v>
      </c>
    </row>
    <row r="4062" spans="1:10" ht="15.75">
      <c r="A4062" s="37">
        <f t="shared" si="127"/>
        <v>4058</v>
      </c>
      <c r="B4062" s="115" t="s">
        <v>202</v>
      </c>
      <c r="C4062" s="116" t="s">
        <v>8005</v>
      </c>
      <c r="D4062" s="113" t="s">
        <v>8006</v>
      </c>
      <c r="E4062" s="113" t="s">
        <v>211</v>
      </c>
      <c r="F4062" s="113"/>
      <c r="G4062" s="113">
        <v>1</v>
      </c>
      <c r="H4062" s="119">
        <v>27.5</v>
      </c>
      <c r="I4062" s="161">
        <v>0.25</v>
      </c>
      <c r="J4062" s="157">
        <f t="shared" si="126"/>
        <v>20.625</v>
      </c>
    </row>
    <row r="4063" spans="1:10" ht="15.75">
      <c r="A4063" s="37">
        <f t="shared" si="127"/>
        <v>4059</v>
      </c>
      <c r="B4063" s="115" t="s">
        <v>202</v>
      </c>
      <c r="C4063" s="93" t="s">
        <v>8007</v>
      </c>
      <c r="D4063" s="113" t="s">
        <v>8008</v>
      </c>
      <c r="E4063" s="113" t="s">
        <v>211</v>
      </c>
      <c r="F4063" s="113"/>
      <c r="G4063" s="113">
        <v>1</v>
      </c>
      <c r="H4063" s="119">
        <v>1127.5</v>
      </c>
      <c r="I4063" s="161">
        <v>0.25</v>
      </c>
      <c r="J4063" s="157">
        <f t="shared" si="126"/>
        <v>845.625</v>
      </c>
    </row>
    <row r="4064" spans="1:10" ht="15.75">
      <c r="A4064" s="37">
        <f t="shared" si="127"/>
        <v>4060</v>
      </c>
      <c r="B4064" s="115" t="s">
        <v>202</v>
      </c>
      <c r="C4064" s="93" t="s">
        <v>8009</v>
      </c>
      <c r="D4064" s="113" t="s">
        <v>8010</v>
      </c>
      <c r="E4064" s="113" t="s">
        <v>211</v>
      </c>
      <c r="F4064" s="113"/>
      <c r="G4064" s="113">
        <v>1</v>
      </c>
      <c r="H4064" s="119">
        <v>1313.25</v>
      </c>
      <c r="I4064" s="161">
        <v>0.25</v>
      </c>
      <c r="J4064" s="157">
        <f t="shared" si="126"/>
        <v>984.9375</v>
      </c>
    </row>
    <row r="4065" spans="1:10" ht="15.75">
      <c r="A4065" s="37">
        <f t="shared" si="127"/>
        <v>4061</v>
      </c>
      <c r="B4065" s="115" t="s">
        <v>202</v>
      </c>
      <c r="C4065" s="116" t="s">
        <v>8011</v>
      </c>
      <c r="D4065" s="113" t="s">
        <v>8012</v>
      </c>
      <c r="E4065" s="113" t="s">
        <v>211</v>
      </c>
      <c r="F4065" s="113"/>
      <c r="G4065" s="113">
        <v>1</v>
      </c>
      <c r="H4065" s="119">
        <v>515</v>
      </c>
      <c r="I4065" s="161">
        <v>0.25</v>
      </c>
      <c r="J4065" s="157">
        <f t="shared" si="126"/>
        <v>386.25</v>
      </c>
    </row>
    <row r="4066" spans="1:10" ht="15.75">
      <c r="A4066" s="37">
        <f t="shared" si="127"/>
        <v>4062</v>
      </c>
      <c r="B4066" s="115" t="s">
        <v>202</v>
      </c>
      <c r="C4066" s="116" t="s">
        <v>8013</v>
      </c>
      <c r="D4066" s="113" t="s">
        <v>8014</v>
      </c>
      <c r="E4066" s="113" t="s">
        <v>211</v>
      </c>
      <c r="F4066" s="113"/>
      <c r="G4066" s="113">
        <v>1</v>
      </c>
      <c r="H4066" s="119">
        <v>5453</v>
      </c>
      <c r="I4066" s="161">
        <v>0.25</v>
      </c>
      <c r="J4066" s="157">
        <f t="shared" si="126"/>
        <v>4089.75</v>
      </c>
    </row>
    <row r="4067" spans="1:10" ht="15.75">
      <c r="A4067" s="37">
        <f t="shared" si="127"/>
        <v>4063</v>
      </c>
      <c r="B4067" s="115" t="s">
        <v>202</v>
      </c>
      <c r="C4067" s="116" t="s">
        <v>8015</v>
      </c>
      <c r="D4067" s="113" t="s">
        <v>8016</v>
      </c>
      <c r="E4067" s="113" t="s">
        <v>211</v>
      </c>
      <c r="F4067" s="113"/>
      <c r="G4067" s="113">
        <v>1</v>
      </c>
      <c r="H4067" s="119">
        <v>2956</v>
      </c>
      <c r="I4067" s="161">
        <v>0.25</v>
      </c>
      <c r="J4067" s="157">
        <f t="shared" si="126"/>
        <v>2217</v>
      </c>
    </row>
    <row r="4068" spans="1:10" ht="15.75">
      <c r="A4068" s="37">
        <f t="shared" si="127"/>
        <v>4064</v>
      </c>
      <c r="B4068" s="115" t="s">
        <v>202</v>
      </c>
      <c r="C4068" s="116" t="s">
        <v>8017</v>
      </c>
      <c r="D4068" s="113" t="s">
        <v>8018</v>
      </c>
      <c r="E4068" s="113" t="s">
        <v>211</v>
      </c>
      <c r="F4068" s="113"/>
      <c r="G4068" s="113">
        <v>1</v>
      </c>
      <c r="H4068" s="119">
        <v>1364.75</v>
      </c>
      <c r="I4068" s="161">
        <v>0.25</v>
      </c>
      <c r="J4068" s="157">
        <f t="shared" si="126"/>
        <v>1023.5625</v>
      </c>
    </row>
    <row r="4069" spans="1:10" ht="15.75">
      <c r="A4069" s="37">
        <f t="shared" si="127"/>
        <v>4065</v>
      </c>
      <c r="B4069" s="115" t="s">
        <v>202</v>
      </c>
      <c r="C4069" s="116" t="s">
        <v>8019</v>
      </c>
      <c r="D4069" s="113" t="s">
        <v>8020</v>
      </c>
      <c r="E4069" s="113" t="s">
        <v>211</v>
      </c>
      <c r="F4069" s="113"/>
      <c r="G4069" s="113">
        <v>1</v>
      </c>
      <c r="H4069" s="119">
        <v>401.5</v>
      </c>
      <c r="I4069" s="161">
        <v>0.25</v>
      </c>
      <c r="J4069" s="157">
        <f t="shared" si="126"/>
        <v>301.125</v>
      </c>
    </row>
    <row r="4070" spans="1:10" ht="15.75">
      <c r="A4070" s="37">
        <f t="shared" si="127"/>
        <v>4066</v>
      </c>
      <c r="B4070" s="115" t="s">
        <v>202</v>
      </c>
      <c r="C4070" s="116" t="s">
        <v>8021</v>
      </c>
      <c r="D4070" s="113" t="s">
        <v>8022</v>
      </c>
      <c r="E4070" s="113" t="s">
        <v>211</v>
      </c>
      <c r="F4070" s="113"/>
      <c r="G4070" s="113">
        <v>1</v>
      </c>
      <c r="H4070" s="119">
        <v>170.5</v>
      </c>
      <c r="I4070" s="161">
        <v>0.25</v>
      </c>
      <c r="J4070" s="157">
        <f t="shared" si="126"/>
        <v>127.875</v>
      </c>
    </row>
    <row r="4071" spans="1:10" ht="15.75">
      <c r="A4071" s="37">
        <f t="shared" si="127"/>
        <v>4067</v>
      </c>
      <c r="B4071" s="115" t="s">
        <v>202</v>
      </c>
      <c r="C4071" s="116" t="s">
        <v>8023</v>
      </c>
      <c r="D4071" s="113" t="s">
        <v>8024</v>
      </c>
      <c r="E4071" s="113" t="s">
        <v>211</v>
      </c>
      <c r="F4071" s="113"/>
      <c r="G4071" s="113">
        <v>1</v>
      </c>
      <c r="H4071" s="119">
        <v>91.5</v>
      </c>
      <c r="I4071" s="161">
        <v>0.25</v>
      </c>
      <c r="J4071" s="157">
        <f t="shared" si="126"/>
        <v>68.625</v>
      </c>
    </row>
    <row r="4072" spans="1:10" ht="15.75">
      <c r="A4072" s="37">
        <f t="shared" si="127"/>
        <v>4068</v>
      </c>
      <c r="B4072" s="115" t="s">
        <v>202</v>
      </c>
      <c r="C4072" s="116" t="s">
        <v>8025</v>
      </c>
      <c r="D4072" s="113" t="s">
        <v>8026</v>
      </c>
      <c r="E4072" s="113" t="s">
        <v>211</v>
      </c>
      <c r="F4072" s="113"/>
      <c r="G4072" s="113">
        <v>1</v>
      </c>
      <c r="H4072" s="119">
        <v>75.5</v>
      </c>
      <c r="I4072" s="161">
        <v>0.25</v>
      </c>
      <c r="J4072" s="157">
        <f t="shared" si="126"/>
        <v>56.625</v>
      </c>
    </row>
    <row r="4073" spans="1:10" ht="15.75">
      <c r="A4073" s="37">
        <f t="shared" si="127"/>
        <v>4069</v>
      </c>
      <c r="B4073" s="115" t="s">
        <v>202</v>
      </c>
      <c r="C4073" s="116" t="s">
        <v>8027</v>
      </c>
      <c r="D4073" s="113" t="s">
        <v>8028</v>
      </c>
      <c r="E4073" s="113" t="s">
        <v>211</v>
      </c>
      <c r="F4073" s="113"/>
      <c r="G4073" s="113">
        <v>1</v>
      </c>
      <c r="H4073" s="119">
        <v>21.5</v>
      </c>
      <c r="I4073" s="161">
        <v>0.25</v>
      </c>
      <c r="J4073" s="157">
        <f t="shared" si="126"/>
        <v>16.125</v>
      </c>
    </row>
    <row r="4074" spans="1:10" ht="15.75">
      <c r="A4074" s="37">
        <f t="shared" si="127"/>
        <v>4070</v>
      </c>
      <c r="B4074" s="115" t="s">
        <v>202</v>
      </c>
      <c r="C4074" s="116" t="s">
        <v>8029</v>
      </c>
      <c r="D4074" s="113" t="s">
        <v>8030</v>
      </c>
      <c r="E4074" s="113" t="s">
        <v>211</v>
      </c>
      <c r="F4074" s="113"/>
      <c r="G4074" s="113">
        <v>1</v>
      </c>
      <c r="H4074" s="119">
        <v>38</v>
      </c>
      <c r="I4074" s="161">
        <v>0.25</v>
      </c>
      <c r="J4074" s="157">
        <f t="shared" si="126"/>
        <v>28.5</v>
      </c>
    </row>
    <row r="4075" spans="1:10" ht="15.75">
      <c r="A4075" s="37">
        <f t="shared" si="127"/>
        <v>4071</v>
      </c>
      <c r="B4075" s="115" t="s">
        <v>202</v>
      </c>
      <c r="C4075" s="116" t="s">
        <v>8031</v>
      </c>
      <c r="D4075" s="113" t="s">
        <v>8032</v>
      </c>
      <c r="E4075" s="113" t="s">
        <v>211</v>
      </c>
      <c r="F4075" s="113"/>
      <c r="G4075" s="113">
        <v>1</v>
      </c>
      <c r="H4075" s="119">
        <v>20.5</v>
      </c>
      <c r="I4075" s="161">
        <v>0.25</v>
      </c>
      <c r="J4075" s="157">
        <f t="shared" si="126"/>
        <v>15.375</v>
      </c>
    </row>
    <row r="4076" spans="1:10" ht="15.75">
      <c r="A4076" s="37">
        <f t="shared" si="127"/>
        <v>4072</v>
      </c>
      <c r="B4076" s="115" t="s">
        <v>202</v>
      </c>
      <c r="C4076" s="116" t="s">
        <v>8033</v>
      </c>
      <c r="D4076" s="113" t="s">
        <v>8034</v>
      </c>
      <c r="E4076" s="113" t="s">
        <v>211</v>
      </c>
      <c r="F4076" s="113"/>
      <c r="G4076" s="113">
        <v>1</v>
      </c>
      <c r="H4076" s="119">
        <v>34.5</v>
      </c>
      <c r="I4076" s="161">
        <v>0.25</v>
      </c>
      <c r="J4076" s="157">
        <f t="shared" si="126"/>
        <v>25.875</v>
      </c>
    </row>
    <row r="4077" spans="1:10" ht="15.75">
      <c r="A4077" s="37">
        <f t="shared" si="127"/>
        <v>4073</v>
      </c>
      <c r="B4077" s="115" t="s">
        <v>202</v>
      </c>
      <c r="C4077" s="116" t="s">
        <v>8035</v>
      </c>
      <c r="D4077" s="113" t="s">
        <v>8036</v>
      </c>
      <c r="E4077" s="113" t="s">
        <v>211</v>
      </c>
      <c r="F4077" s="113"/>
      <c r="G4077" s="113">
        <v>1</v>
      </c>
      <c r="H4077" s="119">
        <v>62.5</v>
      </c>
      <c r="I4077" s="161">
        <v>0.25</v>
      </c>
      <c r="J4077" s="157">
        <f t="shared" si="126"/>
        <v>46.875</v>
      </c>
    </row>
    <row r="4078" spans="1:10" ht="15.75">
      <c r="A4078" s="37">
        <f t="shared" si="127"/>
        <v>4074</v>
      </c>
      <c r="B4078" s="115" t="s">
        <v>202</v>
      </c>
      <c r="C4078" s="116" t="s">
        <v>8037</v>
      </c>
      <c r="D4078" s="113" t="s">
        <v>8038</v>
      </c>
      <c r="E4078" s="113" t="s">
        <v>211</v>
      </c>
      <c r="F4078" s="113"/>
      <c r="G4078" s="113">
        <v>1</v>
      </c>
      <c r="H4078" s="119">
        <v>69</v>
      </c>
      <c r="I4078" s="161">
        <v>0.25</v>
      </c>
      <c r="J4078" s="157">
        <f t="shared" si="126"/>
        <v>51.75</v>
      </c>
    </row>
    <row r="4079" spans="1:10" ht="15.75">
      <c r="A4079" s="37">
        <f t="shared" si="127"/>
        <v>4075</v>
      </c>
      <c r="B4079" s="115" t="s">
        <v>202</v>
      </c>
      <c r="C4079" s="116" t="s">
        <v>8039</v>
      </c>
      <c r="D4079" s="113" t="s">
        <v>8040</v>
      </c>
      <c r="E4079" s="113" t="s">
        <v>211</v>
      </c>
      <c r="F4079" s="113"/>
      <c r="G4079" s="113">
        <v>1</v>
      </c>
      <c r="H4079" s="119">
        <v>65.5</v>
      </c>
      <c r="I4079" s="161">
        <v>0.25</v>
      </c>
      <c r="J4079" s="157">
        <f t="shared" si="126"/>
        <v>49.125</v>
      </c>
    </row>
    <row r="4080" spans="1:10" ht="15.75">
      <c r="A4080" s="37">
        <f t="shared" si="127"/>
        <v>4076</v>
      </c>
      <c r="B4080" s="115" t="s">
        <v>202</v>
      </c>
      <c r="C4080" s="116" t="s">
        <v>8041</v>
      </c>
      <c r="D4080" s="113" t="s">
        <v>8042</v>
      </c>
      <c r="E4080" s="113" t="s">
        <v>211</v>
      </c>
      <c r="F4080" s="113"/>
      <c r="G4080" s="113">
        <v>1</v>
      </c>
      <c r="H4080" s="119">
        <v>71.5</v>
      </c>
      <c r="I4080" s="161">
        <v>0.25</v>
      </c>
      <c r="J4080" s="157">
        <f t="shared" si="126"/>
        <v>53.625</v>
      </c>
    </row>
    <row r="4081" spans="1:10" ht="15.75">
      <c r="A4081" s="37">
        <f t="shared" si="127"/>
        <v>4077</v>
      </c>
      <c r="B4081" s="115" t="s">
        <v>202</v>
      </c>
      <c r="C4081" s="116" t="s">
        <v>8043</v>
      </c>
      <c r="D4081" s="113" t="s">
        <v>8044</v>
      </c>
      <c r="E4081" s="113" t="s">
        <v>211</v>
      </c>
      <c r="F4081" s="113"/>
      <c r="G4081" s="113">
        <v>1</v>
      </c>
      <c r="H4081" s="119">
        <v>75.5</v>
      </c>
      <c r="I4081" s="161">
        <v>0.25</v>
      </c>
      <c r="J4081" s="157">
        <f t="shared" si="126"/>
        <v>56.625</v>
      </c>
    </row>
    <row r="4082" spans="1:10" ht="15.75">
      <c r="A4082" s="37">
        <f t="shared" si="127"/>
        <v>4078</v>
      </c>
      <c r="B4082" s="115" t="s">
        <v>202</v>
      </c>
      <c r="C4082" s="116" t="s">
        <v>8045</v>
      </c>
      <c r="D4082" s="113" t="s">
        <v>8046</v>
      </c>
      <c r="E4082" s="113" t="s">
        <v>211</v>
      </c>
      <c r="F4082" s="113"/>
      <c r="G4082" s="113">
        <v>1</v>
      </c>
      <c r="H4082" s="119">
        <v>75.5</v>
      </c>
      <c r="I4082" s="161">
        <v>0.25</v>
      </c>
      <c r="J4082" s="157">
        <f t="shared" si="126"/>
        <v>56.625</v>
      </c>
    </row>
    <row r="4083" spans="1:10" ht="15.75">
      <c r="A4083" s="37">
        <f t="shared" si="127"/>
        <v>4079</v>
      </c>
      <c r="B4083" s="115" t="s">
        <v>202</v>
      </c>
      <c r="C4083" s="116" t="s">
        <v>8047</v>
      </c>
      <c r="D4083" s="113" t="s">
        <v>8048</v>
      </c>
      <c r="E4083" s="113" t="s">
        <v>211</v>
      </c>
      <c r="F4083" s="113"/>
      <c r="G4083" s="113">
        <v>1</v>
      </c>
      <c r="H4083" s="119">
        <v>75.5</v>
      </c>
      <c r="I4083" s="161">
        <v>0.25</v>
      </c>
      <c r="J4083" s="157">
        <f t="shared" si="126"/>
        <v>56.625</v>
      </c>
    </row>
    <row r="4084" spans="1:10" ht="15.75">
      <c r="A4084" s="37">
        <f t="shared" si="127"/>
        <v>4080</v>
      </c>
      <c r="B4084" s="115" t="s">
        <v>202</v>
      </c>
      <c r="C4084" s="116" t="s">
        <v>8049</v>
      </c>
      <c r="D4084" s="113" t="s">
        <v>8050</v>
      </c>
      <c r="E4084" s="113" t="s">
        <v>211</v>
      </c>
      <c r="F4084" s="113"/>
      <c r="G4084" s="113">
        <v>1</v>
      </c>
      <c r="H4084" s="119">
        <v>80.5</v>
      </c>
      <c r="I4084" s="161">
        <v>0.25</v>
      </c>
      <c r="J4084" s="157">
        <f t="shared" si="126"/>
        <v>60.375</v>
      </c>
    </row>
    <row r="4085" spans="1:10" ht="15.75">
      <c r="A4085" s="37">
        <f t="shared" si="127"/>
        <v>4081</v>
      </c>
      <c r="B4085" s="115" t="s">
        <v>202</v>
      </c>
      <c r="C4085" s="116" t="s">
        <v>8051</v>
      </c>
      <c r="D4085" s="113" t="s">
        <v>8052</v>
      </c>
      <c r="E4085" s="113" t="s">
        <v>211</v>
      </c>
      <c r="F4085" s="113"/>
      <c r="G4085" s="113">
        <v>1</v>
      </c>
      <c r="H4085" s="119">
        <v>81.5</v>
      </c>
      <c r="I4085" s="161">
        <v>0.25</v>
      </c>
      <c r="J4085" s="157">
        <f t="shared" si="126"/>
        <v>61.125</v>
      </c>
    </row>
    <row r="4086" spans="1:10" ht="15.75">
      <c r="A4086" s="37">
        <f t="shared" si="127"/>
        <v>4082</v>
      </c>
      <c r="B4086" s="115" t="s">
        <v>202</v>
      </c>
      <c r="C4086" s="116" t="s">
        <v>8053</v>
      </c>
      <c r="D4086" s="113" t="s">
        <v>8054</v>
      </c>
      <c r="E4086" s="113" t="s">
        <v>211</v>
      </c>
      <c r="F4086" s="113"/>
      <c r="G4086" s="113">
        <v>1</v>
      </c>
      <c r="H4086" s="119">
        <v>81.5</v>
      </c>
      <c r="I4086" s="161">
        <v>0.25</v>
      </c>
      <c r="J4086" s="157">
        <f t="shared" si="126"/>
        <v>61.125</v>
      </c>
    </row>
    <row r="4087" spans="1:10" ht="15.75">
      <c r="A4087" s="37">
        <f t="shared" si="127"/>
        <v>4083</v>
      </c>
      <c r="B4087" s="115" t="s">
        <v>202</v>
      </c>
      <c r="C4087" s="116" t="s">
        <v>8055</v>
      </c>
      <c r="D4087" s="113" t="s">
        <v>8056</v>
      </c>
      <c r="E4087" s="113" t="s">
        <v>211</v>
      </c>
      <c r="F4087" s="113"/>
      <c r="G4087" s="113">
        <v>1</v>
      </c>
      <c r="H4087" s="119">
        <v>78.5</v>
      </c>
      <c r="I4087" s="161">
        <v>0.25</v>
      </c>
      <c r="J4087" s="157">
        <f t="shared" ref="J4087:J4150" si="128">H4087*(1-I4087)</f>
        <v>58.875</v>
      </c>
    </row>
    <row r="4088" spans="1:10" ht="15.75">
      <c r="A4088" s="37">
        <f t="shared" si="127"/>
        <v>4084</v>
      </c>
      <c r="B4088" s="115" t="s">
        <v>202</v>
      </c>
      <c r="C4088" s="116" t="s">
        <v>8057</v>
      </c>
      <c r="D4088" s="113" t="s">
        <v>8058</v>
      </c>
      <c r="E4088" s="113" t="s">
        <v>211</v>
      </c>
      <c r="F4088" s="113"/>
      <c r="G4088" s="113">
        <v>1</v>
      </c>
      <c r="H4088" s="119">
        <v>80.5</v>
      </c>
      <c r="I4088" s="161">
        <v>0.25</v>
      </c>
      <c r="J4088" s="157">
        <f t="shared" si="128"/>
        <v>60.375</v>
      </c>
    </row>
    <row r="4089" spans="1:10" ht="15.75">
      <c r="A4089" s="37">
        <f t="shared" si="127"/>
        <v>4085</v>
      </c>
      <c r="B4089" s="115" t="s">
        <v>202</v>
      </c>
      <c r="C4089" s="116" t="s">
        <v>8059</v>
      </c>
      <c r="D4089" s="113" t="s">
        <v>8060</v>
      </c>
      <c r="E4089" s="113" t="s">
        <v>211</v>
      </c>
      <c r="F4089" s="113"/>
      <c r="G4089" s="113">
        <v>1</v>
      </c>
      <c r="H4089" s="119">
        <v>75.5</v>
      </c>
      <c r="I4089" s="161">
        <v>0.25</v>
      </c>
      <c r="J4089" s="157">
        <f t="shared" si="128"/>
        <v>56.625</v>
      </c>
    </row>
    <row r="4090" spans="1:10" ht="15.75">
      <c r="A4090" s="37">
        <f t="shared" si="127"/>
        <v>4086</v>
      </c>
      <c r="B4090" s="115" t="s">
        <v>202</v>
      </c>
      <c r="C4090" s="116" t="s">
        <v>8061</v>
      </c>
      <c r="D4090" s="113" t="s">
        <v>8062</v>
      </c>
      <c r="E4090" s="113" t="s">
        <v>211</v>
      </c>
      <c r="F4090" s="113"/>
      <c r="G4090" s="113">
        <v>1</v>
      </c>
      <c r="H4090" s="119">
        <v>75.5</v>
      </c>
      <c r="I4090" s="161">
        <v>0.25</v>
      </c>
      <c r="J4090" s="157">
        <f t="shared" si="128"/>
        <v>56.625</v>
      </c>
    </row>
    <row r="4091" spans="1:10" ht="15.75">
      <c r="A4091" s="37">
        <f t="shared" si="127"/>
        <v>4087</v>
      </c>
      <c r="B4091" s="115" t="s">
        <v>202</v>
      </c>
      <c r="C4091" s="116" t="s">
        <v>8063</v>
      </c>
      <c r="D4091" s="113" t="s">
        <v>8064</v>
      </c>
      <c r="E4091" s="113" t="s">
        <v>211</v>
      </c>
      <c r="F4091" s="113"/>
      <c r="G4091" s="113">
        <v>1</v>
      </c>
      <c r="H4091" s="119">
        <v>81.5</v>
      </c>
      <c r="I4091" s="161">
        <v>0.25</v>
      </c>
      <c r="J4091" s="157">
        <f t="shared" si="128"/>
        <v>61.125</v>
      </c>
    </row>
    <row r="4092" spans="1:10" ht="15.75">
      <c r="A4092" s="37">
        <f t="shared" si="127"/>
        <v>4088</v>
      </c>
      <c r="B4092" s="115" t="s">
        <v>202</v>
      </c>
      <c r="C4092" s="116" t="s">
        <v>8065</v>
      </c>
      <c r="D4092" s="113" t="s">
        <v>8066</v>
      </c>
      <c r="E4092" s="113" t="s">
        <v>211</v>
      </c>
      <c r="F4092" s="113"/>
      <c r="G4092" s="113">
        <v>1</v>
      </c>
      <c r="H4092" s="119">
        <v>81.5</v>
      </c>
      <c r="I4092" s="161">
        <v>0.25</v>
      </c>
      <c r="J4092" s="157">
        <f t="shared" si="128"/>
        <v>61.125</v>
      </c>
    </row>
    <row r="4093" spans="1:10" ht="15.75">
      <c r="A4093" s="37">
        <f t="shared" si="127"/>
        <v>4089</v>
      </c>
      <c r="B4093" s="115" t="s">
        <v>202</v>
      </c>
      <c r="C4093" s="116" t="s">
        <v>8067</v>
      </c>
      <c r="D4093" s="113" t="s">
        <v>8068</v>
      </c>
      <c r="E4093" s="113" t="s">
        <v>211</v>
      </c>
      <c r="F4093" s="113"/>
      <c r="G4093" s="113">
        <v>1</v>
      </c>
      <c r="H4093" s="119">
        <v>56</v>
      </c>
      <c r="I4093" s="161">
        <v>0.25</v>
      </c>
      <c r="J4093" s="157">
        <f t="shared" si="128"/>
        <v>42</v>
      </c>
    </row>
    <row r="4094" spans="1:10" ht="15.75">
      <c r="A4094" s="37">
        <f t="shared" si="127"/>
        <v>4090</v>
      </c>
      <c r="B4094" s="115" t="s">
        <v>202</v>
      </c>
      <c r="C4094" s="116" t="s">
        <v>8069</v>
      </c>
      <c r="D4094" s="113" t="s">
        <v>8070</v>
      </c>
      <c r="E4094" s="113" t="s">
        <v>211</v>
      </c>
      <c r="F4094" s="113"/>
      <c r="G4094" s="113">
        <v>1</v>
      </c>
      <c r="H4094" s="119">
        <v>56</v>
      </c>
      <c r="I4094" s="161">
        <v>0.25</v>
      </c>
      <c r="J4094" s="157">
        <f t="shared" si="128"/>
        <v>42</v>
      </c>
    </row>
    <row r="4095" spans="1:10" ht="15.75">
      <c r="A4095" s="37">
        <f t="shared" si="127"/>
        <v>4091</v>
      </c>
      <c r="B4095" s="115" t="s">
        <v>202</v>
      </c>
      <c r="C4095" s="116" t="s">
        <v>8071</v>
      </c>
      <c r="D4095" s="113" t="s">
        <v>8072</v>
      </c>
      <c r="E4095" s="113" t="s">
        <v>211</v>
      </c>
      <c r="F4095" s="113"/>
      <c r="G4095" s="113">
        <v>1</v>
      </c>
      <c r="H4095" s="119">
        <v>74</v>
      </c>
      <c r="I4095" s="161">
        <v>0.25</v>
      </c>
      <c r="J4095" s="157">
        <f t="shared" si="128"/>
        <v>55.5</v>
      </c>
    </row>
    <row r="4096" spans="1:10" ht="15.75">
      <c r="A4096" s="37">
        <f t="shared" si="127"/>
        <v>4092</v>
      </c>
      <c r="B4096" s="115" t="s">
        <v>202</v>
      </c>
      <c r="C4096" s="116" t="s">
        <v>8073</v>
      </c>
      <c r="D4096" s="113" t="s">
        <v>8074</v>
      </c>
      <c r="E4096" s="113" t="s">
        <v>211</v>
      </c>
      <c r="F4096" s="113"/>
      <c r="G4096" s="113">
        <v>1</v>
      </c>
      <c r="H4096" s="119">
        <v>61.5</v>
      </c>
      <c r="I4096" s="161">
        <v>0.25</v>
      </c>
      <c r="J4096" s="157">
        <f t="shared" si="128"/>
        <v>46.125</v>
      </c>
    </row>
    <row r="4097" spans="1:10" ht="15.75">
      <c r="A4097" s="37">
        <f t="shared" si="127"/>
        <v>4093</v>
      </c>
      <c r="B4097" s="115" t="s">
        <v>202</v>
      </c>
      <c r="C4097" s="116" t="s">
        <v>8075</v>
      </c>
      <c r="D4097" s="113" t="s">
        <v>8076</v>
      </c>
      <c r="E4097" s="113" t="s">
        <v>211</v>
      </c>
      <c r="F4097" s="113"/>
      <c r="G4097" s="113">
        <v>1</v>
      </c>
      <c r="H4097" s="119">
        <v>71</v>
      </c>
      <c r="I4097" s="161">
        <v>0.25</v>
      </c>
      <c r="J4097" s="157">
        <f t="shared" si="128"/>
        <v>53.25</v>
      </c>
    </row>
    <row r="4098" spans="1:10" ht="15.75">
      <c r="A4098" s="37">
        <f t="shared" si="127"/>
        <v>4094</v>
      </c>
      <c r="B4098" s="115" t="s">
        <v>202</v>
      </c>
      <c r="C4098" s="116" t="s">
        <v>8077</v>
      </c>
      <c r="D4098" s="113" t="s">
        <v>8078</v>
      </c>
      <c r="E4098" s="113" t="s">
        <v>211</v>
      </c>
      <c r="F4098" s="113"/>
      <c r="G4098" s="113">
        <v>1</v>
      </c>
      <c r="H4098" s="119">
        <v>61.5</v>
      </c>
      <c r="I4098" s="161">
        <v>0.25</v>
      </c>
      <c r="J4098" s="157">
        <f t="shared" si="128"/>
        <v>46.125</v>
      </c>
    </row>
    <row r="4099" spans="1:10" ht="15.75">
      <c r="A4099" s="37">
        <f t="shared" si="127"/>
        <v>4095</v>
      </c>
      <c r="B4099" s="115" t="s">
        <v>202</v>
      </c>
      <c r="C4099" s="116" t="s">
        <v>8079</v>
      </c>
      <c r="D4099" s="113" t="s">
        <v>8080</v>
      </c>
      <c r="E4099" s="113" t="s">
        <v>211</v>
      </c>
      <c r="F4099" s="113"/>
      <c r="G4099" s="113">
        <v>1</v>
      </c>
      <c r="H4099" s="119">
        <v>71</v>
      </c>
      <c r="I4099" s="161">
        <v>0.25</v>
      </c>
      <c r="J4099" s="157">
        <f t="shared" si="128"/>
        <v>53.25</v>
      </c>
    </row>
    <row r="4100" spans="1:10" ht="15.75">
      <c r="A4100" s="37">
        <f t="shared" si="127"/>
        <v>4096</v>
      </c>
      <c r="B4100" s="115" t="s">
        <v>202</v>
      </c>
      <c r="C4100" s="116" t="s">
        <v>8081</v>
      </c>
      <c r="D4100" s="113" t="s">
        <v>8082</v>
      </c>
      <c r="E4100" s="113" t="s">
        <v>211</v>
      </c>
      <c r="F4100" s="113"/>
      <c r="G4100" s="113">
        <v>1</v>
      </c>
      <c r="H4100" s="119">
        <v>11.75</v>
      </c>
      <c r="I4100" s="161">
        <v>0.25</v>
      </c>
      <c r="J4100" s="157">
        <f t="shared" si="128"/>
        <v>8.8125</v>
      </c>
    </row>
    <row r="4101" spans="1:10" ht="15.75">
      <c r="A4101" s="37">
        <f t="shared" si="127"/>
        <v>4097</v>
      </c>
      <c r="B4101" s="115" t="s">
        <v>202</v>
      </c>
      <c r="C4101" s="116" t="s">
        <v>8083</v>
      </c>
      <c r="D4101" s="113" t="s">
        <v>8084</v>
      </c>
      <c r="E4101" s="113" t="s">
        <v>211</v>
      </c>
      <c r="F4101" s="113"/>
      <c r="G4101" s="113">
        <v>1</v>
      </c>
      <c r="H4101" s="119">
        <v>13.75</v>
      </c>
      <c r="I4101" s="161">
        <v>0.25</v>
      </c>
      <c r="J4101" s="157">
        <f t="shared" si="128"/>
        <v>10.3125</v>
      </c>
    </row>
    <row r="4102" spans="1:10" ht="15.75">
      <c r="A4102" s="37">
        <f t="shared" si="127"/>
        <v>4098</v>
      </c>
      <c r="B4102" s="115" t="s">
        <v>202</v>
      </c>
      <c r="C4102" s="116" t="s">
        <v>8085</v>
      </c>
      <c r="D4102" s="113" t="s">
        <v>8086</v>
      </c>
      <c r="E4102" s="113" t="s">
        <v>211</v>
      </c>
      <c r="F4102" s="113"/>
      <c r="G4102" s="113">
        <v>1</v>
      </c>
      <c r="H4102" s="119">
        <v>36.5</v>
      </c>
      <c r="I4102" s="161">
        <v>0.25</v>
      </c>
      <c r="J4102" s="157">
        <f t="shared" si="128"/>
        <v>27.375</v>
      </c>
    </row>
    <row r="4103" spans="1:10" ht="15.75">
      <c r="A4103" s="37">
        <f t="shared" ref="A4103:A4166" si="129">A4102+1</f>
        <v>4099</v>
      </c>
      <c r="B4103" s="115" t="s">
        <v>202</v>
      </c>
      <c r="C4103" s="116" t="s">
        <v>8087</v>
      </c>
      <c r="D4103" s="113" t="s">
        <v>8088</v>
      </c>
      <c r="E4103" s="113" t="s">
        <v>211</v>
      </c>
      <c r="F4103" s="113"/>
      <c r="G4103" s="113">
        <v>1</v>
      </c>
      <c r="H4103" s="119">
        <v>64.5</v>
      </c>
      <c r="I4103" s="161">
        <v>0.25</v>
      </c>
      <c r="J4103" s="157">
        <f t="shared" si="128"/>
        <v>48.375</v>
      </c>
    </row>
    <row r="4104" spans="1:10" ht="15.75">
      <c r="A4104" s="37">
        <f t="shared" si="129"/>
        <v>4100</v>
      </c>
      <c r="B4104" s="115" t="s">
        <v>202</v>
      </c>
      <c r="C4104" s="116" t="s">
        <v>8089</v>
      </c>
      <c r="D4104" s="113" t="s">
        <v>8090</v>
      </c>
      <c r="E4104" s="113" t="s">
        <v>211</v>
      </c>
      <c r="F4104" s="113"/>
      <c r="G4104" s="113">
        <v>1</v>
      </c>
      <c r="H4104" s="119">
        <v>57.5</v>
      </c>
      <c r="I4104" s="161">
        <v>0.25</v>
      </c>
      <c r="J4104" s="157">
        <f t="shared" si="128"/>
        <v>43.125</v>
      </c>
    </row>
    <row r="4105" spans="1:10" ht="15.75">
      <c r="A4105" s="37">
        <f t="shared" si="129"/>
        <v>4101</v>
      </c>
      <c r="B4105" s="115" t="s">
        <v>202</v>
      </c>
      <c r="C4105" s="116" t="s">
        <v>8091</v>
      </c>
      <c r="D4105" s="113" t="s">
        <v>8092</v>
      </c>
      <c r="E4105" s="113" t="s">
        <v>211</v>
      </c>
      <c r="F4105" s="113"/>
      <c r="G4105" s="113">
        <v>1</v>
      </c>
      <c r="H4105" s="119">
        <v>36.5</v>
      </c>
      <c r="I4105" s="161">
        <v>0.25</v>
      </c>
      <c r="J4105" s="157">
        <f t="shared" si="128"/>
        <v>27.375</v>
      </c>
    </row>
    <row r="4106" spans="1:10" ht="15.75">
      <c r="A4106" s="37">
        <f t="shared" si="129"/>
        <v>4102</v>
      </c>
      <c r="B4106" s="115" t="s">
        <v>202</v>
      </c>
      <c r="C4106" s="116" t="s">
        <v>8093</v>
      </c>
      <c r="D4106" s="113" t="s">
        <v>8094</v>
      </c>
      <c r="E4106" s="113" t="s">
        <v>211</v>
      </c>
      <c r="F4106" s="113"/>
      <c r="G4106" s="113">
        <v>1</v>
      </c>
      <c r="H4106" s="119">
        <v>38</v>
      </c>
      <c r="I4106" s="161">
        <v>0.25</v>
      </c>
      <c r="J4106" s="157">
        <f t="shared" si="128"/>
        <v>28.5</v>
      </c>
    </row>
    <row r="4107" spans="1:10" ht="15.75">
      <c r="A4107" s="37">
        <f t="shared" si="129"/>
        <v>4103</v>
      </c>
      <c r="B4107" s="115" t="s">
        <v>202</v>
      </c>
      <c r="C4107" s="116" t="s">
        <v>8095</v>
      </c>
      <c r="D4107" s="113" t="s">
        <v>8096</v>
      </c>
      <c r="E4107" s="113" t="s">
        <v>211</v>
      </c>
      <c r="F4107" s="113"/>
      <c r="G4107" s="113">
        <v>1</v>
      </c>
      <c r="H4107" s="119">
        <v>62.5</v>
      </c>
      <c r="I4107" s="161">
        <v>0.25</v>
      </c>
      <c r="J4107" s="157">
        <f t="shared" si="128"/>
        <v>46.875</v>
      </c>
    </row>
    <row r="4108" spans="1:10" ht="15.75">
      <c r="A4108" s="37">
        <f t="shared" si="129"/>
        <v>4104</v>
      </c>
      <c r="B4108" s="115" t="s">
        <v>202</v>
      </c>
      <c r="C4108" s="116" t="s">
        <v>8097</v>
      </c>
      <c r="D4108" s="113" t="s">
        <v>8098</v>
      </c>
      <c r="E4108" s="113" t="s">
        <v>211</v>
      </c>
      <c r="F4108" s="113"/>
      <c r="G4108" s="113">
        <v>1</v>
      </c>
      <c r="H4108" s="119">
        <v>35.5</v>
      </c>
      <c r="I4108" s="161">
        <v>0.25</v>
      </c>
      <c r="J4108" s="157">
        <f t="shared" si="128"/>
        <v>26.625</v>
      </c>
    </row>
    <row r="4109" spans="1:10" ht="15.75">
      <c r="A4109" s="37">
        <f t="shared" si="129"/>
        <v>4105</v>
      </c>
      <c r="B4109" s="115" t="s">
        <v>202</v>
      </c>
      <c r="C4109" s="116" t="s">
        <v>8099</v>
      </c>
      <c r="D4109" s="113" t="s">
        <v>8100</v>
      </c>
      <c r="E4109" s="113" t="s">
        <v>211</v>
      </c>
      <c r="F4109" s="113"/>
      <c r="G4109" s="113">
        <v>1</v>
      </c>
      <c r="H4109" s="119">
        <v>64.25</v>
      </c>
      <c r="I4109" s="161">
        <v>0.25</v>
      </c>
      <c r="J4109" s="157">
        <f t="shared" si="128"/>
        <v>48.1875</v>
      </c>
    </row>
    <row r="4110" spans="1:10" ht="15.75">
      <c r="A4110" s="37">
        <f t="shared" si="129"/>
        <v>4106</v>
      </c>
      <c r="B4110" s="115" t="s">
        <v>202</v>
      </c>
      <c r="C4110" s="116" t="s">
        <v>8101</v>
      </c>
      <c r="D4110" s="113" t="s">
        <v>8102</v>
      </c>
      <c r="E4110" s="113" t="s">
        <v>211</v>
      </c>
      <c r="F4110" s="113"/>
      <c r="G4110" s="113">
        <v>1</v>
      </c>
      <c r="H4110" s="119">
        <v>58</v>
      </c>
      <c r="I4110" s="161">
        <v>0.25</v>
      </c>
      <c r="J4110" s="157">
        <f t="shared" si="128"/>
        <v>43.5</v>
      </c>
    </row>
    <row r="4111" spans="1:10" ht="15.75">
      <c r="A4111" s="37">
        <f t="shared" si="129"/>
        <v>4107</v>
      </c>
      <c r="B4111" s="115" t="s">
        <v>202</v>
      </c>
      <c r="C4111" s="113" t="s">
        <v>8103</v>
      </c>
      <c r="D4111" s="113" t="s">
        <v>8104</v>
      </c>
      <c r="E4111" s="113" t="s">
        <v>211</v>
      </c>
      <c r="F4111" s="113"/>
      <c r="G4111" s="113">
        <v>1</v>
      </c>
      <c r="H4111" s="118">
        <v>1350</v>
      </c>
      <c r="I4111" s="161">
        <v>0.25</v>
      </c>
      <c r="J4111" s="157">
        <f t="shared" si="128"/>
        <v>1012.5</v>
      </c>
    </row>
    <row r="4112" spans="1:10" ht="15.75">
      <c r="A4112" s="37">
        <f t="shared" si="129"/>
        <v>4108</v>
      </c>
      <c r="B4112" s="115" t="s">
        <v>202</v>
      </c>
      <c r="C4112" s="113" t="s">
        <v>8105</v>
      </c>
      <c r="D4112" s="113" t="s">
        <v>8106</v>
      </c>
      <c r="E4112" s="113" t="s">
        <v>211</v>
      </c>
      <c r="F4112" s="113"/>
      <c r="G4112" s="113">
        <v>1</v>
      </c>
      <c r="H4112" s="118">
        <v>2700</v>
      </c>
      <c r="I4112" s="161">
        <v>0.25</v>
      </c>
      <c r="J4112" s="157">
        <f t="shared" si="128"/>
        <v>2025</v>
      </c>
    </row>
    <row r="4113" spans="1:10" ht="15.75">
      <c r="A4113" s="37">
        <f t="shared" si="129"/>
        <v>4109</v>
      </c>
      <c r="B4113" s="115" t="s">
        <v>202</v>
      </c>
      <c r="C4113" s="113" t="s">
        <v>8107</v>
      </c>
      <c r="D4113" s="113" t="s">
        <v>8108</v>
      </c>
      <c r="E4113" s="113" t="s">
        <v>211</v>
      </c>
      <c r="F4113" s="113"/>
      <c r="G4113" s="113">
        <v>1</v>
      </c>
      <c r="H4113" s="118">
        <v>8856</v>
      </c>
      <c r="I4113" s="161">
        <v>0.25</v>
      </c>
      <c r="J4113" s="157">
        <f t="shared" si="128"/>
        <v>6642</v>
      </c>
    </row>
    <row r="4114" spans="1:10" ht="15.75">
      <c r="A4114" s="37">
        <f t="shared" si="129"/>
        <v>4110</v>
      </c>
      <c r="B4114" s="115" t="s">
        <v>202</v>
      </c>
      <c r="C4114" s="113" t="s">
        <v>8109</v>
      </c>
      <c r="D4114" s="113" t="s">
        <v>8110</v>
      </c>
      <c r="E4114" s="113" t="s">
        <v>211</v>
      </c>
      <c r="F4114" s="113"/>
      <c r="G4114" s="113">
        <v>1</v>
      </c>
      <c r="H4114" s="118">
        <v>1500</v>
      </c>
      <c r="I4114" s="161">
        <v>0.25</v>
      </c>
      <c r="J4114" s="157">
        <f t="shared" si="128"/>
        <v>1125</v>
      </c>
    </row>
    <row r="4115" spans="1:10" ht="15.75">
      <c r="A4115" s="37">
        <f t="shared" si="129"/>
        <v>4111</v>
      </c>
      <c r="B4115" s="115" t="s">
        <v>202</v>
      </c>
      <c r="C4115" s="113" t="s">
        <v>8111</v>
      </c>
      <c r="D4115" s="113" t="s">
        <v>8112</v>
      </c>
      <c r="E4115" s="113" t="s">
        <v>211</v>
      </c>
      <c r="F4115" s="113"/>
      <c r="G4115" s="113">
        <v>1</v>
      </c>
      <c r="H4115" s="118">
        <v>3000</v>
      </c>
      <c r="I4115" s="161">
        <v>0.25</v>
      </c>
      <c r="J4115" s="157">
        <f t="shared" si="128"/>
        <v>2250</v>
      </c>
    </row>
    <row r="4116" spans="1:10" ht="15.75">
      <c r="A4116" s="37">
        <f t="shared" si="129"/>
        <v>4112</v>
      </c>
      <c r="B4116" s="115" t="s">
        <v>202</v>
      </c>
      <c r="C4116" s="113" t="s">
        <v>8113</v>
      </c>
      <c r="D4116" s="113" t="s">
        <v>8114</v>
      </c>
      <c r="E4116" s="113" t="s">
        <v>211</v>
      </c>
      <c r="F4116" s="113"/>
      <c r="G4116" s="113">
        <v>1</v>
      </c>
      <c r="H4116" s="118">
        <v>7500</v>
      </c>
      <c r="I4116" s="161">
        <v>0.25</v>
      </c>
      <c r="J4116" s="157">
        <f t="shared" si="128"/>
        <v>5625</v>
      </c>
    </row>
    <row r="4117" spans="1:10" ht="15.75">
      <c r="A4117" s="37">
        <f t="shared" si="129"/>
        <v>4113</v>
      </c>
      <c r="B4117" s="115" t="s">
        <v>202</v>
      </c>
      <c r="C4117" s="113" t="s">
        <v>8115</v>
      </c>
      <c r="D4117" s="113" t="s">
        <v>8116</v>
      </c>
      <c r="E4117" s="113" t="s">
        <v>211</v>
      </c>
      <c r="F4117" s="113"/>
      <c r="G4117" s="113">
        <v>1</v>
      </c>
      <c r="H4117" s="118">
        <v>1350</v>
      </c>
      <c r="I4117" s="161">
        <v>0.25</v>
      </c>
      <c r="J4117" s="157">
        <f t="shared" si="128"/>
        <v>1012.5</v>
      </c>
    </row>
    <row r="4118" spans="1:10" ht="15.75">
      <c r="A4118" s="37">
        <f t="shared" si="129"/>
        <v>4114</v>
      </c>
      <c r="B4118" s="115" t="s">
        <v>202</v>
      </c>
      <c r="C4118" s="113" t="s">
        <v>8117</v>
      </c>
      <c r="D4118" s="113" t="s">
        <v>8118</v>
      </c>
      <c r="E4118" s="113" t="s">
        <v>211</v>
      </c>
      <c r="F4118" s="113"/>
      <c r="G4118" s="113">
        <v>1</v>
      </c>
      <c r="H4118" s="118">
        <v>2700</v>
      </c>
      <c r="I4118" s="161">
        <v>0.25</v>
      </c>
      <c r="J4118" s="157">
        <f t="shared" si="128"/>
        <v>2025</v>
      </c>
    </row>
    <row r="4119" spans="1:10" ht="15.75">
      <c r="A4119" s="37">
        <f t="shared" si="129"/>
        <v>4115</v>
      </c>
      <c r="B4119" s="115" t="s">
        <v>202</v>
      </c>
      <c r="C4119" s="113" t="s">
        <v>8119</v>
      </c>
      <c r="D4119" s="113" t="s">
        <v>8120</v>
      </c>
      <c r="E4119" s="113" t="s">
        <v>211</v>
      </c>
      <c r="F4119" s="113"/>
      <c r="G4119" s="113">
        <v>1</v>
      </c>
      <c r="H4119" s="118">
        <v>8856</v>
      </c>
      <c r="I4119" s="161">
        <v>0.25</v>
      </c>
      <c r="J4119" s="157">
        <f t="shared" si="128"/>
        <v>6642</v>
      </c>
    </row>
    <row r="4120" spans="1:10" ht="15.75">
      <c r="A4120" s="37">
        <f t="shared" si="129"/>
        <v>4116</v>
      </c>
      <c r="B4120" s="115" t="s">
        <v>202</v>
      </c>
      <c r="C4120" s="113" t="s">
        <v>8121</v>
      </c>
      <c r="D4120" s="113" t="s">
        <v>8122</v>
      </c>
      <c r="E4120" s="113" t="s">
        <v>211</v>
      </c>
      <c r="F4120" s="113"/>
      <c r="G4120" s="113">
        <v>1</v>
      </c>
      <c r="H4120" s="118">
        <v>1500</v>
      </c>
      <c r="I4120" s="161">
        <v>0.25</v>
      </c>
      <c r="J4120" s="157">
        <f t="shared" si="128"/>
        <v>1125</v>
      </c>
    </row>
    <row r="4121" spans="1:10" ht="15.75">
      <c r="A4121" s="37">
        <f t="shared" si="129"/>
        <v>4117</v>
      </c>
      <c r="B4121" s="115" t="s">
        <v>202</v>
      </c>
      <c r="C4121" s="113" t="s">
        <v>8123</v>
      </c>
      <c r="D4121" s="113" t="s">
        <v>8124</v>
      </c>
      <c r="E4121" s="113" t="s">
        <v>211</v>
      </c>
      <c r="F4121" s="113"/>
      <c r="G4121" s="113">
        <v>1</v>
      </c>
      <c r="H4121" s="118">
        <v>3000</v>
      </c>
      <c r="I4121" s="161">
        <v>0.25</v>
      </c>
      <c r="J4121" s="157">
        <f t="shared" si="128"/>
        <v>2250</v>
      </c>
    </row>
    <row r="4122" spans="1:10" ht="15.75">
      <c r="A4122" s="37">
        <f t="shared" si="129"/>
        <v>4118</v>
      </c>
      <c r="B4122" s="115" t="s">
        <v>202</v>
      </c>
      <c r="C4122" s="113" t="s">
        <v>8125</v>
      </c>
      <c r="D4122" s="113" t="s">
        <v>8126</v>
      </c>
      <c r="E4122" s="113" t="s">
        <v>211</v>
      </c>
      <c r="F4122" s="113"/>
      <c r="G4122" s="113">
        <v>1</v>
      </c>
      <c r="H4122" s="118">
        <v>7500</v>
      </c>
      <c r="I4122" s="161">
        <v>0.25</v>
      </c>
      <c r="J4122" s="157">
        <f t="shared" si="128"/>
        <v>5625</v>
      </c>
    </row>
    <row r="4123" spans="1:10" ht="15.75">
      <c r="A4123" s="37">
        <f t="shared" si="129"/>
        <v>4119</v>
      </c>
      <c r="B4123" s="115" t="s">
        <v>202</v>
      </c>
      <c r="C4123" s="113" t="s">
        <v>8127</v>
      </c>
      <c r="D4123" s="113" t="s">
        <v>8128</v>
      </c>
      <c r="E4123" s="113" t="s">
        <v>211</v>
      </c>
      <c r="F4123" s="113"/>
      <c r="G4123" s="113">
        <v>1</v>
      </c>
      <c r="H4123" s="118">
        <v>1350</v>
      </c>
      <c r="I4123" s="161">
        <v>0.25</v>
      </c>
      <c r="J4123" s="157">
        <f t="shared" si="128"/>
        <v>1012.5</v>
      </c>
    </row>
    <row r="4124" spans="1:10" ht="15.75">
      <c r="A4124" s="37">
        <f t="shared" si="129"/>
        <v>4120</v>
      </c>
      <c r="B4124" s="115" t="s">
        <v>202</v>
      </c>
      <c r="C4124" s="113" t="s">
        <v>8129</v>
      </c>
      <c r="D4124" s="113" t="s">
        <v>8130</v>
      </c>
      <c r="E4124" s="113" t="s">
        <v>211</v>
      </c>
      <c r="F4124" s="113"/>
      <c r="G4124" s="113">
        <v>1</v>
      </c>
      <c r="H4124" s="118">
        <v>2700</v>
      </c>
      <c r="I4124" s="161">
        <v>0.25</v>
      </c>
      <c r="J4124" s="157">
        <f t="shared" si="128"/>
        <v>2025</v>
      </c>
    </row>
    <row r="4125" spans="1:10" ht="15.75">
      <c r="A4125" s="37">
        <f t="shared" si="129"/>
        <v>4121</v>
      </c>
      <c r="B4125" s="115" t="s">
        <v>202</v>
      </c>
      <c r="C4125" s="113" t="s">
        <v>8131</v>
      </c>
      <c r="D4125" s="113" t="s">
        <v>8132</v>
      </c>
      <c r="E4125" s="113" t="s">
        <v>211</v>
      </c>
      <c r="F4125" s="113"/>
      <c r="G4125" s="113">
        <v>1</v>
      </c>
      <c r="H4125" s="118">
        <v>8856</v>
      </c>
      <c r="I4125" s="161">
        <v>0.25</v>
      </c>
      <c r="J4125" s="157">
        <f t="shared" si="128"/>
        <v>6642</v>
      </c>
    </row>
    <row r="4126" spans="1:10" ht="15.75">
      <c r="A4126" s="37">
        <f t="shared" si="129"/>
        <v>4122</v>
      </c>
      <c r="B4126" s="115" t="s">
        <v>202</v>
      </c>
      <c r="C4126" s="113" t="s">
        <v>8133</v>
      </c>
      <c r="D4126" s="113" t="s">
        <v>8134</v>
      </c>
      <c r="E4126" s="113" t="s">
        <v>211</v>
      </c>
      <c r="F4126" s="113"/>
      <c r="G4126" s="113">
        <v>1</v>
      </c>
      <c r="H4126" s="118">
        <v>1500</v>
      </c>
      <c r="I4126" s="161">
        <v>0.25</v>
      </c>
      <c r="J4126" s="157">
        <f t="shared" si="128"/>
        <v>1125</v>
      </c>
    </row>
    <row r="4127" spans="1:10" ht="15.75">
      <c r="A4127" s="37">
        <f t="shared" si="129"/>
        <v>4123</v>
      </c>
      <c r="B4127" s="115" t="s">
        <v>202</v>
      </c>
      <c r="C4127" s="113" t="s">
        <v>8135</v>
      </c>
      <c r="D4127" s="113" t="s">
        <v>8136</v>
      </c>
      <c r="E4127" s="113" t="s">
        <v>211</v>
      </c>
      <c r="F4127" s="113"/>
      <c r="G4127" s="113">
        <v>1</v>
      </c>
      <c r="H4127" s="118">
        <v>3000</v>
      </c>
      <c r="I4127" s="161">
        <v>0.25</v>
      </c>
      <c r="J4127" s="157">
        <f t="shared" si="128"/>
        <v>2250</v>
      </c>
    </row>
    <row r="4128" spans="1:10" ht="15.75">
      <c r="A4128" s="37">
        <f t="shared" si="129"/>
        <v>4124</v>
      </c>
      <c r="B4128" s="115" t="s">
        <v>202</v>
      </c>
      <c r="C4128" s="113" t="s">
        <v>8137</v>
      </c>
      <c r="D4128" s="113" t="s">
        <v>8138</v>
      </c>
      <c r="E4128" s="113" t="s">
        <v>211</v>
      </c>
      <c r="F4128" s="113"/>
      <c r="G4128" s="113">
        <v>1</v>
      </c>
      <c r="H4128" s="118">
        <v>7500</v>
      </c>
      <c r="I4128" s="161">
        <v>0.25</v>
      </c>
      <c r="J4128" s="157">
        <f t="shared" si="128"/>
        <v>5625</v>
      </c>
    </row>
    <row r="4129" spans="1:10" ht="15.75">
      <c r="A4129" s="37">
        <f t="shared" si="129"/>
        <v>4125</v>
      </c>
      <c r="B4129" s="115" t="s">
        <v>202</v>
      </c>
      <c r="C4129" s="113" t="s">
        <v>8139</v>
      </c>
      <c r="D4129" s="113" t="s">
        <v>8140</v>
      </c>
      <c r="E4129" s="113" t="s">
        <v>211</v>
      </c>
      <c r="F4129" s="113"/>
      <c r="G4129" s="113">
        <v>1</v>
      </c>
      <c r="H4129" s="118">
        <v>1350</v>
      </c>
      <c r="I4129" s="161">
        <v>0.25</v>
      </c>
      <c r="J4129" s="157">
        <f t="shared" si="128"/>
        <v>1012.5</v>
      </c>
    </row>
    <row r="4130" spans="1:10" ht="15.75">
      <c r="A4130" s="37">
        <f t="shared" si="129"/>
        <v>4126</v>
      </c>
      <c r="B4130" s="115" t="s">
        <v>202</v>
      </c>
      <c r="C4130" s="113" t="s">
        <v>8141</v>
      </c>
      <c r="D4130" s="113" t="s">
        <v>8142</v>
      </c>
      <c r="E4130" s="113" t="s">
        <v>211</v>
      </c>
      <c r="F4130" s="113"/>
      <c r="G4130" s="113">
        <v>1</v>
      </c>
      <c r="H4130" s="118">
        <v>2700</v>
      </c>
      <c r="I4130" s="161">
        <v>0.25</v>
      </c>
      <c r="J4130" s="157">
        <f t="shared" si="128"/>
        <v>2025</v>
      </c>
    </row>
    <row r="4131" spans="1:10" ht="15.75">
      <c r="A4131" s="37">
        <f t="shared" si="129"/>
        <v>4127</v>
      </c>
      <c r="B4131" s="115" t="s">
        <v>202</v>
      </c>
      <c r="C4131" s="113" t="s">
        <v>8143</v>
      </c>
      <c r="D4131" s="113" t="s">
        <v>8144</v>
      </c>
      <c r="E4131" s="113" t="s">
        <v>211</v>
      </c>
      <c r="F4131" s="113"/>
      <c r="G4131" s="113">
        <v>1</v>
      </c>
      <c r="H4131" s="118">
        <v>8856</v>
      </c>
      <c r="I4131" s="161">
        <v>0.25</v>
      </c>
      <c r="J4131" s="157">
        <f t="shared" si="128"/>
        <v>6642</v>
      </c>
    </row>
    <row r="4132" spans="1:10" ht="15.75">
      <c r="A4132" s="37">
        <f t="shared" si="129"/>
        <v>4128</v>
      </c>
      <c r="B4132" s="115" t="s">
        <v>202</v>
      </c>
      <c r="C4132" s="113" t="s">
        <v>8145</v>
      </c>
      <c r="D4132" s="113" t="s">
        <v>8146</v>
      </c>
      <c r="E4132" s="113" t="s">
        <v>211</v>
      </c>
      <c r="F4132" s="113"/>
      <c r="G4132" s="113">
        <v>1</v>
      </c>
      <c r="H4132" s="118">
        <v>1500</v>
      </c>
      <c r="I4132" s="161">
        <v>0.25</v>
      </c>
      <c r="J4132" s="157">
        <f t="shared" si="128"/>
        <v>1125</v>
      </c>
    </row>
    <row r="4133" spans="1:10" ht="15.75">
      <c r="A4133" s="37">
        <f t="shared" si="129"/>
        <v>4129</v>
      </c>
      <c r="B4133" s="115" t="s">
        <v>202</v>
      </c>
      <c r="C4133" s="113" t="s">
        <v>8147</v>
      </c>
      <c r="D4133" s="113" t="s">
        <v>8148</v>
      </c>
      <c r="E4133" s="113" t="s">
        <v>211</v>
      </c>
      <c r="F4133" s="113"/>
      <c r="G4133" s="113">
        <v>1</v>
      </c>
      <c r="H4133" s="118">
        <v>3000</v>
      </c>
      <c r="I4133" s="161">
        <v>0.25</v>
      </c>
      <c r="J4133" s="157">
        <f t="shared" si="128"/>
        <v>2250</v>
      </c>
    </row>
    <row r="4134" spans="1:10" ht="15.75">
      <c r="A4134" s="37">
        <f t="shared" si="129"/>
        <v>4130</v>
      </c>
      <c r="B4134" s="115" t="s">
        <v>202</v>
      </c>
      <c r="C4134" s="113" t="s">
        <v>8149</v>
      </c>
      <c r="D4134" s="113" t="s">
        <v>8150</v>
      </c>
      <c r="E4134" s="113" t="s">
        <v>211</v>
      </c>
      <c r="F4134" s="113"/>
      <c r="G4134" s="113">
        <v>1</v>
      </c>
      <c r="H4134" s="118">
        <v>7500</v>
      </c>
      <c r="I4134" s="161">
        <v>0.25</v>
      </c>
      <c r="J4134" s="157">
        <f t="shared" si="128"/>
        <v>5625</v>
      </c>
    </row>
    <row r="4135" spans="1:10" ht="15.75">
      <c r="A4135" s="37">
        <f t="shared" si="129"/>
        <v>4131</v>
      </c>
      <c r="B4135" s="115" t="s">
        <v>202</v>
      </c>
      <c r="C4135" s="113" t="s">
        <v>8151</v>
      </c>
      <c r="D4135" s="113" t="s">
        <v>8152</v>
      </c>
      <c r="E4135" s="113" t="s">
        <v>211</v>
      </c>
      <c r="F4135" s="113"/>
      <c r="G4135" s="113">
        <v>1</v>
      </c>
      <c r="H4135" s="118">
        <v>1350</v>
      </c>
      <c r="I4135" s="161">
        <v>0.25</v>
      </c>
      <c r="J4135" s="157">
        <f t="shared" si="128"/>
        <v>1012.5</v>
      </c>
    </row>
    <row r="4136" spans="1:10" ht="15.75">
      <c r="A4136" s="37">
        <f t="shared" si="129"/>
        <v>4132</v>
      </c>
      <c r="B4136" s="115" t="s">
        <v>202</v>
      </c>
      <c r="C4136" s="113" t="s">
        <v>8153</v>
      </c>
      <c r="D4136" s="113" t="s">
        <v>8154</v>
      </c>
      <c r="E4136" s="113" t="s">
        <v>211</v>
      </c>
      <c r="F4136" s="113"/>
      <c r="G4136" s="113">
        <v>1</v>
      </c>
      <c r="H4136" s="118">
        <v>2700</v>
      </c>
      <c r="I4136" s="161">
        <v>0.25</v>
      </c>
      <c r="J4136" s="157">
        <f t="shared" si="128"/>
        <v>2025</v>
      </c>
    </row>
    <row r="4137" spans="1:10" ht="15.75">
      <c r="A4137" s="37">
        <f t="shared" si="129"/>
        <v>4133</v>
      </c>
      <c r="B4137" s="115" t="s">
        <v>202</v>
      </c>
      <c r="C4137" s="113" t="s">
        <v>8155</v>
      </c>
      <c r="D4137" s="113" t="s">
        <v>8156</v>
      </c>
      <c r="E4137" s="113" t="s">
        <v>211</v>
      </c>
      <c r="F4137" s="113"/>
      <c r="G4137" s="113">
        <v>1</v>
      </c>
      <c r="H4137" s="118">
        <v>8856</v>
      </c>
      <c r="I4137" s="161">
        <v>0.25</v>
      </c>
      <c r="J4137" s="157">
        <f t="shared" si="128"/>
        <v>6642</v>
      </c>
    </row>
    <row r="4138" spans="1:10" ht="15.75">
      <c r="A4138" s="37">
        <f t="shared" si="129"/>
        <v>4134</v>
      </c>
      <c r="B4138" s="115" t="s">
        <v>202</v>
      </c>
      <c r="C4138" s="113" t="s">
        <v>8157</v>
      </c>
      <c r="D4138" s="113" t="s">
        <v>8158</v>
      </c>
      <c r="E4138" s="113" t="s">
        <v>211</v>
      </c>
      <c r="F4138" s="113"/>
      <c r="G4138" s="113">
        <v>1</v>
      </c>
      <c r="H4138" s="118">
        <v>1500</v>
      </c>
      <c r="I4138" s="161">
        <v>0.25</v>
      </c>
      <c r="J4138" s="157">
        <f t="shared" si="128"/>
        <v>1125</v>
      </c>
    </row>
    <row r="4139" spans="1:10" ht="15.75">
      <c r="A4139" s="37">
        <f t="shared" si="129"/>
        <v>4135</v>
      </c>
      <c r="B4139" s="115" t="s">
        <v>202</v>
      </c>
      <c r="C4139" s="113" t="s">
        <v>8159</v>
      </c>
      <c r="D4139" s="113" t="s">
        <v>8160</v>
      </c>
      <c r="E4139" s="113" t="s">
        <v>211</v>
      </c>
      <c r="F4139" s="113"/>
      <c r="G4139" s="113">
        <v>1</v>
      </c>
      <c r="H4139" s="118">
        <v>3000</v>
      </c>
      <c r="I4139" s="161">
        <v>0.25</v>
      </c>
      <c r="J4139" s="157">
        <f t="shared" si="128"/>
        <v>2250</v>
      </c>
    </row>
    <row r="4140" spans="1:10" ht="15.75">
      <c r="A4140" s="37">
        <f t="shared" si="129"/>
        <v>4136</v>
      </c>
      <c r="B4140" s="115" t="s">
        <v>202</v>
      </c>
      <c r="C4140" s="113" t="s">
        <v>8161</v>
      </c>
      <c r="D4140" s="113" t="s">
        <v>8162</v>
      </c>
      <c r="E4140" s="113" t="s">
        <v>211</v>
      </c>
      <c r="F4140" s="113"/>
      <c r="G4140" s="113">
        <v>1</v>
      </c>
      <c r="H4140" s="118">
        <v>7500</v>
      </c>
      <c r="I4140" s="161">
        <v>0.25</v>
      </c>
      <c r="J4140" s="157">
        <f t="shared" si="128"/>
        <v>5625</v>
      </c>
    </row>
    <row r="4141" spans="1:10" ht="15.75">
      <c r="A4141" s="37">
        <f t="shared" si="129"/>
        <v>4137</v>
      </c>
      <c r="B4141" s="115" t="s">
        <v>202</v>
      </c>
      <c r="C4141" s="113" t="s">
        <v>8163</v>
      </c>
      <c r="D4141" s="113" t="s">
        <v>8164</v>
      </c>
      <c r="E4141" s="113" t="s">
        <v>211</v>
      </c>
      <c r="F4141" s="113"/>
      <c r="G4141" s="113">
        <v>1</v>
      </c>
      <c r="H4141" s="118">
        <v>1500</v>
      </c>
      <c r="I4141" s="161">
        <v>0.25</v>
      </c>
      <c r="J4141" s="157">
        <f t="shared" si="128"/>
        <v>1125</v>
      </c>
    </row>
    <row r="4142" spans="1:10" ht="15.75">
      <c r="A4142" s="37">
        <f t="shared" si="129"/>
        <v>4138</v>
      </c>
      <c r="B4142" s="115" t="s">
        <v>202</v>
      </c>
      <c r="C4142" s="113" t="s">
        <v>8165</v>
      </c>
      <c r="D4142" s="113" t="s">
        <v>8166</v>
      </c>
      <c r="E4142" s="113" t="s">
        <v>211</v>
      </c>
      <c r="F4142" s="113"/>
      <c r="G4142" s="113">
        <v>1</v>
      </c>
      <c r="H4142" s="118">
        <v>3000</v>
      </c>
      <c r="I4142" s="161">
        <v>0.25</v>
      </c>
      <c r="J4142" s="157">
        <f t="shared" si="128"/>
        <v>2250</v>
      </c>
    </row>
    <row r="4143" spans="1:10" ht="15.75">
      <c r="A4143" s="37">
        <f t="shared" si="129"/>
        <v>4139</v>
      </c>
      <c r="B4143" s="115" t="s">
        <v>202</v>
      </c>
      <c r="C4143" s="113" t="s">
        <v>8167</v>
      </c>
      <c r="D4143" s="113" t="s">
        <v>8168</v>
      </c>
      <c r="E4143" s="113" t="s">
        <v>211</v>
      </c>
      <c r="F4143" s="113"/>
      <c r="G4143" s="113">
        <v>1</v>
      </c>
      <c r="H4143" s="118">
        <v>9840</v>
      </c>
      <c r="I4143" s="161">
        <v>0.25</v>
      </c>
      <c r="J4143" s="157">
        <f t="shared" si="128"/>
        <v>7380</v>
      </c>
    </row>
    <row r="4144" spans="1:10" ht="15.75">
      <c r="A4144" s="37">
        <f t="shared" si="129"/>
        <v>4140</v>
      </c>
      <c r="B4144" s="115" t="s">
        <v>202</v>
      </c>
      <c r="C4144" s="113" t="s">
        <v>8169</v>
      </c>
      <c r="D4144" s="113" t="s">
        <v>8170</v>
      </c>
      <c r="E4144" s="113" t="s">
        <v>211</v>
      </c>
      <c r="F4144" s="113"/>
      <c r="G4144" s="113">
        <v>1</v>
      </c>
      <c r="H4144" s="118">
        <v>1650</v>
      </c>
      <c r="I4144" s="161">
        <v>0.25</v>
      </c>
      <c r="J4144" s="157">
        <f t="shared" si="128"/>
        <v>1237.5</v>
      </c>
    </row>
    <row r="4145" spans="1:10" ht="15.75">
      <c r="A4145" s="37">
        <f t="shared" si="129"/>
        <v>4141</v>
      </c>
      <c r="B4145" s="115" t="s">
        <v>202</v>
      </c>
      <c r="C4145" s="113" t="s">
        <v>8171</v>
      </c>
      <c r="D4145" s="113" t="s">
        <v>8172</v>
      </c>
      <c r="E4145" s="113" t="s">
        <v>211</v>
      </c>
      <c r="F4145" s="113"/>
      <c r="G4145" s="113">
        <v>1</v>
      </c>
      <c r="H4145" s="118">
        <v>3300</v>
      </c>
      <c r="I4145" s="161">
        <v>0.25</v>
      </c>
      <c r="J4145" s="157">
        <f t="shared" si="128"/>
        <v>2475</v>
      </c>
    </row>
    <row r="4146" spans="1:10" ht="15.75">
      <c r="A4146" s="37">
        <f t="shared" si="129"/>
        <v>4142</v>
      </c>
      <c r="B4146" s="115" t="s">
        <v>202</v>
      </c>
      <c r="C4146" s="113" t="s">
        <v>8173</v>
      </c>
      <c r="D4146" s="113" t="s">
        <v>8174</v>
      </c>
      <c r="E4146" s="113" t="s">
        <v>211</v>
      </c>
      <c r="F4146" s="113"/>
      <c r="G4146" s="113">
        <v>1</v>
      </c>
      <c r="H4146" s="118">
        <v>8250</v>
      </c>
      <c r="I4146" s="161">
        <v>0.25</v>
      </c>
      <c r="J4146" s="157">
        <f t="shared" si="128"/>
        <v>6187.5</v>
      </c>
    </row>
    <row r="4147" spans="1:10" ht="15.75">
      <c r="A4147" s="37">
        <f t="shared" si="129"/>
        <v>4143</v>
      </c>
      <c r="B4147" s="115" t="s">
        <v>202</v>
      </c>
      <c r="C4147" s="113" t="s">
        <v>8175</v>
      </c>
      <c r="D4147" s="113" t="s">
        <v>8176</v>
      </c>
      <c r="E4147" s="113" t="s">
        <v>211</v>
      </c>
      <c r="F4147" s="113"/>
      <c r="G4147" s="113">
        <v>1</v>
      </c>
      <c r="H4147" s="118">
        <v>1500</v>
      </c>
      <c r="I4147" s="161">
        <v>0.25</v>
      </c>
      <c r="J4147" s="157">
        <f t="shared" si="128"/>
        <v>1125</v>
      </c>
    </row>
    <row r="4148" spans="1:10" ht="15.75">
      <c r="A4148" s="37">
        <f t="shared" si="129"/>
        <v>4144</v>
      </c>
      <c r="B4148" s="115" t="s">
        <v>202</v>
      </c>
      <c r="C4148" s="113" t="s">
        <v>8177</v>
      </c>
      <c r="D4148" s="113" t="s">
        <v>8178</v>
      </c>
      <c r="E4148" s="113" t="s">
        <v>211</v>
      </c>
      <c r="F4148" s="113"/>
      <c r="G4148" s="113">
        <v>1</v>
      </c>
      <c r="H4148" s="118">
        <v>3000</v>
      </c>
      <c r="I4148" s="161">
        <v>0.25</v>
      </c>
      <c r="J4148" s="157">
        <f t="shared" si="128"/>
        <v>2250</v>
      </c>
    </row>
    <row r="4149" spans="1:10" ht="15.75">
      <c r="A4149" s="37">
        <f t="shared" si="129"/>
        <v>4145</v>
      </c>
      <c r="B4149" s="115" t="s">
        <v>202</v>
      </c>
      <c r="C4149" s="113" t="s">
        <v>8179</v>
      </c>
      <c r="D4149" s="113" t="s">
        <v>8180</v>
      </c>
      <c r="E4149" s="113" t="s">
        <v>211</v>
      </c>
      <c r="F4149" s="113"/>
      <c r="G4149" s="113">
        <v>1</v>
      </c>
      <c r="H4149" s="118">
        <v>9840</v>
      </c>
      <c r="I4149" s="161">
        <v>0.25</v>
      </c>
      <c r="J4149" s="157">
        <f t="shared" si="128"/>
        <v>7380</v>
      </c>
    </row>
    <row r="4150" spans="1:10" ht="15.75">
      <c r="A4150" s="37">
        <f t="shared" si="129"/>
        <v>4146</v>
      </c>
      <c r="B4150" s="115" t="s">
        <v>202</v>
      </c>
      <c r="C4150" s="113" t="s">
        <v>8181</v>
      </c>
      <c r="D4150" s="113" t="s">
        <v>8182</v>
      </c>
      <c r="E4150" s="113" t="s">
        <v>211</v>
      </c>
      <c r="F4150" s="113"/>
      <c r="G4150" s="113">
        <v>1</v>
      </c>
      <c r="H4150" s="118">
        <v>1650</v>
      </c>
      <c r="I4150" s="161">
        <v>0.25</v>
      </c>
      <c r="J4150" s="157">
        <f t="shared" si="128"/>
        <v>1237.5</v>
      </c>
    </row>
    <row r="4151" spans="1:10" ht="15.75">
      <c r="A4151" s="37">
        <f t="shared" si="129"/>
        <v>4147</v>
      </c>
      <c r="B4151" s="115" t="s">
        <v>202</v>
      </c>
      <c r="C4151" s="113" t="s">
        <v>8183</v>
      </c>
      <c r="D4151" s="113" t="s">
        <v>8184</v>
      </c>
      <c r="E4151" s="113" t="s">
        <v>211</v>
      </c>
      <c r="F4151" s="113"/>
      <c r="G4151" s="113">
        <v>1</v>
      </c>
      <c r="H4151" s="118">
        <v>3300</v>
      </c>
      <c r="I4151" s="161">
        <v>0.25</v>
      </c>
      <c r="J4151" s="157">
        <f t="shared" ref="J4151:J4214" si="130">H4151*(1-I4151)</f>
        <v>2475</v>
      </c>
    </row>
    <row r="4152" spans="1:10" ht="15.75">
      <c r="A4152" s="37">
        <f t="shared" si="129"/>
        <v>4148</v>
      </c>
      <c r="B4152" s="115" t="s">
        <v>202</v>
      </c>
      <c r="C4152" s="113" t="s">
        <v>8185</v>
      </c>
      <c r="D4152" s="113" t="s">
        <v>8186</v>
      </c>
      <c r="E4152" s="113" t="s">
        <v>211</v>
      </c>
      <c r="F4152" s="113"/>
      <c r="G4152" s="113">
        <v>1</v>
      </c>
      <c r="H4152" s="118">
        <v>8250</v>
      </c>
      <c r="I4152" s="161">
        <v>0.25</v>
      </c>
      <c r="J4152" s="157">
        <f t="shared" si="130"/>
        <v>6187.5</v>
      </c>
    </row>
    <row r="4153" spans="1:10" ht="15.75">
      <c r="A4153" s="37">
        <f t="shared" si="129"/>
        <v>4149</v>
      </c>
      <c r="B4153" s="115" t="s">
        <v>202</v>
      </c>
      <c r="C4153" s="113" t="s">
        <v>8187</v>
      </c>
      <c r="D4153" s="113" t="s">
        <v>8188</v>
      </c>
      <c r="E4153" s="113" t="s">
        <v>211</v>
      </c>
      <c r="F4153" s="113"/>
      <c r="G4153" s="113">
        <v>1</v>
      </c>
      <c r="H4153" s="118">
        <v>1500</v>
      </c>
      <c r="I4153" s="161">
        <v>0.25</v>
      </c>
      <c r="J4153" s="157">
        <f t="shared" si="130"/>
        <v>1125</v>
      </c>
    </row>
    <row r="4154" spans="1:10" ht="15.75">
      <c r="A4154" s="37">
        <f t="shared" si="129"/>
        <v>4150</v>
      </c>
      <c r="B4154" s="115" t="s">
        <v>202</v>
      </c>
      <c r="C4154" s="113" t="s">
        <v>8189</v>
      </c>
      <c r="D4154" s="113" t="s">
        <v>8190</v>
      </c>
      <c r="E4154" s="113" t="s">
        <v>211</v>
      </c>
      <c r="F4154" s="113"/>
      <c r="G4154" s="113">
        <v>1</v>
      </c>
      <c r="H4154" s="118">
        <v>3000</v>
      </c>
      <c r="I4154" s="161">
        <v>0.25</v>
      </c>
      <c r="J4154" s="157">
        <f t="shared" si="130"/>
        <v>2250</v>
      </c>
    </row>
    <row r="4155" spans="1:10" ht="15.75">
      <c r="A4155" s="37">
        <f t="shared" si="129"/>
        <v>4151</v>
      </c>
      <c r="B4155" s="115" t="s">
        <v>202</v>
      </c>
      <c r="C4155" s="113" t="s">
        <v>8191</v>
      </c>
      <c r="D4155" s="113" t="s">
        <v>8192</v>
      </c>
      <c r="E4155" s="113" t="s">
        <v>211</v>
      </c>
      <c r="F4155" s="113"/>
      <c r="G4155" s="113">
        <v>1</v>
      </c>
      <c r="H4155" s="118">
        <v>9840</v>
      </c>
      <c r="I4155" s="161">
        <v>0.25</v>
      </c>
      <c r="J4155" s="157">
        <f t="shared" si="130"/>
        <v>7380</v>
      </c>
    </row>
    <row r="4156" spans="1:10" ht="15.75">
      <c r="A4156" s="37">
        <f t="shared" si="129"/>
        <v>4152</v>
      </c>
      <c r="B4156" s="115" t="s">
        <v>202</v>
      </c>
      <c r="C4156" s="113" t="s">
        <v>8193</v>
      </c>
      <c r="D4156" s="113" t="s">
        <v>8194</v>
      </c>
      <c r="E4156" s="113" t="s">
        <v>211</v>
      </c>
      <c r="F4156" s="113"/>
      <c r="G4156" s="113">
        <v>1</v>
      </c>
      <c r="H4156" s="118">
        <v>1650</v>
      </c>
      <c r="I4156" s="161">
        <v>0.25</v>
      </c>
      <c r="J4156" s="157">
        <f t="shared" si="130"/>
        <v>1237.5</v>
      </c>
    </row>
    <row r="4157" spans="1:10" ht="15.75">
      <c r="A4157" s="37">
        <f t="shared" si="129"/>
        <v>4153</v>
      </c>
      <c r="B4157" s="115" t="s">
        <v>202</v>
      </c>
      <c r="C4157" s="113" t="s">
        <v>8195</v>
      </c>
      <c r="D4157" s="113" t="s">
        <v>8196</v>
      </c>
      <c r="E4157" s="113" t="s">
        <v>211</v>
      </c>
      <c r="F4157" s="113"/>
      <c r="G4157" s="113">
        <v>1</v>
      </c>
      <c r="H4157" s="118">
        <v>3300</v>
      </c>
      <c r="I4157" s="161">
        <v>0.25</v>
      </c>
      <c r="J4157" s="157">
        <f t="shared" si="130"/>
        <v>2475</v>
      </c>
    </row>
    <row r="4158" spans="1:10" ht="15.75">
      <c r="A4158" s="37">
        <f t="shared" si="129"/>
        <v>4154</v>
      </c>
      <c r="B4158" s="115" t="s">
        <v>202</v>
      </c>
      <c r="C4158" s="113" t="s">
        <v>8197</v>
      </c>
      <c r="D4158" s="113" t="s">
        <v>8198</v>
      </c>
      <c r="E4158" s="113" t="s">
        <v>211</v>
      </c>
      <c r="F4158" s="113"/>
      <c r="G4158" s="113">
        <v>1</v>
      </c>
      <c r="H4158" s="118">
        <v>8250</v>
      </c>
      <c r="I4158" s="161">
        <v>0.25</v>
      </c>
      <c r="J4158" s="157">
        <f t="shared" si="130"/>
        <v>6187.5</v>
      </c>
    </row>
    <row r="4159" spans="1:10" ht="15.75">
      <c r="A4159" s="37">
        <f t="shared" si="129"/>
        <v>4155</v>
      </c>
      <c r="B4159" s="115" t="s">
        <v>202</v>
      </c>
      <c r="C4159" s="113" t="s">
        <v>8199</v>
      </c>
      <c r="D4159" s="113" t="s">
        <v>8200</v>
      </c>
      <c r="E4159" s="113" t="s">
        <v>211</v>
      </c>
      <c r="F4159" s="113"/>
      <c r="G4159" s="113">
        <v>1</v>
      </c>
      <c r="H4159" s="118">
        <v>1500</v>
      </c>
      <c r="I4159" s="161">
        <v>0.25</v>
      </c>
      <c r="J4159" s="157">
        <f t="shared" si="130"/>
        <v>1125</v>
      </c>
    </row>
    <row r="4160" spans="1:10" ht="15.75">
      <c r="A4160" s="37">
        <f t="shared" si="129"/>
        <v>4156</v>
      </c>
      <c r="B4160" s="115" t="s">
        <v>202</v>
      </c>
      <c r="C4160" s="113" t="s">
        <v>8201</v>
      </c>
      <c r="D4160" s="113" t="s">
        <v>8202</v>
      </c>
      <c r="E4160" s="113" t="s">
        <v>211</v>
      </c>
      <c r="F4160" s="113"/>
      <c r="G4160" s="113">
        <v>1</v>
      </c>
      <c r="H4160" s="118">
        <v>3000</v>
      </c>
      <c r="I4160" s="161">
        <v>0.25</v>
      </c>
      <c r="J4160" s="157">
        <f t="shared" si="130"/>
        <v>2250</v>
      </c>
    </row>
    <row r="4161" spans="1:10" ht="15.75">
      <c r="A4161" s="37">
        <f t="shared" si="129"/>
        <v>4157</v>
      </c>
      <c r="B4161" s="115" t="s">
        <v>202</v>
      </c>
      <c r="C4161" s="113" t="s">
        <v>8203</v>
      </c>
      <c r="D4161" s="113" t="s">
        <v>8204</v>
      </c>
      <c r="E4161" s="113" t="s">
        <v>211</v>
      </c>
      <c r="F4161" s="113"/>
      <c r="G4161" s="113">
        <v>1</v>
      </c>
      <c r="H4161" s="118">
        <v>9840</v>
      </c>
      <c r="I4161" s="161">
        <v>0.25</v>
      </c>
      <c r="J4161" s="157">
        <f t="shared" si="130"/>
        <v>7380</v>
      </c>
    </row>
    <row r="4162" spans="1:10" ht="15.75">
      <c r="A4162" s="37">
        <f t="shared" si="129"/>
        <v>4158</v>
      </c>
      <c r="B4162" s="115" t="s">
        <v>202</v>
      </c>
      <c r="C4162" s="113" t="s">
        <v>8205</v>
      </c>
      <c r="D4162" s="113" t="s">
        <v>8206</v>
      </c>
      <c r="E4162" s="113" t="s">
        <v>211</v>
      </c>
      <c r="F4162" s="113"/>
      <c r="G4162" s="113">
        <v>1</v>
      </c>
      <c r="H4162" s="118">
        <v>1650</v>
      </c>
      <c r="I4162" s="161">
        <v>0.25</v>
      </c>
      <c r="J4162" s="157">
        <f t="shared" si="130"/>
        <v>1237.5</v>
      </c>
    </row>
    <row r="4163" spans="1:10" ht="15.75">
      <c r="A4163" s="37">
        <f t="shared" si="129"/>
        <v>4159</v>
      </c>
      <c r="B4163" s="115" t="s">
        <v>202</v>
      </c>
      <c r="C4163" s="113" t="s">
        <v>8207</v>
      </c>
      <c r="D4163" s="113" t="s">
        <v>8208</v>
      </c>
      <c r="E4163" s="113" t="s">
        <v>211</v>
      </c>
      <c r="F4163" s="113"/>
      <c r="G4163" s="113">
        <v>1</v>
      </c>
      <c r="H4163" s="118">
        <v>3300</v>
      </c>
      <c r="I4163" s="161">
        <v>0.25</v>
      </c>
      <c r="J4163" s="157">
        <f t="shared" si="130"/>
        <v>2475</v>
      </c>
    </row>
    <row r="4164" spans="1:10" ht="15.75">
      <c r="A4164" s="37">
        <f t="shared" si="129"/>
        <v>4160</v>
      </c>
      <c r="B4164" s="115" t="s">
        <v>202</v>
      </c>
      <c r="C4164" s="113" t="s">
        <v>8209</v>
      </c>
      <c r="D4164" s="113" t="s">
        <v>8210</v>
      </c>
      <c r="E4164" s="113" t="s">
        <v>211</v>
      </c>
      <c r="F4164" s="113"/>
      <c r="G4164" s="113">
        <v>1</v>
      </c>
      <c r="H4164" s="118">
        <v>8250</v>
      </c>
      <c r="I4164" s="161">
        <v>0.25</v>
      </c>
      <c r="J4164" s="157">
        <f t="shared" si="130"/>
        <v>6187.5</v>
      </c>
    </row>
    <row r="4165" spans="1:10" ht="15.75">
      <c r="A4165" s="37">
        <f t="shared" si="129"/>
        <v>4161</v>
      </c>
      <c r="B4165" s="115" t="s">
        <v>202</v>
      </c>
      <c r="C4165" s="113" t="s">
        <v>8211</v>
      </c>
      <c r="D4165" s="113" t="s">
        <v>8212</v>
      </c>
      <c r="E4165" s="113" t="s">
        <v>211</v>
      </c>
      <c r="F4165" s="113"/>
      <c r="G4165" s="113">
        <v>1</v>
      </c>
      <c r="H4165" s="118">
        <v>1500</v>
      </c>
      <c r="I4165" s="161">
        <v>0.25</v>
      </c>
      <c r="J4165" s="157">
        <f t="shared" si="130"/>
        <v>1125</v>
      </c>
    </row>
    <row r="4166" spans="1:10" ht="15.75">
      <c r="A4166" s="37">
        <f t="shared" si="129"/>
        <v>4162</v>
      </c>
      <c r="B4166" s="115" t="s">
        <v>202</v>
      </c>
      <c r="C4166" s="113" t="s">
        <v>8213</v>
      </c>
      <c r="D4166" s="113" t="s">
        <v>8214</v>
      </c>
      <c r="E4166" s="113" t="s">
        <v>211</v>
      </c>
      <c r="F4166" s="113"/>
      <c r="G4166" s="113">
        <v>1</v>
      </c>
      <c r="H4166" s="118">
        <v>3000</v>
      </c>
      <c r="I4166" s="161">
        <v>0.25</v>
      </c>
      <c r="J4166" s="157">
        <f t="shared" si="130"/>
        <v>2250</v>
      </c>
    </row>
    <row r="4167" spans="1:10" ht="15.75">
      <c r="A4167" s="37">
        <f t="shared" ref="A4167:A4230" si="131">A4166+1</f>
        <v>4163</v>
      </c>
      <c r="B4167" s="115" t="s">
        <v>202</v>
      </c>
      <c r="C4167" s="113" t="s">
        <v>8215</v>
      </c>
      <c r="D4167" s="113" t="s">
        <v>8216</v>
      </c>
      <c r="E4167" s="113" t="s">
        <v>211</v>
      </c>
      <c r="F4167" s="113"/>
      <c r="G4167" s="113">
        <v>1</v>
      </c>
      <c r="H4167" s="118">
        <v>9840</v>
      </c>
      <c r="I4167" s="161">
        <v>0.25</v>
      </c>
      <c r="J4167" s="157">
        <f t="shared" si="130"/>
        <v>7380</v>
      </c>
    </row>
    <row r="4168" spans="1:10" ht="15.75">
      <c r="A4168" s="37">
        <f t="shared" si="131"/>
        <v>4164</v>
      </c>
      <c r="B4168" s="115" t="s">
        <v>202</v>
      </c>
      <c r="C4168" s="113" t="s">
        <v>8217</v>
      </c>
      <c r="D4168" s="113" t="s">
        <v>8218</v>
      </c>
      <c r="E4168" s="113" t="s">
        <v>211</v>
      </c>
      <c r="F4168" s="113"/>
      <c r="G4168" s="113">
        <v>1</v>
      </c>
      <c r="H4168" s="118">
        <v>1650</v>
      </c>
      <c r="I4168" s="161">
        <v>0.25</v>
      </c>
      <c r="J4168" s="157">
        <f t="shared" si="130"/>
        <v>1237.5</v>
      </c>
    </row>
    <row r="4169" spans="1:10" ht="15.75">
      <c r="A4169" s="37">
        <f t="shared" si="131"/>
        <v>4165</v>
      </c>
      <c r="B4169" s="115" t="s">
        <v>202</v>
      </c>
      <c r="C4169" s="113" t="s">
        <v>8219</v>
      </c>
      <c r="D4169" s="113" t="s">
        <v>8220</v>
      </c>
      <c r="E4169" s="113" t="s">
        <v>211</v>
      </c>
      <c r="F4169" s="113"/>
      <c r="G4169" s="113">
        <v>1</v>
      </c>
      <c r="H4169" s="118">
        <v>3300</v>
      </c>
      <c r="I4169" s="161">
        <v>0.25</v>
      </c>
      <c r="J4169" s="157">
        <f t="shared" si="130"/>
        <v>2475</v>
      </c>
    </row>
    <row r="4170" spans="1:10" ht="15.75">
      <c r="A4170" s="37">
        <f t="shared" si="131"/>
        <v>4166</v>
      </c>
      <c r="B4170" s="115" t="s">
        <v>202</v>
      </c>
      <c r="C4170" s="113" t="s">
        <v>8221</v>
      </c>
      <c r="D4170" s="113" t="s">
        <v>8222</v>
      </c>
      <c r="E4170" s="113" t="s">
        <v>211</v>
      </c>
      <c r="F4170" s="113"/>
      <c r="G4170" s="113">
        <v>1</v>
      </c>
      <c r="H4170" s="118">
        <v>8250</v>
      </c>
      <c r="I4170" s="161">
        <v>0.25</v>
      </c>
      <c r="J4170" s="157">
        <f t="shared" si="130"/>
        <v>6187.5</v>
      </c>
    </row>
    <row r="4171" spans="1:10" ht="15.75">
      <c r="A4171" s="37">
        <f t="shared" si="131"/>
        <v>4167</v>
      </c>
      <c r="B4171" s="115" t="s">
        <v>202</v>
      </c>
      <c r="C4171" s="113" t="s">
        <v>8223</v>
      </c>
      <c r="D4171" s="113" t="s">
        <v>8224</v>
      </c>
      <c r="E4171" s="113" t="s">
        <v>211</v>
      </c>
      <c r="F4171" s="113"/>
      <c r="G4171" s="113">
        <v>1</v>
      </c>
      <c r="H4171" s="118">
        <v>1500</v>
      </c>
      <c r="I4171" s="161">
        <v>0.25</v>
      </c>
      <c r="J4171" s="157">
        <f t="shared" si="130"/>
        <v>1125</v>
      </c>
    </row>
    <row r="4172" spans="1:10" ht="15.75">
      <c r="A4172" s="37">
        <f t="shared" si="131"/>
        <v>4168</v>
      </c>
      <c r="B4172" s="115" t="s">
        <v>202</v>
      </c>
      <c r="C4172" s="113" t="s">
        <v>8225</v>
      </c>
      <c r="D4172" s="113" t="s">
        <v>8226</v>
      </c>
      <c r="E4172" s="113" t="s">
        <v>211</v>
      </c>
      <c r="F4172" s="113"/>
      <c r="G4172" s="113">
        <v>1</v>
      </c>
      <c r="H4172" s="118">
        <v>3000</v>
      </c>
      <c r="I4172" s="161">
        <v>0.25</v>
      </c>
      <c r="J4172" s="157">
        <f t="shared" si="130"/>
        <v>2250</v>
      </c>
    </row>
    <row r="4173" spans="1:10" ht="15.75">
      <c r="A4173" s="37">
        <f t="shared" si="131"/>
        <v>4169</v>
      </c>
      <c r="B4173" s="115" t="s">
        <v>202</v>
      </c>
      <c r="C4173" s="113" t="s">
        <v>8227</v>
      </c>
      <c r="D4173" s="113" t="s">
        <v>8228</v>
      </c>
      <c r="E4173" s="113" t="s">
        <v>211</v>
      </c>
      <c r="F4173" s="113"/>
      <c r="G4173" s="113">
        <v>1</v>
      </c>
      <c r="H4173" s="118">
        <v>9840</v>
      </c>
      <c r="I4173" s="161">
        <v>0.25</v>
      </c>
      <c r="J4173" s="157">
        <f t="shared" si="130"/>
        <v>7380</v>
      </c>
    </row>
    <row r="4174" spans="1:10" ht="15.75">
      <c r="A4174" s="37">
        <f t="shared" si="131"/>
        <v>4170</v>
      </c>
      <c r="B4174" s="115" t="s">
        <v>202</v>
      </c>
      <c r="C4174" s="113" t="s">
        <v>8229</v>
      </c>
      <c r="D4174" s="113" t="s">
        <v>8230</v>
      </c>
      <c r="E4174" s="113" t="s">
        <v>211</v>
      </c>
      <c r="F4174" s="113"/>
      <c r="G4174" s="113">
        <v>1</v>
      </c>
      <c r="H4174" s="118">
        <v>1650</v>
      </c>
      <c r="I4174" s="161">
        <v>0.25</v>
      </c>
      <c r="J4174" s="157">
        <f t="shared" si="130"/>
        <v>1237.5</v>
      </c>
    </row>
    <row r="4175" spans="1:10" ht="15.75">
      <c r="A4175" s="37">
        <f t="shared" si="131"/>
        <v>4171</v>
      </c>
      <c r="B4175" s="115" t="s">
        <v>202</v>
      </c>
      <c r="C4175" s="113" t="s">
        <v>8231</v>
      </c>
      <c r="D4175" s="113" t="s">
        <v>8232</v>
      </c>
      <c r="E4175" s="113" t="s">
        <v>211</v>
      </c>
      <c r="F4175" s="113"/>
      <c r="G4175" s="113">
        <v>1</v>
      </c>
      <c r="H4175" s="118">
        <v>3300</v>
      </c>
      <c r="I4175" s="161">
        <v>0.25</v>
      </c>
      <c r="J4175" s="157">
        <f t="shared" si="130"/>
        <v>2475</v>
      </c>
    </row>
    <row r="4176" spans="1:10" ht="15.75">
      <c r="A4176" s="37">
        <f t="shared" si="131"/>
        <v>4172</v>
      </c>
      <c r="B4176" s="115" t="s">
        <v>202</v>
      </c>
      <c r="C4176" s="113" t="s">
        <v>8233</v>
      </c>
      <c r="D4176" s="113" t="s">
        <v>8234</v>
      </c>
      <c r="E4176" s="113" t="s">
        <v>211</v>
      </c>
      <c r="F4176" s="113"/>
      <c r="G4176" s="113">
        <v>1</v>
      </c>
      <c r="H4176" s="118">
        <v>8250</v>
      </c>
      <c r="I4176" s="161">
        <v>0.25</v>
      </c>
      <c r="J4176" s="157">
        <f t="shared" si="130"/>
        <v>6187.5</v>
      </c>
    </row>
    <row r="4177" spans="1:10" ht="15.75">
      <c r="A4177" s="37">
        <f t="shared" si="131"/>
        <v>4173</v>
      </c>
      <c r="B4177" s="115" t="s">
        <v>202</v>
      </c>
      <c r="C4177" s="113" t="s">
        <v>8235</v>
      </c>
      <c r="D4177" s="113" t="s">
        <v>8236</v>
      </c>
      <c r="E4177" s="113" t="s">
        <v>211</v>
      </c>
      <c r="F4177" s="113"/>
      <c r="G4177" s="113">
        <v>1</v>
      </c>
      <c r="H4177" s="118">
        <v>1350</v>
      </c>
      <c r="I4177" s="161">
        <v>0.25</v>
      </c>
      <c r="J4177" s="157">
        <f t="shared" si="130"/>
        <v>1012.5</v>
      </c>
    </row>
    <row r="4178" spans="1:10" ht="15.75">
      <c r="A4178" s="37">
        <f t="shared" si="131"/>
        <v>4174</v>
      </c>
      <c r="B4178" s="115" t="s">
        <v>202</v>
      </c>
      <c r="C4178" s="113" t="s">
        <v>8237</v>
      </c>
      <c r="D4178" s="113" t="s">
        <v>8238</v>
      </c>
      <c r="E4178" s="113" t="s">
        <v>211</v>
      </c>
      <c r="F4178" s="113"/>
      <c r="G4178" s="113">
        <v>1</v>
      </c>
      <c r="H4178" s="118">
        <v>2700</v>
      </c>
      <c r="I4178" s="161">
        <v>0.25</v>
      </c>
      <c r="J4178" s="157">
        <f t="shared" si="130"/>
        <v>2025</v>
      </c>
    </row>
    <row r="4179" spans="1:10" ht="15.75">
      <c r="A4179" s="37">
        <f t="shared" si="131"/>
        <v>4175</v>
      </c>
      <c r="B4179" s="115" t="s">
        <v>202</v>
      </c>
      <c r="C4179" s="113" t="s">
        <v>8239</v>
      </c>
      <c r="D4179" s="113" t="s">
        <v>8240</v>
      </c>
      <c r="E4179" s="113" t="s">
        <v>211</v>
      </c>
      <c r="F4179" s="113"/>
      <c r="G4179" s="113">
        <v>1</v>
      </c>
      <c r="H4179" s="118">
        <v>8856</v>
      </c>
      <c r="I4179" s="161">
        <v>0.25</v>
      </c>
      <c r="J4179" s="157">
        <f t="shared" si="130"/>
        <v>6642</v>
      </c>
    </row>
    <row r="4180" spans="1:10" ht="15.75">
      <c r="A4180" s="37">
        <f t="shared" si="131"/>
        <v>4176</v>
      </c>
      <c r="B4180" s="115" t="s">
        <v>202</v>
      </c>
      <c r="C4180" s="113" t="s">
        <v>8241</v>
      </c>
      <c r="D4180" s="113" t="s">
        <v>8242</v>
      </c>
      <c r="E4180" s="113" t="s">
        <v>211</v>
      </c>
      <c r="F4180" s="113"/>
      <c r="G4180" s="113">
        <v>1</v>
      </c>
      <c r="H4180" s="118">
        <v>1500</v>
      </c>
      <c r="I4180" s="161">
        <v>0.25</v>
      </c>
      <c r="J4180" s="157">
        <f t="shared" si="130"/>
        <v>1125</v>
      </c>
    </row>
    <row r="4181" spans="1:10" ht="15.75">
      <c r="A4181" s="37">
        <f t="shared" si="131"/>
        <v>4177</v>
      </c>
      <c r="B4181" s="115" t="s">
        <v>202</v>
      </c>
      <c r="C4181" s="113" t="s">
        <v>8243</v>
      </c>
      <c r="D4181" s="113" t="s">
        <v>8244</v>
      </c>
      <c r="E4181" s="113" t="s">
        <v>211</v>
      </c>
      <c r="F4181" s="113"/>
      <c r="G4181" s="113">
        <v>1</v>
      </c>
      <c r="H4181" s="118">
        <v>3000</v>
      </c>
      <c r="I4181" s="161">
        <v>0.25</v>
      </c>
      <c r="J4181" s="157">
        <f t="shared" si="130"/>
        <v>2250</v>
      </c>
    </row>
    <row r="4182" spans="1:10" ht="15.75">
      <c r="A4182" s="37">
        <f t="shared" si="131"/>
        <v>4178</v>
      </c>
      <c r="B4182" s="115" t="s">
        <v>202</v>
      </c>
      <c r="C4182" s="113" t="s">
        <v>8245</v>
      </c>
      <c r="D4182" s="113" t="s">
        <v>8246</v>
      </c>
      <c r="E4182" s="113" t="s">
        <v>211</v>
      </c>
      <c r="F4182" s="113"/>
      <c r="G4182" s="113">
        <v>1</v>
      </c>
      <c r="H4182" s="118">
        <v>7500</v>
      </c>
      <c r="I4182" s="161">
        <v>0.25</v>
      </c>
      <c r="J4182" s="157">
        <f t="shared" si="130"/>
        <v>5625</v>
      </c>
    </row>
    <row r="4183" spans="1:10" ht="15.75">
      <c r="A4183" s="37">
        <f t="shared" si="131"/>
        <v>4179</v>
      </c>
      <c r="B4183" s="115" t="s">
        <v>202</v>
      </c>
      <c r="C4183" s="113" t="s">
        <v>8247</v>
      </c>
      <c r="D4183" s="113" t="s">
        <v>8248</v>
      </c>
      <c r="E4183" s="113" t="s">
        <v>211</v>
      </c>
      <c r="F4183" s="113"/>
      <c r="G4183" s="113">
        <v>1</v>
      </c>
      <c r="H4183" s="118">
        <v>1350</v>
      </c>
      <c r="I4183" s="161">
        <v>0.25</v>
      </c>
      <c r="J4183" s="157">
        <f t="shared" si="130"/>
        <v>1012.5</v>
      </c>
    </row>
    <row r="4184" spans="1:10" ht="15.75">
      <c r="A4184" s="37">
        <f t="shared" si="131"/>
        <v>4180</v>
      </c>
      <c r="B4184" s="115" t="s">
        <v>202</v>
      </c>
      <c r="C4184" s="113" t="s">
        <v>8249</v>
      </c>
      <c r="D4184" s="113" t="s">
        <v>8250</v>
      </c>
      <c r="E4184" s="113" t="s">
        <v>211</v>
      </c>
      <c r="F4184" s="113"/>
      <c r="G4184" s="113">
        <v>1</v>
      </c>
      <c r="H4184" s="118">
        <v>2700</v>
      </c>
      <c r="I4184" s="161">
        <v>0.25</v>
      </c>
      <c r="J4184" s="157">
        <f t="shared" si="130"/>
        <v>2025</v>
      </c>
    </row>
    <row r="4185" spans="1:10" ht="15.75">
      <c r="A4185" s="37">
        <f t="shared" si="131"/>
        <v>4181</v>
      </c>
      <c r="B4185" s="115" t="s">
        <v>202</v>
      </c>
      <c r="C4185" s="113" t="s">
        <v>8251</v>
      </c>
      <c r="D4185" s="113" t="s">
        <v>8252</v>
      </c>
      <c r="E4185" s="113" t="s">
        <v>211</v>
      </c>
      <c r="F4185" s="113"/>
      <c r="G4185" s="113">
        <v>1</v>
      </c>
      <c r="H4185" s="118">
        <v>8856</v>
      </c>
      <c r="I4185" s="161">
        <v>0.25</v>
      </c>
      <c r="J4185" s="157">
        <f t="shared" si="130"/>
        <v>6642</v>
      </c>
    </row>
    <row r="4186" spans="1:10" ht="15.75">
      <c r="A4186" s="37">
        <f t="shared" si="131"/>
        <v>4182</v>
      </c>
      <c r="B4186" s="115" t="s">
        <v>202</v>
      </c>
      <c r="C4186" s="113" t="s">
        <v>8253</v>
      </c>
      <c r="D4186" s="113" t="s">
        <v>8254</v>
      </c>
      <c r="E4186" s="113" t="s">
        <v>211</v>
      </c>
      <c r="F4186" s="113"/>
      <c r="G4186" s="113">
        <v>1</v>
      </c>
      <c r="H4186" s="118">
        <v>1500</v>
      </c>
      <c r="I4186" s="161">
        <v>0.25</v>
      </c>
      <c r="J4186" s="157">
        <f t="shared" si="130"/>
        <v>1125</v>
      </c>
    </row>
    <row r="4187" spans="1:10" ht="15.75">
      <c r="A4187" s="37">
        <f t="shared" si="131"/>
        <v>4183</v>
      </c>
      <c r="B4187" s="115" t="s">
        <v>202</v>
      </c>
      <c r="C4187" s="113" t="s">
        <v>8255</v>
      </c>
      <c r="D4187" s="113" t="s">
        <v>8256</v>
      </c>
      <c r="E4187" s="113" t="s">
        <v>211</v>
      </c>
      <c r="F4187" s="113"/>
      <c r="G4187" s="113">
        <v>1</v>
      </c>
      <c r="H4187" s="118">
        <v>3000</v>
      </c>
      <c r="I4187" s="161">
        <v>0.25</v>
      </c>
      <c r="J4187" s="157">
        <f t="shared" si="130"/>
        <v>2250</v>
      </c>
    </row>
    <row r="4188" spans="1:10" ht="15.75">
      <c r="A4188" s="37">
        <f t="shared" si="131"/>
        <v>4184</v>
      </c>
      <c r="B4188" s="115" t="s">
        <v>202</v>
      </c>
      <c r="C4188" s="113" t="s">
        <v>8257</v>
      </c>
      <c r="D4188" s="113" t="s">
        <v>8258</v>
      </c>
      <c r="E4188" s="113" t="s">
        <v>211</v>
      </c>
      <c r="F4188" s="113"/>
      <c r="G4188" s="113">
        <v>1</v>
      </c>
      <c r="H4188" s="118">
        <v>7500</v>
      </c>
      <c r="I4188" s="161">
        <v>0.25</v>
      </c>
      <c r="J4188" s="157">
        <f t="shared" si="130"/>
        <v>5625</v>
      </c>
    </row>
    <row r="4189" spans="1:10" ht="15.75">
      <c r="A4189" s="37">
        <f t="shared" si="131"/>
        <v>4185</v>
      </c>
      <c r="B4189" s="115" t="s">
        <v>202</v>
      </c>
      <c r="C4189" s="113" t="s">
        <v>8103</v>
      </c>
      <c r="D4189" s="113" t="s">
        <v>8104</v>
      </c>
      <c r="E4189" s="113" t="s">
        <v>211</v>
      </c>
      <c r="F4189" s="113"/>
      <c r="G4189" s="113">
        <v>1</v>
      </c>
      <c r="H4189" s="118">
        <v>1250</v>
      </c>
      <c r="I4189" s="161">
        <v>0.25</v>
      </c>
      <c r="J4189" s="157">
        <f t="shared" si="130"/>
        <v>937.5</v>
      </c>
    </row>
    <row r="4190" spans="1:10" ht="15.75">
      <c r="A4190" s="37">
        <f t="shared" si="131"/>
        <v>4186</v>
      </c>
      <c r="B4190" s="115" t="s">
        <v>202</v>
      </c>
      <c r="C4190" s="113" t="s">
        <v>8105</v>
      </c>
      <c r="D4190" s="113" t="s">
        <v>8106</v>
      </c>
      <c r="E4190" s="113" t="s">
        <v>211</v>
      </c>
      <c r="F4190" s="113"/>
      <c r="G4190" s="113">
        <v>1</v>
      </c>
      <c r="H4190" s="118">
        <v>2500</v>
      </c>
      <c r="I4190" s="161">
        <v>0.25</v>
      </c>
      <c r="J4190" s="157">
        <f t="shared" si="130"/>
        <v>1875</v>
      </c>
    </row>
    <row r="4191" spans="1:10" ht="15.75">
      <c r="A4191" s="37">
        <f t="shared" si="131"/>
        <v>4187</v>
      </c>
      <c r="B4191" s="115" t="s">
        <v>202</v>
      </c>
      <c r="C4191" s="113" t="s">
        <v>8107</v>
      </c>
      <c r="D4191" s="113" t="s">
        <v>8108</v>
      </c>
      <c r="E4191" s="113" t="s">
        <v>211</v>
      </c>
      <c r="F4191" s="113"/>
      <c r="G4191" s="113">
        <v>1</v>
      </c>
      <c r="H4191" s="118">
        <v>8200</v>
      </c>
      <c r="I4191" s="161">
        <v>0.25</v>
      </c>
      <c r="J4191" s="157">
        <f t="shared" si="130"/>
        <v>6150</v>
      </c>
    </row>
    <row r="4192" spans="1:10" ht="15.75">
      <c r="A4192" s="37">
        <f t="shared" si="131"/>
        <v>4188</v>
      </c>
      <c r="B4192" s="115" t="s">
        <v>202</v>
      </c>
      <c r="C4192" s="113" t="s">
        <v>8109</v>
      </c>
      <c r="D4192" s="113" t="s">
        <v>8110</v>
      </c>
      <c r="E4192" s="113" t="s">
        <v>211</v>
      </c>
      <c r="F4192" s="113"/>
      <c r="G4192" s="113">
        <v>1</v>
      </c>
      <c r="H4192" s="118">
        <v>1400</v>
      </c>
      <c r="I4192" s="161">
        <v>0.25</v>
      </c>
      <c r="J4192" s="157">
        <f t="shared" si="130"/>
        <v>1050</v>
      </c>
    </row>
    <row r="4193" spans="1:10" ht="15.75">
      <c r="A4193" s="37">
        <f t="shared" si="131"/>
        <v>4189</v>
      </c>
      <c r="B4193" s="115" t="s">
        <v>202</v>
      </c>
      <c r="C4193" s="113" t="s">
        <v>8111</v>
      </c>
      <c r="D4193" s="113" t="s">
        <v>8112</v>
      </c>
      <c r="E4193" s="113" t="s">
        <v>211</v>
      </c>
      <c r="F4193" s="113"/>
      <c r="G4193" s="113">
        <v>1</v>
      </c>
      <c r="H4193" s="118">
        <v>2800</v>
      </c>
      <c r="I4193" s="161">
        <v>0.25</v>
      </c>
      <c r="J4193" s="157">
        <f t="shared" si="130"/>
        <v>2100</v>
      </c>
    </row>
    <row r="4194" spans="1:10" ht="15.75">
      <c r="A4194" s="37">
        <f t="shared" si="131"/>
        <v>4190</v>
      </c>
      <c r="B4194" s="115" t="s">
        <v>202</v>
      </c>
      <c r="C4194" s="113" t="s">
        <v>8113</v>
      </c>
      <c r="D4194" s="113" t="s">
        <v>8114</v>
      </c>
      <c r="E4194" s="113" t="s">
        <v>211</v>
      </c>
      <c r="F4194" s="113"/>
      <c r="G4194" s="113">
        <v>1</v>
      </c>
      <c r="H4194" s="118">
        <v>7000</v>
      </c>
      <c r="I4194" s="161">
        <v>0.25</v>
      </c>
      <c r="J4194" s="157">
        <f t="shared" si="130"/>
        <v>5250</v>
      </c>
    </row>
    <row r="4195" spans="1:10" ht="15.75">
      <c r="A4195" s="37">
        <f t="shared" si="131"/>
        <v>4191</v>
      </c>
      <c r="B4195" s="115" t="s">
        <v>202</v>
      </c>
      <c r="C4195" s="113" t="s">
        <v>8115</v>
      </c>
      <c r="D4195" s="113" t="s">
        <v>8116</v>
      </c>
      <c r="E4195" s="113" t="s">
        <v>211</v>
      </c>
      <c r="F4195" s="113"/>
      <c r="G4195" s="113">
        <v>1</v>
      </c>
      <c r="H4195" s="118">
        <v>1250</v>
      </c>
      <c r="I4195" s="161">
        <v>0.25</v>
      </c>
      <c r="J4195" s="157">
        <f t="shared" si="130"/>
        <v>937.5</v>
      </c>
    </row>
    <row r="4196" spans="1:10" ht="15.75">
      <c r="A4196" s="37">
        <f t="shared" si="131"/>
        <v>4192</v>
      </c>
      <c r="B4196" s="115" t="s">
        <v>202</v>
      </c>
      <c r="C4196" s="113" t="s">
        <v>8117</v>
      </c>
      <c r="D4196" s="113" t="s">
        <v>8118</v>
      </c>
      <c r="E4196" s="113" t="s">
        <v>211</v>
      </c>
      <c r="F4196" s="113"/>
      <c r="G4196" s="113">
        <v>1</v>
      </c>
      <c r="H4196" s="118">
        <v>2500</v>
      </c>
      <c r="I4196" s="161">
        <v>0.25</v>
      </c>
      <c r="J4196" s="157">
        <f t="shared" si="130"/>
        <v>1875</v>
      </c>
    </row>
    <row r="4197" spans="1:10" ht="15.75">
      <c r="A4197" s="37">
        <f t="shared" si="131"/>
        <v>4193</v>
      </c>
      <c r="B4197" s="115" t="s">
        <v>202</v>
      </c>
      <c r="C4197" s="113" t="s">
        <v>8119</v>
      </c>
      <c r="D4197" s="113" t="s">
        <v>8120</v>
      </c>
      <c r="E4197" s="113" t="s">
        <v>211</v>
      </c>
      <c r="F4197" s="113"/>
      <c r="G4197" s="113">
        <v>1</v>
      </c>
      <c r="H4197" s="118">
        <v>8200</v>
      </c>
      <c r="I4197" s="161">
        <v>0.25</v>
      </c>
      <c r="J4197" s="157">
        <f t="shared" si="130"/>
        <v>6150</v>
      </c>
    </row>
    <row r="4198" spans="1:10" ht="15.75">
      <c r="A4198" s="37">
        <f t="shared" si="131"/>
        <v>4194</v>
      </c>
      <c r="B4198" s="115" t="s">
        <v>202</v>
      </c>
      <c r="C4198" s="113" t="s">
        <v>8121</v>
      </c>
      <c r="D4198" s="113" t="s">
        <v>8122</v>
      </c>
      <c r="E4198" s="113" t="s">
        <v>211</v>
      </c>
      <c r="F4198" s="113"/>
      <c r="G4198" s="113">
        <v>1</v>
      </c>
      <c r="H4198" s="118">
        <v>1400</v>
      </c>
      <c r="I4198" s="161">
        <v>0.25</v>
      </c>
      <c r="J4198" s="157">
        <f t="shared" si="130"/>
        <v>1050</v>
      </c>
    </row>
    <row r="4199" spans="1:10" ht="15.75">
      <c r="A4199" s="37">
        <f t="shared" si="131"/>
        <v>4195</v>
      </c>
      <c r="B4199" s="115" t="s">
        <v>202</v>
      </c>
      <c r="C4199" s="113" t="s">
        <v>8123</v>
      </c>
      <c r="D4199" s="113" t="s">
        <v>8124</v>
      </c>
      <c r="E4199" s="113" t="s">
        <v>211</v>
      </c>
      <c r="F4199" s="113"/>
      <c r="G4199" s="113">
        <v>1</v>
      </c>
      <c r="H4199" s="118">
        <v>2800</v>
      </c>
      <c r="I4199" s="161">
        <v>0.25</v>
      </c>
      <c r="J4199" s="157">
        <f t="shared" si="130"/>
        <v>2100</v>
      </c>
    </row>
    <row r="4200" spans="1:10" ht="15.75">
      <c r="A4200" s="37">
        <f t="shared" si="131"/>
        <v>4196</v>
      </c>
      <c r="B4200" s="115" t="s">
        <v>202</v>
      </c>
      <c r="C4200" s="113" t="s">
        <v>8125</v>
      </c>
      <c r="D4200" s="113" t="s">
        <v>8126</v>
      </c>
      <c r="E4200" s="113" t="s">
        <v>211</v>
      </c>
      <c r="F4200" s="113"/>
      <c r="G4200" s="113">
        <v>1</v>
      </c>
      <c r="H4200" s="118">
        <v>7000</v>
      </c>
      <c r="I4200" s="161">
        <v>0.25</v>
      </c>
      <c r="J4200" s="157">
        <f t="shared" si="130"/>
        <v>5250</v>
      </c>
    </row>
    <row r="4201" spans="1:10" ht="15.75">
      <c r="A4201" s="37">
        <f t="shared" si="131"/>
        <v>4197</v>
      </c>
      <c r="B4201" s="115" t="s">
        <v>202</v>
      </c>
      <c r="C4201" s="113" t="s">
        <v>8127</v>
      </c>
      <c r="D4201" s="113" t="s">
        <v>8128</v>
      </c>
      <c r="E4201" s="113" t="s">
        <v>211</v>
      </c>
      <c r="F4201" s="113"/>
      <c r="G4201" s="113">
        <v>1</v>
      </c>
      <c r="H4201" s="118">
        <v>1250</v>
      </c>
      <c r="I4201" s="161">
        <v>0.25</v>
      </c>
      <c r="J4201" s="157">
        <f t="shared" si="130"/>
        <v>937.5</v>
      </c>
    </row>
    <row r="4202" spans="1:10" ht="15.75">
      <c r="A4202" s="37">
        <f t="shared" si="131"/>
        <v>4198</v>
      </c>
      <c r="B4202" s="115" t="s">
        <v>202</v>
      </c>
      <c r="C4202" s="113" t="s">
        <v>8129</v>
      </c>
      <c r="D4202" s="113" t="s">
        <v>8130</v>
      </c>
      <c r="E4202" s="113" t="s">
        <v>211</v>
      </c>
      <c r="F4202" s="113"/>
      <c r="G4202" s="113">
        <v>1</v>
      </c>
      <c r="H4202" s="118">
        <v>2500</v>
      </c>
      <c r="I4202" s="161">
        <v>0.25</v>
      </c>
      <c r="J4202" s="157">
        <f t="shared" si="130"/>
        <v>1875</v>
      </c>
    </row>
    <row r="4203" spans="1:10" ht="15.75">
      <c r="A4203" s="37">
        <f t="shared" si="131"/>
        <v>4199</v>
      </c>
      <c r="B4203" s="115" t="s">
        <v>202</v>
      </c>
      <c r="C4203" s="113" t="s">
        <v>8131</v>
      </c>
      <c r="D4203" s="113" t="s">
        <v>8132</v>
      </c>
      <c r="E4203" s="113" t="s">
        <v>211</v>
      </c>
      <c r="F4203" s="113"/>
      <c r="G4203" s="113">
        <v>1</v>
      </c>
      <c r="H4203" s="118">
        <v>8200</v>
      </c>
      <c r="I4203" s="161">
        <v>0.25</v>
      </c>
      <c r="J4203" s="157">
        <f t="shared" si="130"/>
        <v>6150</v>
      </c>
    </row>
    <row r="4204" spans="1:10" ht="15.75">
      <c r="A4204" s="37">
        <f t="shared" si="131"/>
        <v>4200</v>
      </c>
      <c r="B4204" s="115" t="s">
        <v>202</v>
      </c>
      <c r="C4204" s="113" t="s">
        <v>8133</v>
      </c>
      <c r="D4204" s="113" t="s">
        <v>8134</v>
      </c>
      <c r="E4204" s="113" t="s">
        <v>211</v>
      </c>
      <c r="F4204" s="113"/>
      <c r="G4204" s="113">
        <v>1</v>
      </c>
      <c r="H4204" s="118">
        <v>1400</v>
      </c>
      <c r="I4204" s="161">
        <v>0.25</v>
      </c>
      <c r="J4204" s="157">
        <f t="shared" si="130"/>
        <v>1050</v>
      </c>
    </row>
    <row r="4205" spans="1:10" ht="15.75">
      <c r="A4205" s="37">
        <f t="shared" si="131"/>
        <v>4201</v>
      </c>
      <c r="B4205" s="115" t="s">
        <v>202</v>
      </c>
      <c r="C4205" s="113" t="s">
        <v>8135</v>
      </c>
      <c r="D4205" s="113" t="s">
        <v>8136</v>
      </c>
      <c r="E4205" s="113" t="s">
        <v>211</v>
      </c>
      <c r="F4205" s="113"/>
      <c r="G4205" s="113">
        <v>1</v>
      </c>
      <c r="H4205" s="118">
        <v>2800</v>
      </c>
      <c r="I4205" s="161">
        <v>0.25</v>
      </c>
      <c r="J4205" s="157">
        <f t="shared" si="130"/>
        <v>2100</v>
      </c>
    </row>
    <row r="4206" spans="1:10" ht="15.75">
      <c r="A4206" s="37">
        <f t="shared" si="131"/>
        <v>4202</v>
      </c>
      <c r="B4206" s="115" t="s">
        <v>202</v>
      </c>
      <c r="C4206" s="113" t="s">
        <v>8137</v>
      </c>
      <c r="D4206" s="113" t="s">
        <v>8138</v>
      </c>
      <c r="E4206" s="113" t="s">
        <v>211</v>
      </c>
      <c r="F4206" s="113"/>
      <c r="G4206" s="113">
        <v>1</v>
      </c>
      <c r="H4206" s="118">
        <v>7000</v>
      </c>
      <c r="I4206" s="161">
        <v>0.25</v>
      </c>
      <c r="J4206" s="157">
        <f t="shared" si="130"/>
        <v>5250</v>
      </c>
    </row>
    <row r="4207" spans="1:10" ht="15.75">
      <c r="A4207" s="37">
        <f t="shared" si="131"/>
        <v>4203</v>
      </c>
      <c r="B4207" s="115" t="s">
        <v>202</v>
      </c>
      <c r="C4207" s="113" t="s">
        <v>8139</v>
      </c>
      <c r="D4207" s="113" t="s">
        <v>8140</v>
      </c>
      <c r="E4207" s="113" t="s">
        <v>211</v>
      </c>
      <c r="F4207" s="113"/>
      <c r="G4207" s="113">
        <v>1</v>
      </c>
      <c r="H4207" s="118">
        <v>1250</v>
      </c>
      <c r="I4207" s="161">
        <v>0.25</v>
      </c>
      <c r="J4207" s="157">
        <f t="shared" si="130"/>
        <v>937.5</v>
      </c>
    </row>
    <row r="4208" spans="1:10" ht="15.75">
      <c r="A4208" s="37">
        <f t="shared" si="131"/>
        <v>4204</v>
      </c>
      <c r="B4208" s="115" t="s">
        <v>202</v>
      </c>
      <c r="C4208" s="113" t="s">
        <v>8141</v>
      </c>
      <c r="D4208" s="113" t="s">
        <v>8142</v>
      </c>
      <c r="E4208" s="113" t="s">
        <v>211</v>
      </c>
      <c r="F4208" s="113"/>
      <c r="G4208" s="113">
        <v>1</v>
      </c>
      <c r="H4208" s="118">
        <v>2500</v>
      </c>
      <c r="I4208" s="161">
        <v>0.25</v>
      </c>
      <c r="J4208" s="157">
        <f t="shared" si="130"/>
        <v>1875</v>
      </c>
    </row>
    <row r="4209" spans="1:10" ht="15.75">
      <c r="A4209" s="37">
        <f t="shared" si="131"/>
        <v>4205</v>
      </c>
      <c r="B4209" s="115" t="s">
        <v>202</v>
      </c>
      <c r="C4209" s="113" t="s">
        <v>8143</v>
      </c>
      <c r="D4209" s="113" t="s">
        <v>8144</v>
      </c>
      <c r="E4209" s="113" t="s">
        <v>211</v>
      </c>
      <c r="F4209" s="113"/>
      <c r="G4209" s="113">
        <v>1</v>
      </c>
      <c r="H4209" s="118">
        <v>8200</v>
      </c>
      <c r="I4209" s="161">
        <v>0.25</v>
      </c>
      <c r="J4209" s="157">
        <f t="shared" si="130"/>
        <v>6150</v>
      </c>
    </row>
    <row r="4210" spans="1:10" ht="15.75">
      <c r="A4210" s="37">
        <f t="shared" si="131"/>
        <v>4206</v>
      </c>
      <c r="B4210" s="115" t="s">
        <v>202</v>
      </c>
      <c r="C4210" s="113" t="s">
        <v>8145</v>
      </c>
      <c r="D4210" s="113" t="s">
        <v>8146</v>
      </c>
      <c r="E4210" s="113" t="s">
        <v>211</v>
      </c>
      <c r="F4210" s="113"/>
      <c r="G4210" s="113">
        <v>1</v>
      </c>
      <c r="H4210" s="118">
        <v>1400</v>
      </c>
      <c r="I4210" s="161">
        <v>0.25</v>
      </c>
      <c r="J4210" s="157">
        <f t="shared" si="130"/>
        <v>1050</v>
      </c>
    </row>
    <row r="4211" spans="1:10" ht="15.75">
      <c r="A4211" s="37">
        <f t="shared" si="131"/>
        <v>4207</v>
      </c>
      <c r="B4211" s="115" t="s">
        <v>202</v>
      </c>
      <c r="C4211" s="113" t="s">
        <v>8147</v>
      </c>
      <c r="D4211" s="113" t="s">
        <v>8148</v>
      </c>
      <c r="E4211" s="113" t="s">
        <v>211</v>
      </c>
      <c r="F4211" s="113"/>
      <c r="G4211" s="113">
        <v>1</v>
      </c>
      <c r="H4211" s="118">
        <v>2800</v>
      </c>
      <c r="I4211" s="161">
        <v>0.25</v>
      </c>
      <c r="J4211" s="157">
        <f t="shared" si="130"/>
        <v>2100</v>
      </c>
    </row>
    <row r="4212" spans="1:10" ht="15.75">
      <c r="A4212" s="37">
        <f t="shared" si="131"/>
        <v>4208</v>
      </c>
      <c r="B4212" s="115" t="s">
        <v>202</v>
      </c>
      <c r="C4212" s="113" t="s">
        <v>8149</v>
      </c>
      <c r="D4212" s="113" t="s">
        <v>8150</v>
      </c>
      <c r="E4212" s="113" t="s">
        <v>211</v>
      </c>
      <c r="F4212" s="113"/>
      <c r="G4212" s="113">
        <v>1</v>
      </c>
      <c r="H4212" s="118">
        <v>7000</v>
      </c>
      <c r="I4212" s="161">
        <v>0.25</v>
      </c>
      <c r="J4212" s="157">
        <f t="shared" si="130"/>
        <v>5250</v>
      </c>
    </row>
    <row r="4213" spans="1:10" ht="15.75">
      <c r="A4213" s="37">
        <f t="shared" si="131"/>
        <v>4209</v>
      </c>
      <c r="B4213" s="115" t="s">
        <v>202</v>
      </c>
      <c r="C4213" s="113" t="s">
        <v>8151</v>
      </c>
      <c r="D4213" s="113" t="s">
        <v>8152</v>
      </c>
      <c r="E4213" s="113" t="s">
        <v>211</v>
      </c>
      <c r="F4213" s="113"/>
      <c r="G4213" s="113">
        <v>1</v>
      </c>
      <c r="H4213" s="118">
        <v>1250</v>
      </c>
      <c r="I4213" s="161">
        <v>0.25</v>
      </c>
      <c r="J4213" s="157">
        <f t="shared" si="130"/>
        <v>937.5</v>
      </c>
    </row>
    <row r="4214" spans="1:10" ht="15.75">
      <c r="A4214" s="37">
        <f t="shared" si="131"/>
        <v>4210</v>
      </c>
      <c r="B4214" s="115" t="s">
        <v>202</v>
      </c>
      <c r="C4214" s="113" t="s">
        <v>8153</v>
      </c>
      <c r="D4214" s="113" t="s">
        <v>8154</v>
      </c>
      <c r="E4214" s="113" t="s">
        <v>211</v>
      </c>
      <c r="F4214" s="113"/>
      <c r="G4214" s="113">
        <v>1</v>
      </c>
      <c r="H4214" s="118">
        <v>2500</v>
      </c>
      <c r="I4214" s="161">
        <v>0.25</v>
      </c>
      <c r="J4214" s="157">
        <f t="shared" si="130"/>
        <v>1875</v>
      </c>
    </row>
    <row r="4215" spans="1:10" ht="15.75">
      <c r="A4215" s="37">
        <f t="shared" si="131"/>
        <v>4211</v>
      </c>
      <c r="B4215" s="115" t="s">
        <v>202</v>
      </c>
      <c r="C4215" s="113" t="s">
        <v>8155</v>
      </c>
      <c r="D4215" s="113" t="s">
        <v>8156</v>
      </c>
      <c r="E4215" s="113" t="s">
        <v>211</v>
      </c>
      <c r="F4215" s="113"/>
      <c r="G4215" s="113">
        <v>1</v>
      </c>
      <c r="H4215" s="118">
        <v>8200</v>
      </c>
      <c r="I4215" s="161">
        <v>0.25</v>
      </c>
      <c r="J4215" s="157">
        <f t="shared" ref="J4215:J4278" si="132">H4215*(1-I4215)</f>
        <v>6150</v>
      </c>
    </row>
    <row r="4216" spans="1:10" ht="15.75">
      <c r="A4216" s="37">
        <f t="shared" si="131"/>
        <v>4212</v>
      </c>
      <c r="B4216" s="115" t="s">
        <v>202</v>
      </c>
      <c r="C4216" s="113" t="s">
        <v>8157</v>
      </c>
      <c r="D4216" s="113" t="s">
        <v>8158</v>
      </c>
      <c r="E4216" s="113" t="s">
        <v>211</v>
      </c>
      <c r="F4216" s="113"/>
      <c r="G4216" s="113">
        <v>1</v>
      </c>
      <c r="H4216" s="118">
        <v>1400</v>
      </c>
      <c r="I4216" s="161">
        <v>0.25</v>
      </c>
      <c r="J4216" s="157">
        <f t="shared" si="132"/>
        <v>1050</v>
      </c>
    </row>
    <row r="4217" spans="1:10" ht="15.75">
      <c r="A4217" s="37">
        <f t="shared" si="131"/>
        <v>4213</v>
      </c>
      <c r="B4217" s="115" t="s">
        <v>202</v>
      </c>
      <c r="C4217" s="113" t="s">
        <v>8159</v>
      </c>
      <c r="D4217" s="113" t="s">
        <v>8160</v>
      </c>
      <c r="E4217" s="113" t="s">
        <v>211</v>
      </c>
      <c r="F4217" s="113"/>
      <c r="G4217" s="113">
        <v>1</v>
      </c>
      <c r="H4217" s="118">
        <v>2800</v>
      </c>
      <c r="I4217" s="161">
        <v>0.25</v>
      </c>
      <c r="J4217" s="157">
        <f t="shared" si="132"/>
        <v>2100</v>
      </c>
    </row>
    <row r="4218" spans="1:10" ht="15.75">
      <c r="A4218" s="37">
        <f t="shared" si="131"/>
        <v>4214</v>
      </c>
      <c r="B4218" s="115" t="s">
        <v>202</v>
      </c>
      <c r="C4218" s="113" t="s">
        <v>8161</v>
      </c>
      <c r="D4218" s="113" t="s">
        <v>8162</v>
      </c>
      <c r="E4218" s="113" t="s">
        <v>211</v>
      </c>
      <c r="F4218" s="113"/>
      <c r="G4218" s="113">
        <v>1</v>
      </c>
      <c r="H4218" s="118">
        <v>7000</v>
      </c>
      <c r="I4218" s="161">
        <v>0.25</v>
      </c>
      <c r="J4218" s="157">
        <f t="shared" si="132"/>
        <v>5250</v>
      </c>
    </row>
    <row r="4219" spans="1:10" ht="15.75">
      <c r="A4219" s="37">
        <f t="shared" si="131"/>
        <v>4215</v>
      </c>
      <c r="B4219" s="115" t="s">
        <v>202</v>
      </c>
      <c r="C4219" s="113" t="s">
        <v>8163</v>
      </c>
      <c r="D4219" s="113" t="s">
        <v>8164</v>
      </c>
      <c r="E4219" s="113" t="s">
        <v>211</v>
      </c>
      <c r="F4219" s="113"/>
      <c r="G4219" s="113">
        <v>1</v>
      </c>
      <c r="H4219" s="118">
        <v>1450</v>
      </c>
      <c r="I4219" s="161">
        <v>0.25</v>
      </c>
      <c r="J4219" s="157">
        <f t="shared" si="132"/>
        <v>1087.5</v>
      </c>
    </row>
    <row r="4220" spans="1:10" ht="15.75">
      <c r="A4220" s="37">
        <f t="shared" si="131"/>
        <v>4216</v>
      </c>
      <c r="B4220" s="115" t="s">
        <v>202</v>
      </c>
      <c r="C4220" s="113" t="s">
        <v>8165</v>
      </c>
      <c r="D4220" s="113" t="s">
        <v>8166</v>
      </c>
      <c r="E4220" s="113" t="s">
        <v>211</v>
      </c>
      <c r="F4220" s="113"/>
      <c r="G4220" s="113">
        <v>1</v>
      </c>
      <c r="H4220" s="118">
        <v>2900</v>
      </c>
      <c r="I4220" s="161">
        <v>0.25</v>
      </c>
      <c r="J4220" s="157">
        <f t="shared" si="132"/>
        <v>2175</v>
      </c>
    </row>
    <row r="4221" spans="1:10" ht="15.75">
      <c r="A4221" s="37">
        <f t="shared" si="131"/>
        <v>4217</v>
      </c>
      <c r="B4221" s="115" t="s">
        <v>202</v>
      </c>
      <c r="C4221" s="113" t="s">
        <v>8167</v>
      </c>
      <c r="D4221" s="113" t="s">
        <v>8168</v>
      </c>
      <c r="E4221" s="113" t="s">
        <v>211</v>
      </c>
      <c r="F4221" s="113"/>
      <c r="G4221" s="113">
        <v>1</v>
      </c>
      <c r="H4221" s="118">
        <v>9512</v>
      </c>
      <c r="I4221" s="161">
        <v>0.25</v>
      </c>
      <c r="J4221" s="157">
        <f t="shared" si="132"/>
        <v>7134</v>
      </c>
    </row>
    <row r="4222" spans="1:10" ht="15.75">
      <c r="A4222" s="37">
        <f t="shared" si="131"/>
        <v>4218</v>
      </c>
      <c r="B4222" s="115" t="s">
        <v>202</v>
      </c>
      <c r="C4222" s="113" t="s">
        <v>8169</v>
      </c>
      <c r="D4222" s="113" t="s">
        <v>8170</v>
      </c>
      <c r="E4222" s="113" t="s">
        <v>211</v>
      </c>
      <c r="F4222" s="113"/>
      <c r="G4222" s="113">
        <v>1</v>
      </c>
      <c r="H4222" s="118">
        <v>1600</v>
      </c>
      <c r="I4222" s="161">
        <v>0.25</v>
      </c>
      <c r="J4222" s="157">
        <f t="shared" si="132"/>
        <v>1200</v>
      </c>
    </row>
    <row r="4223" spans="1:10" ht="15.75">
      <c r="A4223" s="37">
        <f t="shared" si="131"/>
        <v>4219</v>
      </c>
      <c r="B4223" s="115" t="s">
        <v>202</v>
      </c>
      <c r="C4223" s="113" t="s">
        <v>8171</v>
      </c>
      <c r="D4223" s="113" t="s">
        <v>8172</v>
      </c>
      <c r="E4223" s="113" t="s">
        <v>211</v>
      </c>
      <c r="F4223" s="113"/>
      <c r="G4223" s="113">
        <v>1</v>
      </c>
      <c r="H4223" s="118">
        <v>3200</v>
      </c>
      <c r="I4223" s="161">
        <v>0.25</v>
      </c>
      <c r="J4223" s="157">
        <f t="shared" si="132"/>
        <v>2400</v>
      </c>
    </row>
    <row r="4224" spans="1:10" ht="15.75">
      <c r="A4224" s="37">
        <f t="shared" si="131"/>
        <v>4220</v>
      </c>
      <c r="B4224" s="115" t="s">
        <v>202</v>
      </c>
      <c r="C4224" s="113" t="s">
        <v>8173</v>
      </c>
      <c r="D4224" s="113" t="s">
        <v>8174</v>
      </c>
      <c r="E4224" s="113" t="s">
        <v>211</v>
      </c>
      <c r="F4224" s="113"/>
      <c r="G4224" s="113">
        <v>1</v>
      </c>
      <c r="H4224" s="118">
        <v>8000</v>
      </c>
      <c r="I4224" s="161">
        <v>0.25</v>
      </c>
      <c r="J4224" s="157">
        <f t="shared" si="132"/>
        <v>6000</v>
      </c>
    </row>
    <row r="4225" spans="1:10" ht="15.75">
      <c r="A4225" s="37">
        <f t="shared" si="131"/>
        <v>4221</v>
      </c>
      <c r="B4225" s="115" t="s">
        <v>202</v>
      </c>
      <c r="C4225" s="113" t="s">
        <v>8175</v>
      </c>
      <c r="D4225" s="113" t="s">
        <v>8176</v>
      </c>
      <c r="E4225" s="113" t="s">
        <v>211</v>
      </c>
      <c r="F4225" s="113"/>
      <c r="G4225" s="113">
        <v>1</v>
      </c>
      <c r="H4225" s="118">
        <v>1450</v>
      </c>
      <c r="I4225" s="161">
        <v>0.25</v>
      </c>
      <c r="J4225" s="157">
        <f t="shared" si="132"/>
        <v>1087.5</v>
      </c>
    </row>
    <row r="4226" spans="1:10" ht="15.75">
      <c r="A4226" s="37">
        <f t="shared" si="131"/>
        <v>4222</v>
      </c>
      <c r="B4226" s="115" t="s">
        <v>202</v>
      </c>
      <c r="C4226" s="113" t="s">
        <v>8177</v>
      </c>
      <c r="D4226" s="113" t="s">
        <v>8178</v>
      </c>
      <c r="E4226" s="113" t="s">
        <v>211</v>
      </c>
      <c r="F4226" s="113"/>
      <c r="G4226" s="113">
        <v>1</v>
      </c>
      <c r="H4226" s="118">
        <v>2900</v>
      </c>
      <c r="I4226" s="161">
        <v>0.25</v>
      </c>
      <c r="J4226" s="157">
        <f t="shared" si="132"/>
        <v>2175</v>
      </c>
    </row>
    <row r="4227" spans="1:10" ht="15.75">
      <c r="A4227" s="37">
        <f t="shared" si="131"/>
        <v>4223</v>
      </c>
      <c r="B4227" s="115" t="s">
        <v>202</v>
      </c>
      <c r="C4227" s="113" t="s">
        <v>8179</v>
      </c>
      <c r="D4227" s="113" t="s">
        <v>8180</v>
      </c>
      <c r="E4227" s="113" t="s">
        <v>211</v>
      </c>
      <c r="F4227" s="113"/>
      <c r="G4227" s="113">
        <v>1</v>
      </c>
      <c r="H4227" s="118">
        <v>9512</v>
      </c>
      <c r="I4227" s="161">
        <v>0.25</v>
      </c>
      <c r="J4227" s="157">
        <f t="shared" si="132"/>
        <v>7134</v>
      </c>
    </row>
    <row r="4228" spans="1:10" ht="15.75">
      <c r="A4228" s="37">
        <f t="shared" si="131"/>
        <v>4224</v>
      </c>
      <c r="B4228" s="115" t="s">
        <v>202</v>
      </c>
      <c r="C4228" s="113" t="s">
        <v>8181</v>
      </c>
      <c r="D4228" s="113" t="s">
        <v>8182</v>
      </c>
      <c r="E4228" s="113" t="s">
        <v>211</v>
      </c>
      <c r="F4228" s="113"/>
      <c r="G4228" s="113">
        <v>1</v>
      </c>
      <c r="H4228" s="118">
        <v>1600</v>
      </c>
      <c r="I4228" s="161">
        <v>0.25</v>
      </c>
      <c r="J4228" s="157">
        <f t="shared" si="132"/>
        <v>1200</v>
      </c>
    </row>
    <row r="4229" spans="1:10" ht="15.75">
      <c r="A4229" s="37">
        <f t="shared" si="131"/>
        <v>4225</v>
      </c>
      <c r="B4229" s="115" t="s">
        <v>202</v>
      </c>
      <c r="C4229" s="113" t="s">
        <v>8183</v>
      </c>
      <c r="D4229" s="113" t="s">
        <v>8184</v>
      </c>
      <c r="E4229" s="113" t="s">
        <v>211</v>
      </c>
      <c r="F4229" s="113"/>
      <c r="G4229" s="113">
        <v>1</v>
      </c>
      <c r="H4229" s="118">
        <v>3200</v>
      </c>
      <c r="I4229" s="161">
        <v>0.25</v>
      </c>
      <c r="J4229" s="157">
        <f t="shared" si="132"/>
        <v>2400</v>
      </c>
    </row>
    <row r="4230" spans="1:10" ht="15.75">
      <c r="A4230" s="37">
        <f t="shared" si="131"/>
        <v>4226</v>
      </c>
      <c r="B4230" s="115" t="s">
        <v>202</v>
      </c>
      <c r="C4230" s="113" t="s">
        <v>8185</v>
      </c>
      <c r="D4230" s="113" t="s">
        <v>8186</v>
      </c>
      <c r="E4230" s="113" t="s">
        <v>211</v>
      </c>
      <c r="F4230" s="113"/>
      <c r="G4230" s="113">
        <v>1</v>
      </c>
      <c r="H4230" s="118">
        <v>8000</v>
      </c>
      <c r="I4230" s="161">
        <v>0.25</v>
      </c>
      <c r="J4230" s="157">
        <f t="shared" si="132"/>
        <v>6000</v>
      </c>
    </row>
    <row r="4231" spans="1:10" ht="15.75">
      <c r="A4231" s="37">
        <f t="shared" ref="A4231:A4294" si="133">A4230+1</f>
        <v>4227</v>
      </c>
      <c r="B4231" s="115" t="s">
        <v>202</v>
      </c>
      <c r="C4231" s="113" t="s">
        <v>8187</v>
      </c>
      <c r="D4231" s="113" t="s">
        <v>8188</v>
      </c>
      <c r="E4231" s="113" t="s">
        <v>211</v>
      </c>
      <c r="F4231" s="113"/>
      <c r="G4231" s="113">
        <v>1</v>
      </c>
      <c r="H4231" s="118">
        <v>1450</v>
      </c>
      <c r="I4231" s="161">
        <v>0.25</v>
      </c>
      <c r="J4231" s="157">
        <f t="shared" si="132"/>
        <v>1087.5</v>
      </c>
    </row>
    <row r="4232" spans="1:10" ht="15.75">
      <c r="A4232" s="37">
        <f t="shared" si="133"/>
        <v>4228</v>
      </c>
      <c r="B4232" s="115" t="s">
        <v>202</v>
      </c>
      <c r="C4232" s="113" t="s">
        <v>8189</v>
      </c>
      <c r="D4232" s="113" t="s">
        <v>8190</v>
      </c>
      <c r="E4232" s="113" t="s">
        <v>211</v>
      </c>
      <c r="F4232" s="113"/>
      <c r="G4232" s="113">
        <v>1</v>
      </c>
      <c r="H4232" s="118">
        <v>2900</v>
      </c>
      <c r="I4232" s="161">
        <v>0.25</v>
      </c>
      <c r="J4232" s="157">
        <f t="shared" si="132"/>
        <v>2175</v>
      </c>
    </row>
    <row r="4233" spans="1:10" ht="15.75">
      <c r="A4233" s="37">
        <f t="shared" si="133"/>
        <v>4229</v>
      </c>
      <c r="B4233" s="115" t="s">
        <v>202</v>
      </c>
      <c r="C4233" s="113" t="s">
        <v>8191</v>
      </c>
      <c r="D4233" s="113" t="s">
        <v>8192</v>
      </c>
      <c r="E4233" s="113" t="s">
        <v>211</v>
      </c>
      <c r="F4233" s="113"/>
      <c r="G4233" s="113">
        <v>1</v>
      </c>
      <c r="H4233" s="118">
        <v>9512</v>
      </c>
      <c r="I4233" s="161">
        <v>0.25</v>
      </c>
      <c r="J4233" s="157">
        <f t="shared" si="132"/>
        <v>7134</v>
      </c>
    </row>
    <row r="4234" spans="1:10" ht="15.75">
      <c r="A4234" s="37">
        <f t="shared" si="133"/>
        <v>4230</v>
      </c>
      <c r="B4234" s="115" t="s">
        <v>202</v>
      </c>
      <c r="C4234" s="113" t="s">
        <v>8193</v>
      </c>
      <c r="D4234" s="113" t="s">
        <v>8194</v>
      </c>
      <c r="E4234" s="113" t="s">
        <v>211</v>
      </c>
      <c r="F4234" s="113"/>
      <c r="G4234" s="113">
        <v>1</v>
      </c>
      <c r="H4234" s="118">
        <v>1600</v>
      </c>
      <c r="I4234" s="161">
        <v>0.25</v>
      </c>
      <c r="J4234" s="157">
        <f t="shared" si="132"/>
        <v>1200</v>
      </c>
    </row>
    <row r="4235" spans="1:10" ht="15.75">
      <c r="A4235" s="37">
        <f t="shared" si="133"/>
        <v>4231</v>
      </c>
      <c r="B4235" s="115" t="s">
        <v>202</v>
      </c>
      <c r="C4235" s="113" t="s">
        <v>8195</v>
      </c>
      <c r="D4235" s="113" t="s">
        <v>8196</v>
      </c>
      <c r="E4235" s="113" t="s">
        <v>211</v>
      </c>
      <c r="F4235" s="113"/>
      <c r="G4235" s="113">
        <v>1</v>
      </c>
      <c r="H4235" s="118">
        <v>3200</v>
      </c>
      <c r="I4235" s="161">
        <v>0.25</v>
      </c>
      <c r="J4235" s="157">
        <f t="shared" si="132"/>
        <v>2400</v>
      </c>
    </row>
    <row r="4236" spans="1:10" ht="15.75">
      <c r="A4236" s="37">
        <f t="shared" si="133"/>
        <v>4232</v>
      </c>
      <c r="B4236" s="115" t="s">
        <v>202</v>
      </c>
      <c r="C4236" s="113" t="s">
        <v>8197</v>
      </c>
      <c r="D4236" s="113" t="s">
        <v>8198</v>
      </c>
      <c r="E4236" s="113" t="s">
        <v>211</v>
      </c>
      <c r="F4236" s="113"/>
      <c r="G4236" s="113">
        <v>1</v>
      </c>
      <c r="H4236" s="118">
        <v>8000</v>
      </c>
      <c r="I4236" s="161">
        <v>0.25</v>
      </c>
      <c r="J4236" s="157">
        <f t="shared" si="132"/>
        <v>6000</v>
      </c>
    </row>
    <row r="4237" spans="1:10" ht="15.75">
      <c r="A4237" s="37">
        <f t="shared" si="133"/>
        <v>4233</v>
      </c>
      <c r="B4237" s="115" t="s">
        <v>202</v>
      </c>
      <c r="C4237" s="113" t="s">
        <v>8199</v>
      </c>
      <c r="D4237" s="113" t="s">
        <v>8200</v>
      </c>
      <c r="E4237" s="113" t="s">
        <v>211</v>
      </c>
      <c r="F4237" s="113"/>
      <c r="G4237" s="113">
        <v>1</v>
      </c>
      <c r="H4237" s="118">
        <v>1450</v>
      </c>
      <c r="I4237" s="161">
        <v>0.25</v>
      </c>
      <c r="J4237" s="157">
        <f t="shared" si="132"/>
        <v>1087.5</v>
      </c>
    </row>
    <row r="4238" spans="1:10" ht="15.75">
      <c r="A4238" s="37">
        <f t="shared" si="133"/>
        <v>4234</v>
      </c>
      <c r="B4238" s="115" t="s">
        <v>202</v>
      </c>
      <c r="C4238" s="113" t="s">
        <v>8201</v>
      </c>
      <c r="D4238" s="113" t="s">
        <v>8202</v>
      </c>
      <c r="E4238" s="113" t="s">
        <v>211</v>
      </c>
      <c r="F4238" s="113"/>
      <c r="G4238" s="113">
        <v>1</v>
      </c>
      <c r="H4238" s="118">
        <v>2900</v>
      </c>
      <c r="I4238" s="161">
        <v>0.25</v>
      </c>
      <c r="J4238" s="157">
        <f t="shared" si="132"/>
        <v>2175</v>
      </c>
    </row>
    <row r="4239" spans="1:10" ht="15.75">
      <c r="A4239" s="37">
        <f t="shared" si="133"/>
        <v>4235</v>
      </c>
      <c r="B4239" s="115" t="s">
        <v>202</v>
      </c>
      <c r="C4239" s="113" t="s">
        <v>8203</v>
      </c>
      <c r="D4239" s="113" t="s">
        <v>8204</v>
      </c>
      <c r="E4239" s="113" t="s">
        <v>211</v>
      </c>
      <c r="F4239" s="113"/>
      <c r="G4239" s="113">
        <v>1</v>
      </c>
      <c r="H4239" s="118">
        <v>9512</v>
      </c>
      <c r="I4239" s="161">
        <v>0.25</v>
      </c>
      <c r="J4239" s="157">
        <f t="shared" si="132"/>
        <v>7134</v>
      </c>
    </row>
    <row r="4240" spans="1:10" ht="15.75">
      <c r="A4240" s="37">
        <f t="shared" si="133"/>
        <v>4236</v>
      </c>
      <c r="B4240" s="115" t="s">
        <v>202</v>
      </c>
      <c r="C4240" s="113" t="s">
        <v>8205</v>
      </c>
      <c r="D4240" s="113" t="s">
        <v>8206</v>
      </c>
      <c r="E4240" s="113" t="s">
        <v>211</v>
      </c>
      <c r="F4240" s="113"/>
      <c r="G4240" s="113">
        <v>1</v>
      </c>
      <c r="H4240" s="118">
        <v>1600</v>
      </c>
      <c r="I4240" s="161">
        <v>0.25</v>
      </c>
      <c r="J4240" s="157">
        <f t="shared" si="132"/>
        <v>1200</v>
      </c>
    </row>
    <row r="4241" spans="1:10" ht="15.75">
      <c r="A4241" s="37">
        <f t="shared" si="133"/>
        <v>4237</v>
      </c>
      <c r="B4241" s="115" t="s">
        <v>202</v>
      </c>
      <c r="C4241" s="113" t="s">
        <v>8207</v>
      </c>
      <c r="D4241" s="113" t="s">
        <v>8208</v>
      </c>
      <c r="E4241" s="113" t="s">
        <v>211</v>
      </c>
      <c r="F4241" s="113"/>
      <c r="G4241" s="113">
        <v>1</v>
      </c>
      <c r="H4241" s="118">
        <v>3200</v>
      </c>
      <c r="I4241" s="161">
        <v>0.25</v>
      </c>
      <c r="J4241" s="157">
        <f t="shared" si="132"/>
        <v>2400</v>
      </c>
    </row>
    <row r="4242" spans="1:10" ht="15.75">
      <c r="A4242" s="37">
        <f t="shared" si="133"/>
        <v>4238</v>
      </c>
      <c r="B4242" s="115" t="s">
        <v>202</v>
      </c>
      <c r="C4242" s="113" t="s">
        <v>8209</v>
      </c>
      <c r="D4242" s="113" t="s">
        <v>8210</v>
      </c>
      <c r="E4242" s="113" t="s">
        <v>211</v>
      </c>
      <c r="F4242" s="113"/>
      <c r="G4242" s="113">
        <v>1</v>
      </c>
      <c r="H4242" s="118">
        <v>8000</v>
      </c>
      <c r="I4242" s="161">
        <v>0.25</v>
      </c>
      <c r="J4242" s="157">
        <f t="shared" si="132"/>
        <v>6000</v>
      </c>
    </row>
    <row r="4243" spans="1:10" ht="15.75">
      <c r="A4243" s="37">
        <f t="shared" si="133"/>
        <v>4239</v>
      </c>
      <c r="B4243" s="115" t="s">
        <v>202</v>
      </c>
      <c r="C4243" s="113" t="s">
        <v>8211</v>
      </c>
      <c r="D4243" s="113" t="s">
        <v>8212</v>
      </c>
      <c r="E4243" s="113" t="s">
        <v>211</v>
      </c>
      <c r="F4243" s="113"/>
      <c r="G4243" s="113">
        <v>1</v>
      </c>
      <c r="H4243" s="118">
        <v>1450</v>
      </c>
      <c r="I4243" s="161">
        <v>0.25</v>
      </c>
      <c r="J4243" s="157">
        <f t="shared" si="132"/>
        <v>1087.5</v>
      </c>
    </row>
    <row r="4244" spans="1:10" ht="15.75">
      <c r="A4244" s="37">
        <f t="shared" si="133"/>
        <v>4240</v>
      </c>
      <c r="B4244" s="115" t="s">
        <v>202</v>
      </c>
      <c r="C4244" s="113" t="s">
        <v>8213</v>
      </c>
      <c r="D4244" s="113" t="s">
        <v>8214</v>
      </c>
      <c r="E4244" s="113" t="s">
        <v>211</v>
      </c>
      <c r="F4244" s="113"/>
      <c r="G4244" s="113">
        <v>1</v>
      </c>
      <c r="H4244" s="118">
        <v>2900</v>
      </c>
      <c r="I4244" s="161">
        <v>0.25</v>
      </c>
      <c r="J4244" s="157">
        <f t="shared" si="132"/>
        <v>2175</v>
      </c>
    </row>
    <row r="4245" spans="1:10" ht="15.75">
      <c r="A4245" s="37">
        <f t="shared" si="133"/>
        <v>4241</v>
      </c>
      <c r="B4245" s="115" t="s">
        <v>202</v>
      </c>
      <c r="C4245" s="113" t="s">
        <v>8215</v>
      </c>
      <c r="D4245" s="113" t="s">
        <v>8216</v>
      </c>
      <c r="E4245" s="113" t="s">
        <v>211</v>
      </c>
      <c r="F4245" s="113"/>
      <c r="G4245" s="113">
        <v>1</v>
      </c>
      <c r="H4245" s="118">
        <v>9512</v>
      </c>
      <c r="I4245" s="161">
        <v>0.25</v>
      </c>
      <c r="J4245" s="157">
        <f t="shared" si="132"/>
        <v>7134</v>
      </c>
    </row>
    <row r="4246" spans="1:10" ht="15.75">
      <c r="A4246" s="37">
        <f t="shared" si="133"/>
        <v>4242</v>
      </c>
      <c r="B4246" s="115" t="s">
        <v>202</v>
      </c>
      <c r="C4246" s="113" t="s">
        <v>8217</v>
      </c>
      <c r="D4246" s="113" t="s">
        <v>8218</v>
      </c>
      <c r="E4246" s="113" t="s">
        <v>211</v>
      </c>
      <c r="F4246" s="113"/>
      <c r="G4246" s="113">
        <v>1</v>
      </c>
      <c r="H4246" s="118">
        <v>1600</v>
      </c>
      <c r="I4246" s="161">
        <v>0.25</v>
      </c>
      <c r="J4246" s="157">
        <f t="shared" si="132"/>
        <v>1200</v>
      </c>
    </row>
    <row r="4247" spans="1:10" ht="15.75">
      <c r="A4247" s="37">
        <f t="shared" si="133"/>
        <v>4243</v>
      </c>
      <c r="B4247" s="115" t="s">
        <v>202</v>
      </c>
      <c r="C4247" s="113" t="s">
        <v>8219</v>
      </c>
      <c r="D4247" s="113" t="s">
        <v>8220</v>
      </c>
      <c r="E4247" s="113" t="s">
        <v>211</v>
      </c>
      <c r="F4247" s="113"/>
      <c r="G4247" s="113">
        <v>1</v>
      </c>
      <c r="H4247" s="118">
        <v>3200</v>
      </c>
      <c r="I4247" s="161">
        <v>0.25</v>
      </c>
      <c r="J4247" s="157">
        <f t="shared" si="132"/>
        <v>2400</v>
      </c>
    </row>
    <row r="4248" spans="1:10" ht="15.75">
      <c r="A4248" s="37">
        <f t="shared" si="133"/>
        <v>4244</v>
      </c>
      <c r="B4248" s="115" t="s">
        <v>202</v>
      </c>
      <c r="C4248" s="113" t="s">
        <v>8221</v>
      </c>
      <c r="D4248" s="113" t="s">
        <v>8222</v>
      </c>
      <c r="E4248" s="113" t="s">
        <v>211</v>
      </c>
      <c r="F4248" s="113"/>
      <c r="G4248" s="113">
        <v>1</v>
      </c>
      <c r="H4248" s="118">
        <v>8000</v>
      </c>
      <c r="I4248" s="161">
        <v>0.25</v>
      </c>
      <c r="J4248" s="157">
        <f t="shared" si="132"/>
        <v>6000</v>
      </c>
    </row>
    <row r="4249" spans="1:10" ht="15.75">
      <c r="A4249" s="37">
        <f t="shared" si="133"/>
        <v>4245</v>
      </c>
      <c r="B4249" s="115" t="s">
        <v>202</v>
      </c>
      <c r="C4249" s="113" t="s">
        <v>8223</v>
      </c>
      <c r="D4249" s="113" t="s">
        <v>8224</v>
      </c>
      <c r="E4249" s="113" t="s">
        <v>211</v>
      </c>
      <c r="F4249" s="113"/>
      <c r="G4249" s="113">
        <v>1</v>
      </c>
      <c r="H4249" s="118">
        <v>1300</v>
      </c>
      <c r="I4249" s="161">
        <v>0.25</v>
      </c>
      <c r="J4249" s="157">
        <f t="shared" si="132"/>
        <v>975</v>
      </c>
    </row>
    <row r="4250" spans="1:10" ht="15.75">
      <c r="A4250" s="37">
        <f t="shared" si="133"/>
        <v>4246</v>
      </c>
      <c r="B4250" s="115" t="s">
        <v>202</v>
      </c>
      <c r="C4250" s="113" t="s">
        <v>8225</v>
      </c>
      <c r="D4250" s="113" t="s">
        <v>8226</v>
      </c>
      <c r="E4250" s="113" t="s">
        <v>211</v>
      </c>
      <c r="F4250" s="113"/>
      <c r="G4250" s="113">
        <v>1</v>
      </c>
      <c r="H4250" s="118">
        <v>2600</v>
      </c>
      <c r="I4250" s="161">
        <v>0.25</v>
      </c>
      <c r="J4250" s="157">
        <f t="shared" si="132"/>
        <v>1950</v>
      </c>
    </row>
    <row r="4251" spans="1:10" ht="15.75">
      <c r="A4251" s="37">
        <f t="shared" si="133"/>
        <v>4247</v>
      </c>
      <c r="B4251" s="115" t="s">
        <v>202</v>
      </c>
      <c r="C4251" s="113" t="s">
        <v>8227</v>
      </c>
      <c r="D4251" s="113" t="s">
        <v>8228</v>
      </c>
      <c r="E4251" s="113" t="s">
        <v>211</v>
      </c>
      <c r="F4251" s="113"/>
      <c r="G4251" s="113">
        <v>1</v>
      </c>
      <c r="H4251" s="118">
        <v>8528</v>
      </c>
      <c r="I4251" s="161">
        <v>0.25</v>
      </c>
      <c r="J4251" s="157">
        <f t="shared" si="132"/>
        <v>6396</v>
      </c>
    </row>
    <row r="4252" spans="1:10" ht="15.75">
      <c r="A4252" s="37">
        <f t="shared" si="133"/>
        <v>4248</v>
      </c>
      <c r="B4252" s="115" t="s">
        <v>202</v>
      </c>
      <c r="C4252" s="113" t="s">
        <v>8229</v>
      </c>
      <c r="D4252" s="113" t="s">
        <v>8230</v>
      </c>
      <c r="E4252" s="113" t="s">
        <v>211</v>
      </c>
      <c r="F4252" s="113"/>
      <c r="G4252" s="113">
        <v>1</v>
      </c>
      <c r="H4252" s="118">
        <v>1450</v>
      </c>
      <c r="I4252" s="161">
        <v>0.25</v>
      </c>
      <c r="J4252" s="157">
        <f t="shared" si="132"/>
        <v>1087.5</v>
      </c>
    </row>
    <row r="4253" spans="1:10" ht="15.75">
      <c r="A4253" s="37">
        <f t="shared" si="133"/>
        <v>4249</v>
      </c>
      <c r="B4253" s="115" t="s">
        <v>202</v>
      </c>
      <c r="C4253" s="113" t="s">
        <v>8231</v>
      </c>
      <c r="D4253" s="113" t="s">
        <v>8232</v>
      </c>
      <c r="E4253" s="113" t="s">
        <v>211</v>
      </c>
      <c r="F4253" s="113"/>
      <c r="G4253" s="113">
        <v>1</v>
      </c>
      <c r="H4253" s="118">
        <v>2900</v>
      </c>
      <c r="I4253" s="161">
        <v>0.25</v>
      </c>
      <c r="J4253" s="157">
        <f t="shared" si="132"/>
        <v>2175</v>
      </c>
    </row>
    <row r="4254" spans="1:10" ht="15.75">
      <c r="A4254" s="37">
        <f t="shared" si="133"/>
        <v>4250</v>
      </c>
      <c r="B4254" s="115" t="s">
        <v>202</v>
      </c>
      <c r="C4254" s="113" t="s">
        <v>8233</v>
      </c>
      <c r="D4254" s="113" t="s">
        <v>8234</v>
      </c>
      <c r="E4254" s="113" t="s">
        <v>211</v>
      </c>
      <c r="F4254" s="113"/>
      <c r="G4254" s="113">
        <v>1</v>
      </c>
      <c r="H4254" s="118">
        <v>7250</v>
      </c>
      <c r="I4254" s="161">
        <v>0.25</v>
      </c>
      <c r="J4254" s="157">
        <f t="shared" si="132"/>
        <v>5437.5</v>
      </c>
    </row>
    <row r="4255" spans="1:10" ht="15.75">
      <c r="A4255" s="37">
        <f t="shared" si="133"/>
        <v>4251</v>
      </c>
      <c r="B4255" s="115" t="s">
        <v>202</v>
      </c>
      <c r="C4255" s="113" t="s">
        <v>8235</v>
      </c>
      <c r="D4255" s="113" t="s">
        <v>8236</v>
      </c>
      <c r="E4255" s="113" t="s">
        <v>211</v>
      </c>
      <c r="F4255" s="113"/>
      <c r="G4255" s="113">
        <v>1</v>
      </c>
      <c r="H4255" s="118">
        <v>1300</v>
      </c>
      <c r="I4255" s="161">
        <v>0.25</v>
      </c>
      <c r="J4255" s="157">
        <f t="shared" si="132"/>
        <v>975</v>
      </c>
    </row>
    <row r="4256" spans="1:10" ht="15.75">
      <c r="A4256" s="37">
        <f t="shared" si="133"/>
        <v>4252</v>
      </c>
      <c r="B4256" s="115" t="s">
        <v>202</v>
      </c>
      <c r="C4256" s="113" t="s">
        <v>8237</v>
      </c>
      <c r="D4256" s="113" t="s">
        <v>8238</v>
      </c>
      <c r="E4256" s="113" t="s">
        <v>211</v>
      </c>
      <c r="F4256" s="113"/>
      <c r="G4256" s="113">
        <v>1</v>
      </c>
      <c r="H4256" s="118">
        <v>2600</v>
      </c>
      <c r="I4256" s="161">
        <v>0.25</v>
      </c>
      <c r="J4256" s="157">
        <f t="shared" si="132"/>
        <v>1950</v>
      </c>
    </row>
    <row r="4257" spans="1:10" ht="15.75">
      <c r="A4257" s="37">
        <f t="shared" si="133"/>
        <v>4253</v>
      </c>
      <c r="B4257" s="115" t="s">
        <v>202</v>
      </c>
      <c r="C4257" s="113" t="s">
        <v>8239</v>
      </c>
      <c r="D4257" s="113" t="s">
        <v>8240</v>
      </c>
      <c r="E4257" s="113" t="s">
        <v>211</v>
      </c>
      <c r="F4257" s="113"/>
      <c r="G4257" s="113">
        <v>1</v>
      </c>
      <c r="H4257" s="118">
        <v>8528</v>
      </c>
      <c r="I4257" s="161">
        <v>0.25</v>
      </c>
      <c r="J4257" s="157">
        <f t="shared" si="132"/>
        <v>6396</v>
      </c>
    </row>
    <row r="4258" spans="1:10" ht="15.75">
      <c r="A4258" s="37">
        <f t="shared" si="133"/>
        <v>4254</v>
      </c>
      <c r="B4258" s="115" t="s">
        <v>202</v>
      </c>
      <c r="C4258" s="113" t="s">
        <v>8241</v>
      </c>
      <c r="D4258" s="113" t="s">
        <v>8242</v>
      </c>
      <c r="E4258" s="113" t="s">
        <v>211</v>
      </c>
      <c r="F4258" s="113"/>
      <c r="G4258" s="113">
        <v>1</v>
      </c>
      <c r="H4258" s="118">
        <v>1350</v>
      </c>
      <c r="I4258" s="161">
        <v>0.25</v>
      </c>
      <c r="J4258" s="157">
        <f t="shared" si="132"/>
        <v>1012.5</v>
      </c>
    </row>
    <row r="4259" spans="1:10" ht="15.75">
      <c r="A4259" s="37">
        <f t="shared" si="133"/>
        <v>4255</v>
      </c>
      <c r="B4259" s="115" t="s">
        <v>202</v>
      </c>
      <c r="C4259" s="113" t="s">
        <v>8243</v>
      </c>
      <c r="D4259" s="113" t="s">
        <v>8244</v>
      </c>
      <c r="E4259" s="113" t="s">
        <v>211</v>
      </c>
      <c r="F4259" s="113"/>
      <c r="G4259" s="113">
        <v>1</v>
      </c>
      <c r="H4259" s="118">
        <v>2700</v>
      </c>
      <c r="I4259" s="161">
        <v>0.25</v>
      </c>
      <c r="J4259" s="157">
        <f t="shared" si="132"/>
        <v>2025</v>
      </c>
    </row>
    <row r="4260" spans="1:10" ht="15.75">
      <c r="A4260" s="37">
        <f t="shared" si="133"/>
        <v>4256</v>
      </c>
      <c r="B4260" s="115" t="s">
        <v>202</v>
      </c>
      <c r="C4260" s="113" t="s">
        <v>8245</v>
      </c>
      <c r="D4260" s="113" t="s">
        <v>8246</v>
      </c>
      <c r="E4260" s="113" t="s">
        <v>211</v>
      </c>
      <c r="F4260" s="113"/>
      <c r="G4260" s="113">
        <v>1</v>
      </c>
      <c r="H4260" s="118">
        <v>6750</v>
      </c>
      <c r="I4260" s="161">
        <v>0.25</v>
      </c>
      <c r="J4260" s="157">
        <f t="shared" si="132"/>
        <v>5062.5</v>
      </c>
    </row>
    <row r="4261" spans="1:10" ht="15.75">
      <c r="A4261" s="37">
        <f t="shared" si="133"/>
        <v>4257</v>
      </c>
      <c r="B4261" s="115" t="s">
        <v>202</v>
      </c>
      <c r="C4261" s="113" t="s">
        <v>8247</v>
      </c>
      <c r="D4261" s="113" t="s">
        <v>8248</v>
      </c>
      <c r="E4261" s="113" t="s">
        <v>211</v>
      </c>
      <c r="F4261" s="113"/>
      <c r="G4261" s="113">
        <v>1</v>
      </c>
      <c r="H4261" s="118">
        <v>1300</v>
      </c>
      <c r="I4261" s="161">
        <v>0.25</v>
      </c>
      <c r="J4261" s="157">
        <f t="shared" si="132"/>
        <v>975</v>
      </c>
    </row>
    <row r="4262" spans="1:10" ht="15.75">
      <c r="A4262" s="37">
        <f t="shared" si="133"/>
        <v>4258</v>
      </c>
      <c r="B4262" s="115" t="s">
        <v>202</v>
      </c>
      <c r="C4262" s="113" t="s">
        <v>8249</v>
      </c>
      <c r="D4262" s="113" t="s">
        <v>8250</v>
      </c>
      <c r="E4262" s="113" t="s">
        <v>211</v>
      </c>
      <c r="F4262" s="113"/>
      <c r="G4262" s="113">
        <v>1</v>
      </c>
      <c r="H4262" s="118">
        <v>2600</v>
      </c>
      <c r="I4262" s="161">
        <v>0.25</v>
      </c>
      <c r="J4262" s="157">
        <f t="shared" si="132"/>
        <v>1950</v>
      </c>
    </row>
    <row r="4263" spans="1:10" ht="15.75">
      <c r="A4263" s="37">
        <f t="shared" si="133"/>
        <v>4259</v>
      </c>
      <c r="B4263" s="115" t="s">
        <v>202</v>
      </c>
      <c r="C4263" s="113" t="s">
        <v>8251</v>
      </c>
      <c r="D4263" s="113" t="s">
        <v>8252</v>
      </c>
      <c r="E4263" s="113" t="s">
        <v>211</v>
      </c>
      <c r="F4263" s="113"/>
      <c r="G4263" s="113">
        <v>1</v>
      </c>
      <c r="H4263" s="118">
        <v>8528</v>
      </c>
      <c r="I4263" s="161">
        <v>0.25</v>
      </c>
      <c r="J4263" s="157">
        <f t="shared" si="132"/>
        <v>6396</v>
      </c>
    </row>
    <row r="4264" spans="1:10" ht="15.75">
      <c r="A4264" s="37">
        <f t="shared" si="133"/>
        <v>4260</v>
      </c>
      <c r="B4264" s="115" t="s">
        <v>202</v>
      </c>
      <c r="C4264" s="113" t="s">
        <v>8253</v>
      </c>
      <c r="D4264" s="113" t="s">
        <v>8254</v>
      </c>
      <c r="E4264" s="113" t="s">
        <v>211</v>
      </c>
      <c r="F4264" s="113"/>
      <c r="G4264" s="113">
        <v>1</v>
      </c>
      <c r="H4264" s="118">
        <v>1450</v>
      </c>
      <c r="I4264" s="161">
        <v>0.25</v>
      </c>
      <c r="J4264" s="157">
        <f t="shared" si="132"/>
        <v>1087.5</v>
      </c>
    </row>
    <row r="4265" spans="1:10" ht="15.75">
      <c r="A4265" s="37">
        <f t="shared" si="133"/>
        <v>4261</v>
      </c>
      <c r="B4265" s="115" t="s">
        <v>202</v>
      </c>
      <c r="C4265" s="113" t="s">
        <v>8255</v>
      </c>
      <c r="D4265" s="113" t="s">
        <v>8256</v>
      </c>
      <c r="E4265" s="113" t="s">
        <v>211</v>
      </c>
      <c r="F4265" s="113"/>
      <c r="G4265" s="113">
        <v>1</v>
      </c>
      <c r="H4265" s="118">
        <v>2900</v>
      </c>
      <c r="I4265" s="161">
        <v>0.25</v>
      </c>
      <c r="J4265" s="157">
        <f t="shared" si="132"/>
        <v>2175</v>
      </c>
    </row>
    <row r="4266" spans="1:10" ht="15.75">
      <c r="A4266" s="37">
        <f t="shared" si="133"/>
        <v>4262</v>
      </c>
      <c r="B4266" s="115" t="s">
        <v>202</v>
      </c>
      <c r="C4266" s="113" t="s">
        <v>8257</v>
      </c>
      <c r="D4266" s="113" t="s">
        <v>8258</v>
      </c>
      <c r="E4266" s="113" t="s">
        <v>211</v>
      </c>
      <c r="F4266" s="113"/>
      <c r="G4266" s="113">
        <v>1</v>
      </c>
      <c r="H4266" s="118">
        <v>7250</v>
      </c>
      <c r="I4266" s="161">
        <v>0.25</v>
      </c>
      <c r="J4266" s="157">
        <f t="shared" si="132"/>
        <v>5437.5</v>
      </c>
    </row>
    <row r="4267" spans="1:10" ht="15.75">
      <c r="A4267" s="37">
        <f t="shared" si="133"/>
        <v>4263</v>
      </c>
      <c r="B4267" s="115" t="s">
        <v>202</v>
      </c>
      <c r="C4267" s="113" t="s">
        <v>8103</v>
      </c>
      <c r="D4267" s="113" t="s">
        <v>8104</v>
      </c>
      <c r="E4267" s="113" t="s">
        <v>211</v>
      </c>
      <c r="F4267" s="113"/>
      <c r="G4267" s="113">
        <v>1</v>
      </c>
      <c r="H4267" s="118">
        <v>1100</v>
      </c>
      <c r="I4267" s="161">
        <v>0.25</v>
      </c>
      <c r="J4267" s="157">
        <f t="shared" si="132"/>
        <v>825</v>
      </c>
    </row>
    <row r="4268" spans="1:10" ht="15.75">
      <c r="A4268" s="37">
        <f t="shared" si="133"/>
        <v>4264</v>
      </c>
      <c r="B4268" s="115" t="s">
        <v>202</v>
      </c>
      <c r="C4268" s="113" t="s">
        <v>8105</v>
      </c>
      <c r="D4268" s="113" t="s">
        <v>8106</v>
      </c>
      <c r="E4268" s="113" t="s">
        <v>211</v>
      </c>
      <c r="F4268" s="113"/>
      <c r="G4268" s="113">
        <v>1</v>
      </c>
      <c r="H4268" s="118">
        <v>2200</v>
      </c>
      <c r="I4268" s="161">
        <v>0.25</v>
      </c>
      <c r="J4268" s="157">
        <f t="shared" si="132"/>
        <v>1650</v>
      </c>
    </row>
    <row r="4269" spans="1:10" ht="15.75">
      <c r="A4269" s="37">
        <f t="shared" si="133"/>
        <v>4265</v>
      </c>
      <c r="B4269" s="115" t="s">
        <v>202</v>
      </c>
      <c r="C4269" s="113" t="s">
        <v>8107</v>
      </c>
      <c r="D4269" s="113" t="s">
        <v>8108</v>
      </c>
      <c r="E4269" s="113" t="s">
        <v>211</v>
      </c>
      <c r="F4269" s="113"/>
      <c r="G4269" s="113">
        <v>1</v>
      </c>
      <c r="H4269" s="118">
        <v>7216</v>
      </c>
      <c r="I4269" s="161">
        <v>0.25</v>
      </c>
      <c r="J4269" s="157">
        <f t="shared" si="132"/>
        <v>5412</v>
      </c>
    </row>
    <row r="4270" spans="1:10" ht="15.75">
      <c r="A4270" s="37">
        <f t="shared" si="133"/>
        <v>4266</v>
      </c>
      <c r="B4270" s="115" t="s">
        <v>202</v>
      </c>
      <c r="C4270" s="113" t="s">
        <v>8109</v>
      </c>
      <c r="D4270" s="113" t="s">
        <v>8110</v>
      </c>
      <c r="E4270" s="113" t="s">
        <v>211</v>
      </c>
      <c r="F4270" s="113"/>
      <c r="G4270" s="113">
        <v>1</v>
      </c>
      <c r="H4270" s="118">
        <v>1250</v>
      </c>
      <c r="I4270" s="161">
        <v>0.25</v>
      </c>
      <c r="J4270" s="157">
        <f t="shared" si="132"/>
        <v>937.5</v>
      </c>
    </row>
    <row r="4271" spans="1:10" ht="15.75">
      <c r="A4271" s="37">
        <f t="shared" si="133"/>
        <v>4267</v>
      </c>
      <c r="B4271" s="115" t="s">
        <v>202</v>
      </c>
      <c r="C4271" s="113" t="s">
        <v>8111</v>
      </c>
      <c r="D4271" s="113" t="s">
        <v>8112</v>
      </c>
      <c r="E4271" s="113" t="s">
        <v>211</v>
      </c>
      <c r="F4271" s="113"/>
      <c r="G4271" s="113">
        <v>1</v>
      </c>
      <c r="H4271" s="118">
        <v>2500</v>
      </c>
      <c r="I4271" s="161">
        <v>0.25</v>
      </c>
      <c r="J4271" s="157">
        <f t="shared" si="132"/>
        <v>1875</v>
      </c>
    </row>
    <row r="4272" spans="1:10" ht="15.75">
      <c r="A4272" s="37">
        <f t="shared" si="133"/>
        <v>4268</v>
      </c>
      <c r="B4272" s="115" t="s">
        <v>202</v>
      </c>
      <c r="C4272" s="113" t="s">
        <v>8113</v>
      </c>
      <c r="D4272" s="113" t="s">
        <v>8114</v>
      </c>
      <c r="E4272" s="113" t="s">
        <v>211</v>
      </c>
      <c r="F4272" s="113"/>
      <c r="G4272" s="113">
        <v>1</v>
      </c>
      <c r="H4272" s="118">
        <v>6250</v>
      </c>
      <c r="I4272" s="161">
        <v>0.25</v>
      </c>
      <c r="J4272" s="157">
        <f t="shared" si="132"/>
        <v>4687.5</v>
      </c>
    </row>
    <row r="4273" spans="1:10" ht="15.75">
      <c r="A4273" s="37">
        <f t="shared" si="133"/>
        <v>4269</v>
      </c>
      <c r="B4273" s="115" t="s">
        <v>202</v>
      </c>
      <c r="C4273" s="113" t="s">
        <v>8115</v>
      </c>
      <c r="D4273" s="113" t="s">
        <v>8116</v>
      </c>
      <c r="E4273" s="113" t="s">
        <v>211</v>
      </c>
      <c r="F4273" s="113"/>
      <c r="G4273" s="113">
        <v>1</v>
      </c>
      <c r="H4273" s="118">
        <v>1100</v>
      </c>
      <c r="I4273" s="161">
        <v>0.25</v>
      </c>
      <c r="J4273" s="157">
        <f t="shared" si="132"/>
        <v>825</v>
      </c>
    </row>
    <row r="4274" spans="1:10" ht="15.75">
      <c r="A4274" s="37">
        <f t="shared" si="133"/>
        <v>4270</v>
      </c>
      <c r="B4274" s="115" t="s">
        <v>202</v>
      </c>
      <c r="C4274" s="113" t="s">
        <v>8117</v>
      </c>
      <c r="D4274" s="113" t="s">
        <v>8118</v>
      </c>
      <c r="E4274" s="113" t="s">
        <v>211</v>
      </c>
      <c r="F4274" s="113"/>
      <c r="G4274" s="113">
        <v>1</v>
      </c>
      <c r="H4274" s="118">
        <v>2200</v>
      </c>
      <c r="I4274" s="161">
        <v>0.25</v>
      </c>
      <c r="J4274" s="157">
        <f t="shared" si="132"/>
        <v>1650</v>
      </c>
    </row>
    <row r="4275" spans="1:10" ht="15.75">
      <c r="A4275" s="37">
        <f t="shared" si="133"/>
        <v>4271</v>
      </c>
      <c r="B4275" s="115" t="s">
        <v>202</v>
      </c>
      <c r="C4275" s="113" t="s">
        <v>8119</v>
      </c>
      <c r="D4275" s="113" t="s">
        <v>8120</v>
      </c>
      <c r="E4275" s="113" t="s">
        <v>211</v>
      </c>
      <c r="F4275" s="113"/>
      <c r="G4275" s="113">
        <v>1</v>
      </c>
      <c r="H4275" s="118">
        <v>7216</v>
      </c>
      <c r="I4275" s="161">
        <v>0.25</v>
      </c>
      <c r="J4275" s="157">
        <f t="shared" si="132"/>
        <v>5412</v>
      </c>
    </row>
    <row r="4276" spans="1:10" ht="15.75">
      <c r="A4276" s="37">
        <f t="shared" si="133"/>
        <v>4272</v>
      </c>
      <c r="B4276" s="115" t="s">
        <v>202</v>
      </c>
      <c r="C4276" s="113" t="s">
        <v>8121</v>
      </c>
      <c r="D4276" s="113" t="s">
        <v>8122</v>
      </c>
      <c r="E4276" s="113" t="s">
        <v>211</v>
      </c>
      <c r="F4276" s="113"/>
      <c r="G4276" s="113">
        <v>1</v>
      </c>
      <c r="H4276" s="118">
        <v>1250</v>
      </c>
      <c r="I4276" s="161">
        <v>0.25</v>
      </c>
      <c r="J4276" s="157">
        <f t="shared" si="132"/>
        <v>937.5</v>
      </c>
    </row>
    <row r="4277" spans="1:10" ht="15.75">
      <c r="A4277" s="37">
        <f t="shared" si="133"/>
        <v>4273</v>
      </c>
      <c r="B4277" s="115" t="s">
        <v>202</v>
      </c>
      <c r="C4277" s="113" t="s">
        <v>8123</v>
      </c>
      <c r="D4277" s="113" t="s">
        <v>8124</v>
      </c>
      <c r="E4277" s="113" t="s">
        <v>211</v>
      </c>
      <c r="F4277" s="113"/>
      <c r="G4277" s="113">
        <v>1</v>
      </c>
      <c r="H4277" s="118">
        <v>2500</v>
      </c>
      <c r="I4277" s="161">
        <v>0.25</v>
      </c>
      <c r="J4277" s="157">
        <f t="shared" si="132"/>
        <v>1875</v>
      </c>
    </row>
    <row r="4278" spans="1:10" ht="15.75">
      <c r="A4278" s="37">
        <f t="shared" si="133"/>
        <v>4274</v>
      </c>
      <c r="B4278" s="115" t="s">
        <v>202</v>
      </c>
      <c r="C4278" s="113" t="s">
        <v>8125</v>
      </c>
      <c r="D4278" s="113" t="s">
        <v>8126</v>
      </c>
      <c r="E4278" s="113" t="s">
        <v>211</v>
      </c>
      <c r="F4278" s="113"/>
      <c r="G4278" s="113">
        <v>1</v>
      </c>
      <c r="H4278" s="118">
        <v>6250</v>
      </c>
      <c r="I4278" s="161">
        <v>0.25</v>
      </c>
      <c r="J4278" s="157">
        <f t="shared" si="132"/>
        <v>4687.5</v>
      </c>
    </row>
    <row r="4279" spans="1:10" ht="15.75">
      <c r="A4279" s="37">
        <f t="shared" si="133"/>
        <v>4275</v>
      </c>
      <c r="B4279" s="115" t="s">
        <v>202</v>
      </c>
      <c r="C4279" s="113" t="s">
        <v>8127</v>
      </c>
      <c r="D4279" s="113" t="s">
        <v>8128</v>
      </c>
      <c r="E4279" s="113" t="s">
        <v>211</v>
      </c>
      <c r="F4279" s="113"/>
      <c r="G4279" s="113">
        <v>1</v>
      </c>
      <c r="H4279" s="118">
        <v>1100</v>
      </c>
      <c r="I4279" s="161">
        <v>0.25</v>
      </c>
      <c r="J4279" s="157">
        <f t="shared" ref="J4279:J4342" si="134">H4279*(1-I4279)</f>
        <v>825</v>
      </c>
    </row>
    <row r="4280" spans="1:10" ht="15.75">
      <c r="A4280" s="37">
        <f t="shared" si="133"/>
        <v>4276</v>
      </c>
      <c r="B4280" s="115" t="s">
        <v>202</v>
      </c>
      <c r="C4280" s="113" t="s">
        <v>8129</v>
      </c>
      <c r="D4280" s="113" t="s">
        <v>8130</v>
      </c>
      <c r="E4280" s="113" t="s">
        <v>211</v>
      </c>
      <c r="F4280" s="113"/>
      <c r="G4280" s="113">
        <v>1</v>
      </c>
      <c r="H4280" s="118">
        <v>2200</v>
      </c>
      <c r="I4280" s="161">
        <v>0.25</v>
      </c>
      <c r="J4280" s="157">
        <f t="shared" si="134"/>
        <v>1650</v>
      </c>
    </row>
    <row r="4281" spans="1:10" ht="15.75">
      <c r="A4281" s="37">
        <f t="shared" si="133"/>
        <v>4277</v>
      </c>
      <c r="B4281" s="115" t="s">
        <v>202</v>
      </c>
      <c r="C4281" s="113" t="s">
        <v>8131</v>
      </c>
      <c r="D4281" s="113" t="s">
        <v>8132</v>
      </c>
      <c r="E4281" s="113" t="s">
        <v>211</v>
      </c>
      <c r="F4281" s="113"/>
      <c r="G4281" s="113">
        <v>1</v>
      </c>
      <c r="H4281" s="118">
        <v>7216</v>
      </c>
      <c r="I4281" s="161">
        <v>0.25</v>
      </c>
      <c r="J4281" s="157">
        <f t="shared" si="134"/>
        <v>5412</v>
      </c>
    </row>
    <row r="4282" spans="1:10" ht="15.75">
      <c r="A4282" s="37">
        <f t="shared" si="133"/>
        <v>4278</v>
      </c>
      <c r="B4282" s="115" t="s">
        <v>202</v>
      </c>
      <c r="C4282" s="113" t="s">
        <v>8133</v>
      </c>
      <c r="D4282" s="113" t="s">
        <v>8134</v>
      </c>
      <c r="E4282" s="113" t="s">
        <v>211</v>
      </c>
      <c r="F4282" s="113"/>
      <c r="G4282" s="113">
        <v>1</v>
      </c>
      <c r="H4282" s="118">
        <v>1250</v>
      </c>
      <c r="I4282" s="161">
        <v>0.25</v>
      </c>
      <c r="J4282" s="157">
        <f t="shared" si="134"/>
        <v>937.5</v>
      </c>
    </row>
    <row r="4283" spans="1:10" ht="15.75">
      <c r="A4283" s="37">
        <f t="shared" si="133"/>
        <v>4279</v>
      </c>
      <c r="B4283" s="115" t="s">
        <v>202</v>
      </c>
      <c r="C4283" s="113" t="s">
        <v>8135</v>
      </c>
      <c r="D4283" s="113" t="s">
        <v>8136</v>
      </c>
      <c r="E4283" s="113" t="s">
        <v>211</v>
      </c>
      <c r="F4283" s="113"/>
      <c r="G4283" s="113">
        <v>1</v>
      </c>
      <c r="H4283" s="118">
        <v>2500</v>
      </c>
      <c r="I4283" s="161">
        <v>0.25</v>
      </c>
      <c r="J4283" s="157">
        <f t="shared" si="134"/>
        <v>1875</v>
      </c>
    </row>
    <row r="4284" spans="1:10" ht="15.75">
      <c r="A4284" s="37">
        <f t="shared" si="133"/>
        <v>4280</v>
      </c>
      <c r="B4284" s="115" t="s">
        <v>202</v>
      </c>
      <c r="C4284" s="113" t="s">
        <v>8137</v>
      </c>
      <c r="D4284" s="113" t="s">
        <v>8138</v>
      </c>
      <c r="E4284" s="113" t="s">
        <v>211</v>
      </c>
      <c r="F4284" s="113"/>
      <c r="G4284" s="113">
        <v>1</v>
      </c>
      <c r="H4284" s="118">
        <v>6250</v>
      </c>
      <c r="I4284" s="161">
        <v>0.25</v>
      </c>
      <c r="J4284" s="157">
        <f t="shared" si="134"/>
        <v>4687.5</v>
      </c>
    </row>
    <row r="4285" spans="1:10" ht="15.75">
      <c r="A4285" s="37">
        <f t="shared" si="133"/>
        <v>4281</v>
      </c>
      <c r="B4285" s="115" t="s">
        <v>202</v>
      </c>
      <c r="C4285" s="113" t="s">
        <v>8139</v>
      </c>
      <c r="D4285" s="113" t="s">
        <v>8140</v>
      </c>
      <c r="E4285" s="113" t="s">
        <v>211</v>
      </c>
      <c r="F4285" s="113"/>
      <c r="G4285" s="113">
        <v>1</v>
      </c>
      <c r="H4285" s="118">
        <v>1100</v>
      </c>
      <c r="I4285" s="161">
        <v>0.25</v>
      </c>
      <c r="J4285" s="157">
        <f t="shared" si="134"/>
        <v>825</v>
      </c>
    </row>
    <row r="4286" spans="1:10" ht="15.75">
      <c r="A4286" s="37">
        <f t="shared" si="133"/>
        <v>4282</v>
      </c>
      <c r="B4286" s="115" t="s">
        <v>202</v>
      </c>
      <c r="C4286" s="113" t="s">
        <v>8141</v>
      </c>
      <c r="D4286" s="113" t="s">
        <v>8142</v>
      </c>
      <c r="E4286" s="113" t="s">
        <v>211</v>
      </c>
      <c r="F4286" s="113"/>
      <c r="G4286" s="113">
        <v>1</v>
      </c>
      <c r="H4286" s="118">
        <v>2200</v>
      </c>
      <c r="I4286" s="161">
        <v>0.25</v>
      </c>
      <c r="J4286" s="157">
        <f t="shared" si="134"/>
        <v>1650</v>
      </c>
    </row>
    <row r="4287" spans="1:10" ht="15.75">
      <c r="A4287" s="37">
        <f t="shared" si="133"/>
        <v>4283</v>
      </c>
      <c r="B4287" s="115" t="s">
        <v>202</v>
      </c>
      <c r="C4287" s="113" t="s">
        <v>8143</v>
      </c>
      <c r="D4287" s="113" t="s">
        <v>8144</v>
      </c>
      <c r="E4287" s="113" t="s">
        <v>211</v>
      </c>
      <c r="F4287" s="113"/>
      <c r="G4287" s="113">
        <v>1</v>
      </c>
      <c r="H4287" s="118">
        <v>7216</v>
      </c>
      <c r="I4287" s="161">
        <v>0.25</v>
      </c>
      <c r="J4287" s="157">
        <f t="shared" si="134"/>
        <v>5412</v>
      </c>
    </row>
    <row r="4288" spans="1:10" ht="15.75">
      <c r="A4288" s="37">
        <f t="shared" si="133"/>
        <v>4284</v>
      </c>
      <c r="B4288" s="115" t="s">
        <v>202</v>
      </c>
      <c r="C4288" s="113" t="s">
        <v>8145</v>
      </c>
      <c r="D4288" s="113" t="s">
        <v>8146</v>
      </c>
      <c r="E4288" s="113" t="s">
        <v>211</v>
      </c>
      <c r="F4288" s="113"/>
      <c r="G4288" s="113">
        <v>1</v>
      </c>
      <c r="H4288" s="118">
        <v>1250</v>
      </c>
      <c r="I4288" s="161">
        <v>0.25</v>
      </c>
      <c r="J4288" s="157">
        <f t="shared" si="134"/>
        <v>937.5</v>
      </c>
    </row>
    <row r="4289" spans="1:10" ht="15.75">
      <c r="A4289" s="37">
        <f t="shared" si="133"/>
        <v>4285</v>
      </c>
      <c r="B4289" s="115" t="s">
        <v>202</v>
      </c>
      <c r="C4289" s="113" t="s">
        <v>8147</v>
      </c>
      <c r="D4289" s="113" t="s">
        <v>8148</v>
      </c>
      <c r="E4289" s="113" t="s">
        <v>211</v>
      </c>
      <c r="F4289" s="113"/>
      <c r="G4289" s="113">
        <v>1</v>
      </c>
      <c r="H4289" s="118">
        <v>2500</v>
      </c>
      <c r="I4289" s="161">
        <v>0.25</v>
      </c>
      <c r="J4289" s="157">
        <f t="shared" si="134"/>
        <v>1875</v>
      </c>
    </row>
    <row r="4290" spans="1:10" ht="15.75">
      <c r="A4290" s="37">
        <f t="shared" si="133"/>
        <v>4286</v>
      </c>
      <c r="B4290" s="115" t="s">
        <v>202</v>
      </c>
      <c r="C4290" s="113" t="s">
        <v>8149</v>
      </c>
      <c r="D4290" s="113" t="s">
        <v>8150</v>
      </c>
      <c r="E4290" s="113" t="s">
        <v>211</v>
      </c>
      <c r="F4290" s="113"/>
      <c r="G4290" s="113">
        <v>1</v>
      </c>
      <c r="H4290" s="118">
        <v>6250</v>
      </c>
      <c r="I4290" s="161">
        <v>0.25</v>
      </c>
      <c r="J4290" s="157">
        <f t="shared" si="134"/>
        <v>4687.5</v>
      </c>
    </row>
    <row r="4291" spans="1:10" ht="15.75">
      <c r="A4291" s="37">
        <f t="shared" si="133"/>
        <v>4287</v>
      </c>
      <c r="B4291" s="115" t="s">
        <v>202</v>
      </c>
      <c r="C4291" s="113" t="s">
        <v>8151</v>
      </c>
      <c r="D4291" s="113" t="s">
        <v>8152</v>
      </c>
      <c r="E4291" s="113" t="s">
        <v>211</v>
      </c>
      <c r="F4291" s="113"/>
      <c r="G4291" s="113">
        <v>1</v>
      </c>
      <c r="H4291" s="118">
        <v>1100</v>
      </c>
      <c r="I4291" s="161">
        <v>0.25</v>
      </c>
      <c r="J4291" s="157">
        <f t="shared" si="134"/>
        <v>825</v>
      </c>
    </row>
    <row r="4292" spans="1:10" ht="15.75">
      <c r="A4292" s="37">
        <f t="shared" si="133"/>
        <v>4288</v>
      </c>
      <c r="B4292" s="115" t="s">
        <v>202</v>
      </c>
      <c r="C4292" s="113" t="s">
        <v>8153</v>
      </c>
      <c r="D4292" s="113" t="s">
        <v>8154</v>
      </c>
      <c r="E4292" s="113" t="s">
        <v>211</v>
      </c>
      <c r="F4292" s="113"/>
      <c r="G4292" s="113">
        <v>1</v>
      </c>
      <c r="H4292" s="118">
        <v>2200</v>
      </c>
      <c r="I4292" s="161">
        <v>0.25</v>
      </c>
      <c r="J4292" s="157">
        <f t="shared" si="134"/>
        <v>1650</v>
      </c>
    </row>
    <row r="4293" spans="1:10" ht="15.75">
      <c r="A4293" s="37">
        <f t="shared" si="133"/>
        <v>4289</v>
      </c>
      <c r="B4293" s="115" t="s">
        <v>202</v>
      </c>
      <c r="C4293" s="113" t="s">
        <v>8155</v>
      </c>
      <c r="D4293" s="113" t="s">
        <v>8156</v>
      </c>
      <c r="E4293" s="113" t="s">
        <v>211</v>
      </c>
      <c r="F4293" s="113"/>
      <c r="G4293" s="113">
        <v>1</v>
      </c>
      <c r="H4293" s="118">
        <v>7216</v>
      </c>
      <c r="I4293" s="161">
        <v>0.25</v>
      </c>
      <c r="J4293" s="157">
        <f t="shared" si="134"/>
        <v>5412</v>
      </c>
    </row>
    <row r="4294" spans="1:10" ht="15.75">
      <c r="A4294" s="37">
        <f t="shared" si="133"/>
        <v>4290</v>
      </c>
      <c r="B4294" s="115" t="s">
        <v>202</v>
      </c>
      <c r="C4294" s="113" t="s">
        <v>8157</v>
      </c>
      <c r="D4294" s="113" t="s">
        <v>8158</v>
      </c>
      <c r="E4294" s="113" t="s">
        <v>211</v>
      </c>
      <c r="F4294" s="113"/>
      <c r="G4294" s="113">
        <v>1</v>
      </c>
      <c r="H4294" s="118">
        <v>1250</v>
      </c>
      <c r="I4294" s="161">
        <v>0.25</v>
      </c>
      <c r="J4294" s="157">
        <f t="shared" si="134"/>
        <v>937.5</v>
      </c>
    </row>
    <row r="4295" spans="1:10" ht="15.75">
      <c r="A4295" s="37">
        <f t="shared" ref="A4295:A4358" si="135">A4294+1</f>
        <v>4291</v>
      </c>
      <c r="B4295" s="115" t="s">
        <v>202</v>
      </c>
      <c r="C4295" s="113" t="s">
        <v>8159</v>
      </c>
      <c r="D4295" s="113" t="s">
        <v>8160</v>
      </c>
      <c r="E4295" s="113" t="s">
        <v>211</v>
      </c>
      <c r="F4295" s="113"/>
      <c r="G4295" s="113">
        <v>1</v>
      </c>
      <c r="H4295" s="118">
        <v>2500</v>
      </c>
      <c r="I4295" s="161">
        <v>0.25</v>
      </c>
      <c r="J4295" s="157">
        <f t="shared" si="134"/>
        <v>1875</v>
      </c>
    </row>
    <row r="4296" spans="1:10" ht="15.75">
      <c r="A4296" s="37">
        <f t="shared" si="135"/>
        <v>4292</v>
      </c>
      <c r="B4296" s="115" t="s">
        <v>202</v>
      </c>
      <c r="C4296" s="113" t="s">
        <v>8161</v>
      </c>
      <c r="D4296" s="113" t="s">
        <v>8162</v>
      </c>
      <c r="E4296" s="113" t="s">
        <v>211</v>
      </c>
      <c r="F4296" s="113"/>
      <c r="G4296" s="113">
        <v>1</v>
      </c>
      <c r="H4296" s="118">
        <v>6250</v>
      </c>
      <c r="I4296" s="161">
        <v>0.25</v>
      </c>
      <c r="J4296" s="157">
        <f t="shared" si="134"/>
        <v>4687.5</v>
      </c>
    </row>
    <row r="4297" spans="1:10" ht="15.75">
      <c r="A4297" s="37">
        <f t="shared" si="135"/>
        <v>4293</v>
      </c>
      <c r="B4297" s="115" t="s">
        <v>202</v>
      </c>
      <c r="C4297" s="113" t="s">
        <v>8163</v>
      </c>
      <c r="D4297" s="113" t="s">
        <v>8164</v>
      </c>
      <c r="E4297" s="113" t="s">
        <v>211</v>
      </c>
      <c r="F4297" s="113"/>
      <c r="G4297" s="113">
        <v>1</v>
      </c>
      <c r="H4297" s="118">
        <v>1300</v>
      </c>
      <c r="I4297" s="161">
        <v>0.25</v>
      </c>
      <c r="J4297" s="157">
        <f t="shared" si="134"/>
        <v>975</v>
      </c>
    </row>
    <row r="4298" spans="1:10" ht="15.75">
      <c r="A4298" s="37">
        <f t="shared" si="135"/>
        <v>4294</v>
      </c>
      <c r="B4298" s="115" t="s">
        <v>202</v>
      </c>
      <c r="C4298" s="113" t="s">
        <v>8165</v>
      </c>
      <c r="D4298" s="113" t="s">
        <v>8166</v>
      </c>
      <c r="E4298" s="113" t="s">
        <v>211</v>
      </c>
      <c r="F4298" s="113"/>
      <c r="G4298" s="113">
        <v>1</v>
      </c>
      <c r="H4298" s="118">
        <v>2600</v>
      </c>
      <c r="I4298" s="161">
        <v>0.25</v>
      </c>
      <c r="J4298" s="157">
        <f t="shared" si="134"/>
        <v>1950</v>
      </c>
    </row>
    <row r="4299" spans="1:10" ht="15.75">
      <c r="A4299" s="37">
        <f t="shared" si="135"/>
        <v>4295</v>
      </c>
      <c r="B4299" s="115" t="s">
        <v>202</v>
      </c>
      <c r="C4299" s="113" t="s">
        <v>8167</v>
      </c>
      <c r="D4299" s="113" t="s">
        <v>8168</v>
      </c>
      <c r="E4299" s="113" t="s">
        <v>211</v>
      </c>
      <c r="F4299" s="113"/>
      <c r="G4299" s="113">
        <v>1</v>
      </c>
      <c r="H4299" s="118">
        <v>8528</v>
      </c>
      <c r="I4299" s="161">
        <v>0.25</v>
      </c>
      <c r="J4299" s="157">
        <f t="shared" si="134"/>
        <v>6396</v>
      </c>
    </row>
    <row r="4300" spans="1:10" ht="15.75">
      <c r="A4300" s="37">
        <f t="shared" si="135"/>
        <v>4296</v>
      </c>
      <c r="B4300" s="115" t="s">
        <v>202</v>
      </c>
      <c r="C4300" s="113" t="s">
        <v>8169</v>
      </c>
      <c r="D4300" s="113" t="s">
        <v>8170</v>
      </c>
      <c r="E4300" s="113" t="s">
        <v>211</v>
      </c>
      <c r="F4300" s="113"/>
      <c r="G4300" s="113">
        <v>1</v>
      </c>
      <c r="H4300" s="118">
        <v>1450</v>
      </c>
      <c r="I4300" s="161">
        <v>0.25</v>
      </c>
      <c r="J4300" s="157">
        <f t="shared" si="134"/>
        <v>1087.5</v>
      </c>
    </row>
    <row r="4301" spans="1:10" ht="15.75">
      <c r="A4301" s="37">
        <f t="shared" si="135"/>
        <v>4297</v>
      </c>
      <c r="B4301" s="115" t="s">
        <v>202</v>
      </c>
      <c r="C4301" s="113" t="s">
        <v>8171</v>
      </c>
      <c r="D4301" s="113" t="s">
        <v>8172</v>
      </c>
      <c r="E4301" s="113" t="s">
        <v>211</v>
      </c>
      <c r="F4301" s="113"/>
      <c r="G4301" s="113">
        <v>1</v>
      </c>
      <c r="H4301" s="118">
        <v>2900</v>
      </c>
      <c r="I4301" s="161">
        <v>0.25</v>
      </c>
      <c r="J4301" s="157">
        <f t="shared" si="134"/>
        <v>2175</v>
      </c>
    </row>
    <row r="4302" spans="1:10" ht="15.75">
      <c r="A4302" s="37">
        <f t="shared" si="135"/>
        <v>4298</v>
      </c>
      <c r="B4302" s="115" t="s">
        <v>202</v>
      </c>
      <c r="C4302" s="113" t="s">
        <v>8173</v>
      </c>
      <c r="D4302" s="113" t="s">
        <v>8174</v>
      </c>
      <c r="E4302" s="113" t="s">
        <v>211</v>
      </c>
      <c r="F4302" s="113"/>
      <c r="G4302" s="113">
        <v>1</v>
      </c>
      <c r="H4302" s="118">
        <v>7250</v>
      </c>
      <c r="I4302" s="161">
        <v>0.25</v>
      </c>
      <c r="J4302" s="157">
        <f t="shared" si="134"/>
        <v>5437.5</v>
      </c>
    </row>
    <row r="4303" spans="1:10" ht="15.75">
      <c r="A4303" s="37">
        <f t="shared" si="135"/>
        <v>4299</v>
      </c>
      <c r="B4303" s="115" t="s">
        <v>202</v>
      </c>
      <c r="C4303" s="113" t="s">
        <v>8175</v>
      </c>
      <c r="D4303" s="113" t="s">
        <v>8176</v>
      </c>
      <c r="E4303" s="113" t="s">
        <v>211</v>
      </c>
      <c r="F4303" s="113"/>
      <c r="G4303" s="113">
        <v>1</v>
      </c>
      <c r="H4303" s="118">
        <v>1300</v>
      </c>
      <c r="I4303" s="161">
        <v>0.25</v>
      </c>
      <c r="J4303" s="157">
        <f t="shared" si="134"/>
        <v>975</v>
      </c>
    </row>
    <row r="4304" spans="1:10" ht="15.75">
      <c r="A4304" s="37">
        <f t="shared" si="135"/>
        <v>4300</v>
      </c>
      <c r="B4304" s="115" t="s">
        <v>202</v>
      </c>
      <c r="C4304" s="113" t="s">
        <v>8177</v>
      </c>
      <c r="D4304" s="113" t="s">
        <v>8178</v>
      </c>
      <c r="E4304" s="113" t="s">
        <v>211</v>
      </c>
      <c r="F4304" s="113"/>
      <c r="G4304" s="113">
        <v>1</v>
      </c>
      <c r="H4304" s="118">
        <v>2600</v>
      </c>
      <c r="I4304" s="161">
        <v>0.25</v>
      </c>
      <c r="J4304" s="157">
        <f t="shared" si="134"/>
        <v>1950</v>
      </c>
    </row>
    <row r="4305" spans="1:10" ht="15.75">
      <c r="A4305" s="37">
        <f t="shared" si="135"/>
        <v>4301</v>
      </c>
      <c r="B4305" s="115" t="s">
        <v>202</v>
      </c>
      <c r="C4305" s="113" t="s">
        <v>8179</v>
      </c>
      <c r="D4305" s="113" t="s">
        <v>8180</v>
      </c>
      <c r="E4305" s="113" t="s">
        <v>211</v>
      </c>
      <c r="F4305" s="113"/>
      <c r="G4305" s="113">
        <v>1</v>
      </c>
      <c r="H4305" s="118">
        <v>8528</v>
      </c>
      <c r="I4305" s="161">
        <v>0.25</v>
      </c>
      <c r="J4305" s="157">
        <f t="shared" si="134"/>
        <v>6396</v>
      </c>
    </row>
    <row r="4306" spans="1:10" ht="15.75">
      <c r="A4306" s="37">
        <f t="shared" si="135"/>
        <v>4302</v>
      </c>
      <c r="B4306" s="115" t="s">
        <v>202</v>
      </c>
      <c r="C4306" s="113" t="s">
        <v>8181</v>
      </c>
      <c r="D4306" s="113" t="s">
        <v>8182</v>
      </c>
      <c r="E4306" s="113" t="s">
        <v>211</v>
      </c>
      <c r="F4306" s="113"/>
      <c r="G4306" s="113">
        <v>1</v>
      </c>
      <c r="H4306" s="118">
        <v>1450</v>
      </c>
      <c r="I4306" s="161">
        <v>0.25</v>
      </c>
      <c r="J4306" s="157">
        <f t="shared" si="134"/>
        <v>1087.5</v>
      </c>
    </row>
    <row r="4307" spans="1:10" ht="15.75">
      <c r="A4307" s="37">
        <f t="shared" si="135"/>
        <v>4303</v>
      </c>
      <c r="B4307" s="115" t="s">
        <v>202</v>
      </c>
      <c r="C4307" s="113" t="s">
        <v>8183</v>
      </c>
      <c r="D4307" s="113" t="s">
        <v>8184</v>
      </c>
      <c r="E4307" s="113" t="s">
        <v>211</v>
      </c>
      <c r="F4307" s="113"/>
      <c r="G4307" s="113">
        <v>1</v>
      </c>
      <c r="H4307" s="118">
        <v>2900</v>
      </c>
      <c r="I4307" s="161">
        <v>0.25</v>
      </c>
      <c r="J4307" s="157">
        <f t="shared" si="134"/>
        <v>2175</v>
      </c>
    </row>
    <row r="4308" spans="1:10" ht="15.75">
      <c r="A4308" s="37">
        <f t="shared" si="135"/>
        <v>4304</v>
      </c>
      <c r="B4308" s="115" t="s">
        <v>202</v>
      </c>
      <c r="C4308" s="113" t="s">
        <v>8185</v>
      </c>
      <c r="D4308" s="113" t="s">
        <v>8186</v>
      </c>
      <c r="E4308" s="113" t="s">
        <v>211</v>
      </c>
      <c r="F4308" s="113"/>
      <c r="G4308" s="113">
        <v>1</v>
      </c>
      <c r="H4308" s="118">
        <v>7250</v>
      </c>
      <c r="I4308" s="161">
        <v>0.25</v>
      </c>
      <c r="J4308" s="157">
        <f t="shared" si="134"/>
        <v>5437.5</v>
      </c>
    </row>
    <row r="4309" spans="1:10" ht="15.75">
      <c r="A4309" s="37">
        <f t="shared" si="135"/>
        <v>4305</v>
      </c>
      <c r="B4309" s="115" t="s">
        <v>202</v>
      </c>
      <c r="C4309" s="113" t="s">
        <v>8187</v>
      </c>
      <c r="D4309" s="113" t="s">
        <v>8188</v>
      </c>
      <c r="E4309" s="113" t="s">
        <v>211</v>
      </c>
      <c r="F4309" s="113"/>
      <c r="G4309" s="113">
        <v>1</v>
      </c>
      <c r="H4309" s="118">
        <v>1300</v>
      </c>
      <c r="I4309" s="161">
        <v>0.25</v>
      </c>
      <c r="J4309" s="157">
        <f t="shared" si="134"/>
        <v>975</v>
      </c>
    </row>
    <row r="4310" spans="1:10" ht="15.75">
      <c r="A4310" s="37">
        <f t="shared" si="135"/>
        <v>4306</v>
      </c>
      <c r="B4310" s="115" t="s">
        <v>202</v>
      </c>
      <c r="C4310" s="113" t="s">
        <v>8189</v>
      </c>
      <c r="D4310" s="113" t="s">
        <v>8190</v>
      </c>
      <c r="E4310" s="113" t="s">
        <v>211</v>
      </c>
      <c r="F4310" s="113"/>
      <c r="G4310" s="113">
        <v>1</v>
      </c>
      <c r="H4310" s="118">
        <v>2600</v>
      </c>
      <c r="I4310" s="161">
        <v>0.25</v>
      </c>
      <c r="J4310" s="157">
        <f t="shared" si="134"/>
        <v>1950</v>
      </c>
    </row>
    <row r="4311" spans="1:10" ht="15.75">
      <c r="A4311" s="37">
        <f t="shared" si="135"/>
        <v>4307</v>
      </c>
      <c r="B4311" s="115" t="s">
        <v>202</v>
      </c>
      <c r="C4311" s="113" t="s">
        <v>8191</v>
      </c>
      <c r="D4311" s="113" t="s">
        <v>8192</v>
      </c>
      <c r="E4311" s="113" t="s">
        <v>211</v>
      </c>
      <c r="F4311" s="113"/>
      <c r="G4311" s="113">
        <v>1</v>
      </c>
      <c r="H4311" s="118">
        <v>8528</v>
      </c>
      <c r="I4311" s="161">
        <v>0.25</v>
      </c>
      <c r="J4311" s="157">
        <f t="shared" si="134"/>
        <v>6396</v>
      </c>
    </row>
    <row r="4312" spans="1:10" ht="15.75">
      <c r="A4312" s="37">
        <f t="shared" si="135"/>
        <v>4308</v>
      </c>
      <c r="B4312" s="115" t="s">
        <v>202</v>
      </c>
      <c r="C4312" s="113" t="s">
        <v>8193</v>
      </c>
      <c r="D4312" s="113" t="s">
        <v>8194</v>
      </c>
      <c r="E4312" s="113" t="s">
        <v>211</v>
      </c>
      <c r="F4312" s="113"/>
      <c r="G4312" s="113">
        <v>1</v>
      </c>
      <c r="H4312" s="118">
        <v>1450</v>
      </c>
      <c r="I4312" s="161">
        <v>0.25</v>
      </c>
      <c r="J4312" s="157">
        <f t="shared" si="134"/>
        <v>1087.5</v>
      </c>
    </row>
    <row r="4313" spans="1:10" ht="15.75">
      <c r="A4313" s="37">
        <f t="shared" si="135"/>
        <v>4309</v>
      </c>
      <c r="B4313" s="115" t="s">
        <v>202</v>
      </c>
      <c r="C4313" s="113" t="s">
        <v>8195</v>
      </c>
      <c r="D4313" s="113" t="s">
        <v>8196</v>
      </c>
      <c r="E4313" s="113" t="s">
        <v>211</v>
      </c>
      <c r="F4313" s="113"/>
      <c r="G4313" s="113">
        <v>1</v>
      </c>
      <c r="H4313" s="118">
        <v>2900</v>
      </c>
      <c r="I4313" s="161">
        <v>0.25</v>
      </c>
      <c r="J4313" s="157">
        <f t="shared" si="134"/>
        <v>2175</v>
      </c>
    </row>
    <row r="4314" spans="1:10" ht="15.75">
      <c r="A4314" s="37">
        <f t="shared" si="135"/>
        <v>4310</v>
      </c>
      <c r="B4314" s="115" t="s">
        <v>202</v>
      </c>
      <c r="C4314" s="113" t="s">
        <v>8197</v>
      </c>
      <c r="D4314" s="113" t="s">
        <v>8198</v>
      </c>
      <c r="E4314" s="113" t="s">
        <v>211</v>
      </c>
      <c r="F4314" s="113"/>
      <c r="G4314" s="113">
        <v>1</v>
      </c>
      <c r="H4314" s="118">
        <v>7250</v>
      </c>
      <c r="I4314" s="161">
        <v>0.25</v>
      </c>
      <c r="J4314" s="157">
        <f t="shared" si="134"/>
        <v>5437.5</v>
      </c>
    </row>
    <row r="4315" spans="1:10" ht="15.75">
      <c r="A4315" s="37">
        <f t="shared" si="135"/>
        <v>4311</v>
      </c>
      <c r="B4315" s="115" t="s">
        <v>202</v>
      </c>
      <c r="C4315" s="113" t="s">
        <v>8199</v>
      </c>
      <c r="D4315" s="113" t="s">
        <v>8200</v>
      </c>
      <c r="E4315" s="113" t="s">
        <v>211</v>
      </c>
      <c r="F4315" s="113"/>
      <c r="G4315" s="113">
        <v>1</v>
      </c>
      <c r="H4315" s="118">
        <v>1300</v>
      </c>
      <c r="I4315" s="161">
        <v>0.25</v>
      </c>
      <c r="J4315" s="157">
        <f t="shared" si="134"/>
        <v>975</v>
      </c>
    </row>
    <row r="4316" spans="1:10" ht="15.75">
      <c r="A4316" s="37">
        <f t="shared" si="135"/>
        <v>4312</v>
      </c>
      <c r="B4316" s="115" t="s">
        <v>202</v>
      </c>
      <c r="C4316" s="113" t="s">
        <v>8201</v>
      </c>
      <c r="D4316" s="113" t="s">
        <v>8202</v>
      </c>
      <c r="E4316" s="113" t="s">
        <v>211</v>
      </c>
      <c r="F4316" s="113"/>
      <c r="G4316" s="113">
        <v>1</v>
      </c>
      <c r="H4316" s="118">
        <v>2600</v>
      </c>
      <c r="I4316" s="161">
        <v>0.25</v>
      </c>
      <c r="J4316" s="157">
        <f t="shared" si="134"/>
        <v>1950</v>
      </c>
    </row>
    <row r="4317" spans="1:10" ht="15.75">
      <c r="A4317" s="37">
        <f t="shared" si="135"/>
        <v>4313</v>
      </c>
      <c r="B4317" s="115" t="s">
        <v>202</v>
      </c>
      <c r="C4317" s="113" t="s">
        <v>8203</v>
      </c>
      <c r="D4317" s="113" t="s">
        <v>8204</v>
      </c>
      <c r="E4317" s="113" t="s">
        <v>211</v>
      </c>
      <c r="F4317" s="113"/>
      <c r="G4317" s="113">
        <v>1</v>
      </c>
      <c r="H4317" s="118">
        <v>8528</v>
      </c>
      <c r="I4317" s="161">
        <v>0.25</v>
      </c>
      <c r="J4317" s="157">
        <f t="shared" si="134"/>
        <v>6396</v>
      </c>
    </row>
    <row r="4318" spans="1:10" ht="15.75">
      <c r="A4318" s="37">
        <f t="shared" si="135"/>
        <v>4314</v>
      </c>
      <c r="B4318" s="115" t="s">
        <v>202</v>
      </c>
      <c r="C4318" s="113" t="s">
        <v>8205</v>
      </c>
      <c r="D4318" s="113" t="s">
        <v>8206</v>
      </c>
      <c r="E4318" s="113" t="s">
        <v>211</v>
      </c>
      <c r="F4318" s="113"/>
      <c r="G4318" s="113">
        <v>1</v>
      </c>
      <c r="H4318" s="118">
        <v>1450</v>
      </c>
      <c r="I4318" s="161">
        <v>0.25</v>
      </c>
      <c r="J4318" s="157">
        <f t="shared" si="134"/>
        <v>1087.5</v>
      </c>
    </row>
    <row r="4319" spans="1:10" ht="15.75">
      <c r="A4319" s="37">
        <f t="shared" si="135"/>
        <v>4315</v>
      </c>
      <c r="B4319" s="115" t="s">
        <v>202</v>
      </c>
      <c r="C4319" s="113" t="s">
        <v>8207</v>
      </c>
      <c r="D4319" s="113" t="s">
        <v>8208</v>
      </c>
      <c r="E4319" s="113" t="s">
        <v>211</v>
      </c>
      <c r="F4319" s="113"/>
      <c r="G4319" s="113">
        <v>1</v>
      </c>
      <c r="H4319" s="118">
        <v>2900</v>
      </c>
      <c r="I4319" s="161">
        <v>0.25</v>
      </c>
      <c r="J4319" s="157">
        <f t="shared" si="134"/>
        <v>2175</v>
      </c>
    </row>
    <row r="4320" spans="1:10" ht="15.75">
      <c r="A4320" s="37">
        <f t="shared" si="135"/>
        <v>4316</v>
      </c>
      <c r="B4320" s="115" t="s">
        <v>202</v>
      </c>
      <c r="C4320" s="113" t="s">
        <v>8209</v>
      </c>
      <c r="D4320" s="113" t="s">
        <v>8210</v>
      </c>
      <c r="E4320" s="113" t="s">
        <v>211</v>
      </c>
      <c r="F4320" s="113"/>
      <c r="G4320" s="113">
        <v>1</v>
      </c>
      <c r="H4320" s="118">
        <v>7250</v>
      </c>
      <c r="I4320" s="161">
        <v>0.25</v>
      </c>
      <c r="J4320" s="157">
        <f t="shared" si="134"/>
        <v>5437.5</v>
      </c>
    </row>
    <row r="4321" spans="1:10" ht="15.75">
      <c r="A4321" s="37">
        <f t="shared" si="135"/>
        <v>4317</v>
      </c>
      <c r="B4321" s="115" t="s">
        <v>202</v>
      </c>
      <c r="C4321" s="113" t="s">
        <v>8211</v>
      </c>
      <c r="D4321" s="113" t="s">
        <v>8212</v>
      </c>
      <c r="E4321" s="113" t="s">
        <v>211</v>
      </c>
      <c r="F4321" s="113"/>
      <c r="G4321" s="113">
        <v>1</v>
      </c>
      <c r="H4321" s="118">
        <v>1300</v>
      </c>
      <c r="I4321" s="161">
        <v>0.25</v>
      </c>
      <c r="J4321" s="157">
        <f t="shared" si="134"/>
        <v>975</v>
      </c>
    </row>
    <row r="4322" spans="1:10" ht="15.75">
      <c r="A4322" s="37">
        <f t="shared" si="135"/>
        <v>4318</v>
      </c>
      <c r="B4322" s="115" t="s">
        <v>202</v>
      </c>
      <c r="C4322" s="113" t="s">
        <v>8213</v>
      </c>
      <c r="D4322" s="113" t="s">
        <v>8214</v>
      </c>
      <c r="E4322" s="113" t="s">
        <v>211</v>
      </c>
      <c r="F4322" s="113"/>
      <c r="G4322" s="113">
        <v>1</v>
      </c>
      <c r="H4322" s="118">
        <v>2600</v>
      </c>
      <c r="I4322" s="161">
        <v>0.25</v>
      </c>
      <c r="J4322" s="157">
        <f t="shared" si="134"/>
        <v>1950</v>
      </c>
    </row>
    <row r="4323" spans="1:10" ht="15.75">
      <c r="A4323" s="37">
        <f t="shared" si="135"/>
        <v>4319</v>
      </c>
      <c r="B4323" s="115" t="s">
        <v>202</v>
      </c>
      <c r="C4323" s="113" t="s">
        <v>8215</v>
      </c>
      <c r="D4323" s="113" t="s">
        <v>8216</v>
      </c>
      <c r="E4323" s="113" t="s">
        <v>211</v>
      </c>
      <c r="F4323" s="113"/>
      <c r="G4323" s="113">
        <v>1</v>
      </c>
      <c r="H4323" s="118">
        <v>8528</v>
      </c>
      <c r="I4323" s="161">
        <v>0.25</v>
      </c>
      <c r="J4323" s="157">
        <f t="shared" si="134"/>
        <v>6396</v>
      </c>
    </row>
    <row r="4324" spans="1:10" ht="15.75">
      <c r="A4324" s="37">
        <f t="shared" si="135"/>
        <v>4320</v>
      </c>
      <c r="B4324" s="115" t="s">
        <v>202</v>
      </c>
      <c r="C4324" s="113" t="s">
        <v>8217</v>
      </c>
      <c r="D4324" s="113" t="s">
        <v>8218</v>
      </c>
      <c r="E4324" s="113" t="s">
        <v>211</v>
      </c>
      <c r="F4324" s="113"/>
      <c r="G4324" s="113">
        <v>1</v>
      </c>
      <c r="H4324" s="118">
        <v>1450</v>
      </c>
      <c r="I4324" s="161">
        <v>0.25</v>
      </c>
      <c r="J4324" s="157">
        <f t="shared" si="134"/>
        <v>1087.5</v>
      </c>
    </row>
    <row r="4325" spans="1:10" ht="15.75">
      <c r="A4325" s="37">
        <f t="shared" si="135"/>
        <v>4321</v>
      </c>
      <c r="B4325" s="115" t="s">
        <v>202</v>
      </c>
      <c r="C4325" s="113" t="s">
        <v>8219</v>
      </c>
      <c r="D4325" s="113" t="s">
        <v>8220</v>
      </c>
      <c r="E4325" s="113" t="s">
        <v>211</v>
      </c>
      <c r="F4325" s="113"/>
      <c r="G4325" s="113">
        <v>1</v>
      </c>
      <c r="H4325" s="118">
        <v>2900</v>
      </c>
      <c r="I4325" s="161">
        <v>0.25</v>
      </c>
      <c r="J4325" s="157">
        <f t="shared" si="134"/>
        <v>2175</v>
      </c>
    </row>
    <row r="4326" spans="1:10" ht="15.75">
      <c r="A4326" s="37">
        <f t="shared" si="135"/>
        <v>4322</v>
      </c>
      <c r="B4326" s="115" t="s">
        <v>202</v>
      </c>
      <c r="C4326" s="113" t="s">
        <v>8221</v>
      </c>
      <c r="D4326" s="113" t="s">
        <v>8222</v>
      </c>
      <c r="E4326" s="113" t="s">
        <v>211</v>
      </c>
      <c r="F4326" s="113"/>
      <c r="G4326" s="113">
        <v>1</v>
      </c>
      <c r="H4326" s="118">
        <v>7250</v>
      </c>
      <c r="I4326" s="161">
        <v>0.25</v>
      </c>
      <c r="J4326" s="157">
        <f t="shared" si="134"/>
        <v>5437.5</v>
      </c>
    </row>
    <row r="4327" spans="1:10" ht="15.75">
      <c r="A4327" s="37">
        <f t="shared" si="135"/>
        <v>4323</v>
      </c>
      <c r="B4327" s="115" t="s">
        <v>202</v>
      </c>
      <c r="C4327" s="113" t="s">
        <v>8223</v>
      </c>
      <c r="D4327" s="113" t="s">
        <v>8224</v>
      </c>
      <c r="E4327" s="113" t="s">
        <v>211</v>
      </c>
      <c r="F4327" s="113"/>
      <c r="G4327" s="113">
        <v>1</v>
      </c>
      <c r="H4327" s="118">
        <v>1150</v>
      </c>
      <c r="I4327" s="161">
        <v>0.25</v>
      </c>
      <c r="J4327" s="157">
        <f t="shared" si="134"/>
        <v>862.5</v>
      </c>
    </row>
    <row r="4328" spans="1:10" ht="15.75">
      <c r="A4328" s="37">
        <f t="shared" si="135"/>
        <v>4324</v>
      </c>
      <c r="B4328" s="115" t="s">
        <v>202</v>
      </c>
      <c r="C4328" s="113" t="s">
        <v>8225</v>
      </c>
      <c r="D4328" s="113" t="s">
        <v>8226</v>
      </c>
      <c r="E4328" s="113" t="s">
        <v>211</v>
      </c>
      <c r="F4328" s="113"/>
      <c r="G4328" s="113">
        <v>1</v>
      </c>
      <c r="H4328" s="118">
        <v>2300</v>
      </c>
      <c r="I4328" s="161">
        <v>0.25</v>
      </c>
      <c r="J4328" s="157">
        <f t="shared" si="134"/>
        <v>1725</v>
      </c>
    </row>
    <row r="4329" spans="1:10" ht="15.75">
      <c r="A4329" s="37">
        <f t="shared" si="135"/>
        <v>4325</v>
      </c>
      <c r="B4329" s="115" t="s">
        <v>202</v>
      </c>
      <c r="C4329" s="113" t="s">
        <v>8227</v>
      </c>
      <c r="D4329" s="113" t="s">
        <v>8228</v>
      </c>
      <c r="E4329" s="113" t="s">
        <v>211</v>
      </c>
      <c r="F4329" s="113"/>
      <c r="G4329" s="113">
        <v>1</v>
      </c>
      <c r="H4329" s="118">
        <v>7544</v>
      </c>
      <c r="I4329" s="161">
        <v>0.25</v>
      </c>
      <c r="J4329" s="157">
        <f t="shared" si="134"/>
        <v>5658</v>
      </c>
    </row>
    <row r="4330" spans="1:10" ht="15.75">
      <c r="A4330" s="37">
        <f t="shared" si="135"/>
        <v>4326</v>
      </c>
      <c r="B4330" s="115" t="s">
        <v>202</v>
      </c>
      <c r="C4330" s="113" t="s">
        <v>8229</v>
      </c>
      <c r="D4330" s="113" t="s">
        <v>8230</v>
      </c>
      <c r="E4330" s="113" t="s">
        <v>211</v>
      </c>
      <c r="F4330" s="113"/>
      <c r="G4330" s="113">
        <v>1</v>
      </c>
      <c r="H4330" s="118">
        <v>1300</v>
      </c>
      <c r="I4330" s="161">
        <v>0.25</v>
      </c>
      <c r="J4330" s="157">
        <f t="shared" si="134"/>
        <v>975</v>
      </c>
    </row>
    <row r="4331" spans="1:10" ht="15.75">
      <c r="A4331" s="37">
        <f t="shared" si="135"/>
        <v>4327</v>
      </c>
      <c r="B4331" s="115" t="s">
        <v>202</v>
      </c>
      <c r="C4331" s="113" t="s">
        <v>8231</v>
      </c>
      <c r="D4331" s="113" t="s">
        <v>8232</v>
      </c>
      <c r="E4331" s="113" t="s">
        <v>211</v>
      </c>
      <c r="F4331" s="113"/>
      <c r="G4331" s="113">
        <v>1</v>
      </c>
      <c r="H4331" s="118">
        <v>2600</v>
      </c>
      <c r="I4331" s="161">
        <v>0.25</v>
      </c>
      <c r="J4331" s="157">
        <f t="shared" si="134"/>
        <v>1950</v>
      </c>
    </row>
    <row r="4332" spans="1:10" ht="15.75">
      <c r="A4332" s="37">
        <f t="shared" si="135"/>
        <v>4328</v>
      </c>
      <c r="B4332" s="115" t="s">
        <v>202</v>
      </c>
      <c r="C4332" s="113" t="s">
        <v>8233</v>
      </c>
      <c r="D4332" s="113" t="s">
        <v>8234</v>
      </c>
      <c r="E4332" s="113" t="s">
        <v>211</v>
      </c>
      <c r="F4332" s="113"/>
      <c r="G4332" s="113">
        <v>1</v>
      </c>
      <c r="H4332" s="118">
        <v>6500</v>
      </c>
      <c r="I4332" s="161">
        <v>0.25</v>
      </c>
      <c r="J4332" s="157">
        <f t="shared" si="134"/>
        <v>4875</v>
      </c>
    </row>
    <row r="4333" spans="1:10" ht="15.75">
      <c r="A4333" s="37">
        <f t="shared" si="135"/>
        <v>4329</v>
      </c>
      <c r="B4333" s="115" t="s">
        <v>202</v>
      </c>
      <c r="C4333" s="113" t="s">
        <v>8235</v>
      </c>
      <c r="D4333" s="113" t="s">
        <v>8236</v>
      </c>
      <c r="E4333" s="113" t="s">
        <v>211</v>
      </c>
      <c r="F4333" s="113"/>
      <c r="G4333" s="113">
        <v>1</v>
      </c>
      <c r="H4333" s="118">
        <v>1150</v>
      </c>
      <c r="I4333" s="161">
        <v>0.25</v>
      </c>
      <c r="J4333" s="157">
        <f t="shared" si="134"/>
        <v>862.5</v>
      </c>
    </row>
    <row r="4334" spans="1:10" ht="15.75">
      <c r="A4334" s="37">
        <f t="shared" si="135"/>
        <v>4330</v>
      </c>
      <c r="B4334" s="115" t="s">
        <v>202</v>
      </c>
      <c r="C4334" s="113" t="s">
        <v>8237</v>
      </c>
      <c r="D4334" s="113" t="s">
        <v>8238</v>
      </c>
      <c r="E4334" s="113" t="s">
        <v>211</v>
      </c>
      <c r="F4334" s="113"/>
      <c r="G4334" s="113">
        <v>1</v>
      </c>
      <c r="H4334" s="118">
        <v>2300</v>
      </c>
      <c r="I4334" s="161">
        <v>0.25</v>
      </c>
      <c r="J4334" s="157">
        <f t="shared" si="134"/>
        <v>1725</v>
      </c>
    </row>
    <row r="4335" spans="1:10" ht="15.75">
      <c r="A4335" s="37">
        <f t="shared" si="135"/>
        <v>4331</v>
      </c>
      <c r="B4335" s="115" t="s">
        <v>202</v>
      </c>
      <c r="C4335" s="113" t="s">
        <v>8239</v>
      </c>
      <c r="D4335" s="113" t="s">
        <v>8240</v>
      </c>
      <c r="E4335" s="113" t="s">
        <v>211</v>
      </c>
      <c r="F4335" s="113"/>
      <c r="G4335" s="113">
        <v>1</v>
      </c>
      <c r="H4335" s="118">
        <v>7544</v>
      </c>
      <c r="I4335" s="161">
        <v>0.25</v>
      </c>
      <c r="J4335" s="157">
        <f t="shared" si="134"/>
        <v>5658</v>
      </c>
    </row>
    <row r="4336" spans="1:10" ht="15.75">
      <c r="A4336" s="37">
        <f t="shared" si="135"/>
        <v>4332</v>
      </c>
      <c r="B4336" s="115" t="s">
        <v>202</v>
      </c>
      <c r="C4336" s="113" t="s">
        <v>8241</v>
      </c>
      <c r="D4336" s="113" t="s">
        <v>8242</v>
      </c>
      <c r="E4336" s="113" t="s">
        <v>211</v>
      </c>
      <c r="F4336" s="113"/>
      <c r="G4336" s="113">
        <v>1</v>
      </c>
      <c r="H4336" s="118">
        <v>1300</v>
      </c>
      <c r="I4336" s="161">
        <v>0.25</v>
      </c>
      <c r="J4336" s="157">
        <f t="shared" si="134"/>
        <v>975</v>
      </c>
    </row>
    <row r="4337" spans="1:10" ht="15.75">
      <c r="A4337" s="37">
        <f t="shared" si="135"/>
        <v>4333</v>
      </c>
      <c r="B4337" s="115" t="s">
        <v>202</v>
      </c>
      <c r="C4337" s="113" t="s">
        <v>8243</v>
      </c>
      <c r="D4337" s="113" t="s">
        <v>8244</v>
      </c>
      <c r="E4337" s="113" t="s">
        <v>211</v>
      </c>
      <c r="F4337" s="113"/>
      <c r="G4337" s="113">
        <v>1</v>
      </c>
      <c r="H4337" s="118">
        <v>2600</v>
      </c>
      <c r="I4337" s="161">
        <v>0.25</v>
      </c>
      <c r="J4337" s="157">
        <f t="shared" si="134"/>
        <v>1950</v>
      </c>
    </row>
    <row r="4338" spans="1:10" ht="15.75">
      <c r="A4338" s="37">
        <f t="shared" si="135"/>
        <v>4334</v>
      </c>
      <c r="B4338" s="115" t="s">
        <v>202</v>
      </c>
      <c r="C4338" s="113" t="s">
        <v>8245</v>
      </c>
      <c r="D4338" s="113" t="s">
        <v>8246</v>
      </c>
      <c r="E4338" s="113" t="s">
        <v>211</v>
      </c>
      <c r="F4338" s="113"/>
      <c r="G4338" s="113">
        <v>1</v>
      </c>
      <c r="H4338" s="118">
        <v>6500</v>
      </c>
      <c r="I4338" s="161">
        <v>0.25</v>
      </c>
      <c r="J4338" s="157">
        <f t="shared" si="134"/>
        <v>4875</v>
      </c>
    </row>
    <row r="4339" spans="1:10" ht="15.75">
      <c r="A4339" s="37">
        <f t="shared" si="135"/>
        <v>4335</v>
      </c>
      <c r="B4339" s="115" t="s">
        <v>202</v>
      </c>
      <c r="C4339" s="113" t="s">
        <v>8247</v>
      </c>
      <c r="D4339" s="113" t="s">
        <v>8248</v>
      </c>
      <c r="E4339" s="113" t="s">
        <v>211</v>
      </c>
      <c r="F4339" s="113"/>
      <c r="G4339" s="113">
        <v>1</v>
      </c>
      <c r="H4339" s="118">
        <v>1150</v>
      </c>
      <c r="I4339" s="161">
        <v>0.25</v>
      </c>
      <c r="J4339" s="157">
        <f t="shared" si="134"/>
        <v>862.5</v>
      </c>
    </row>
    <row r="4340" spans="1:10" ht="15.75">
      <c r="A4340" s="37">
        <f t="shared" si="135"/>
        <v>4336</v>
      </c>
      <c r="B4340" s="115" t="s">
        <v>202</v>
      </c>
      <c r="C4340" s="113" t="s">
        <v>8249</v>
      </c>
      <c r="D4340" s="113" t="s">
        <v>8250</v>
      </c>
      <c r="E4340" s="113" t="s">
        <v>211</v>
      </c>
      <c r="F4340" s="113"/>
      <c r="G4340" s="113">
        <v>1</v>
      </c>
      <c r="H4340" s="118">
        <v>2300</v>
      </c>
      <c r="I4340" s="161">
        <v>0.25</v>
      </c>
      <c r="J4340" s="157">
        <f t="shared" si="134"/>
        <v>1725</v>
      </c>
    </row>
    <row r="4341" spans="1:10" ht="15.75">
      <c r="A4341" s="37">
        <f t="shared" si="135"/>
        <v>4337</v>
      </c>
      <c r="B4341" s="115" t="s">
        <v>202</v>
      </c>
      <c r="C4341" s="113" t="s">
        <v>8251</v>
      </c>
      <c r="D4341" s="113" t="s">
        <v>8252</v>
      </c>
      <c r="E4341" s="113" t="s">
        <v>211</v>
      </c>
      <c r="F4341" s="113"/>
      <c r="G4341" s="113">
        <v>1</v>
      </c>
      <c r="H4341" s="118">
        <v>7544</v>
      </c>
      <c r="I4341" s="161">
        <v>0.25</v>
      </c>
      <c r="J4341" s="157">
        <f t="shared" si="134"/>
        <v>5658</v>
      </c>
    </row>
    <row r="4342" spans="1:10" ht="15.75">
      <c r="A4342" s="37">
        <f t="shared" si="135"/>
        <v>4338</v>
      </c>
      <c r="B4342" s="115" t="s">
        <v>202</v>
      </c>
      <c r="C4342" s="113" t="s">
        <v>8253</v>
      </c>
      <c r="D4342" s="113" t="s">
        <v>8254</v>
      </c>
      <c r="E4342" s="113" t="s">
        <v>211</v>
      </c>
      <c r="F4342" s="113"/>
      <c r="G4342" s="113">
        <v>1</v>
      </c>
      <c r="H4342" s="118">
        <v>1300</v>
      </c>
      <c r="I4342" s="161">
        <v>0.25</v>
      </c>
      <c r="J4342" s="157">
        <f t="shared" si="134"/>
        <v>975</v>
      </c>
    </row>
    <row r="4343" spans="1:10" ht="15.75">
      <c r="A4343" s="37">
        <f t="shared" si="135"/>
        <v>4339</v>
      </c>
      <c r="B4343" s="115" t="s">
        <v>202</v>
      </c>
      <c r="C4343" s="113" t="s">
        <v>8255</v>
      </c>
      <c r="D4343" s="113" t="s">
        <v>8256</v>
      </c>
      <c r="E4343" s="113" t="s">
        <v>211</v>
      </c>
      <c r="F4343" s="113"/>
      <c r="G4343" s="113">
        <v>1</v>
      </c>
      <c r="H4343" s="118">
        <v>2600</v>
      </c>
      <c r="I4343" s="161">
        <v>0.25</v>
      </c>
      <c r="J4343" s="157">
        <f t="shared" ref="J4343:J4406" si="136">H4343*(1-I4343)</f>
        <v>1950</v>
      </c>
    </row>
    <row r="4344" spans="1:10" ht="15.75">
      <c r="A4344" s="37">
        <f t="shared" si="135"/>
        <v>4340</v>
      </c>
      <c r="B4344" s="115" t="s">
        <v>202</v>
      </c>
      <c r="C4344" s="113" t="s">
        <v>8257</v>
      </c>
      <c r="D4344" s="113" t="s">
        <v>8258</v>
      </c>
      <c r="E4344" s="113" t="s">
        <v>211</v>
      </c>
      <c r="F4344" s="113"/>
      <c r="G4344" s="113">
        <v>1</v>
      </c>
      <c r="H4344" s="118">
        <v>6500</v>
      </c>
      <c r="I4344" s="161">
        <v>0.25</v>
      </c>
      <c r="J4344" s="157">
        <f t="shared" si="136"/>
        <v>4875</v>
      </c>
    </row>
    <row r="4345" spans="1:10" ht="15.75">
      <c r="A4345" s="37">
        <f t="shared" si="135"/>
        <v>4341</v>
      </c>
      <c r="B4345" s="115" t="s">
        <v>202</v>
      </c>
      <c r="C4345" s="113" t="s">
        <v>8259</v>
      </c>
      <c r="D4345" s="113" t="s">
        <v>8260</v>
      </c>
      <c r="E4345" s="113" t="s">
        <v>211</v>
      </c>
      <c r="F4345" s="113"/>
      <c r="G4345" s="113">
        <v>1</v>
      </c>
      <c r="H4345" s="118">
        <v>47.5</v>
      </c>
      <c r="I4345" s="161">
        <v>0.25</v>
      </c>
      <c r="J4345" s="157">
        <f t="shared" si="136"/>
        <v>35.625</v>
      </c>
    </row>
    <row r="4346" spans="1:10" ht="15.75">
      <c r="A4346" s="37">
        <f t="shared" si="135"/>
        <v>4342</v>
      </c>
      <c r="B4346" s="115" t="s">
        <v>202</v>
      </c>
      <c r="C4346" s="113" t="s">
        <v>8261</v>
      </c>
      <c r="D4346" s="113" t="s">
        <v>8262</v>
      </c>
      <c r="E4346" s="113" t="s">
        <v>211</v>
      </c>
      <c r="F4346" s="113"/>
      <c r="G4346" s="113">
        <v>1</v>
      </c>
      <c r="H4346" s="118">
        <v>52.5</v>
      </c>
      <c r="I4346" s="161">
        <v>0.25</v>
      </c>
      <c r="J4346" s="157">
        <f t="shared" si="136"/>
        <v>39.375</v>
      </c>
    </row>
    <row r="4347" spans="1:10" ht="15.75">
      <c r="A4347" s="37">
        <f t="shared" si="135"/>
        <v>4343</v>
      </c>
      <c r="B4347" s="115" t="s">
        <v>202</v>
      </c>
      <c r="C4347" s="113" t="s">
        <v>8263</v>
      </c>
      <c r="D4347" s="113" t="s">
        <v>8264</v>
      </c>
      <c r="E4347" s="113" t="s">
        <v>211</v>
      </c>
      <c r="F4347" s="113"/>
      <c r="G4347" s="113">
        <v>1</v>
      </c>
      <c r="H4347" s="118">
        <v>52.5</v>
      </c>
      <c r="I4347" s="161">
        <v>0.25</v>
      </c>
      <c r="J4347" s="157">
        <f t="shared" si="136"/>
        <v>39.375</v>
      </c>
    </row>
    <row r="4348" spans="1:10" ht="15.75">
      <c r="A4348" s="37">
        <f t="shared" si="135"/>
        <v>4344</v>
      </c>
      <c r="B4348" s="115" t="s">
        <v>202</v>
      </c>
      <c r="C4348" s="113" t="s">
        <v>8265</v>
      </c>
      <c r="D4348" s="113" t="s">
        <v>8266</v>
      </c>
      <c r="E4348" s="113" t="s">
        <v>211</v>
      </c>
      <c r="F4348" s="113"/>
      <c r="G4348" s="113">
        <v>1</v>
      </c>
      <c r="H4348" s="118">
        <v>12.5</v>
      </c>
      <c r="I4348" s="161">
        <v>0.25</v>
      </c>
      <c r="J4348" s="157">
        <f t="shared" si="136"/>
        <v>9.375</v>
      </c>
    </row>
    <row r="4349" spans="1:10" ht="15.75">
      <c r="A4349" s="37">
        <f t="shared" si="135"/>
        <v>4345</v>
      </c>
      <c r="B4349" s="115" t="s">
        <v>202</v>
      </c>
      <c r="C4349" s="113" t="s">
        <v>8267</v>
      </c>
      <c r="D4349" s="113" t="s">
        <v>8268</v>
      </c>
      <c r="E4349" s="113" t="s">
        <v>211</v>
      </c>
      <c r="F4349" s="113"/>
      <c r="G4349" s="113">
        <v>1</v>
      </c>
      <c r="H4349" s="118">
        <v>7.5</v>
      </c>
      <c r="I4349" s="161">
        <v>0.25</v>
      </c>
      <c r="J4349" s="157">
        <f t="shared" si="136"/>
        <v>5.625</v>
      </c>
    </row>
    <row r="4350" spans="1:10" ht="15.75">
      <c r="A4350" s="37">
        <f t="shared" si="135"/>
        <v>4346</v>
      </c>
      <c r="B4350" s="115" t="s">
        <v>202</v>
      </c>
      <c r="C4350" s="113" t="s">
        <v>8269</v>
      </c>
      <c r="D4350" s="113" t="s">
        <v>8270</v>
      </c>
      <c r="E4350" s="113" t="s">
        <v>211</v>
      </c>
      <c r="F4350" s="113"/>
      <c r="G4350" s="113">
        <v>1</v>
      </c>
      <c r="H4350" s="118">
        <v>192.5</v>
      </c>
      <c r="I4350" s="161">
        <v>0.25</v>
      </c>
      <c r="J4350" s="157">
        <f t="shared" si="136"/>
        <v>144.375</v>
      </c>
    </row>
    <row r="4351" spans="1:10" ht="15.75">
      <c r="A4351" s="37">
        <f t="shared" si="135"/>
        <v>4347</v>
      </c>
      <c r="B4351" s="115" t="s">
        <v>202</v>
      </c>
      <c r="C4351" s="113" t="s">
        <v>8265</v>
      </c>
      <c r="D4351" s="113" t="s">
        <v>8266</v>
      </c>
      <c r="E4351" s="113" t="s">
        <v>211</v>
      </c>
      <c r="F4351" s="113"/>
      <c r="G4351" s="113">
        <v>1</v>
      </c>
      <c r="H4351" s="118">
        <v>12.5</v>
      </c>
      <c r="I4351" s="161">
        <v>0.25</v>
      </c>
      <c r="J4351" s="157">
        <f t="shared" si="136"/>
        <v>9.375</v>
      </c>
    </row>
    <row r="4352" spans="1:10" ht="15.75">
      <c r="A4352" s="37">
        <f t="shared" si="135"/>
        <v>4348</v>
      </c>
      <c r="B4352" s="115" t="s">
        <v>202</v>
      </c>
      <c r="C4352" s="113" t="s">
        <v>8267</v>
      </c>
      <c r="D4352" s="113" t="s">
        <v>8268</v>
      </c>
      <c r="E4352" s="113" t="s">
        <v>211</v>
      </c>
      <c r="F4352" s="113"/>
      <c r="G4352" s="113">
        <v>1</v>
      </c>
      <c r="H4352" s="118">
        <v>7.5</v>
      </c>
      <c r="I4352" s="161">
        <v>0.25</v>
      </c>
      <c r="J4352" s="157">
        <f t="shared" si="136"/>
        <v>5.625</v>
      </c>
    </row>
    <row r="4353" spans="1:10" ht="15.75">
      <c r="A4353" s="37">
        <f t="shared" si="135"/>
        <v>4349</v>
      </c>
      <c r="B4353" s="115" t="s">
        <v>202</v>
      </c>
      <c r="C4353" s="113" t="s">
        <v>8271</v>
      </c>
      <c r="D4353" s="113" t="s">
        <v>8272</v>
      </c>
      <c r="E4353" s="113" t="s">
        <v>211</v>
      </c>
      <c r="F4353" s="113"/>
      <c r="G4353" s="113">
        <v>1</v>
      </c>
      <c r="H4353" s="118">
        <v>15</v>
      </c>
      <c r="I4353" s="161">
        <v>0.25</v>
      </c>
      <c r="J4353" s="157">
        <f t="shared" si="136"/>
        <v>11.25</v>
      </c>
    </row>
    <row r="4354" spans="1:10" ht="15.75">
      <c r="A4354" s="37">
        <f t="shared" si="135"/>
        <v>4350</v>
      </c>
      <c r="B4354" s="115" t="s">
        <v>202</v>
      </c>
      <c r="C4354" s="113" t="s">
        <v>8273</v>
      </c>
      <c r="D4354" s="113" t="s">
        <v>8274</v>
      </c>
      <c r="E4354" s="113" t="s">
        <v>211</v>
      </c>
      <c r="F4354" s="113"/>
      <c r="G4354" s="113">
        <v>1</v>
      </c>
      <c r="H4354" s="118">
        <v>15</v>
      </c>
      <c r="I4354" s="161">
        <v>0.25</v>
      </c>
      <c r="J4354" s="157">
        <f t="shared" si="136"/>
        <v>11.25</v>
      </c>
    </row>
    <row r="4355" spans="1:10" ht="15.75">
      <c r="A4355" s="37">
        <f t="shared" si="135"/>
        <v>4351</v>
      </c>
      <c r="B4355" s="115" t="s">
        <v>202</v>
      </c>
      <c r="C4355" s="113" t="s">
        <v>8275</v>
      </c>
      <c r="D4355" s="113" t="s">
        <v>8276</v>
      </c>
      <c r="E4355" s="113" t="s">
        <v>211</v>
      </c>
      <c r="F4355" s="113"/>
      <c r="G4355" s="113">
        <v>1</v>
      </c>
      <c r="H4355" s="118">
        <v>17.5</v>
      </c>
      <c r="I4355" s="161">
        <v>0.25</v>
      </c>
      <c r="J4355" s="157">
        <f t="shared" si="136"/>
        <v>13.125</v>
      </c>
    </row>
    <row r="4356" spans="1:10" ht="15.75">
      <c r="A4356" s="37">
        <f t="shared" si="135"/>
        <v>4352</v>
      </c>
      <c r="B4356" s="115" t="s">
        <v>202</v>
      </c>
      <c r="C4356" s="113" t="s">
        <v>8277</v>
      </c>
      <c r="D4356" s="113" t="s">
        <v>8278</v>
      </c>
      <c r="E4356" s="113" t="s">
        <v>211</v>
      </c>
      <c r="F4356" s="113"/>
      <c r="G4356" s="113">
        <v>1</v>
      </c>
      <c r="H4356" s="118">
        <v>35</v>
      </c>
      <c r="I4356" s="161">
        <v>0.25</v>
      </c>
      <c r="J4356" s="157">
        <f t="shared" si="136"/>
        <v>26.25</v>
      </c>
    </row>
    <row r="4357" spans="1:10" ht="15.75">
      <c r="A4357" s="37">
        <f t="shared" si="135"/>
        <v>4353</v>
      </c>
      <c r="B4357" s="115" t="s">
        <v>202</v>
      </c>
      <c r="C4357" s="113" t="s">
        <v>8279</v>
      </c>
      <c r="D4357" s="113" t="s">
        <v>8280</v>
      </c>
      <c r="E4357" s="113" t="s">
        <v>211</v>
      </c>
      <c r="F4357" s="113"/>
      <c r="G4357" s="113">
        <v>1</v>
      </c>
      <c r="H4357" s="118">
        <v>22.5</v>
      </c>
      <c r="I4357" s="161">
        <v>0.25</v>
      </c>
      <c r="J4357" s="157">
        <f t="shared" si="136"/>
        <v>16.875</v>
      </c>
    </row>
    <row r="4358" spans="1:10" ht="15.75">
      <c r="A4358" s="37">
        <f t="shared" si="135"/>
        <v>4354</v>
      </c>
      <c r="B4358" s="115" t="s">
        <v>202</v>
      </c>
      <c r="C4358" s="113" t="s">
        <v>8281</v>
      </c>
      <c r="D4358" s="113" t="s">
        <v>8282</v>
      </c>
      <c r="E4358" s="113" t="s">
        <v>211</v>
      </c>
      <c r="F4358" s="113"/>
      <c r="G4358" s="113">
        <v>1</v>
      </c>
      <c r="H4358" s="118">
        <v>25</v>
      </c>
      <c r="I4358" s="161">
        <v>0.25</v>
      </c>
      <c r="J4358" s="157">
        <f t="shared" si="136"/>
        <v>18.75</v>
      </c>
    </row>
    <row r="4359" spans="1:10" ht="15.75">
      <c r="A4359" s="37">
        <f t="shared" ref="A4359:A4422" si="137">A4358+1</f>
        <v>4355</v>
      </c>
      <c r="B4359" s="115" t="s">
        <v>202</v>
      </c>
      <c r="C4359" s="113" t="s">
        <v>8283</v>
      </c>
      <c r="D4359" s="113" t="s">
        <v>8284</v>
      </c>
      <c r="E4359" s="113" t="s">
        <v>211</v>
      </c>
      <c r="F4359" s="113"/>
      <c r="G4359" s="113">
        <v>1</v>
      </c>
      <c r="H4359" s="118">
        <v>15</v>
      </c>
      <c r="I4359" s="161">
        <v>0.25</v>
      </c>
      <c r="J4359" s="157">
        <f t="shared" si="136"/>
        <v>11.25</v>
      </c>
    </row>
    <row r="4360" spans="1:10" ht="15.75">
      <c r="A4360" s="37">
        <f t="shared" si="137"/>
        <v>4356</v>
      </c>
      <c r="B4360" s="115" t="s">
        <v>202</v>
      </c>
      <c r="C4360" s="113" t="s">
        <v>8285</v>
      </c>
      <c r="D4360" s="113" t="s">
        <v>8286</v>
      </c>
      <c r="E4360" s="113" t="s">
        <v>211</v>
      </c>
      <c r="F4360" s="113"/>
      <c r="G4360" s="113">
        <v>1</v>
      </c>
      <c r="H4360" s="118">
        <v>15</v>
      </c>
      <c r="I4360" s="161">
        <v>0.25</v>
      </c>
      <c r="J4360" s="157">
        <f t="shared" si="136"/>
        <v>11.25</v>
      </c>
    </row>
    <row r="4361" spans="1:10" ht="15.75">
      <c r="A4361" s="37">
        <f t="shared" si="137"/>
        <v>4357</v>
      </c>
      <c r="B4361" s="115" t="s">
        <v>202</v>
      </c>
      <c r="C4361" s="113" t="s">
        <v>8287</v>
      </c>
      <c r="D4361" s="113" t="s">
        <v>8288</v>
      </c>
      <c r="E4361" s="113" t="s">
        <v>211</v>
      </c>
      <c r="F4361" s="113"/>
      <c r="G4361" s="113">
        <v>1</v>
      </c>
      <c r="H4361" s="118">
        <v>15</v>
      </c>
      <c r="I4361" s="161">
        <v>0.25</v>
      </c>
      <c r="J4361" s="157">
        <f t="shared" si="136"/>
        <v>11.25</v>
      </c>
    </row>
    <row r="4362" spans="1:10" ht="15.75">
      <c r="A4362" s="37">
        <f t="shared" si="137"/>
        <v>4358</v>
      </c>
      <c r="B4362" s="115" t="s">
        <v>202</v>
      </c>
      <c r="C4362" s="113" t="s">
        <v>8289</v>
      </c>
      <c r="D4362" s="113" t="s">
        <v>8290</v>
      </c>
      <c r="E4362" s="113" t="s">
        <v>211</v>
      </c>
      <c r="F4362" s="113"/>
      <c r="G4362" s="113">
        <v>1</v>
      </c>
      <c r="H4362" s="118">
        <v>16.25</v>
      </c>
      <c r="I4362" s="161">
        <v>0.25</v>
      </c>
      <c r="J4362" s="157">
        <f t="shared" si="136"/>
        <v>12.1875</v>
      </c>
    </row>
    <row r="4363" spans="1:10" ht="15.75">
      <c r="A4363" s="37">
        <f t="shared" si="137"/>
        <v>4359</v>
      </c>
      <c r="B4363" s="115" t="s">
        <v>202</v>
      </c>
      <c r="C4363" s="113" t="s">
        <v>8291</v>
      </c>
      <c r="D4363" s="113" t="s">
        <v>8292</v>
      </c>
      <c r="E4363" s="113" t="s">
        <v>211</v>
      </c>
      <c r="F4363" s="113"/>
      <c r="G4363" s="113">
        <v>1</v>
      </c>
      <c r="H4363" s="118">
        <v>0.55000000000000004</v>
      </c>
      <c r="I4363" s="161">
        <v>0.25</v>
      </c>
      <c r="J4363" s="157">
        <f t="shared" si="136"/>
        <v>0.41250000000000003</v>
      </c>
    </row>
    <row r="4364" spans="1:10" ht="15.75">
      <c r="A4364" s="37">
        <f t="shared" si="137"/>
        <v>4360</v>
      </c>
      <c r="B4364" s="115" t="s">
        <v>202</v>
      </c>
      <c r="C4364" s="113" t="s">
        <v>8293</v>
      </c>
      <c r="D4364" s="113" t="s">
        <v>8294</v>
      </c>
      <c r="E4364" s="113" t="s">
        <v>211</v>
      </c>
      <c r="F4364" s="113"/>
      <c r="G4364" s="113">
        <v>1</v>
      </c>
      <c r="H4364" s="118">
        <v>0.55000000000000004</v>
      </c>
      <c r="I4364" s="161">
        <v>0.25</v>
      </c>
      <c r="J4364" s="157">
        <f t="shared" si="136"/>
        <v>0.41250000000000003</v>
      </c>
    </row>
    <row r="4365" spans="1:10" ht="15.75">
      <c r="A4365" s="37">
        <f t="shared" si="137"/>
        <v>4361</v>
      </c>
      <c r="B4365" s="115" t="s">
        <v>202</v>
      </c>
      <c r="C4365" s="113" t="s">
        <v>8295</v>
      </c>
      <c r="D4365" s="113" t="s">
        <v>8296</v>
      </c>
      <c r="E4365" s="113" t="s">
        <v>211</v>
      </c>
      <c r="F4365" s="113"/>
      <c r="G4365" s="113">
        <v>1</v>
      </c>
      <c r="H4365" s="118">
        <v>0.65</v>
      </c>
      <c r="I4365" s="161">
        <v>0.25</v>
      </c>
      <c r="J4365" s="157">
        <f t="shared" si="136"/>
        <v>0.48750000000000004</v>
      </c>
    </row>
    <row r="4366" spans="1:10" ht="15.75">
      <c r="A4366" s="37">
        <f t="shared" si="137"/>
        <v>4362</v>
      </c>
      <c r="B4366" s="115" t="s">
        <v>202</v>
      </c>
      <c r="C4366" s="113" t="s">
        <v>8297</v>
      </c>
      <c r="D4366" s="113" t="s">
        <v>8298</v>
      </c>
      <c r="E4366" s="113" t="s">
        <v>211</v>
      </c>
      <c r="F4366" s="113"/>
      <c r="G4366" s="113">
        <v>1</v>
      </c>
      <c r="H4366" s="118">
        <v>2.625</v>
      </c>
      <c r="I4366" s="161">
        <v>0.25</v>
      </c>
      <c r="J4366" s="157">
        <f t="shared" si="136"/>
        <v>1.96875</v>
      </c>
    </row>
    <row r="4367" spans="1:10" ht="15.75">
      <c r="A4367" s="37">
        <f t="shared" si="137"/>
        <v>4363</v>
      </c>
      <c r="B4367" s="115" t="s">
        <v>202</v>
      </c>
      <c r="C4367" s="113" t="s">
        <v>8299</v>
      </c>
      <c r="D4367" s="113" t="s">
        <v>8300</v>
      </c>
      <c r="E4367" s="113" t="s">
        <v>211</v>
      </c>
      <c r="F4367" s="113"/>
      <c r="G4367" s="113">
        <v>1</v>
      </c>
      <c r="H4367" s="118">
        <v>3.25</v>
      </c>
      <c r="I4367" s="161">
        <v>0.25</v>
      </c>
      <c r="J4367" s="157">
        <f t="shared" si="136"/>
        <v>2.4375</v>
      </c>
    </row>
    <row r="4368" spans="1:10" ht="15.75">
      <c r="A4368" s="37">
        <f t="shared" si="137"/>
        <v>4364</v>
      </c>
      <c r="B4368" s="115" t="s">
        <v>202</v>
      </c>
      <c r="C4368" s="113" t="s">
        <v>8301</v>
      </c>
      <c r="D4368" s="113" t="s">
        <v>8302</v>
      </c>
      <c r="E4368" s="113" t="s">
        <v>211</v>
      </c>
      <c r="F4368" s="113"/>
      <c r="G4368" s="113">
        <v>1</v>
      </c>
      <c r="H4368" s="118">
        <v>3.75</v>
      </c>
      <c r="I4368" s="161">
        <v>0.25</v>
      </c>
      <c r="J4368" s="157">
        <f t="shared" si="136"/>
        <v>2.8125</v>
      </c>
    </row>
    <row r="4369" spans="1:10" ht="15.75">
      <c r="A4369" s="37">
        <f t="shared" si="137"/>
        <v>4365</v>
      </c>
      <c r="B4369" s="115" t="s">
        <v>202</v>
      </c>
      <c r="C4369" s="113" t="s">
        <v>8303</v>
      </c>
      <c r="D4369" s="113" t="s">
        <v>8304</v>
      </c>
      <c r="E4369" s="113" t="s">
        <v>211</v>
      </c>
      <c r="F4369" s="113"/>
      <c r="G4369" s="113">
        <v>1</v>
      </c>
      <c r="H4369" s="118">
        <v>3.75</v>
      </c>
      <c r="I4369" s="161">
        <v>0.25</v>
      </c>
      <c r="J4369" s="157">
        <f t="shared" si="136"/>
        <v>2.8125</v>
      </c>
    </row>
    <row r="4370" spans="1:10" ht="15.75">
      <c r="A4370" s="37">
        <f t="shared" si="137"/>
        <v>4366</v>
      </c>
      <c r="B4370" s="115" t="s">
        <v>202</v>
      </c>
      <c r="C4370" s="113" t="s">
        <v>8305</v>
      </c>
      <c r="D4370" s="113" t="s">
        <v>8306</v>
      </c>
      <c r="E4370" s="113" t="s">
        <v>211</v>
      </c>
      <c r="F4370" s="113"/>
      <c r="G4370" s="113">
        <v>1</v>
      </c>
      <c r="H4370" s="118">
        <v>4.5</v>
      </c>
      <c r="I4370" s="161">
        <v>0.25</v>
      </c>
      <c r="J4370" s="157">
        <f t="shared" si="136"/>
        <v>3.375</v>
      </c>
    </row>
    <row r="4371" spans="1:10" ht="15.75">
      <c r="A4371" s="37">
        <f t="shared" si="137"/>
        <v>4367</v>
      </c>
      <c r="B4371" s="115" t="s">
        <v>202</v>
      </c>
      <c r="C4371" s="113" t="s">
        <v>8307</v>
      </c>
      <c r="D4371" s="113" t="s">
        <v>8308</v>
      </c>
      <c r="E4371" s="113" t="s">
        <v>211</v>
      </c>
      <c r="F4371" s="113"/>
      <c r="G4371" s="113">
        <v>1</v>
      </c>
      <c r="H4371" s="118">
        <v>15</v>
      </c>
      <c r="I4371" s="161">
        <v>0.25</v>
      </c>
      <c r="J4371" s="157">
        <f t="shared" si="136"/>
        <v>11.25</v>
      </c>
    </row>
    <row r="4372" spans="1:10" ht="15.75">
      <c r="A4372" s="37">
        <f t="shared" si="137"/>
        <v>4368</v>
      </c>
      <c r="B4372" s="115" t="s">
        <v>202</v>
      </c>
      <c r="C4372" s="113" t="s">
        <v>8309</v>
      </c>
      <c r="D4372" s="113" t="s">
        <v>8310</v>
      </c>
      <c r="E4372" s="113" t="s">
        <v>211</v>
      </c>
      <c r="F4372" s="113"/>
      <c r="G4372" s="113">
        <v>1</v>
      </c>
      <c r="H4372" s="118">
        <v>6.5</v>
      </c>
      <c r="I4372" s="161">
        <v>0.25</v>
      </c>
      <c r="J4372" s="157">
        <f t="shared" si="136"/>
        <v>4.875</v>
      </c>
    </row>
    <row r="4373" spans="1:10" ht="15.75">
      <c r="A4373" s="37">
        <f t="shared" si="137"/>
        <v>4369</v>
      </c>
      <c r="B4373" s="115" t="s">
        <v>202</v>
      </c>
      <c r="C4373" s="113" t="s">
        <v>8311</v>
      </c>
      <c r="D4373" s="113" t="s">
        <v>8312</v>
      </c>
      <c r="E4373" s="113" t="s">
        <v>211</v>
      </c>
      <c r="F4373" s="113"/>
      <c r="G4373" s="113">
        <v>1</v>
      </c>
      <c r="H4373" s="118">
        <v>2</v>
      </c>
      <c r="I4373" s="161">
        <v>0.25</v>
      </c>
      <c r="J4373" s="157">
        <f t="shared" si="136"/>
        <v>1.5</v>
      </c>
    </row>
    <row r="4374" spans="1:10" ht="15.75">
      <c r="A4374" s="37">
        <f t="shared" si="137"/>
        <v>4370</v>
      </c>
      <c r="B4374" s="115" t="s">
        <v>202</v>
      </c>
      <c r="C4374" s="113" t="s">
        <v>8313</v>
      </c>
      <c r="D4374" s="113" t="s">
        <v>8314</v>
      </c>
      <c r="E4374" s="113" t="s">
        <v>211</v>
      </c>
      <c r="F4374" s="113"/>
      <c r="G4374" s="113">
        <v>1</v>
      </c>
      <c r="H4374" s="118">
        <v>1.125</v>
      </c>
      <c r="I4374" s="161">
        <v>0.25</v>
      </c>
      <c r="J4374" s="157">
        <f t="shared" si="136"/>
        <v>0.84375</v>
      </c>
    </row>
    <row r="4375" spans="1:10" ht="15.75">
      <c r="A4375" s="37">
        <f t="shared" si="137"/>
        <v>4371</v>
      </c>
      <c r="B4375" s="115" t="s">
        <v>202</v>
      </c>
      <c r="C4375" s="113" t="s">
        <v>8315</v>
      </c>
      <c r="D4375" s="113" t="s">
        <v>8316</v>
      </c>
      <c r="E4375" s="113" t="s">
        <v>211</v>
      </c>
      <c r="F4375" s="113"/>
      <c r="G4375" s="113">
        <v>1</v>
      </c>
      <c r="H4375" s="118">
        <v>42.5</v>
      </c>
      <c r="I4375" s="161">
        <v>0.25</v>
      </c>
      <c r="J4375" s="157">
        <f t="shared" si="136"/>
        <v>31.875</v>
      </c>
    </row>
    <row r="4376" spans="1:10" ht="15.75">
      <c r="A4376" s="37">
        <f t="shared" si="137"/>
        <v>4372</v>
      </c>
      <c r="B4376" s="115" t="s">
        <v>202</v>
      </c>
      <c r="C4376" s="113" t="s">
        <v>8317</v>
      </c>
      <c r="D4376" s="113" t="s">
        <v>8318</v>
      </c>
      <c r="E4376" s="113" t="s">
        <v>211</v>
      </c>
      <c r="F4376" s="113"/>
      <c r="G4376" s="113">
        <v>1</v>
      </c>
      <c r="H4376" s="118">
        <v>2.625</v>
      </c>
      <c r="I4376" s="161">
        <v>0.25</v>
      </c>
      <c r="J4376" s="157">
        <f t="shared" si="136"/>
        <v>1.96875</v>
      </c>
    </row>
    <row r="4377" spans="1:10" ht="15.75">
      <c r="A4377" s="37">
        <f t="shared" si="137"/>
        <v>4373</v>
      </c>
      <c r="B4377" s="115" t="s">
        <v>202</v>
      </c>
      <c r="C4377" s="113" t="s">
        <v>8319</v>
      </c>
      <c r="D4377" s="113" t="s">
        <v>8320</v>
      </c>
      <c r="E4377" s="113" t="s">
        <v>211</v>
      </c>
      <c r="F4377" s="113"/>
      <c r="G4377" s="113">
        <v>1</v>
      </c>
      <c r="H4377" s="118">
        <v>2.625</v>
      </c>
      <c r="I4377" s="161">
        <v>0.25</v>
      </c>
      <c r="J4377" s="157">
        <f t="shared" si="136"/>
        <v>1.96875</v>
      </c>
    </row>
    <row r="4378" spans="1:10" ht="15.75">
      <c r="A4378" s="37">
        <f t="shared" si="137"/>
        <v>4374</v>
      </c>
      <c r="B4378" s="115" t="s">
        <v>202</v>
      </c>
      <c r="C4378" s="113" t="s">
        <v>8321</v>
      </c>
      <c r="D4378" s="113" t="s">
        <v>8320</v>
      </c>
      <c r="E4378" s="113" t="s">
        <v>211</v>
      </c>
      <c r="F4378" s="113"/>
      <c r="G4378" s="113">
        <v>1</v>
      </c>
      <c r="H4378" s="118">
        <v>2.625</v>
      </c>
      <c r="I4378" s="161">
        <v>0.25</v>
      </c>
      <c r="J4378" s="157">
        <f t="shared" si="136"/>
        <v>1.96875</v>
      </c>
    </row>
    <row r="4379" spans="1:10" ht="15.75">
      <c r="A4379" s="37">
        <f t="shared" si="137"/>
        <v>4375</v>
      </c>
      <c r="B4379" s="115" t="s">
        <v>202</v>
      </c>
      <c r="C4379" s="113" t="s">
        <v>8322</v>
      </c>
      <c r="D4379" s="113" t="s">
        <v>8320</v>
      </c>
      <c r="E4379" s="113" t="s">
        <v>211</v>
      </c>
      <c r="F4379" s="113"/>
      <c r="G4379" s="113">
        <v>1</v>
      </c>
      <c r="H4379" s="118">
        <v>3.25</v>
      </c>
      <c r="I4379" s="161">
        <v>0.25</v>
      </c>
      <c r="J4379" s="157">
        <f t="shared" si="136"/>
        <v>2.4375</v>
      </c>
    </row>
    <row r="4380" spans="1:10" ht="15.75">
      <c r="A4380" s="37">
        <f t="shared" si="137"/>
        <v>4376</v>
      </c>
      <c r="B4380" s="115" t="s">
        <v>202</v>
      </c>
      <c r="C4380" s="113" t="s">
        <v>8323</v>
      </c>
      <c r="D4380" s="113" t="s">
        <v>8320</v>
      </c>
      <c r="E4380" s="113" t="s">
        <v>211</v>
      </c>
      <c r="F4380" s="113"/>
      <c r="G4380" s="113">
        <v>1</v>
      </c>
      <c r="H4380" s="118">
        <v>3.25</v>
      </c>
      <c r="I4380" s="161">
        <v>0.25</v>
      </c>
      <c r="J4380" s="157">
        <f t="shared" si="136"/>
        <v>2.4375</v>
      </c>
    </row>
    <row r="4381" spans="1:10" ht="15.75">
      <c r="A4381" s="37">
        <f t="shared" si="137"/>
        <v>4377</v>
      </c>
      <c r="B4381" s="115" t="s">
        <v>202</v>
      </c>
      <c r="C4381" s="113" t="s">
        <v>8324</v>
      </c>
      <c r="D4381" s="113" t="s">
        <v>8325</v>
      </c>
      <c r="E4381" s="113" t="s">
        <v>211</v>
      </c>
      <c r="F4381" s="113"/>
      <c r="G4381" s="113">
        <v>1</v>
      </c>
      <c r="H4381" s="118">
        <v>4</v>
      </c>
      <c r="I4381" s="161">
        <v>0.25</v>
      </c>
      <c r="J4381" s="157">
        <f t="shared" si="136"/>
        <v>3</v>
      </c>
    </row>
    <row r="4382" spans="1:10" ht="15.75">
      <c r="A4382" s="37">
        <f t="shared" si="137"/>
        <v>4378</v>
      </c>
      <c r="B4382" s="115" t="s">
        <v>202</v>
      </c>
      <c r="C4382" s="113" t="s">
        <v>8326</v>
      </c>
      <c r="D4382" s="113" t="s">
        <v>8325</v>
      </c>
      <c r="E4382" s="113" t="s">
        <v>211</v>
      </c>
      <c r="F4382" s="113"/>
      <c r="G4382" s="113">
        <v>1</v>
      </c>
      <c r="H4382" s="118">
        <v>4</v>
      </c>
      <c r="I4382" s="161">
        <v>0.25</v>
      </c>
      <c r="J4382" s="157">
        <f t="shared" si="136"/>
        <v>3</v>
      </c>
    </row>
    <row r="4383" spans="1:10" ht="15.75">
      <c r="A4383" s="37">
        <f t="shared" si="137"/>
        <v>4379</v>
      </c>
      <c r="B4383" s="115" t="s">
        <v>202</v>
      </c>
      <c r="C4383" s="113" t="s">
        <v>8327</v>
      </c>
      <c r="D4383" s="113" t="s">
        <v>8328</v>
      </c>
      <c r="E4383" s="113" t="s">
        <v>211</v>
      </c>
      <c r="F4383" s="113"/>
      <c r="G4383" s="113">
        <v>1</v>
      </c>
      <c r="H4383" s="118">
        <v>1.1749999999999998</v>
      </c>
      <c r="I4383" s="161">
        <v>0.25</v>
      </c>
      <c r="J4383" s="157">
        <f t="shared" si="136"/>
        <v>0.88124999999999987</v>
      </c>
    </row>
    <row r="4384" spans="1:10" ht="15.75">
      <c r="A4384" s="37">
        <f t="shared" si="137"/>
        <v>4380</v>
      </c>
      <c r="B4384" s="115" t="s">
        <v>202</v>
      </c>
      <c r="C4384" s="113" t="s">
        <v>8329</v>
      </c>
      <c r="D4384" s="113" t="s">
        <v>8330</v>
      </c>
      <c r="E4384" s="113" t="s">
        <v>211</v>
      </c>
      <c r="F4384" s="113"/>
      <c r="G4384" s="113">
        <v>1</v>
      </c>
      <c r="H4384" s="118">
        <v>1.625</v>
      </c>
      <c r="I4384" s="161">
        <v>0.25</v>
      </c>
      <c r="J4384" s="157">
        <f t="shared" si="136"/>
        <v>1.21875</v>
      </c>
    </row>
    <row r="4385" spans="1:10" ht="15.75">
      <c r="A4385" s="37">
        <f t="shared" si="137"/>
        <v>4381</v>
      </c>
      <c r="B4385" s="115" t="s">
        <v>202</v>
      </c>
      <c r="C4385" s="113" t="s">
        <v>8331</v>
      </c>
      <c r="D4385" s="113" t="s">
        <v>8332</v>
      </c>
      <c r="E4385" s="113" t="s">
        <v>211</v>
      </c>
      <c r="F4385" s="113"/>
      <c r="G4385" s="113">
        <v>1</v>
      </c>
      <c r="H4385" s="118">
        <v>7.5</v>
      </c>
      <c r="I4385" s="161">
        <v>0.25</v>
      </c>
      <c r="J4385" s="157">
        <f t="shared" si="136"/>
        <v>5.625</v>
      </c>
    </row>
    <row r="4386" spans="1:10" ht="15.75">
      <c r="A4386" s="37">
        <f t="shared" si="137"/>
        <v>4382</v>
      </c>
      <c r="B4386" s="115" t="s">
        <v>202</v>
      </c>
      <c r="C4386" s="113" t="s">
        <v>8333</v>
      </c>
      <c r="D4386" s="113" t="s">
        <v>8334</v>
      </c>
      <c r="E4386" s="113" t="s">
        <v>211</v>
      </c>
      <c r="F4386" s="113"/>
      <c r="G4386" s="113">
        <v>1</v>
      </c>
      <c r="H4386" s="118">
        <v>2.625</v>
      </c>
      <c r="I4386" s="161">
        <v>0.25</v>
      </c>
      <c r="J4386" s="157">
        <f t="shared" si="136"/>
        <v>1.96875</v>
      </c>
    </row>
    <row r="4387" spans="1:10" ht="15.75">
      <c r="A4387" s="37">
        <f t="shared" si="137"/>
        <v>4383</v>
      </c>
      <c r="B4387" s="115" t="s">
        <v>202</v>
      </c>
      <c r="C4387" s="113" t="s">
        <v>8335</v>
      </c>
      <c r="D4387" s="113" t="s">
        <v>8336</v>
      </c>
      <c r="E4387" s="113" t="s">
        <v>211</v>
      </c>
      <c r="F4387" s="113"/>
      <c r="G4387" s="113">
        <v>1</v>
      </c>
      <c r="H4387" s="118">
        <v>7</v>
      </c>
      <c r="I4387" s="161">
        <v>0.25</v>
      </c>
      <c r="J4387" s="157">
        <f t="shared" si="136"/>
        <v>5.25</v>
      </c>
    </row>
    <row r="4388" spans="1:10" ht="15.75">
      <c r="A4388" s="37">
        <f t="shared" si="137"/>
        <v>4384</v>
      </c>
      <c r="B4388" s="115" t="s">
        <v>202</v>
      </c>
      <c r="C4388" s="113" t="s">
        <v>8337</v>
      </c>
      <c r="D4388" s="113" t="s">
        <v>8338</v>
      </c>
      <c r="E4388" s="113" t="s">
        <v>211</v>
      </c>
      <c r="F4388" s="113"/>
      <c r="G4388" s="113">
        <v>1</v>
      </c>
      <c r="H4388" s="118">
        <v>7.5</v>
      </c>
      <c r="I4388" s="161">
        <v>0.25</v>
      </c>
      <c r="J4388" s="157">
        <f t="shared" si="136"/>
        <v>5.625</v>
      </c>
    </row>
    <row r="4389" spans="1:10" ht="15.75">
      <c r="A4389" s="37">
        <f t="shared" si="137"/>
        <v>4385</v>
      </c>
      <c r="B4389" s="115" t="s">
        <v>202</v>
      </c>
      <c r="C4389" s="113" t="s">
        <v>8339</v>
      </c>
      <c r="D4389" s="113" t="s">
        <v>8340</v>
      </c>
      <c r="E4389" s="113" t="s">
        <v>211</v>
      </c>
      <c r="F4389" s="113"/>
      <c r="G4389" s="113">
        <v>1</v>
      </c>
      <c r="H4389" s="118">
        <v>16.25</v>
      </c>
      <c r="I4389" s="161">
        <v>0.25</v>
      </c>
      <c r="J4389" s="157">
        <f t="shared" si="136"/>
        <v>12.1875</v>
      </c>
    </row>
    <row r="4390" spans="1:10" ht="15.75">
      <c r="A4390" s="37">
        <f t="shared" si="137"/>
        <v>4386</v>
      </c>
      <c r="B4390" s="115" t="s">
        <v>202</v>
      </c>
      <c r="C4390" s="113" t="s">
        <v>8341</v>
      </c>
      <c r="D4390" s="113" t="s">
        <v>8342</v>
      </c>
      <c r="E4390" s="113" t="s">
        <v>211</v>
      </c>
      <c r="F4390" s="113"/>
      <c r="G4390" s="113">
        <v>1</v>
      </c>
      <c r="H4390" s="118">
        <v>1312.5</v>
      </c>
      <c r="I4390" s="161">
        <v>0.25</v>
      </c>
      <c r="J4390" s="157">
        <f t="shared" si="136"/>
        <v>984.375</v>
      </c>
    </row>
    <row r="4391" spans="1:10" ht="15.75">
      <c r="A4391" s="37">
        <f t="shared" si="137"/>
        <v>4387</v>
      </c>
      <c r="B4391" s="115" t="s">
        <v>202</v>
      </c>
      <c r="C4391" s="113" t="s">
        <v>8343</v>
      </c>
      <c r="D4391" s="113" t="s">
        <v>8344</v>
      </c>
      <c r="E4391" s="113" t="s">
        <v>211</v>
      </c>
      <c r="F4391" s="113"/>
      <c r="G4391" s="113">
        <v>1</v>
      </c>
      <c r="H4391" s="118">
        <v>987.5</v>
      </c>
      <c r="I4391" s="161">
        <v>0.25</v>
      </c>
      <c r="J4391" s="157">
        <f t="shared" si="136"/>
        <v>740.625</v>
      </c>
    </row>
    <row r="4392" spans="1:10" ht="15.75">
      <c r="A4392" s="37">
        <f t="shared" si="137"/>
        <v>4388</v>
      </c>
      <c r="B4392" s="115" t="s">
        <v>202</v>
      </c>
      <c r="C4392" s="113" t="s">
        <v>8345</v>
      </c>
      <c r="D4392" s="113" t="s">
        <v>8346</v>
      </c>
      <c r="E4392" s="113" t="s">
        <v>211</v>
      </c>
      <c r="F4392" s="113"/>
      <c r="G4392" s="113">
        <v>1</v>
      </c>
      <c r="H4392" s="118">
        <v>25</v>
      </c>
      <c r="I4392" s="161">
        <v>0.25</v>
      </c>
      <c r="J4392" s="157">
        <f t="shared" si="136"/>
        <v>18.75</v>
      </c>
    </row>
    <row r="4393" spans="1:10" ht="15.75">
      <c r="A4393" s="37">
        <f t="shared" si="137"/>
        <v>4389</v>
      </c>
      <c r="B4393" s="115" t="s">
        <v>202</v>
      </c>
      <c r="C4393" s="113" t="s">
        <v>8347</v>
      </c>
      <c r="D4393" s="113" t="s">
        <v>8348</v>
      </c>
      <c r="E4393" s="113" t="s">
        <v>211</v>
      </c>
      <c r="F4393" s="113"/>
      <c r="G4393" s="113">
        <v>1</v>
      </c>
      <c r="H4393" s="118">
        <v>18.75</v>
      </c>
      <c r="I4393" s="161">
        <v>0.25</v>
      </c>
      <c r="J4393" s="157">
        <f t="shared" si="136"/>
        <v>14.0625</v>
      </c>
    </row>
    <row r="4394" spans="1:10" ht="15.75">
      <c r="A4394" s="37">
        <f t="shared" si="137"/>
        <v>4390</v>
      </c>
      <c r="B4394" s="115" t="s">
        <v>202</v>
      </c>
      <c r="C4394" s="113" t="s">
        <v>8349</v>
      </c>
      <c r="D4394" s="113" t="s">
        <v>8350</v>
      </c>
      <c r="E4394" s="113" t="s">
        <v>211</v>
      </c>
      <c r="F4394" s="113"/>
      <c r="G4394" s="113">
        <v>1</v>
      </c>
      <c r="H4394" s="118">
        <v>15</v>
      </c>
      <c r="I4394" s="161">
        <v>0.25</v>
      </c>
      <c r="J4394" s="157">
        <f t="shared" si="136"/>
        <v>11.25</v>
      </c>
    </row>
    <row r="4395" spans="1:10" ht="15.75">
      <c r="A4395" s="37">
        <f t="shared" si="137"/>
        <v>4391</v>
      </c>
      <c r="B4395" s="115" t="s">
        <v>202</v>
      </c>
      <c r="C4395" s="113" t="s">
        <v>8351</v>
      </c>
      <c r="D4395" s="113" t="s">
        <v>8352</v>
      </c>
      <c r="E4395" s="113" t="s">
        <v>211</v>
      </c>
      <c r="F4395" s="113"/>
      <c r="G4395" s="113">
        <v>1</v>
      </c>
      <c r="H4395" s="118">
        <v>312.5</v>
      </c>
      <c r="I4395" s="161">
        <v>0.25</v>
      </c>
      <c r="J4395" s="157">
        <f t="shared" si="136"/>
        <v>234.375</v>
      </c>
    </row>
    <row r="4396" spans="1:10" ht="15.75">
      <c r="A4396" s="37">
        <f t="shared" si="137"/>
        <v>4392</v>
      </c>
      <c r="B4396" s="115" t="s">
        <v>202</v>
      </c>
      <c r="C4396" s="113" t="s">
        <v>8353</v>
      </c>
      <c r="D4396" s="113" t="s">
        <v>8354</v>
      </c>
      <c r="E4396" s="113" t="s">
        <v>211</v>
      </c>
      <c r="F4396" s="113"/>
      <c r="G4396" s="113">
        <v>1</v>
      </c>
      <c r="H4396" s="118">
        <v>1350</v>
      </c>
      <c r="I4396" s="161">
        <v>0.25</v>
      </c>
      <c r="J4396" s="157">
        <f t="shared" si="136"/>
        <v>1012.5</v>
      </c>
    </row>
    <row r="4397" spans="1:10" ht="15.75">
      <c r="A4397" s="37">
        <f t="shared" si="137"/>
        <v>4393</v>
      </c>
      <c r="B4397" s="115" t="s">
        <v>202</v>
      </c>
      <c r="C4397" s="113" t="s">
        <v>8355</v>
      </c>
      <c r="D4397" s="113" t="s">
        <v>8356</v>
      </c>
      <c r="E4397" s="113" t="s">
        <v>211</v>
      </c>
      <c r="F4397" s="113"/>
      <c r="G4397" s="113">
        <v>1</v>
      </c>
      <c r="H4397" s="118">
        <v>2700</v>
      </c>
      <c r="I4397" s="161">
        <v>0.25</v>
      </c>
      <c r="J4397" s="157">
        <f t="shared" si="136"/>
        <v>2025</v>
      </c>
    </row>
    <row r="4398" spans="1:10" ht="15.75">
      <c r="A4398" s="37">
        <f t="shared" si="137"/>
        <v>4394</v>
      </c>
      <c r="B4398" s="115" t="s">
        <v>202</v>
      </c>
      <c r="C4398" s="113" t="s">
        <v>8357</v>
      </c>
      <c r="D4398" s="113" t="s">
        <v>8358</v>
      </c>
      <c r="E4398" s="113" t="s">
        <v>211</v>
      </c>
      <c r="F4398" s="113"/>
      <c r="G4398" s="113">
        <v>1</v>
      </c>
      <c r="H4398" s="118">
        <v>8856</v>
      </c>
      <c r="I4398" s="161">
        <v>0.25</v>
      </c>
      <c r="J4398" s="157">
        <f t="shared" si="136"/>
        <v>6642</v>
      </c>
    </row>
    <row r="4399" spans="1:10" ht="15.75">
      <c r="A4399" s="37">
        <f t="shared" si="137"/>
        <v>4395</v>
      </c>
      <c r="B4399" s="115" t="s">
        <v>202</v>
      </c>
      <c r="C4399" s="113" t="s">
        <v>8359</v>
      </c>
      <c r="D4399" s="113" t="s">
        <v>8360</v>
      </c>
      <c r="E4399" s="113" t="s">
        <v>211</v>
      </c>
      <c r="F4399" s="113"/>
      <c r="G4399" s="113">
        <v>1</v>
      </c>
      <c r="H4399" s="118">
        <v>1500</v>
      </c>
      <c r="I4399" s="161">
        <v>0.25</v>
      </c>
      <c r="J4399" s="157">
        <f t="shared" si="136"/>
        <v>1125</v>
      </c>
    </row>
    <row r="4400" spans="1:10" ht="15.75">
      <c r="A4400" s="37">
        <f t="shared" si="137"/>
        <v>4396</v>
      </c>
      <c r="B4400" s="115" t="s">
        <v>202</v>
      </c>
      <c r="C4400" s="113" t="s">
        <v>8361</v>
      </c>
      <c r="D4400" s="113" t="s">
        <v>8362</v>
      </c>
      <c r="E4400" s="113" t="s">
        <v>211</v>
      </c>
      <c r="F4400" s="113"/>
      <c r="G4400" s="113">
        <v>1</v>
      </c>
      <c r="H4400" s="118">
        <v>3000</v>
      </c>
      <c r="I4400" s="161">
        <v>0.25</v>
      </c>
      <c r="J4400" s="157">
        <f t="shared" si="136"/>
        <v>2250</v>
      </c>
    </row>
    <row r="4401" spans="1:10" ht="15.75">
      <c r="A4401" s="37">
        <f t="shared" si="137"/>
        <v>4397</v>
      </c>
      <c r="B4401" s="115" t="s">
        <v>202</v>
      </c>
      <c r="C4401" s="113" t="s">
        <v>8363</v>
      </c>
      <c r="D4401" s="113" t="s">
        <v>8364</v>
      </c>
      <c r="E4401" s="113" t="s">
        <v>211</v>
      </c>
      <c r="F4401" s="113"/>
      <c r="G4401" s="113">
        <v>1</v>
      </c>
      <c r="H4401" s="118">
        <v>9840</v>
      </c>
      <c r="I4401" s="161">
        <v>0.25</v>
      </c>
      <c r="J4401" s="157">
        <f t="shared" si="136"/>
        <v>7380</v>
      </c>
    </row>
    <row r="4402" spans="1:10" ht="15.75">
      <c r="A4402" s="37">
        <f t="shared" si="137"/>
        <v>4398</v>
      </c>
      <c r="B4402" s="115" t="s">
        <v>202</v>
      </c>
      <c r="C4402" s="113" t="s">
        <v>8365</v>
      </c>
      <c r="D4402" s="113" t="s">
        <v>8366</v>
      </c>
      <c r="E4402" s="113" t="s">
        <v>211</v>
      </c>
      <c r="F4402" s="113"/>
      <c r="G4402" s="113">
        <v>1</v>
      </c>
      <c r="H4402" s="118">
        <v>1350</v>
      </c>
      <c r="I4402" s="161">
        <v>0.25</v>
      </c>
      <c r="J4402" s="157">
        <f t="shared" si="136"/>
        <v>1012.5</v>
      </c>
    </row>
    <row r="4403" spans="1:10" ht="15.75">
      <c r="A4403" s="37">
        <f t="shared" si="137"/>
        <v>4399</v>
      </c>
      <c r="B4403" s="115" t="s">
        <v>202</v>
      </c>
      <c r="C4403" s="113" t="s">
        <v>8367</v>
      </c>
      <c r="D4403" s="113" t="s">
        <v>8368</v>
      </c>
      <c r="E4403" s="113" t="s">
        <v>211</v>
      </c>
      <c r="F4403" s="113"/>
      <c r="G4403" s="113">
        <v>1</v>
      </c>
      <c r="H4403" s="118">
        <v>2700</v>
      </c>
      <c r="I4403" s="161">
        <v>0.25</v>
      </c>
      <c r="J4403" s="157">
        <f t="shared" si="136"/>
        <v>2025</v>
      </c>
    </row>
    <row r="4404" spans="1:10" ht="15.75">
      <c r="A4404" s="37">
        <f t="shared" si="137"/>
        <v>4400</v>
      </c>
      <c r="B4404" s="115" t="s">
        <v>202</v>
      </c>
      <c r="C4404" s="113" t="s">
        <v>8369</v>
      </c>
      <c r="D4404" s="113" t="s">
        <v>8370</v>
      </c>
      <c r="E4404" s="113" t="s">
        <v>211</v>
      </c>
      <c r="F4404" s="113"/>
      <c r="G4404" s="113">
        <v>1</v>
      </c>
      <c r="H4404" s="118">
        <v>8856</v>
      </c>
      <c r="I4404" s="161">
        <v>0.25</v>
      </c>
      <c r="J4404" s="157">
        <f t="shared" si="136"/>
        <v>6642</v>
      </c>
    </row>
    <row r="4405" spans="1:10" ht="15.75">
      <c r="A4405" s="37">
        <f t="shared" si="137"/>
        <v>4401</v>
      </c>
      <c r="B4405" s="115" t="s">
        <v>202</v>
      </c>
      <c r="C4405" s="113" t="s">
        <v>8371</v>
      </c>
      <c r="D4405" s="113" t="s">
        <v>8372</v>
      </c>
      <c r="E4405" s="113" t="s">
        <v>211</v>
      </c>
      <c r="F4405" s="113"/>
      <c r="G4405" s="113">
        <v>1</v>
      </c>
      <c r="H4405" s="118">
        <v>1500</v>
      </c>
      <c r="I4405" s="161">
        <v>0.25</v>
      </c>
      <c r="J4405" s="157">
        <f t="shared" si="136"/>
        <v>1125</v>
      </c>
    </row>
    <row r="4406" spans="1:10" ht="15.75">
      <c r="A4406" s="37">
        <f t="shared" si="137"/>
        <v>4402</v>
      </c>
      <c r="B4406" s="115" t="s">
        <v>202</v>
      </c>
      <c r="C4406" s="113" t="s">
        <v>8373</v>
      </c>
      <c r="D4406" s="113" t="s">
        <v>8374</v>
      </c>
      <c r="E4406" s="113" t="s">
        <v>211</v>
      </c>
      <c r="F4406" s="113"/>
      <c r="G4406" s="113">
        <v>1</v>
      </c>
      <c r="H4406" s="118">
        <v>3000</v>
      </c>
      <c r="I4406" s="161">
        <v>0.25</v>
      </c>
      <c r="J4406" s="157">
        <f t="shared" si="136"/>
        <v>2250</v>
      </c>
    </row>
    <row r="4407" spans="1:10" ht="15.75">
      <c r="A4407" s="37">
        <f t="shared" si="137"/>
        <v>4403</v>
      </c>
      <c r="B4407" s="115" t="s">
        <v>202</v>
      </c>
      <c r="C4407" s="113" t="s">
        <v>8375</v>
      </c>
      <c r="D4407" s="113" t="s">
        <v>8376</v>
      </c>
      <c r="E4407" s="113" t="s">
        <v>211</v>
      </c>
      <c r="F4407" s="113"/>
      <c r="G4407" s="113">
        <v>1</v>
      </c>
      <c r="H4407" s="118">
        <v>9840</v>
      </c>
      <c r="I4407" s="161">
        <v>0.25</v>
      </c>
      <c r="J4407" s="157">
        <f t="shared" ref="J4407:J4470" si="138">H4407*(1-I4407)</f>
        <v>7380</v>
      </c>
    </row>
    <row r="4408" spans="1:10" ht="15.75">
      <c r="A4408" s="37">
        <f t="shared" si="137"/>
        <v>4404</v>
      </c>
      <c r="B4408" s="115" t="s">
        <v>202</v>
      </c>
      <c r="C4408" s="113" t="s">
        <v>8377</v>
      </c>
      <c r="D4408" s="113" t="s">
        <v>8378</v>
      </c>
      <c r="E4408" s="113" t="s">
        <v>211</v>
      </c>
      <c r="F4408" s="113"/>
      <c r="G4408" s="113">
        <v>1</v>
      </c>
      <c r="H4408" s="118">
        <v>1350</v>
      </c>
      <c r="I4408" s="161">
        <v>0.25</v>
      </c>
      <c r="J4408" s="157">
        <f t="shared" si="138"/>
        <v>1012.5</v>
      </c>
    </row>
    <row r="4409" spans="1:10" ht="15.75">
      <c r="A4409" s="37">
        <f t="shared" si="137"/>
        <v>4405</v>
      </c>
      <c r="B4409" s="115" t="s">
        <v>202</v>
      </c>
      <c r="C4409" s="113" t="s">
        <v>8379</v>
      </c>
      <c r="D4409" s="113" t="s">
        <v>8380</v>
      </c>
      <c r="E4409" s="113" t="s">
        <v>211</v>
      </c>
      <c r="F4409" s="113"/>
      <c r="G4409" s="113">
        <v>1</v>
      </c>
      <c r="H4409" s="118">
        <v>2700</v>
      </c>
      <c r="I4409" s="161">
        <v>0.25</v>
      </c>
      <c r="J4409" s="157">
        <f t="shared" si="138"/>
        <v>2025</v>
      </c>
    </row>
    <row r="4410" spans="1:10" ht="15.75">
      <c r="A4410" s="37">
        <f t="shared" si="137"/>
        <v>4406</v>
      </c>
      <c r="B4410" s="115" t="s">
        <v>202</v>
      </c>
      <c r="C4410" s="113" t="s">
        <v>8381</v>
      </c>
      <c r="D4410" s="113" t="s">
        <v>8382</v>
      </c>
      <c r="E4410" s="113" t="s">
        <v>211</v>
      </c>
      <c r="F4410" s="113"/>
      <c r="G4410" s="113">
        <v>1</v>
      </c>
      <c r="H4410" s="118">
        <v>8856</v>
      </c>
      <c r="I4410" s="161">
        <v>0.25</v>
      </c>
      <c r="J4410" s="157">
        <f t="shared" si="138"/>
        <v>6642</v>
      </c>
    </row>
    <row r="4411" spans="1:10" ht="15.75">
      <c r="A4411" s="37">
        <f t="shared" si="137"/>
        <v>4407</v>
      </c>
      <c r="B4411" s="115" t="s">
        <v>202</v>
      </c>
      <c r="C4411" s="113" t="s">
        <v>8383</v>
      </c>
      <c r="D4411" s="113" t="s">
        <v>8384</v>
      </c>
      <c r="E4411" s="113" t="s">
        <v>211</v>
      </c>
      <c r="F4411" s="113"/>
      <c r="G4411" s="113">
        <v>1</v>
      </c>
      <c r="H4411" s="118">
        <v>1500</v>
      </c>
      <c r="I4411" s="161">
        <v>0.25</v>
      </c>
      <c r="J4411" s="157">
        <f t="shared" si="138"/>
        <v>1125</v>
      </c>
    </row>
    <row r="4412" spans="1:10" ht="15.75">
      <c r="A4412" s="37">
        <f t="shared" si="137"/>
        <v>4408</v>
      </c>
      <c r="B4412" s="115" t="s">
        <v>202</v>
      </c>
      <c r="C4412" s="113" t="s">
        <v>8385</v>
      </c>
      <c r="D4412" s="113" t="s">
        <v>8386</v>
      </c>
      <c r="E4412" s="113" t="s">
        <v>211</v>
      </c>
      <c r="F4412" s="113"/>
      <c r="G4412" s="113">
        <v>1</v>
      </c>
      <c r="H4412" s="118">
        <v>3000</v>
      </c>
      <c r="I4412" s="161">
        <v>0.25</v>
      </c>
      <c r="J4412" s="157">
        <f t="shared" si="138"/>
        <v>2250</v>
      </c>
    </row>
    <row r="4413" spans="1:10" ht="15.75">
      <c r="A4413" s="37">
        <f t="shared" si="137"/>
        <v>4409</v>
      </c>
      <c r="B4413" s="115" t="s">
        <v>202</v>
      </c>
      <c r="C4413" s="113" t="s">
        <v>8387</v>
      </c>
      <c r="D4413" s="113" t="s">
        <v>8388</v>
      </c>
      <c r="E4413" s="113" t="s">
        <v>211</v>
      </c>
      <c r="F4413" s="113"/>
      <c r="G4413" s="113">
        <v>1</v>
      </c>
      <c r="H4413" s="118">
        <v>9840</v>
      </c>
      <c r="I4413" s="161">
        <v>0.25</v>
      </c>
      <c r="J4413" s="157">
        <f t="shared" si="138"/>
        <v>7380</v>
      </c>
    </row>
    <row r="4414" spans="1:10" ht="15.75">
      <c r="A4414" s="37">
        <f t="shared" si="137"/>
        <v>4410</v>
      </c>
      <c r="B4414" s="115" t="s">
        <v>202</v>
      </c>
      <c r="C4414" s="113" t="s">
        <v>8389</v>
      </c>
      <c r="D4414" s="113" t="s">
        <v>8390</v>
      </c>
      <c r="E4414" s="113" t="s">
        <v>211</v>
      </c>
      <c r="F4414" s="113"/>
      <c r="G4414" s="113">
        <v>1</v>
      </c>
      <c r="H4414" s="118">
        <v>1350</v>
      </c>
      <c r="I4414" s="161">
        <v>0.25</v>
      </c>
      <c r="J4414" s="157">
        <f t="shared" si="138"/>
        <v>1012.5</v>
      </c>
    </row>
    <row r="4415" spans="1:10" ht="15.75">
      <c r="A4415" s="37">
        <f t="shared" si="137"/>
        <v>4411</v>
      </c>
      <c r="B4415" s="115" t="s">
        <v>202</v>
      </c>
      <c r="C4415" s="113" t="s">
        <v>8391</v>
      </c>
      <c r="D4415" s="113" t="s">
        <v>8392</v>
      </c>
      <c r="E4415" s="113" t="s">
        <v>211</v>
      </c>
      <c r="F4415" s="113"/>
      <c r="G4415" s="113">
        <v>1</v>
      </c>
      <c r="H4415" s="118">
        <v>2700</v>
      </c>
      <c r="I4415" s="161">
        <v>0.25</v>
      </c>
      <c r="J4415" s="157">
        <f t="shared" si="138"/>
        <v>2025</v>
      </c>
    </row>
    <row r="4416" spans="1:10" ht="15.75">
      <c r="A4416" s="37">
        <f t="shared" si="137"/>
        <v>4412</v>
      </c>
      <c r="B4416" s="115" t="s">
        <v>202</v>
      </c>
      <c r="C4416" s="113" t="s">
        <v>8393</v>
      </c>
      <c r="D4416" s="113" t="s">
        <v>8394</v>
      </c>
      <c r="E4416" s="113" t="s">
        <v>211</v>
      </c>
      <c r="F4416" s="113"/>
      <c r="G4416" s="113">
        <v>1</v>
      </c>
      <c r="H4416" s="118">
        <v>8856</v>
      </c>
      <c r="I4416" s="161">
        <v>0.25</v>
      </c>
      <c r="J4416" s="157">
        <f t="shared" si="138"/>
        <v>6642</v>
      </c>
    </row>
    <row r="4417" spans="1:10" ht="15.75">
      <c r="A4417" s="37">
        <f t="shared" si="137"/>
        <v>4413</v>
      </c>
      <c r="B4417" s="115" t="s">
        <v>202</v>
      </c>
      <c r="C4417" s="113" t="s">
        <v>8395</v>
      </c>
      <c r="D4417" s="113" t="s">
        <v>8396</v>
      </c>
      <c r="E4417" s="113" t="s">
        <v>211</v>
      </c>
      <c r="F4417" s="113"/>
      <c r="G4417" s="113">
        <v>1</v>
      </c>
      <c r="H4417" s="118">
        <v>1500</v>
      </c>
      <c r="I4417" s="161">
        <v>0.25</v>
      </c>
      <c r="J4417" s="157">
        <f t="shared" si="138"/>
        <v>1125</v>
      </c>
    </row>
    <row r="4418" spans="1:10" ht="15.75">
      <c r="A4418" s="37">
        <f t="shared" si="137"/>
        <v>4414</v>
      </c>
      <c r="B4418" s="115" t="s">
        <v>202</v>
      </c>
      <c r="C4418" s="113" t="s">
        <v>8397</v>
      </c>
      <c r="D4418" s="113" t="s">
        <v>8398</v>
      </c>
      <c r="E4418" s="113" t="s">
        <v>211</v>
      </c>
      <c r="F4418" s="113"/>
      <c r="G4418" s="113">
        <v>1</v>
      </c>
      <c r="H4418" s="118">
        <v>3000</v>
      </c>
      <c r="I4418" s="161">
        <v>0.25</v>
      </c>
      <c r="J4418" s="157">
        <f t="shared" si="138"/>
        <v>2250</v>
      </c>
    </row>
    <row r="4419" spans="1:10" ht="15.75">
      <c r="A4419" s="37">
        <f t="shared" si="137"/>
        <v>4415</v>
      </c>
      <c r="B4419" s="115" t="s">
        <v>202</v>
      </c>
      <c r="C4419" s="113" t="s">
        <v>8399</v>
      </c>
      <c r="D4419" s="113" t="s">
        <v>8400</v>
      </c>
      <c r="E4419" s="113" t="s">
        <v>211</v>
      </c>
      <c r="F4419" s="113"/>
      <c r="G4419" s="113">
        <v>1</v>
      </c>
      <c r="H4419" s="118">
        <v>9840</v>
      </c>
      <c r="I4419" s="161">
        <v>0.25</v>
      </c>
      <c r="J4419" s="157">
        <f t="shared" si="138"/>
        <v>7380</v>
      </c>
    </row>
    <row r="4420" spans="1:10" ht="15.75">
      <c r="A4420" s="37">
        <f t="shared" si="137"/>
        <v>4416</v>
      </c>
      <c r="B4420" s="115" t="s">
        <v>202</v>
      </c>
      <c r="C4420" s="113" t="s">
        <v>8401</v>
      </c>
      <c r="D4420" s="113" t="s">
        <v>8402</v>
      </c>
      <c r="E4420" s="113" t="s">
        <v>211</v>
      </c>
      <c r="F4420" s="113"/>
      <c r="G4420" s="113">
        <v>1</v>
      </c>
      <c r="H4420" s="118">
        <v>1350</v>
      </c>
      <c r="I4420" s="161">
        <v>0.25</v>
      </c>
      <c r="J4420" s="157">
        <f t="shared" si="138"/>
        <v>1012.5</v>
      </c>
    </row>
    <row r="4421" spans="1:10" ht="15.75">
      <c r="A4421" s="37">
        <f t="shared" si="137"/>
        <v>4417</v>
      </c>
      <c r="B4421" s="115" t="s">
        <v>202</v>
      </c>
      <c r="C4421" s="113" t="s">
        <v>8403</v>
      </c>
      <c r="D4421" s="113" t="s">
        <v>8404</v>
      </c>
      <c r="E4421" s="113" t="s">
        <v>211</v>
      </c>
      <c r="F4421" s="113"/>
      <c r="G4421" s="113">
        <v>1</v>
      </c>
      <c r="H4421" s="118">
        <v>2700</v>
      </c>
      <c r="I4421" s="161">
        <v>0.25</v>
      </c>
      <c r="J4421" s="157">
        <f t="shared" si="138"/>
        <v>2025</v>
      </c>
    </row>
    <row r="4422" spans="1:10" ht="15.75">
      <c r="A4422" s="37">
        <f t="shared" si="137"/>
        <v>4418</v>
      </c>
      <c r="B4422" s="115" t="s">
        <v>202</v>
      </c>
      <c r="C4422" s="113" t="s">
        <v>8405</v>
      </c>
      <c r="D4422" s="113" t="s">
        <v>8406</v>
      </c>
      <c r="E4422" s="113" t="s">
        <v>211</v>
      </c>
      <c r="F4422" s="113"/>
      <c r="G4422" s="113">
        <v>1</v>
      </c>
      <c r="H4422" s="118">
        <v>8856</v>
      </c>
      <c r="I4422" s="161">
        <v>0.25</v>
      </c>
      <c r="J4422" s="157">
        <f t="shared" si="138"/>
        <v>6642</v>
      </c>
    </row>
    <row r="4423" spans="1:10" ht="15.75">
      <c r="A4423" s="37">
        <f t="shared" ref="A4423:A4486" si="139">A4422+1</f>
        <v>4419</v>
      </c>
      <c r="B4423" s="115" t="s">
        <v>202</v>
      </c>
      <c r="C4423" s="113" t="s">
        <v>8407</v>
      </c>
      <c r="D4423" s="113" t="s">
        <v>8408</v>
      </c>
      <c r="E4423" s="113" t="s">
        <v>211</v>
      </c>
      <c r="F4423" s="113"/>
      <c r="G4423" s="113">
        <v>1</v>
      </c>
      <c r="H4423" s="118">
        <v>1500</v>
      </c>
      <c r="I4423" s="161">
        <v>0.25</v>
      </c>
      <c r="J4423" s="157">
        <f t="shared" si="138"/>
        <v>1125</v>
      </c>
    </row>
    <row r="4424" spans="1:10" ht="15.75">
      <c r="A4424" s="37">
        <f t="shared" si="139"/>
        <v>4420</v>
      </c>
      <c r="B4424" s="115" t="s">
        <v>202</v>
      </c>
      <c r="C4424" s="113" t="s">
        <v>8409</v>
      </c>
      <c r="D4424" s="113" t="s">
        <v>8410</v>
      </c>
      <c r="E4424" s="113" t="s">
        <v>211</v>
      </c>
      <c r="F4424" s="113"/>
      <c r="G4424" s="113">
        <v>1</v>
      </c>
      <c r="H4424" s="118">
        <v>3000</v>
      </c>
      <c r="I4424" s="161">
        <v>0.25</v>
      </c>
      <c r="J4424" s="157">
        <f t="shared" si="138"/>
        <v>2250</v>
      </c>
    </row>
    <row r="4425" spans="1:10" ht="15.75">
      <c r="A4425" s="37">
        <f t="shared" si="139"/>
        <v>4421</v>
      </c>
      <c r="B4425" s="115" t="s">
        <v>202</v>
      </c>
      <c r="C4425" s="113" t="s">
        <v>8411</v>
      </c>
      <c r="D4425" s="113" t="s">
        <v>8412</v>
      </c>
      <c r="E4425" s="113" t="s">
        <v>211</v>
      </c>
      <c r="F4425" s="113"/>
      <c r="G4425" s="113">
        <v>1</v>
      </c>
      <c r="H4425" s="118">
        <v>9840</v>
      </c>
      <c r="I4425" s="161">
        <v>0.25</v>
      </c>
      <c r="J4425" s="157">
        <f t="shared" si="138"/>
        <v>7380</v>
      </c>
    </row>
    <row r="4426" spans="1:10" ht="15.75">
      <c r="A4426" s="37">
        <f t="shared" si="139"/>
        <v>4422</v>
      </c>
      <c r="B4426" s="115" t="s">
        <v>202</v>
      </c>
      <c r="C4426" s="113" t="s">
        <v>8413</v>
      </c>
      <c r="D4426" s="113" t="s">
        <v>8414</v>
      </c>
      <c r="E4426" s="113" t="s">
        <v>211</v>
      </c>
      <c r="F4426" s="113"/>
      <c r="G4426" s="113">
        <v>1</v>
      </c>
      <c r="H4426" s="118">
        <v>1500</v>
      </c>
      <c r="I4426" s="161">
        <v>0.25</v>
      </c>
      <c r="J4426" s="157">
        <f t="shared" si="138"/>
        <v>1125</v>
      </c>
    </row>
    <row r="4427" spans="1:10" ht="15.75">
      <c r="A4427" s="37">
        <f t="shared" si="139"/>
        <v>4423</v>
      </c>
      <c r="B4427" s="115" t="s">
        <v>202</v>
      </c>
      <c r="C4427" s="113" t="s">
        <v>8415</v>
      </c>
      <c r="D4427" s="113" t="s">
        <v>8416</v>
      </c>
      <c r="E4427" s="113" t="s">
        <v>211</v>
      </c>
      <c r="F4427" s="113"/>
      <c r="G4427" s="113">
        <v>1</v>
      </c>
      <c r="H4427" s="118">
        <v>3000</v>
      </c>
      <c r="I4427" s="161">
        <v>0.25</v>
      </c>
      <c r="J4427" s="157">
        <f t="shared" si="138"/>
        <v>2250</v>
      </c>
    </row>
    <row r="4428" spans="1:10" ht="15.75">
      <c r="A4428" s="37">
        <f t="shared" si="139"/>
        <v>4424</v>
      </c>
      <c r="B4428" s="115" t="s">
        <v>202</v>
      </c>
      <c r="C4428" s="113" t="s">
        <v>8417</v>
      </c>
      <c r="D4428" s="113" t="s">
        <v>8418</v>
      </c>
      <c r="E4428" s="113" t="s">
        <v>211</v>
      </c>
      <c r="F4428" s="113"/>
      <c r="G4428" s="113">
        <v>1</v>
      </c>
      <c r="H4428" s="118">
        <v>9540</v>
      </c>
      <c r="I4428" s="161">
        <v>0.25</v>
      </c>
      <c r="J4428" s="157">
        <f t="shared" si="138"/>
        <v>7155</v>
      </c>
    </row>
    <row r="4429" spans="1:10" ht="15.75">
      <c r="A4429" s="37">
        <f t="shared" si="139"/>
        <v>4425</v>
      </c>
      <c r="B4429" s="115" t="s">
        <v>202</v>
      </c>
      <c r="C4429" s="113" t="s">
        <v>8419</v>
      </c>
      <c r="D4429" s="113" t="s">
        <v>8420</v>
      </c>
      <c r="E4429" s="113" t="s">
        <v>211</v>
      </c>
      <c r="F4429" s="113"/>
      <c r="G4429" s="113">
        <v>1</v>
      </c>
      <c r="H4429" s="118">
        <v>1650</v>
      </c>
      <c r="I4429" s="161">
        <v>0.25</v>
      </c>
      <c r="J4429" s="157">
        <f t="shared" si="138"/>
        <v>1237.5</v>
      </c>
    </row>
    <row r="4430" spans="1:10" ht="15.75">
      <c r="A4430" s="37">
        <f t="shared" si="139"/>
        <v>4426</v>
      </c>
      <c r="B4430" s="115" t="s">
        <v>202</v>
      </c>
      <c r="C4430" s="113" t="s">
        <v>8421</v>
      </c>
      <c r="D4430" s="113" t="s">
        <v>8422</v>
      </c>
      <c r="E4430" s="113" t="s">
        <v>211</v>
      </c>
      <c r="F4430" s="113"/>
      <c r="G4430" s="113">
        <v>1</v>
      </c>
      <c r="H4430" s="118">
        <v>3300</v>
      </c>
      <c r="I4430" s="161">
        <v>0.25</v>
      </c>
      <c r="J4430" s="157">
        <f t="shared" si="138"/>
        <v>2475</v>
      </c>
    </row>
    <row r="4431" spans="1:10" ht="15.75">
      <c r="A4431" s="37">
        <f t="shared" si="139"/>
        <v>4427</v>
      </c>
      <c r="B4431" s="115" t="s">
        <v>202</v>
      </c>
      <c r="C4431" s="113" t="s">
        <v>8423</v>
      </c>
      <c r="D4431" s="113" t="s">
        <v>8424</v>
      </c>
      <c r="E4431" s="113" t="s">
        <v>211</v>
      </c>
      <c r="F4431" s="113"/>
      <c r="G4431" s="113">
        <v>1</v>
      </c>
      <c r="H4431" s="118">
        <v>10824</v>
      </c>
      <c r="I4431" s="161">
        <v>0.25</v>
      </c>
      <c r="J4431" s="157">
        <f t="shared" si="138"/>
        <v>8118</v>
      </c>
    </row>
    <row r="4432" spans="1:10" ht="15.75">
      <c r="A4432" s="37">
        <f t="shared" si="139"/>
        <v>4428</v>
      </c>
      <c r="B4432" s="115" t="s">
        <v>202</v>
      </c>
      <c r="C4432" s="113" t="s">
        <v>8425</v>
      </c>
      <c r="D4432" s="113" t="s">
        <v>8426</v>
      </c>
      <c r="E4432" s="113" t="s">
        <v>211</v>
      </c>
      <c r="F4432" s="113"/>
      <c r="G4432" s="113">
        <v>1</v>
      </c>
      <c r="H4432" s="118">
        <v>1500</v>
      </c>
      <c r="I4432" s="161">
        <v>0.25</v>
      </c>
      <c r="J4432" s="157">
        <f t="shared" si="138"/>
        <v>1125</v>
      </c>
    </row>
    <row r="4433" spans="1:10" ht="15.75">
      <c r="A4433" s="37">
        <f t="shared" si="139"/>
        <v>4429</v>
      </c>
      <c r="B4433" s="115" t="s">
        <v>202</v>
      </c>
      <c r="C4433" s="113" t="s">
        <v>8427</v>
      </c>
      <c r="D4433" s="113" t="s">
        <v>8428</v>
      </c>
      <c r="E4433" s="113" t="s">
        <v>211</v>
      </c>
      <c r="F4433" s="113"/>
      <c r="G4433" s="113">
        <v>1</v>
      </c>
      <c r="H4433" s="118">
        <v>3000</v>
      </c>
      <c r="I4433" s="161">
        <v>0.25</v>
      </c>
      <c r="J4433" s="157">
        <f t="shared" si="138"/>
        <v>2250</v>
      </c>
    </row>
    <row r="4434" spans="1:10" ht="15.75">
      <c r="A4434" s="37">
        <f t="shared" si="139"/>
        <v>4430</v>
      </c>
      <c r="B4434" s="115" t="s">
        <v>202</v>
      </c>
      <c r="C4434" s="113" t="s">
        <v>8429</v>
      </c>
      <c r="D4434" s="113" t="s">
        <v>8430</v>
      </c>
      <c r="E4434" s="113" t="s">
        <v>211</v>
      </c>
      <c r="F4434" s="113"/>
      <c r="G4434" s="113">
        <v>1</v>
      </c>
      <c r="H4434" s="118">
        <v>9540</v>
      </c>
      <c r="I4434" s="161">
        <v>0.25</v>
      </c>
      <c r="J4434" s="157">
        <f t="shared" si="138"/>
        <v>7155</v>
      </c>
    </row>
    <row r="4435" spans="1:10" ht="15.75">
      <c r="A4435" s="37">
        <f t="shared" si="139"/>
        <v>4431</v>
      </c>
      <c r="B4435" s="115" t="s">
        <v>202</v>
      </c>
      <c r="C4435" s="113" t="s">
        <v>8431</v>
      </c>
      <c r="D4435" s="113" t="s">
        <v>8432</v>
      </c>
      <c r="E4435" s="113" t="s">
        <v>211</v>
      </c>
      <c r="F4435" s="113"/>
      <c r="G4435" s="113">
        <v>1</v>
      </c>
      <c r="H4435" s="118">
        <v>1650</v>
      </c>
      <c r="I4435" s="161">
        <v>0.25</v>
      </c>
      <c r="J4435" s="157">
        <f t="shared" si="138"/>
        <v>1237.5</v>
      </c>
    </row>
    <row r="4436" spans="1:10" ht="15.75">
      <c r="A4436" s="37">
        <f t="shared" si="139"/>
        <v>4432</v>
      </c>
      <c r="B4436" s="115" t="s">
        <v>202</v>
      </c>
      <c r="C4436" s="113" t="s">
        <v>8433</v>
      </c>
      <c r="D4436" s="113" t="s">
        <v>8434</v>
      </c>
      <c r="E4436" s="113" t="s">
        <v>211</v>
      </c>
      <c r="F4436" s="113"/>
      <c r="G4436" s="113">
        <v>1</v>
      </c>
      <c r="H4436" s="118">
        <v>3300</v>
      </c>
      <c r="I4436" s="161">
        <v>0.25</v>
      </c>
      <c r="J4436" s="157">
        <f t="shared" si="138"/>
        <v>2475</v>
      </c>
    </row>
    <row r="4437" spans="1:10" ht="15.75">
      <c r="A4437" s="37">
        <f t="shared" si="139"/>
        <v>4433</v>
      </c>
      <c r="B4437" s="115" t="s">
        <v>202</v>
      </c>
      <c r="C4437" s="113" t="s">
        <v>8435</v>
      </c>
      <c r="D4437" s="113" t="s">
        <v>8436</v>
      </c>
      <c r="E4437" s="113" t="s">
        <v>211</v>
      </c>
      <c r="F4437" s="113"/>
      <c r="G4437" s="113">
        <v>1</v>
      </c>
      <c r="H4437" s="118">
        <v>10824</v>
      </c>
      <c r="I4437" s="161">
        <v>0.25</v>
      </c>
      <c r="J4437" s="157">
        <f t="shared" si="138"/>
        <v>8118</v>
      </c>
    </row>
    <row r="4438" spans="1:10" ht="15.75">
      <c r="A4438" s="37">
        <f t="shared" si="139"/>
        <v>4434</v>
      </c>
      <c r="B4438" s="115" t="s">
        <v>202</v>
      </c>
      <c r="C4438" s="113" t="s">
        <v>8437</v>
      </c>
      <c r="D4438" s="113" t="s">
        <v>8438</v>
      </c>
      <c r="E4438" s="113" t="s">
        <v>211</v>
      </c>
      <c r="F4438" s="113"/>
      <c r="G4438" s="113">
        <v>1</v>
      </c>
      <c r="H4438" s="118">
        <v>1500</v>
      </c>
      <c r="I4438" s="161">
        <v>0.25</v>
      </c>
      <c r="J4438" s="157">
        <f t="shared" si="138"/>
        <v>1125</v>
      </c>
    </row>
    <row r="4439" spans="1:10" ht="15.75">
      <c r="A4439" s="37">
        <f t="shared" si="139"/>
        <v>4435</v>
      </c>
      <c r="B4439" s="115" t="s">
        <v>202</v>
      </c>
      <c r="C4439" s="113" t="s">
        <v>8439</v>
      </c>
      <c r="D4439" s="113" t="s">
        <v>8440</v>
      </c>
      <c r="E4439" s="113" t="s">
        <v>211</v>
      </c>
      <c r="F4439" s="113"/>
      <c r="G4439" s="113">
        <v>1</v>
      </c>
      <c r="H4439" s="118">
        <v>3000</v>
      </c>
      <c r="I4439" s="161">
        <v>0.25</v>
      </c>
      <c r="J4439" s="157">
        <f t="shared" si="138"/>
        <v>2250</v>
      </c>
    </row>
    <row r="4440" spans="1:10" ht="15.75">
      <c r="A4440" s="37">
        <f t="shared" si="139"/>
        <v>4436</v>
      </c>
      <c r="B4440" s="115" t="s">
        <v>202</v>
      </c>
      <c r="C4440" s="113" t="s">
        <v>8441</v>
      </c>
      <c r="D4440" s="113" t="s">
        <v>8442</v>
      </c>
      <c r="E4440" s="113" t="s">
        <v>211</v>
      </c>
      <c r="F4440" s="113"/>
      <c r="G4440" s="113">
        <v>1</v>
      </c>
      <c r="H4440" s="118">
        <v>9540</v>
      </c>
      <c r="I4440" s="161">
        <v>0.25</v>
      </c>
      <c r="J4440" s="157">
        <f t="shared" si="138"/>
        <v>7155</v>
      </c>
    </row>
    <row r="4441" spans="1:10" ht="15.75">
      <c r="A4441" s="37">
        <f t="shared" si="139"/>
        <v>4437</v>
      </c>
      <c r="B4441" s="115" t="s">
        <v>202</v>
      </c>
      <c r="C4441" s="113" t="s">
        <v>8443</v>
      </c>
      <c r="D4441" s="113" t="s">
        <v>8444</v>
      </c>
      <c r="E4441" s="113" t="s">
        <v>211</v>
      </c>
      <c r="F4441" s="113"/>
      <c r="G4441" s="113">
        <v>1</v>
      </c>
      <c r="H4441" s="118">
        <v>1650</v>
      </c>
      <c r="I4441" s="161">
        <v>0.25</v>
      </c>
      <c r="J4441" s="157">
        <f t="shared" si="138"/>
        <v>1237.5</v>
      </c>
    </row>
    <row r="4442" spans="1:10" ht="15.75">
      <c r="A4442" s="37">
        <f t="shared" si="139"/>
        <v>4438</v>
      </c>
      <c r="B4442" s="115" t="s">
        <v>202</v>
      </c>
      <c r="C4442" s="113" t="s">
        <v>8445</v>
      </c>
      <c r="D4442" s="113" t="s">
        <v>8446</v>
      </c>
      <c r="E4442" s="113" t="s">
        <v>211</v>
      </c>
      <c r="F4442" s="113"/>
      <c r="G4442" s="113">
        <v>1</v>
      </c>
      <c r="H4442" s="118">
        <v>3300</v>
      </c>
      <c r="I4442" s="161">
        <v>0.25</v>
      </c>
      <c r="J4442" s="157">
        <f t="shared" si="138"/>
        <v>2475</v>
      </c>
    </row>
    <row r="4443" spans="1:10" ht="15.75">
      <c r="A4443" s="37">
        <f t="shared" si="139"/>
        <v>4439</v>
      </c>
      <c r="B4443" s="115" t="s">
        <v>202</v>
      </c>
      <c r="C4443" s="113" t="s">
        <v>8447</v>
      </c>
      <c r="D4443" s="113" t="s">
        <v>8448</v>
      </c>
      <c r="E4443" s="113" t="s">
        <v>211</v>
      </c>
      <c r="F4443" s="113"/>
      <c r="G4443" s="113">
        <v>1</v>
      </c>
      <c r="H4443" s="118">
        <v>10824</v>
      </c>
      <c r="I4443" s="161">
        <v>0.25</v>
      </c>
      <c r="J4443" s="157">
        <f t="shared" si="138"/>
        <v>8118</v>
      </c>
    </row>
    <row r="4444" spans="1:10" ht="15.75">
      <c r="A4444" s="37">
        <f t="shared" si="139"/>
        <v>4440</v>
      </c>
      <c r="B4444" s="115" t="s">
        <v>202</v>
      </c>
      <c r="C4444" s="113" t="s">
        <v>8449</v>
      </c>
      <c r="D4444" s="113" t="s">
        <v>8450</v>
      </c>
      <c r="E4444" s="113" t="s">
        <v>211</v>
      </c>
      <c r="F4444" s="113"/>
      <c r="G4444" s="113">
        <v>1</v>
      </c>
      <c r="H4444" s="118">
        <v>1500</v>
      </c>
      <c r="I4444" s="161">
        <v>0.25</v>
      </c>
      <c r="J4444" s="157">
        <f t="shared" si="138"/>
        <v>1125</v>
      </c>
    </row>
    <row r="4445" spans="1:10" ht="15.75">
      <c r="A4445" s="37">
        <f t="shared" si="139"/>
        <v>4441</v>
      </c>
      <c r="B4445" s="115" t="s">
        <v>202</v>
      </c>
      <c r="C4445" s="113" t="s">
        <v>8451</v>
      </c>
      <c r="D4445" s="113" t="s">
        <v>8452</v>
      </c>
      <c r="E4445" s="113" t="s">
        <v>211</v>
      </c>
      <c r="F4445" s="113"/>
      <c r="G4445" s="113">
        <v>1</v>
      </c>
      <c r="H4445" s="118">
        <v>3000</v>
      </c>
      <c r="I4445" s="161">
        <v>0.25</v>
      </c>
      <c r="J4445" s="157">
        <f t="shared" si="138"/>
        <v>2250</v>
      </c>
    </row>
    <row r="4446" spans="1:10" ht="15.75">
      <c r="A4446" s="37">
        <f t="shared" si="139"/>
        <v>4442</v>
      </c>
      <c r="B4446" s="115" t="s">
        <v>202</v>
      </c>
      <c r="C4446" s="113" t="s">
        <v>8453</v>
      </c>
      <c r="D4446" s="113" t="s">
        <v>8454</v>
      </c>
      <c r="E4446" s="113" t="s">
        <v>211</v>
      </c>
      <c r="F4446" s="113"/>
      <c r="G4446" s="113">
        <v>1</v>
      </c>
      <c r="H4446" s="118">
        <v>9540</v>
      </c>
      <c r="I4446" s="161">
        <v>0.25</v>
      </c>
      <c r="J4446" s="157">
        <f t="shared" si="138"/>
        <v>7155</v>
      </c>
    </row>
    <row r="4447" spans="1:10" ht="15.75">
      <c r="A4447" s="37">
        <f t="shared" si="139"/>
        <v>4443</v>
      </c>
      <c r="B4447" s="115" t="s">
        <v>202</v>
      </c>
      <c r="C4447" s="113" t="s">
        <v>8455</v>
      </c>
      <c r="D4447" s="113" t="s">
        <v>8456</v>
      </c>
      <c r="E4447" s="113" t="s">
        <v>211</v>
      </c>
      <c r="F4447" s="113"/>
      <c r="G4447" s="113">
        <v>1</v>
      </c>
      <c r="H4447" s="118">
        <v>1650</v>
      </c>
      <c r="I4447" s="161">
        <v>0.25</v>
      </c>
      <c r="J4447" s="157">
        <f t="shared" si="138"/>
        <v>1237.5</v>
      </c>
    </row>
    <row r="4448" spans="1:10" ht="15.75">
      <c r="A4448" s="37">
        <f t="shared" si="139"/>
        <v>4444</v>
      </c>
      <c r="B4448" s="115" t="s">
        <v>202</v>
      </c>
      <c r="C4448" s="113" t="s">
        <v>8457</v>
      </c>
      <c r="D4448" s="113" t="s">
        <v>8458</v>
      </c>
      <c r="E4448" s="113" t="s">
        <v>211</v>
      </c>
      <c r="F4448" s="113"/>
      <c r="G4448" s="113">
        <v>1</v>
      </c>
      <c r="H4448" s="118">
        <v>3300</v>
      </c>
      <c r="I4448" s="161">
        <v>0.25</v>
      </c>
      <c r="J4448" s="157">
        <f t="shared" si="138"/>
        <v>2475</v>
      </c>
    </row>
    <row r="4449" spans="1:10" ht="15.75">
      <c r="A4449" s="37">
        <f t="shared" si="139"/>
        <v>4445</v>
      </c>
      <c r="B4449" s="115" t="s">
        <v>202</v>
      </c>
      <c r="C4449" s="113" t="s">
        <v>8459</v>
      </c>
      <c r="D4449" s="113" t="s">
        <v>8460</v>
      </c>
      <c r="E4449" s="113" t="s">
        <v>211</v>
      </c>
      <c r="F4449" s="113"/>
      <c r="G4449" s="113">
        <v>1</v>
      </c>
      <c r="H4449" s="118">
        <v>10824</v>
      </c>
      <c r="I4449" s="161">
        <v>0.25</v>
      </c>
      <c r="J4449" s="157">
        <f t="shared" si="138"/>
        <v>8118</v>
      </c>
    </row>
    <row r="4450" spans="1:10" ht="15.75">
      <c r="A4450" s="37">
        <f t="shared" si="139"/>
        <v>4446</v>
      </c>
      <c r="B4450" s="115" t="s">
        <v>202</v>
      </c>
      <c r="C4450" s="113" t="s">
        <v>8461</v>
      </c>
      <c r="D4450" s="113" t="s">
        <v>8462</v>
      </c>
      <c r="E4450" s="113" t="s">
        <v>211</v>
      </c>
      <c r="F4450" s="113"/>
      <c r="G4450" s="113">
        <v>1</v>
      </c>
      <c r="H4450" s="118">
        <v>1500</v>
      </c>
      <c r="I4450" s="161">
        <v>0.25</v>
      </c>
      <c r="J4450" s="157">
        <f t="shared" si="138"/>
        <v>1125</v>
      </c>
    </row>
    <row r="4451" spans="1:10" ht="15.75">
      <c r="A4451" s="37">
        <f t="shared" si="139"/>
        <v>4447</v>
      </c>
      <c r="B4451" s="115" t="s">
        <v>202</v>
      </c>
      <c r="C4451" s="113" t="s">
        <v>8463</v>
      </c>
      <c r="D4451" s="113" t="s">
        <v>8464</v>
      </c>
      <c r="E4451" s="113" t="s">
        <v>211</v>
      </c>
      <c r="F4451" s="113"/>
      <c r="G4451" s="113">
        <v>1</v>
      </c>
      <c r="H4451" s="118">
        <v>3000</v>
      </c>
      <c r="I4451" s="161">
        <v>0.25</v>
      </c>
      <c r="J4451" s="157">
        <f t="shared" si="138"/>
        <v>2250</v>
      </c>
    </row>
    <row r="4452" spans="1:10" ht="15.75">
      <c r="A4452" s="37">
        <f t="shared" si="139"/>
        <v>4448</v>
      </c>
      <c r="B4452" s="115" t="s">
        <v>202</v>
      </c>
      <c r="C4452" s="113" t="s">
        <v>8465</v>
      </c>
      <c r="D4452" s="113" t="s">
        <v>8466</v>
      </c>
      <c r="E4452" s="113" t="s">
        <v>211</v>
      </c>
      <c r="F4452" s="113"/>
      <c r="G4452" s="113">
        <v>1</v>
      </c>
      <c r="H4452" s="118">
        <v>9540</v>
      </c>
      <c r="I4452" s="161">
        <v>0.25</v>
      </c>
      <c r="J4452" s="157">
        <f t="shared" si="138"/>
        <v>7155</v>
      </c>
    </row>
    <row r="4453" spans="1:10" ht="15.75">
      <c r="A4453" s="37">
        <f t="shared" si="139"/>
        <v>4449</v>
      </c>
      <c r="B4453" s="115" t="s">
        <v>202</v>
      </c>
      <c r="C4453" s="113" t="s">
        <v>8467</v>
      </c>
      <c r="D4453" s="113" t="s">
        <v>8468</v>
      </c>
      <c r="E4453" s="113" t="s">
        <v>211</v>
      </c>
      <c r="F4453" s="113"/>
      <c r="G4453" s="113">
        <v>1</v>
      </c>
      <c r="H4453" s="118">
        <v>1650</v>
      </c>
      <c r="I4453" s="161">
        <v>0.25</v>
      </c>
      <c r="J4453" s="157">
        <f t="shared" si="138"/>
        <v>1237.5</v>
      </c>
    </row>
    <row r="4454" spans="1:10" ht="15.75">
      <c r="A4454" s="37">
        <f t="shared" si="139"/>
        <v>4450</v>
      </c>
      <c r="B4454" s="115" t="s">
        <v>202</v>
      </c>
      <c r="C4454" s="113" t="s">
        <v>8469</v>
      </c>
      <c r="D4454" s="113" t="s">
        <v>8470</v>
      </c>
      <c r="E4454" s="113" t="s">
        <v>211</v>
      </c>
      <c r="F4454" s="113"/>
      <c r="G4454" s="113">
        <v>1</v>
      </c>
      <c r="H4454" s="118">
        <v>3300</v>
      </c>
      <c r="I4454" s="161">
        <v>0.25</v>
      </c>
      <c r="J4454" s="157">
        <f t="shared" si="138"/>
        <v>2475</v>
      </c>
    </row>
    <row r="4455" spans="1:10" ht="15.75">
      <c r="A4455" s="37">
        <f t="shared" si="139"/>
        <v>4451</v>
      </c>
      <c r="B4455" s="115" t="s">
        <v>202</v>
      </c>
      <c r="C4455" s="113" t="s">
        <v>8471</v>
      </c>
      <c r="D4455" s="113" t="s">
        <v>8472</v>
      </c>
      <c r="E4455" s="113" t="s">
        <v>211</v>
      </c>
      <c r="F4455" s="113"/>
      <c r="G4455" s="113">
        <v>1</v>
      </c>
      <c r="H4455" s="118">
        <v>10824</v>
      </c>
      <c r="I4455" s="161">
        <v>0.25</v>
      </c>
      <c r="J4455" s="157">
        <f t="shared" si="138"/>
        <v>8118</v>
      </c>
    </row>
    <row r="4456" spans="1:10" ht="15.75">
      <c r="A4456" s="37">
        <f t="shared" si="139"/>
        <v>4452</v>
      </c>
      <c r="B4456" s="115" t="s">
        <v>202</v>
      </c>
      <c r="C4456" s="113" t="s">
        <v>8353</v>
      </c>
      <c r="D4456" s="113" t="s">
        <v>8354</v>
      </c>
      <c r="E4456" s="113" t="s">
        <v>211</v>
      </c>
      <c r="F4456" s="113"/>
      <c r="G4456" s="113">
        <v>1</v>
      </c>
      <c r="H4456" s="118">
        <v>1250</v>
      </c>
      <c r="I4456" s="161">
        <v>0.25</v>
      </c>
      <c r="J4456" s="157">
        <f t="shared" si="138"/>
        <v>937.5</v>
      </c>
    </row>
    <row r="4457" spans="1:10" ht="15.75">
      <c r="A4457" s="37">
        <f t="shared" si="139"/>
        <v>4453</v>
      </c>
      <c r="B4457" s="115" t="s">
        <v>202</v>
      </c>
      <c r="C4457" s="113" t="s">
        <v>8355</v>
      </c>
      <c r="D4457" s="113" t="s">
        <v>8356</v>
      </c>
      <c r="E4457" s="113" t="s">
        <v>211</v>
      </c>
      <c r="F4457" s="113"/>
      <c r="G4457" s="113">
        <v>1</v>
      </c>
      <c r="H4457" s="118">
        <v>2500</v>
      </c>
      <c r="I4457" s="161">
        <v>0.25</v>
      </c>
      <c r="J4457" s="157">
        <f t="shared" si="138"/>
        <v>1875</v>
      </c>
    </row>
    <row r="4458" spans="1:10" ht="15.75">
      <c r="A4458" s="37">
        <f t="shared" si="139"/>
        <v>4454</v>
      </c>
      <c r="B4458" s="115" t="s">
        <v>202</v>
      </c>
      <c r="C4458" s="113" t="s">
        <v>8357</v>
      </c>
      <c r="D4458" s="113" t="s">
        <v>8358</v>
      </c>
      <c r="E4458" s="113" t="s">
        <v>211</v>
      </c>
      <c r="F4458" s="113"/>
      <c r="G4458" s="113">
        <v>1</v>
      </c>
      <c r="H4458" s="118">
        <v>8200</v>
      </c>
      <c r="I4458" s="161">
        <v>0.25</v>
      </c>
      <c r="J4458" s="157">
        <f t="shared" si="138"/>
        <v>6150</v>
      </c>
    </row>
    <row r="4459" spans="1:10" ht="15.75">
      <c r="A4459" s="37">
        <f t="shared" si="139"/>
        <v>4455</v>
      </c>
      <c r="B4459" s="115" t="s">
        <v>202</v>
      </c>
      <c r="C4459" s="113" t="s">
        <v>8359</v>
      </c>
      <c r="D4459" s="113" t="s">
        <v>8360</v>
      </c>
      <c r="E4459" s="113" t="s">
        <v>211</v>
      </c>
      <c r="F4459" s="113"/>
      <c r="G4459" s="113">
        <v>1</v>
      </c>
      <c r="H4459" s="118">
        <v>1400</v>
      </c>
      <c r="I4459" s="161">
        <v>0.25</v>
      </c>
      <c r="J4459" s="157">
        <f t="shared" si="138"/>
        <v>1050</v>
      </c>
    </row>
    <row r="4460" spans="1:10" ht="15.75">
      <c r="A4460" s="37">
        <f t="shared" si="139"/>
        <v>4456</v>
      </c>
      <c r="B4460" s="115" t="s">
        <v>202</v>
      </c>
      <c r="C4460" s="113" t="s">
        <v>8361</v>
      </c>
      <c r="D4460" s="113" t="s">
        <v>8362</v>
      </c>
      <c r="E4460" s="113" t="s">
        <v>211</v>
      </c>
      <c r="F4460" s="113"/>
      <c r="G4460" s="113">
        <v>1</v>
      </c>
      <c r="H4460" s="118">
        <v>2800</v>
      </c>
      <c r="I4460" s="161">
        <v>0.25</v>
      </c>
      <c r="J4460" s="157">
        <f t="shared" si="138"/>
        <v>2100</v>
      </c>
    </row>
    <row r="4461" spans="1:10" ht="15.75">
      <c r="A4461" s="37">
        <f t="shared" si="139"/>
        <v>4457</v>
      </c>
      <c r="B4461" s="115" t="s">
        <v>202</v>
      </c>
      <c r="C4461" s="113" t="s">
        <v>8363</v>
      </c>
      <c r="D4461" s="113" t="s">
        <v>8364</v>
      </c>
      <c r="E4461" s="113" t="s">
        <v>211</v>
      </c>
      <c r="F4461" s="113"/>
      <c r="G4461" s="113">
        <v>1</v>
      </c>
      <c r="H4461" s="118">
        <v>7000</v>
      </c>
      <c r="I4461" s="161">
        <v>0.25</v>
      </c>
      <c r="J4461" s="157">
        <f t="shared" si="138"/>
        <v>5250</v>
      </c>
    </row>
    <row r="4462" spans="1:10" ht="15.75">
      <c r="A4462" s="37">
        <f t="shared" si="139"/>
        <v>4458</v>
      </c>
      <c r="B4462" s="115" t="s">
        <v>202</v>
      </c>
      <c r="C4462" s="113" t="s">
        <v>8365</v>
      </c>
      <c r="D4462" s="113" t="s">
        <v>8366</v>
      </c>
      <c r="E4462" s="113" t="s">
        <v>211</v>
      </c>
      <c r="F4462" s="113"/>
      <c r="G4462" s="113">
        <v>1</v>
      </c>
      <c r="H4462" s="118">
        <v>1350</v>
      </c>
      <c r="I4462" s="161">
        <v>0.25</v>
      </c>
      <c r="J4462" s="157">
        <f t="shared" si="138"/>
        <v>1012.5</v>
      </c>
    </row>
    <row r="4463" spans="1:10" ht="15.75">
      <c r="A4463" s="37">
        <f t="shared" si="139"/>
        <v>4459</v>
      </c>
      <c r="B4463" s="115" t="s">
        <v>202</v>
      </c>
      <c r="C4463" s="113" t="s">
        <v>8367</v>
      </c>
      <c r="D4463" s="113" t="s">
        <v>8368</v>
      </c>
      <c r="E4463" s="113" t="s">
        <v>211</v>
      </c>
      <c r="F4463" s="113"/>
      <c r="G4463" s="113">
        <v>1</v>
      </c>
      <c r="H4463" s="118">
        <v>2700</v>
      </c>
      <c r="I4463" s="161">
        <v>0.25</v>
      </c>
      <c r="J4463" s="157">
        <f t="shared" si="138"/>
        <v>2025</v>
      </c>
    </row>
    <row r="4464" spans="1:10" ht="15.75">
      <c r="A4464" s="37">
        <f t="shared" si="139"/>
        <v>4460</v>
      </c>
      <c r="B4464" s="115" t="s">
        <v>202</v>
      </c>
      <c r="C4464" s="113" t="s">
        <v>8369</v>
      </c>
      <c r="D4464" s="113" t="s">
        <v>8370</v>
      </c>
      <c r="E4464" s="113" t="s">
        <v>211</v>
      </c>
      <c r="F4464" s="113"/>
      <c r="G4464" s="113">
        <v>1</v>
      </c>
      <c r="H4464" s="118">
        <v>8856</v>
      </c>
      <c r="I4464" s="161">
        <v>0.25</v>
      </c>
      <c r="J4464" s="157">
        <f t="shared" si="138"/>
        <v>6642</v>
      </c>
    </row>
    <row r="4465" spans="1:10" ht="15.75">
      <c r="A4465" s="37">
        <f t="shared" si="139"/>
        <v>4461</v>
      </c>
      <c r="B4465" s="115" t="s">
        <v>202</v>
      </c>
      <c r="C4465" s="113" t="s">
        <v>8371</v>
      </c>
      <c r="D4465" s="113" t="s">
        <v>8372</v>
      </c>
      <c r="E4465" s="113" t="s">
        <v>211</v>
      </c>
      <c r="F4465" s="113"/>
      <c r="G4465" s="113">
        <v>1</v>
      </c>
      <c r="H4465" s="118">
        <v>1500</v>
      </c>
      <c r="I4465" s="161">
        <v>0.25</v>
      </c>
      <c r="J4465" s="157">
        <f t="shared" si="138"/>
        <v>1125</v>
      </c>
    </row>
    <row r="4466" spans="1:10" ht="15.75">
      <c r="A4466" s="37">
        <f t="shared" si="139"/>
        <v>4462</v>
      </c>
      <c r="B4466" s="115" t="s">
        <v>202</v>
      </c>
      <c r="C4466" s="113" t="s">
        <v>8373</v>
      </c>
      <c r="D4466" s="113" t="s">
        <v>8374</v>
      </c>
      <c r="E4466" s="113" t="s">
        <v>211</v>
      </c>
      <c r="F4466" s="113"/>
      <c r="G4466" s="113">
        <v>1</v>
      </c>
      <c r="H4466" s="118">
        <v>3000</v>
      </c>
      <c r="I4466" s="161">
        <v>0.25</v>
      </c>
      <c r="J4466" s="157">
        <f t="shared" si="138"/>
        <v>2250</v>
      </c>
    </row>
    <row r="4467" spans="1:10" ht="15.75">
      <c r="A4467" s="37">
        <f t="shared" si="139"/>
        <v>4463</v>
      </c>
      <c r="B4467" s="115" t="s">
        <v>202</v>
      </c>
      <c r="C4467" s="113" t="s">
        <v>8375</v>
      </c>
      <c r="D4467" s="113" t="s">
        <v>8376</v>
      </c>
      <c r="E4467" s="113" t="s">
        <v>211</v>
      </c>
      <c r="F4467" s="113"/>
      <c r="G4467" s="113">
        <v>1</v>
      </c>
      <c r="H4467" s="118">
        <v>9840</v>
      </c>
      <c r="I4467" s="161">
        <v>0.25</v>
      </c>
      <c r="J4467" s="157">
        <f t="shared" si="138"/>
        <v>7380</v>
      </c>
    </row>
    <row r="4468" spans="1:10" ht="15.75">
      <c r="A4468" s="37">
        <f t="shared" si="139"/>
        <v>4464</v>
      </c>
      <c r="B4468" s="115" t="s">
        <v>202</v>
      </c>
      <c r="C4468" s="113" t="s">
        <v>8377</v>
      </c>
      <c r="D4468" s="113" t="s">
        <v>8378</v>
      </c>
      <c r="E4468" s="113" t="s">
        <v>211</v>
      </c>
      <c r="F4468" s="113"/>
      <c r="G4468" s="113">
        <v>1</v>
      </c>
      <c r="H4468" s="118">
        <v>1350</v>
      </c>
      <c r="I4468" s="161">
        <v>0.25</v>
      </c>
      <c r="J4468" s="157">
        <f t="shared" si="138"/>
        <v>1012.5</v>
      </c>
    </row>
    <row r="4469" spans="1:10" ht="15.75">
      <c r="A4469" s="37">
        <f t="shared" si="139"/>
        <v>4465</v>
      </c>
      <c r="B4469" s="115" t="s">
        <v>202</v>
      </c>
      <c r="C4469" s="113" t="s">
        <v>8379</v>
      </c>
      <c r="D4469" s="113" t="s">
        <v>8380</v>
      </c>
      <c r="E4469" s="113" t="s">
        <v>211</v>
      </c>
      <c r="F4469" s="113"/>
      <c r="G4469" s="113">
        <v>1</v>
      </c>
      <c r="H4469" s="118">
        <v>2700</v>
      </c>
      <c r="I4469" s="161">
        <v>0.25</v>
      </c>
      <c r="J4469" s="157">
        <f t="shared" si="138"/>
        <v>2025</v>
      </c>
    </row>
    <row r="4470" spans="1:10" ht="15.75">
      <c r="A4470" s="37">
        <f t="shared" si="139"/>
        <v>4466</v>
      </c>
      <c r="B4470" s="115" t="s">
        <v>202</v>
      </c>
      <c r="C4470" s="113" t="s">
        <v>8381</v>
      </c>
      <c r="D4470" s="113" t="s">
        <v>8382</v>
      </c>
      <c r="E4470" s="113" t="s">
        <v>211</v>
      </c>
      <c r="F4470" s="113"/>
      <c r="G4470" s="113">
        <v>1</v>
      </c>
      <c r="H4470" s="118">
        <v>8856</v>
      </c>
      <c r="I4470" s="161">
        <v>0.25</v>
      </c>
      <c r="J4470" s="157">
        <f t="shared" si="138"/>
        <v>6642</v>
      </c>
    </row>
    <row r="4471" spans="1:10" ht="15.75">
      <c r="A4471" s="37">
        <f t="shared" si="139"/>
        <v>4467</v>
      </c>
      <c r="B4471" s="115" t="s">
        <v>202</v>
      </c>
      <c r="C4471" s="113" t="s">
        <v>8383</v>
      </c>
      <c r="D4471" s="113" t="s">
        <v>8384</v>
      </c>
      <c r="E4471" s="113" t="s">
        <v>211</v>
      </c>
      <c r="F4471" s="113"/>
      <c r="G4471" s="113">
        <v>1</v>
      </c>
      <c r="H4471" s="118">
        <v>1500</v>
      </c>
      <c r="I4471" s="161">
        <v>0.25</v>
      </c>
      <c r="J4471" s="157">
        <f t="shared" ref="J4471:J4534" si="140">H4471*(1-I4471)</f>
        <v>1125</v>
      </c>
    </row>
    <row r="4472" spans="1:10" ht="15.75">
      <c r="A4472" s="37">
        <f t="shared" si="139"/>
        <v>4468</v>
      </c>
      <c r="B4472" s="115" t="s">
        <v>202</v>
      </c>
      <c r="C4472" s="113" t="s">
        <v>8385</v>
      </c>
      <c r="D4472" s="113" t="s">
        <v>8386</v>
      </c>
      <c r="E4472" s="113" t="s">
        <v>211</v>
      </c>
      <c r="F4472" s="113"/>
      <c r="G4472" s="113">
        <v>1</v>
      </c>
      <c r="H4472" s="118">
        <v>3000</v>
      </c>
      <c r="I4472" s="161">
        <v>0.25</v>
      </c>
      <c r="J4472" s="157">
        <f t="shared" si="140"/>
        <v>2250</v>
      </c>
    </row>
    <row r="4473" spans="1:10" ht="15.75">
      <c r="A4473" s="37">
        <f t="shared" si="139"/>
        <v>4469</v>
      </c>
      <c r="B4473" s="115" t="s">
        <v>202</v>
      </c>
      <c r="C4473" s="113" t="s">
        <v>8387</v>
      </c>
      <c r="D4473" s="113" t="s">
        <v>8388</v>
      </c>
      <c r="E4473" s="113" t="s">
        <v>211</v>
      </c>
      <c r="F4473" s="113"/>
      <c r="G4473" s="113">
        <v>1</v>
      </c>
      <c r="H4473" s="118">
        <v>9840</v>
      </c>
      <c r="I4473" s="161">
        <v>0.25</v>
      </c>
      <c r="J4473" s="157">
        <f t="shared" si="140"/>
        <v>7380</v>
      </c>
    </row>
    <row r="4474" spans="1:10" ht="15.75">
      <c r="A4474" s="37">
        <f t="shared" si="139"/>
        <v>4470</v>
      </c>
      <c r="B4474" s="115" t="s">
        <v>202</v>
      </c>
      <c r="C4474" s="113" t="s">
        <v>8389</v>
      </c>
      <c r="D4474" s="113" t="s">
        <v>8390</v>
      </c>
      <c r="E4474" s="113" t="s">
        <v>211</v>
      </c>
      <c r="F4474" s="113"/>
      <c r="G4474" s="113">
        <v>1</v>
      </c>
      <c r="H4474" s="118">
        <v>1350</v>
      </c>
      <c r="I4474" s="161">
        <v>0.25</v>
      </c>
      <c r="J4474" s="157">
        <f t="shared" si="140"/>
        <v>1012.5</v>
      </c>
    </row>
    <row r="4475" spans="1:10" ht="15.75">
      <c r="A4475" s="37">
        <f t="shared" si="139"/>
        <v>4471</v>
      </c>
      <c r="B4475" s="115" t="s">
        <v>202</v>
      </c>
      <c r="C4475" s="113" t="s">
        <v>8391</v>
      </c>
      <c r="D4475" s="113" t="s">
        <v>8392</v>
      </c>
      <c r="E4475" s="113" t="s">
        <v>211</v>
      </c>
      <c r="F4475" s="113"/>
      <c r="G4475" s="113">
        <v>1</v>
      </c>
      <c r="H4475" s="118">
        <v>2700</v>
      </c>
      <c r="I4475" s="161">
        <v>0.25</v>
      </c>
      <c r="J4475" s="157">
        <f t="shared" si="140"/>
        <v>2025</v>
      </c>
    </row>
    <row r="4476" spans="1:10" ht="15.75">
      <c r="A4476" s="37">
        <f t="shared" si="139"/>
        <v>4472</v>
      </c>
      <c r="B4476" s="115" t="s">
        <v>202</v>
      </c>
      <c r="C4476" s="113" t="s">
        <v>8393</v>
      </c>
      <c r="D4476" s="113" t="s">
        <v>8394</v>
      </c>
      <c r="E4476" s="113" t="s">
        <v>211</v>
      </c>
      <c r="F4476" s="113"/>
      <c r="G4476" s="113">
        <v>1</v>
      </c>
      <c r="H4476" s="118">
        <v>8856</v>
      </c>
      <c r="I4476" s="161">
        <v>0.25</v>
      </c>
      <c r="J4476" s="157">
        <f t="shared" si="140"/>
        <v>6642</v>
      </c>
    </row>
    <row r="4477" spans="1:10" ht="15.75">
      <c r="A4477" s="37">
        <f t="shared" si="139"/>
        <v>4473</v>
      </c>
      <c r="B4477" s="115" t="s">
        <v>202</v>
      </c>
      <c r="C4477" s="113" t="s">
        <v>8395</v>
      </c>
      <c r="D4477" s="113" t="s">
        <v>8396</v>
      </c>
      <c r="E4477" s="113" t="s">
        <v>211</v>
      </c>
      <c r="F4477" s="113"/>
      <c r="G4477" s="113">
        <v>1</v>
      </c>
      <c r="H4477" s="118">
        <v>1500</v>
      </c>
      <c r="I4477" s="161">
        <v>0.25</v>
      </c>
      <c r="J4477" s="157">
        <f t="shared" si="140"/>
        <v>1125</v>
      </c>
    </row>
    <row r="4478" spans="1:10" ht="15.75">
      <c r="A4478" s="37">
        <f t="shared" si="139"/>
        <v>4474</v>
      </c>
      <c r="B4478" s="115" t="s">
        <v>202</v>
      </c>
      <c r="C4478" s="113" t="s">
        <v>8397</v>
      </c>
      <c r="D4478" s="113" t="s">
        <v>8398</v>
      </c>
      <c r="E4478" s="113" t="s">
        <v>211</v>
      </c>
      <c r="F4478" s="113"/>
      <c r="G4478" s="113">
        <v>1</v>
      </c>
      <c r="H4478" s="118">
        <v>3000</v>
      </c>
      <c r="I4478" s="161">
        <v>0.25</v>
      </c>
      <c r="J4478" s="157">
        <f t="shared" si="140"/>
        <v>2250</v>
      </c>
    </row>
    <row r="4479" spans="1:10" ht="15.75">
      <c r="A4479" s="37">
        <f t="shared" si="139"/>
        <v>4475</v>
      </c>
      <c r="B4479" s="115" t="s">
        <v>202</v>
      </c>
      <c r="C4479" s="113" t="s">
        <v>8399</v>
      </c>
      <c r="D4479" s="113" t="s">
        <v>8400</v>
      </c>
      <c r="E4479" s="113" t="s">
        <v>211</v>
      </c>
      <c r="F4479" s="113"/>
      <c r="G4479" s="113">
        <v>1</v>
      </c>
      <c r="H4479" s="118">
        <v>9840</v>
      </c>
      <c r="I4479" s="161">
        <v>0.25</v>
      </c>
      <c r="J4479" s="157">
        <f t="shared" si="140"/>
        <v>7380</v>
      </c>
    </row>
    <row r="4480" spans="1:10" ht="15.75">
      <c r="A4480" s="37">
        <f t="shared" si="139"/>
        <v>4476</v>
      </c>
      <c r="B4480" s="115" t="s">
        <v>202</v>
      </c>
      <c r="C4480" s="113" t="s">
        <v>8401</v>
      </c>
      <c r="D4480" s="113" t="s">
        <v>8402</v>
      </c>
      <c r="E4480" s="113" t="s">
        <v>211</v>
      </c>
      <c r="F4480" s="113"/>
      <c r="G4480" s="113">
        <v>1</v>
      </c>
      <c r="H4480" s="118">
        <v>1350</v>
      </c>
      <c r="I4480" s="161">
        <v>0.25</v>
      </c>
      <c r="J4480" s="157">
        <f t="shared" si="140"/>
        <v>1012.5</v>
      </c>
    </row>
    <row r="4481" spans="1:10" ht="15.75">
      <c r="A4481" s="37">
        <f t="shared" si="139"/>
        <v>4477</v>
      </c>
      <c r="B4481" s="115" t="s">
        <v>202</v>
      </c>
      <c r="C4481" s="113" t="s">
        <v>8403</v>
      </c>
      <c r="D4481" s="113" t="s">
        <v>8404</v>
      </c>
      <c r="E4481" s="113" t="s">
        <v>211</v>
      </c>
      <c r="F4481" s="113"/>
      <c r="G4481" s="113">
        <v>1</v>
      </c>
      <c r="H4481" s="118">
        <v>2700</v>
      </c>
      <c r="I4481" s="161">
        <v>0.25</v>
      </c>
      <c r="J4481" s="157">
        <f t="shared" si="140"/>
        <v>2025</v>
      </c>
    </row>
    <row r="4482" spans="1:10" ht="15.75">
      <c r="A4482" s="37">
        <f t="shared" si="139"/>
        <v>4478</v>
      </c>
      <c r="B4482" s="115" t="s">
        <v>202</v>
      </c>
      <c r="C4482" s="113" t="s">
        <v>8405</v>
      </c>
      <c r="D4482" s="113" t="s">
        <v>8406</v>
      </c>
      <c r="E4482" s="113" t="s">
        <v>211</v>
      </c>
      <c r="F4482" s="113"/>
      <c r="G4482" s="113">
        <v>1</v>
      </c>
      <c r="H4482" s="118">
        <v>8856</v>
      </c>
      <c r="I4482" s="161">
        <v>0.25</v>
      </c>
      <c r="J4482" s="157">
        <f t="shared" si="140"/>
        <v>6642</v>
      </c>
    </row>
    <row r="4483" spans="1:10" ht="15.75">
      <c r="A4483" s="37">
        <f t="shared" si="139"/>
        <v>4479</v>
      </c>
      <c r="B4483" s="115" t="s">
        <v>202</v>
      </c>
      <c r="C4483" s="113" t="s">
        <v>8407</v>
      </c>
      <c r="D4483" s="113" t="s">
        <v>8408</v>
      </c>
      <c r="E4483" s="113" t="s">
        <v>211</v>
      </c>
      <c r="F4483" s="113"/>
      <c r="G4483" s="113">
        <v>1</v>
      </c>
      <c r="H4483" s="118">
        <v>1500</v>
      </c>
      <c r="I4483" s="161">
        <v>0.25</v>
      </c>
      <c r="J4483" s="157">
        <f t="shared" si="140"/>
        <v>1125</v>
      </c>
    </row>
    <row r="4484" spans="1:10" ht="15.75">
      <c r="A4484" s="37">
        <f t="shared" si="139"/>
        <v>4480</v>
      </c>
      <c r="B4484" s="115" t="s">
        <v>202</v>
      </c>
      <c r="C4484" s="113" t="s">
        <v>8409</v>
      </c>
      <c r="D4484" s="113" t="s">
        <v>8410</v>
      </c>
      <c r="E4484" s="113" t="s">
        <v>211</v>
      </c>
      <c r="F4484" s="113"/>
      <c r="G4484" s="113">
        <v>1</v>
      </c>
      <c r="H4484" s="118">
        <v>3000</v>
      </c>
      <c r="I4484" s="161">
        <v>0.25</v>
      </c>
      <c r="J4484" s="157">
        <f t="shared" si="140"/>
        <v>2250</v>
      </c>
    </row>
    <row r="4485" spans="1:10" ht="15.75">
      <c r="A4485" s="37">
        <f t="shared" si="139"/>
        <v>4481</v>
      </c>
      <c r="B4485" s="115" t="s">
        <v>202</v>
      </c>
      <c r="C4485" s="113" t="s">
        <v>8411</v>
      </c>
      <c r="D4485" s="113" t="s">
        <v>8412</v>
      </c>
      <c r="E4485" s="113" t="s">
        <v>211</v>
      </c>
      <c r="F4485" s="113"/>
      <c r="G4485" s="113">
        <v>1</v>
      </c>
      <c r="H4485" s="118">
        <v>9840</v>
      </c>
      <c r="I4485" s="161">
        <v>0.25</v>
      </c>
      <c r="J4485" s="157">
        <f t="shared" si="140"/>
        <v>7380</v>
      </c>
    </row>
    <row r="4486" spans="1:10" ht="15.75">
      <c r="A4486" s="37">
        <f t="shared" si="139"/>
        <v>4482</v>
      </c>
      <c r="B4486" s="115" t="s">
        <v>202</v>
      </c>
      <c r="C4486" s="113" t="s">
        <v>8413</v>
      </c>
      <c r="D4486" s="113" t="s">
        <v>8414</v>
      </c>
      <c r="E4486" s="113" t="s">
        <v>211</v>
      </c>
      <c r="F4486" s="113"/>
      <c r="G4486" s="113">
        <v>1</v>
      </c>
      <c r="H4486" s="118">
        <v>1450</v>
      </c>
      <c r="I4486" s="161">
        <v>0.25</v>
      </c>
      <c r="J4486" s="157">
        <f t="shared" si="140"/>
        <v>1087.5</v>
      </c>
    </row>
    <row r="4487" spans="1:10" ht="15.75">
      <c r="A4487" s="37">
        <f t="shared" ref="A4487:A4550" si="141">A4486+1</f>
        <v>4483</v>
      </c>
      <c r="B4487" s="115" t="s">
        <v>202</v>
      </c>
      <c r="C4487" s="113" t="s">
        <v>8415</v>
      </c>
      <c r="D4487" s="113" t="s">
        <v>8416</v>
      </c>
      <c r="E4487" s="113" t="s">
        <v>211</v>
      </c>
      <c r="F4487" s="113"/>
      <c r="G4487" s="113">
        <v>1</v>
      </c>
      <c r="H4487" s="118">
        <v>2900</v>
      </c>
      <c r="I4487" s="161">
        <v>0.25</v>
      </c>
      <c r="J4487" s="157">
        <f t="shared" si="140"/>
        <v>2175</v>
      </c>
    </row>
    <row r="4488" spans="1:10" ht="15.75">
      <c r="A4488" s="37">
        <f t="shared" si="141"/>
        <v>4484</v>
      </c>
      <c r="B4488" s="115" t="s">
        <v>202</v>
      </c>
      <c r="C4488" s="113" t="s">
        <v>8417</v>
      </c>
      <c r="D4488" s="113" t="s">
        <v>8418</v>
      </c>
      <c r="E4488" s="113" t="s">
        <v>211</v>
      </c>
      <c r="F4488" s="113"/>
      <c r="G4488" s="113">
        <v>1</v>
      </c>
      <c r="H4488" s="118">
        <v>9512</v>
      </c>
      <c r="I4488" s="161">
        <v>0.25</v>
      </c>
      <c r="J4488" s="157">
        <f t="shared" si="140"/>
        <v>7134</v>
      </c>
    </row>
    <row r="4489" spans="1:10" ht="15.75">
      <c r="A4489" s="37">
        <f t="shared" si="141"/>
        <v>4485</v>
      </c>
      <c r="B4489" s="115" t="s">
        <v>202</v>
      </c>
      <c r="C4489" s="113" t="s">
        <v>8419</v>
      </c>
      <c r="D4489" s="113" t="s">
        <v>8420</v>
      </c>
      <c r="E4489" s="113" t="s">
        <v>211</v>
      </c>
      <c r="F4489" s="113"/>
      <c r="G4489" s="113">
        <v>1</v>
      </c>
      <c r="H4489" s="118">
        <v>1600</v>
      </c>
      <c r="I4489" s="161">
        <v>0.25</v>
      </c>
      <c r="J4489" s="157">
        <f t="shared" si="140"/>
        <v>1200</v>
      </c>
    </row>
    <row r="4490" spans="1:10" ht="15.75">
      <c r="A4490" s="37">
        <f t="shared" si="141"/>
        <v>4486</v>
      </c>
      <c r="B4490" s="115" t="s">
        <v>202</v>
      </c>
      <c r="C4490" s="113" t="s">
        <v>8421</v>
      </c>
      <c r="D4490" s="113" t="s">
        <v>8422</v>
      </c>
      <c r="E4490" s="113" t="s">
        <v>211</v>
      </c>
      <c r="F4490" s="113"/>
      <c r="G4490" s="113">
        <v>1</v>
      </c>
      <c r="H4490" s="118">
        <v>3200</v>
      </c>
      <c r="I4490" s="161">
        <v>0.25</v>
      </c>
      <c r="J4490" s="157">
        <f t="shared" si="140"/>
        <v>2400</v>
      </c>
    </row>
    <row r="4491" spans="1:10" ht="15.75">
      <c r="A4491" s="37">
        <f t="shared" si="141"/>
        <v>4487</v>
      </c>
      <c r="B4491" s="115" t="s">
        <v>202</v>
      </c>
      <c r="C4491" s="113" t="s">
        <v>8423</v>
      </c>
      <c r="D4491" s="113" t="s">
        <v>8424</v>
      </c>
      <c r="E4491" s="113" t="s">
        <v>211</v>
      </c>
      <c r="F4491" s="113"/>
      <c r="G4491" s="113">
        <v>1</v>
      </c>
      <c r="H4491" s="118">
        <v>8000</v>
      </c>
      <c r="I4491" s="161">
        <v>0.25</v>
      </c>
      <c r="J4491" s="157">
        <f t="shared" si="140"/>
        <v>6000</v>
      </c>
    </row>
    <row r="4492" spans="1:10" ht="15.75">
      <c r="A4492" s="37">
        <f t="shared" si="141"/>
        <v>4488</v>
      </c>
      <c r="B4492" s="115" t="s">
        <v>202</v>
      </c>
      <c r="C4492" s="113" t="s">
        <v>8425</v>
      </c>
      <c r="D4492" s="113" t="s">
        <v>8426</v>
      </c>
      <c r="E4492" s="113" t="s">
        <v>211</v>
      </c>
      <c r="F4492" s="113"/>
      <c r="G4492" s="113">
        <v>1</v>
      </c>
      <c r="H4492" s="118">
        <v>1450</v>
      </c>
      <c r="I4492" s="161">
        <v>0.25</v>
      </c>
      <c r="J4492" s="157">
        <f t="shared" si="140"/>
        <v>1087.5</v>
      </c>
    </row>
    <row r="4493" spans="1:10" ht="15.75">
      <c r="A4493" s="37">
        <f t="shared" si="141"/>
        <v>4489</v>
      </c>
      <c r="B4493" s="115" t="s">
        <v>202</v>
      </c>
      <c r="C4493" s="113" t="s">
        <v>8427</v>
      </c>
      <c r="D4493" s="113" t="s">
        <v>8428</v>
      </c>
      <c r="E4493" s="113" t="s">
        <v>211</v>
      </c>
      <c r="F4493" s="113"/>
      <c r="G4493" s="113">
        <v>1</v>
      </c>
      <c r="H4493" s="118">
        <v>2900</v>
      </c>
      <c r="I4493" s="161">
        <v>0.25</v>
      </c>
      <c r="J4493" s="157">
        <f t="shared" si="140"/>
        <v>2175</v>
      </c>
    </row>
    <row r="4494" spans="1:10" ht="15.75">
      <c r="A4494" s="37">
        <f t="shared" si="141"/>
        <v>4490</v>
      </c>
      <c r="B4494" s="115" t="s">
        <v>202</v>
      </c>
      <c r="C4494" s="113" t="s">
        <v>8429</v>
      </c>
      <c r="D4494" s="113" t="s">
        <v>8430</v>
      </c>
      <c r="E4494" s="113" t="s">
        <v>211</v>
      </c>
      <c r="F4494" s="113"/>
      <c r="G4494" s="113">
        <v>1</v>
      </c>
      <c r="H4494" s="118">
        <v>9512</v>
      </c>
      <c r="I4494" s="161">
        <v>0.25</v>
      </c>
      <c r="J4494" s="157">
        <f t="shared" si="140"/>
        <v>7134</v>
      </c>
    </row>
    <row r="4495" spans="1:10" ht="15.75">
      <c r="A4495" s="37">
        <f t="shared" si="141"/>
        <v>4491</v>
      </c>
      <c r="B4495" s="115" t="s">
        <v>202</v>
      </c>
      <c r="C4495" s="113" t="s">
        <v>8431</v>
      </c>
      <c r="D4495" s="113" t="s">
        <v>8432</v>
      </c>
      <c r="E4495" s="113" t="s">
        <v>211</v>
      </c>
      <c r="F4495" s="113"/>
      <c r="G4495" s="113">
        <v>1</v>
      </c>
      <c r="H4495" s="118">
        <v>1600</v>
      </c>
      <c r="I4495" s="161">
        <v>0.25</v>
      </c>
      <c r="J4495" s="157">
        <f t="shared" si="140"/>
        <v>1200</v>
      </c>
    </row>
    <row r="4496" spans="1:10" ht="15.75">
      <c r="A4496" s="37">
        <f t="shared" si="141"/>
        <v>4492</v>
      </c>
      <c r="B4496" s="115" t="s">
        <v>202</v>
      </c>
      <c r="C4496" s="113" t="s">
        <v>8433</v>
      </c>
      <c r="D4496" s="113" t="s">
        <v>8434</v>
      </c>
      <c r="E4496" s="113" t="s">
        <v>211</v>
      </c>
      <c r="F4496" s="113"/>
      <c r="G4496" s="113">
        <v>1</v>
      </c>
      <c r="H4496" s="118">
        <v>3200</v>
      </c>
      <c r="I4496" s="161">
        <v>0.25</v>
      </c>
      <c r="J4496" s="157">
        <f t="shared" si="140"/>
        <v>2400</v>
      </c>
    </row>
    <row r="4497" spans="1:10" ht="15.75">
      <c r="A4497" s="37">
        <f t="shared" si="141"/>
        <v>4493</v>
      </c>
      <c r="B4497" s="115" t="s">
        <v>202</v>
      </c>
      <c r="C4497" s="113" t="s">
        <v>8435</v>
      </c>
      <c r="D4497" s="113" t="s">
        <v>8436</v>
      </c>
      <c r="E4497" s="113" t="s">
        <v>211</v>
      </c>
      <c r="F4497" s="113"/>
      <c r="G4497" s="113">
        <v>1</v>
      </c>
      <c r="H4497" s="118">
        <v>8000</v>
      </c>
      <c r="I4497" s="161">
        <v>0.25</v>
      </c>
      <c r="J4497" s="157">
        <f t="shared" si="140"/>
        <v>6000</v>
      </c>
    </row>
    <row r="4498" spans="1:10" ht="15.75">
      <c r="A4498" s="37">
        <f t="shared" si="141"/>
        <v>4494</v>
      </c>
      <c r="B4498" s="115" t="s">
        <v>202</v>
      </c>
      <c r="C4498" s="113" t="s">
        <v>8437</v>
      </c>
      <c r="D4498" s="113" t="s">
        <v>8438</v>
      </c>
      <c r="E4498" s="113" t="s">
        <v>211</v>
      </c>
      <c r="F4498" s="113"/>
      <c r="G4498" s="113">
        <v>1</v>
      </c>
      <c r="H4498" s="118">
        <v>1450</v>
      </c>
      <c r="I4498" s="161">
        <v>0.25</v>
      </c>
      <c r="J4498" s="157">
        <f t="shared" si="140"/>
        <v>1087.5</v>
      </c>
    </row>
    <row r="4499" spans="1:10" ht="15.75">
      <c r="A4499" s="37">
        <f t="shared" si="141"/>
        <v>4495</v>
      </c>
      <c r="B4499" s="115" t="s">
        <v>202</v>
      </c>
      <c r="C4499" s="113" t="s">
        <v>8439</v>
      </c>
      <c r="D4499" s="113" t="s">
        <v>8440</v>
      </c>
      <c r="E4499" s="113" t="s">
        <v>211</v>
      </c>
      <c r="F4499" s="113"/>
      <c r="G4499" s="113">
        <v>1</v>
      </c>
      <c r="H4499" s="118">
        <v>2900</v>
      </c>
      <c r="I4499" s="161">
        <v>0.25</v>
      </c>
      <c r="J4499" s="157">
        <f t="shared" si="140"/>
        <v>2175</v>
      </c>
    </row>
    <row r="4500" spans="1:10" ht="15.75">
      <c r="A4500" s="37">
        <f t="shared" si="141"/>
        <v>4496</v>
      </c>
      <c r="B4500" s="115" t="s">
        <v>202</v>
      </c>
      <c r="C4500" s="113" t="s">
        <v>8441</v>
      </c>
      <c r="D4500" s="113" t="s">
        <v>8442</v>
      </c>
      <c r="E4500" s="113" t="s">
        <v>211</v>
      </c>
      <c r="F4500" s="113"/>
      <c r="G4500" s="113">
        <v>1</v>
      </c>
      <c r="H4500" s="118">
        <v>9512</v>
      </c>
      <c r="I4500" s="161">
        <v>0.25</v>
      </c>
      <c r="J4500" s="157">
        <f t="shared" si="140"/>
        <v>7134</v>
      </c>
    </row>
    <row r="4501" spans="1:10" ht="15.75">
      <c r="A4501" s="37">
        <f t="shared" si="141"/>
        <v>4497</v>
      </c>
      <c r="B4501" s="115" t="s">
        <v>202</v>
      </c>
      <c r="C4501" s="113" t="s">
        <v>8443</v>
      </c>
      <c r="D4501" s="113" t="s">
        <v>8444</v>
      </c>
      <c r="E4501" s="113" t="s">
        <v>211</v>
      </c>
      <c r="F4501" s="113"/>
      <c r="G4501" s="113">
        <v>1</v>
      </c>
      <c r="H4501" s="118">
        <v>1600</v>
      </c>
      <c r="I4501" s="161">
        <v>0.25</v>
      </c>
      <c r="J4501" s="157">
        <f t="shared" si="140"/>
        <v>1200</v>
      </c>
    </row>
    <row r="4502" spans="1:10" ht="15.75">
      <c r="A4502" s="37">
        <f t="shared" si="141"/>
        <v>4498</v>
      </c>
      <c r="B4502" s="115" t="s">
        <v>202</v>
      </c>
      <c r="C4502" s="116" t="s">
        <v>8445</v>
      </c>
      <c r="D4502" s="113" t="s">
        <v>8446</v>
      </c>
      <c r="E4502" s="113" t="s">
        <v>211</v>
      </c>
      <c r="F4502" s="113"/>
      <c r="G4502" s="113">
        <v>1</v>
      </c>
      <c r="H4502" s="118">
        <v>3200</v>
      </c>
      <c r="I4502" s="161">
        <v>0.25</v>
      </c>
      <c r="J4502" s="157">
        <f t="shared" si="140"/>
        <v>2400</v>
      </c>
    </row>
    <row r="4503" spans="1:10" ht="15.75">
      <c r="A4503" s="37">
        <f t="shared" si="141"/>
        <v>4499</v>
      </c>
      <c r="B4503" s="115" t="s">
        <v>202</v>
      </c>
      <c r="C4503" s="116" t="s">
        <v>8447</v>
      </c>
      <c r="D4503" s="113" t="s">
        <v>8448</v>
      </c>
      <c r="E4503" s="113" t="s">
        <v>211</v>
      </c>
      <c r="F4503" s="113"/>
      <c r="G4503" s="113">
        <v>1</v>
      </c>
      <c r="H4503" s="118">
        <v>8000</v>
      </c>
      <c r="I4503" s="161">
        <v>0.25</v>
      </c>
      <c r="J4503" s="157">
        <f t="shared" si="140"/>
        <v>6000</v>
      </c>
    </row>
    <row r="4504" spans="1:10" ht="15.75">
      <c r="A4504" s="37">
        <f t="shared" si="141"/>
        <v>4500</v>
      </c>
      <c r="B4504" s="115" t="s">
        <v>202</v>
      </c>
      <c r="C4504" s="116" t="s">
        <v>8449</v>
      </c>
      <c r="D4504" s="113" t="s">
        <v>8450</v>
      </c>
      <c r="E4504" s="113" t="s">
        <v>211</v>
      </c>
      <c r="F4504" s="113"/>
      <c r="G4504" s="113">
        <v>1</v>
      </c>
      <c r="H4504" s="118">
        <v>1450</v>
      </c>
      <c r="I4504" s="161">
        <v>0.25</v>
      </c>
      <c r="J4504" s="157">
        <f t="shared" si="140"/>
        <v>1087.5</v>
      </c>
    </row>
    <row r="4505" spans="1:10" ht="15.75">
      <c r="A4505" s="37">
        <f t="shared" si="141"/>
        <v>4501</v>
      </c>
      <c r="B4505" s="115" t="s">
        <v>202</v>
      </c>
      <c r="C4505" s="116" t="s">
        <v>8451</v>
      </c>
      <c r="D4505" s="113" t="s">
        <v>8452</v>
      </c>
      <c r="E4505" s="113" t="s">
        <v>211</v>
      </c>
      <c r="F4505" s="113"/>
      <c r="G4505" s="113">
        <v>1</v>
      </c>
      <c r="H4505" s="118">
        <v>2900</v>
      </c>
      <c r="I4505" s="161">
        <v>0.25</v>
      </c>
      <c r="J4505" s="157">
        <f t="shared" si="140"/>
        <v>2175</v>
      </c>
    </row>
    <row r="4506" spans="1:10" ht="15.75">
      <c r="A4506" s="37">
        <f t="shared" si="141"/>
        <v>4502</v>
      </c>
      <c r="B4506" s="115" t="s">
        <v>202</v>
      </c>
      <c r="C4506" s="116" t="s">
        <v>8453</v>
      </c>
      <c r="D4506" s="113" t="s">
        <v>8454</v>
      </c>
      <c r="E4506" s="113" t="s">
        <v>211</v>
      </c>
      <c r="F4506" s="113"/>
      <c r="G4506" s="113">
        <v>1</v>
      </c>
      <c r="H4506" s="118">
        <v>9512</v>
      </c>
      <c r="I4506" s="161">
        <v>0.25</v>
      </c>
      <c r="J4506" s="157">
        <f t="shared" si="140"/>
        <v>7134</v>
      </c>
    </row>
    <row r="4507" spans="1:10" ht="15.75">
      <c r="A4507" s="37">
        <f t="shared" si="141"/>
        <v>4503</v>
      </c>
      <c r="B4507" s="115" t="s">
        <v>202</v>
      </c>
      <c r="C4507" s="116" t="s">
        <v>8455</v>
      </c>
      <c r="D4507" s="92" t="s">
        <v>8456</v>
      </c>
      <c r="E4507" s="113" t="s">
        <v>211</v>
      </c>
      <c r="F4507" s="92"/>
      <c r="G4507" s="113">
        <v>1</v>
      </c>
      <c r="H4507" s="118">
        <v>1600</v>
      </c>
      <c r="I4507" s="161">
        <v>0.25</v>
      </c>
      <c r="J4507" s="157">
        <f t="shared" si="140"/>
        <v>1200</v>
      </c>
    </row>
    <row r="4508" spans="1:10" ht="15.75">
      <c r="A4508" s="37">
        <f t="shared" si="141"/>
        <v>4504</v>
      </c>
      <c r="B4508" s="115" t="s">
        <v>202</v>
      </c>
      <c r="C4508" s="116" t="s">
        <v>8457</v>
      </c>
      <c r="D4508" s="92" t="s">
        <v>8458</v>
      </c>
      <c r="E4508" s="113" t="s">
        <v>211</v>
      </c>
      <c r="F4508" s="92"/>
      <c r="G4508" s="113">
        <v>1</v>
      </c>
      <c r="H4508" s="118">
        <v>3200</v>
      </c>
      <c r="I4508" s="161">
        <v>0.25</v>
      </c>
      <c r="J4508" s="157">
        <f t="shared" si="140"/>
        <v>2400</v>
      </c>
    </row>
    <row r="4509" spans="1:10" ht="15.75">
      <c r="A4509" s="37">
        <f t="shared" si="141"/>
        <v>4505</v>
      </c>
      <c r="B4509" s="115" t="s">
        <v>202</v>
      </c>
      <c r="C4509" s="116" t="s">
        <v>8459</v>
      </c>
      <c r="D4509" s="113" t="s">
        <v>8460</v>
      </c>
      <c r="E4509" s="113" t="s">
        <v>211</v>
      </c>
      <c r="F4509" s="113"/>
      <c r="G4509" s="113">
        <v>1</v>
      </c>
      <c r="H4509" s="118">
        <v>8000</v>
      </c>
      <c r="I4509" s="161">
        <v>0.25</v>
      </c>
      <c r="J4509" s="157">
        <f t="shared" si="140"/>
        <v>6000</v>
      </c>
    </row>
    <row r="4510" spans="1:10" ht="15.75">
      <c r="A4510" s="37">
        <f t="shared" si="141"/>
        <v>4506</v>
      </c>
      <c r="B4510" s="115" t="s">
        <v>202</v>
      </c>
      <c r="C4510" s="116" t="s">
        <v>8461</v>
      </c>
      <c r="D4510" s="113" t="s">
        <v>8462</v>
      </c>
      <c r="E4510" s="113" t="s">
        <v>211</v>
      </c>
      <c r="F4510" s="113"/>
      <c r="G4510" s="113">
        <v>1</v>
      </c>
      <c r="H4510" s="118">
        <v>1450</v>
      </c>
      <c r="I4510" s="161">
        <v>0.25</v>
      </c>
      <c r="J4510" s="157">
        <f t="shared" si="140"/>
        <v>1087.5</v>
      </c>
    </row>
    <row r="4511" spans="1:10" ht="15.75">
      <c r="A4511" s="37">
        <f t="shared" si="141"/>
        <v>4507</v>
      </c>
      <c r="B4511" s="115" t="s">
        <v>202</v>
      </c>
      <c r="C4511" s="116" t="s">
        <v>8463</v>
      </c>
      <c r="D4511" s="113" t="s">
        <v>8464</v>
      </c>
      <c r="E4511" s="113" t="s">
        <v>211</v>
      </c>
      <c r="F4511" s="113"/>
      <c r="G4511" s="113">
        <v>1</v>
      </c>
      <c r="H4511" s="118">
        <v>2900</v>
      </c>
      <c r="I4511" s="161">
        <v>0.25</v>
      </c>
      <c r="J4511" s="157">
        <f t="shared" si="140"/>
        <v>2175</v>
      </c>
    </row>
    <row r="4512" spans="1:10" ht="15.75">
      <c r="A4512" s="37">
        <f t="shared" si="141"/>
        <v>4508</v>
      </c>
      <c r="B4512" s="115" t="s">
        <v>202</v>
      </c>
      <c r="C4512" s="116" t="s">
        <v>8465</v>
      </c>
      <c r="D4512" s="92" t="s">
        <v>8466</v>
      </c>
      <c r="E4512" s="113" t="s">
        <v>211</v>
      </c>
      <c r="F4512" s="92"/>
      <c r="G4512" s="113">
        <v>1</v>
      </c>
      <c r="H4512" s="118">
        <v>9512</v>
      </c>
      <c r="I4512" s="161">
        <v>0.25</v>
      </c>
      <c r="J4512" s="157">
        <f t="shared" si="140"/>
        <v>7134</v>
      </c>
    </row>
    <row r="4513" spans="1:10" ht="15.75">
      <c r="A4513" s="37">
        <f t="shared" si="141"/>
        <v>4509</v>
      </c>
      <c r="B4513" s="115" t="s">
        <v>202</v>
      </c>
      <c r="C4513" s="116" t="s">
        <v>8467</v>
      </c>
      <c r="D4513" s="92" t="s">
        <v>8468</v>
      </c>
      <c r="E4513" s="113" t="s">
        <v>211</v>
      </c>
      <c r="F4513" s="92"/>
      <c r="G4513" s="113">
        <v>1</v>
      </c>
      <c r="H4513" s="118">
        <v>1600</v>
      </c>
      <c r="I4513" s="161">
        <v>0.25</v>
      </c>
      <c r="J4513" s="157">
        <f t="shared" si="140"/>
        <v>1200</v>
      </c>
    </row>
    <row r="4514" spans="1:10" ht="15.75">
      <c r="A4514" s="37">
        <f t="shared" si="141"/>
        <v>4510</v>
      </c>
      <c r="B4514" s="115" t="s">
        <v>202</v>
      </c>
      <c r="C4514" s="116" t="s">
        <v>8469</v>
      </c>
      <c r="D4514" s="113" t="s">
        <v>8470</v>
      </c>
      <c r="E4514" s="113" t="s">
        <v>211</v>
      </c>
      <c r="F4514" s="113"/>
      <c r="G4514" s="113">
        <v>1</v>
      </c>
      <c r="H4514" s="118">
        <v>3200</v>
      </c>
      <c r="I4514" s="161">
        <v>0.25</v>
      </c>
      <c r="J4514" s="157">
        <f t="shared" si="140"/>
        <v>2400</v>
      </c>
    </row>
    <row r="4515" spans="1:10" ht="15.75">
      <c r="A4515" s="37">
        <f t="shared" si="141"/>
        <v>4511</v>
      </c>
      <c r="B4515" s="115" t="s">
        <v>202</v>
      </c>
      <c r="C4515" s="116" t="s">
        <v>8471</v>
      </c>
      <c r="D4515" s="113" t="s">
        <v>8472</v>
      </c>
      <c r="E4515" s="113" t="s">
        <v>211</v>
      </c>
      <c r="F4515" s="113"/>
      <c r="G4515" s="113">
        <v>1</v>
      </c>
      <c r="H4515" s="118">
        <v>8000</v>
      </c>
      <c r="I4515" s="161">
        <v>0.25</v>
      </c>
      <c r="J4515" s="157">
        <f t="shared" si="140"/>
        <v>6000</v>
      </c>
    </row>
    <row r="4516" spans="1:10" ht="15.75">
      <c r="A4516" s="37">
        <f t="shared" si="141"/>
        <v>4512</v>
      </c>
      <c r="B4516" s="115" t="s">
        <v>202</v>
      </c>
      <c r="C4516" s="113" t="s">
        <v>8353</v>
      </c>
      <c r="D4516" s="113" t="s">
        <v>8354</v>
      </c>
      <c r="E4516" s="113" t="s">
        <v>211</v>
      </c>
      <c r="F4516" s="113"/>
      <c r="G4516" s="113">
        <v>1</v>
      </c>
      <c r="H4516" s="118">
        <v>1150</v>
      </c>
      <c r="I4516" s="161">
        <v>0.25</v>
      </c>
      <c r="J4516" s="157">
        <f t="shared" si="140"/>
        <v>862.5</v>
      </c>
    </row>
    <row r="4517" spans="1:10" ht="15.75">
      <c r="A4517" s="37">
        <f t="shared" si="141"/>
        <v>4513</v>
      </c>
      <c r="B4517" s="115" t="s">
        <v>202</v>
      </c>
      <c r="C4517" s="113" t="s">
        <v>8355</v>
      </c>
      <c r="D4517" s="113" t="s">
        <v>8356</v>
      </c>
      <c r="E4517" s="113" t="s">
        <v>211</v>
      </c>
      <c r="F4517" s="113"/>
      <c r="G4517" s="113">
        <v>1</v>
      </c>
      <c r="H4517" s="118">
        <v>2300</v>
      </c>
      <c r="I4517" s="161">
        <v>0.25</v>
      </c>
      <c r="J4517" s="157">
        <f t="shared" si="140"/>
        <v>1725</v>
      </c>
    </row>
    <row r="4518" spans="1:10" ht="15.75">
      <c r="A4518" s="37">
        <f t="shared" si="141"/>
        <v>4514</v>
      </c>
      <c r="B4518" s="115" t="s">
        <v>202</v>
      </c>
      <c r="C4518" s="113" t="s">
        <v>8357</v>
      </c>
      <c r="D4518" s="113" t="s">
        <v>8358</v>
      </c>
      <c r="E4518" s="113" t="s">
        <v>211</v>
      </c>
      <c r="F4518" s="113"/>
      <c r="G4518" s="113">
        <v>1</v>
      </c>
      <c r="H4518" s="118">
        <v>7544</v>
      </c>
      <c r="I4518" s="161">
        <v>0.25</v>
      </c>
      <c r="J4518" s="157">
        <f t="shared" si="140"/>
        <v>5658</v>
      </c>
    </row>
    <row r="4519" spans="1:10" ht="15.75">
      <c r="A4519" s="37">
        <f t="shared" si="141"/>
        <v>4515</v>
      </c>
      <c r="B4519" s="115" t="s">
        <v>202</v>
      </c>
      <c r="C4519" s="113" t="s">
        <v>8359</v>
      </c>
      <c r="D4519" s="113" t="s">
        <v>8360</v>
      </c>
      <c r="E4519" s="113" t="s">
        <v>211</v>
      </c>
      <c r="F4519" s="113"/>
      <c r="G4519" s="113">
        <v>1</v>
      </c>
      <c r="H4519" s="118">
        <v>1300</v>
      </c>
      <c r="I4519" s="161">
        <v>0.25</v>
      </c>
      <c r="J4519" s="157">
        <f t="shared" si="140"/>
        <v>975</v>
      </c>
    </row>
    <row r="4520" spans="1:10" ht="15.75">
      <c r="A4520" s="37">
        <f t="shared" si="141"/>
        <v>4516</v>
      </c>
      <c r="B4520" s="115" t="s">
        <v>202</v>
      </c>
      <c r="C4520" s="113" t="s">
        <v>8361</v>
      </c>
      <c r="D4520" s="113" t="s">
        <v>8362</v>
      </c>
      <c r="E4520" s="113" t="s">
        <v>211</v>
      </c>
      <c r="F4520" s="113"/>
      <c r="G4520" s="113">
        <v>1</v>
      </c>
      <c r="H4520" s="118">
        <v>2600</v>
      </c>
      <c r="I4520" s="161">
        <v>0.25</v>
      </c>
      <c r="J4520" s="157">
        <f t="shared" si="140"/>
        <v>1950</v>
      </c>
    </row>
    <row r="4521" spans="1:10" ht="15.75">
      <c r="A4521" s="37">
        <f t="shared" si="141"/>
        <v>4517</v>
      </c>
      <c r="B4521" s="115" t="s">
        <v>202</v>
      </c>
      <c r="C4521" s="113" t="s">
        <v>8363</v>
      </c>
      <c r="D4521" s="113" t="s">
        <v>8364</v>
      </c>
      <c r="E4521" s="113" t="s">
        <v>211</v>
      </c>
      <c r="F4521" s="113"/>
      <c r="G4521" s="113">
        <v>1</v>
      </c>
      <c r="H4521" s="118">
        <v>6500</v>
      </c>
      <c r="I4521" s="161">
        <v>0.25</v>
      </c>
      <c r="J4521" s="157">
        <f t="shared" si="140"/>
        <v>4875</v>
      </c>
    </row>
    <row r="4522" spans="1:10" ht="15.75">
      <c r="A4522" s="37">
        <f t="shared" si="141"/>
        <v>4518</v>
      </c>
      <c r="B4522" s="115" t="s">
        <v>202</v>
      </c>
      <c r="C4522" s="113" t="s">
        <v>8365</v>
      </c>
      <c r="D4522" s="113" t="s">
        <v>8366</v>
      </c>
      <c r="E4522" s="113" t="s">
        <v>211</v>
      </c>
      <c r="F4522" s="113"/>
      <c r="G4522" s="113">
        <v>1</v>
      </c>
      <c r="H4522" s="118">
        <v>1150</v>
      </c>
      <c r="I4522" s="161">
        <v>0.25</v>
      </c>
      <c r="J4522" s="157">
        <f t="shared" si="140"/>
        <v>862.5</v>
      </c>
    </row>
    <row r="4523" spans="1:10" ht="15.75">
      <c r="A4523" s="37">
        <f t="shared" si="141"/>
        <v>4519</v>
      </c>
      <c r="B4523" s="115" t="s">
        <v>202</v>
      </c>
      <c r="C4523" s="113" t="s">
        <v>8367</v>
      </c>
      <c r="D4523" s="113" t="s">
        <v>8368</v>
      </c>
      <c r="E4523" s="113" t="s">
        <v>211</v>
      </c>
      <c r="F4523" s="113"/>
      <c r="G4523" s="113">
        <v>1</v>
      </c>
      <c r="H4523" s="118">
        <v>2300</v>
      </c>
      <c r="I4523" s="161">
        <v>0.25</v>
      </c>
      <c r="J4523" s="157">
        <f t="shared" si="140"/>
        <v>1725</v>
      </c>
    </row>
    <row r="4524" spans="1:10" ht="15.75">
      <c r="A4524" s="37">
        <f t="shared" si="141"/>
        <v>4520</v>
      </c>
      <c r="B4524" s="115" t="s">
        <v>202</v>
      </c>
      <c r="C4524" s="113" t="s">
        <v>8369</v>
      </c>
      <c r="D4524" s="113" t="s">
        <v>8370</v>
      </c>
      <c r="E4524" s="113" t="s">
        <v>211</v>
      </c>
      <c r="F4524" s="113"/>
      <c r="G4524" s="113">
        <v>1</v>
      </c>
      <c r="H4524" s="118">
        <v>7544</v>
      </c>
      <c r="I4524" s="161">
        <v>0.25</v>
      </c>
      <c r="J4524" s="157">
        <f t="shared" si="140"/>
        <v>5658</v>
      </c>
    </row>
    <row r="4525" spans="1:10" ht="15.75">
      <c r="A4525" s="37">
        <f t="shared" si="141"/>
        <v>4521</v>
      </c>
      <c r="B4525" s="115" t="s">
        <v>202</v>
      </c>
      <c r="C4525" s="113" t="s">
        <v>8371</v>
      </c>
      <c r="D4525" s="113" t="s">
        <v>8372</v>
      </c>
      <c r="E4525" s="113" t="s">
        <v>211</v>
      </c>
      <c r="F4525" s="113"/>
      <c r="G4525" s="113">
        <v>1</v>
      </c>
      <c r="H4525" s="118">
        <v>1300</v>
      </c>
      <c r="I4525" s="161">
        <v>0.25</v>
      </c>
      <c r="J4525" s="157">
        <f t="shared" si="140"/>
        <v>975</v>
      </c>
    </row>
    <row r="4526" spans="1:10" ht="15.75">
      <c r="A4526" s="37">
        <f t="shared" si="141"/>
        <v>4522</v>
      </c>
      <c r="B4526" s="115" t="s">
        <v>202</v>
      </c>
      <c r="C4526" s="113" t="s">
        <v>8373</v>
      </c>
      <c r="D4526" s="113" t="s">
        <v>8374</v>
      </c>
      <c r="E4526" s="113" t="s">
        <v>211</v>
      </c>
      <c r="F4526" s="113"/>
      <c r="G4526" s="113">
        <v>1</v>
      </c>
      <c r="H4526" s="118">
        <v>2600</v>
      </c>
      <c r="I4526" s="161">
        <v>0.25</v>
      </c>
      <c r="J4526" s="157">
        <f t="shared" si="140"/>
        <v>1950</v>
      </c>
    </row>
    <row r="4527" spans="1:10" ht="15.75">
      <c r="A4527" s="37">
        <f t="shared" si="141"/>
        <v>4523</v>
      </c>
      <c r="B4527" s="115" t="s">
        <v>202</v>
      </c>
      <c r="C4527" s="113" t="s">
        <v>8375</v>
      </c>
      <c r="D4527" s="113" t="s">
        <v>8376</v>
      </c>
      <c r="E4527" s="113" t="s">
        <v>211</v>
      </c>
      <c r="F4527" s="113"/>
      <c r="G4527" s="113">
        <v>1</v>
      </c>
      <c r="H4527" s="118">
        <v>6500</v>
      </c>
      <c r="I4527" s="161">
        <v>0.25</v>
      </c>
      <c r="J4527" s="157">
        <f t="shared" si="140"/>
        <v>4875</v>
      </c>
    </row>
    <row r="4528" spans="1:10" ht="15.75">
      <c r="A4528" s="37">
        <f t="shared" si="141"/>
        <v>4524</v>
      </c>
      <c r="B4528" s="115" t="s">
        <v>202</v>
      </c>
      <c r="C4528" s="113" t="s">
        <v>8377</v>
      </c>
      <c r="D4528" s="113" t="s">
        <v>8378</v>
      </c>
      <c r="E4528" s="113" t="s">
        <v>211</v>
      </c>
      <c r="F4528" s="113"/>
      <c r="G4528" s="113">
        <v>1</v>
      </c>
      <c r="H4528" s="118">
        <v>1150</v>
      </c>
      <c r="I4528" s="161">
        <v>0.25</v>
      </c>
      <c r="J4528" s="157">
        <f t="shared" si="140"/>
        <v>862.5</v>
      </c>
    </row>
    <row r="4529" spans="1:10" ht="15.75">
      <c r="A4529" s="37">
        <f t="shared" si="141"/>
        <v>4525</v>
      </c>
      <c r="B4529" s="115" t="s">
        <v>202</v>
      </c>
      <c r="C4529" s="113" t="s">
        <v>8379</v>
      </c>
      <c r="D4529" s="113" t="s">
        <v>8380</v>
      </c>
      <c r="E4529" s="113" t="s">
        <v>211</v>
      </c>
      <c r="F4529" s="113"/>
      <c r="G4529" s="113">
        <v>1</v>
      </c>
      <c r="H4529" s="118">
        <v>2300</v>
      </c>
      <c r="I4529" s="161">
        <v>0.25</v>
      </c>
      <c r="J4529" s="157">
        <f t="shared" si="140"/>
        <v>1725</v>
      </c>
    </row>
    <row r="4530" spans="1:10" ht="15.75">
      <c r="A4530" s="37">
        <f t="shared" si="141"/>
        <v>4526</v>
      </c>
      <c r="B4530" s="115" t="s">
        <v>202</v>
      </c>
      <c r="C4530" s="113" t="s">
        <v>8381</v>
      </c>
      <c r="D4530" s="113" t="s">
        <v>8382</v>
      </c>
      <c r="E4530" s="113" t="s">
        <v>211</v>
      </c>
      <c r="F4530" s="113"/>
      <c r="G4530" s="113">
        <v>1</v>
      </c>
      <c r="H4530" s="118">
        <v>7544</v>
      </c>
      <c r="I4530" s="161">
        <v>0.25</v>
      </c>
      <c r="J4530" s="157">
        <f t="shared" si="140"/>
        <v>5658</v>
      </c>
    </row>
    <row r="4531" spans="1:10" ht="15.75">
      <c r="A4531" s="37">
        <f t="shared" si="141"/>
        <v>4527</v>
      </c>
      <c r="B4531" s="115" t="s">
        <v>202</v>
      </c>
      <c r="C4531" s="113" t="s">
        <v>8383</v>
      </c>
      <c r="D4531" s="113" t="s">
        <v>8384</v>
      </c>
      <c r="E4531" s="113" t="s">
        <v>211</v>
      </c>
      <c r="F4531" s="113"/>
      <c r="G4531" s="113">
        <v>1</v>
      </c>
      <c r="H4531" s="118">
        <v>1300</v>
      </c>
      <c r="I4531" s="161">
        <v>0.25</v>
      </c>
      <c r="J4531" s="157">
        <f t="shared" si="140"/>
        <v>975</v>
      </c>
    </row>
    <row r="4532" spans="1:10" ht="15.75">
      <c r="A4532" s="37">
        <f t="shared" si="141"/>
        <v>4528</v>
      </c>
      <c r="B4532" s="115" t="s">
        <v>202</v>
      </c>
      <c r="C4532" s="113" t="s">
        <v>8385</v>
      </c>
      <c r="D4532" s="113" t="s">
        <v>8386</v>
      </c>
      <c r="E4532" s="113" t="s">
        <v>211</v>
      </c>
      <c r="F4532" s="113"/>
      <c r="G4532" s="113">
        <v>1</v>
      </c>
      <c r="H4532" s="118">
        <v>2600</v>
      </c>
      <c r="I4532" s="161">
        <v>0.25</v>
      </c>
      <c r="J4532" s="157">
        <f t="shared" si="140"/>
        <v>1950</v>
      </c>
    </row>
    <row r="4533" spans="1:10" ht="15.75">
      <c r="A4533" s="37">
        <f t="shared" si="141"/>
        <v>4529</v>
      </c>
      <c r="B4533" s="115" t="s">
        <v>202</v>
      </c>
      <c r="C4533" s="113" t="s">
        <v>8387</v>
      </c>
      <c r="D4533" s="113" t="s">
        <v>8388</v>
      </c>
      <c r="E4533" s="113" t="s">
        <v>211</v>
      </c>
      <c r="F4533" s="113"/>
      <c r="G4533" s="113">
        <v>1</v>
      </c>
      <c r="H4533" s="118">
        <v>6500</v>
      </c>
      <c r="I4533" s="161">
        <v>0.25</v>
      </c>
      <c r="J4533" s="157">
        <f t="shared" si="140"/>
        <v>4875</v>
      </c>
    </row>
    <row r="4534" spans="1:10" ht="15.75">
      <c r="A4534" s="37">
        <f t="shared" si="141"/>
        <v>4530</v>
      </c>
      <c r="B4534" s="115" t="s">
        <v>202</v>
      </c>
      <c r="C4534" s="113" t="s">
        <v>8389</v>
      </c>
      <c r="D4534" s="113" t="s">
        <v>8390</v>
      </c>
      <c r="E4534" s="113" t="s">
        <v>211</v>
      </c>
      <c r="F4534" s="113"/>
      <c r="G4534" s="113">
        <v>1</v>
      </c>
      <c r="H4534" s="118">
        <v>1150</v>
      </c>
      <c r="I4534" s="161">
        <v>0.25</v>
      </c>
      <c r="J4534" s="157">
        <f t="shared" si="140"/>
        <v>862.5</v>
      </c>
    </row>
    <row r="4535" spans="1:10" ht="15.75">
      <c r="A4535" s="37">
        <f t="shared" si="141"/>
        <v>4531</v>
      </c>
      <c r="B4535" s="115" t="s">
        <v>202</v>
      </c>
      <c r="C4535" s="113" t="s">
        <v>8391</v>
      </c>
      <c r="D4535" s="113" t="s">
        <v>8392</v>
      </c>
      <c r="E4535" s="113" t="s">
        <v>211</v>
      </c>
      <c r="F4535" s="113"/>
      <c r="G4535" s="113">
        <v>1</v>
      </c>
      <c r="H4535" s="118">
        <v>2300</v>
      </c>
      <c r="I4535" s="161">
        <v>0.25</v>
      </c>
      <c r="J4535" s="157">
        <f t="shared" ref="J4535:J4598" si="142">H4535*(1-I4535)</f>
        <v>1725</v>
      </c>
    </row>
    <row r="4536" spans="1:10" ht="15.75">
      <c r="A4536" s="37">
        <f t="shared" si="141"/>
        <v>4532</v>
      </c>
      <c r="B4536" s="115" t="s">
        <v>202</v>
      </c>
      <c r="C4536" s="113" t="s">
        <v>8393</v>
      </c>
      <c r="D4536" s="113" t="s">
        <v>8394</v>
      </c>
      <c r="E4536" s="113" t="s">
        <v>211</v>
      </c>
      <c r="F4536" s="113"/>
      <c r="G4536" s="113">
        <v>1</v>
      </c>
      <c r="H4536" s="118">
        <v>7544</v>
      </c>
      <c r="I4536" s="161">
        <v>0.25</v>
      </c>
      <c r="J4536" s="157">
        <f t="shared" si="142"/>
        <v>5658</v>
      </c>
    </row>
    <row r="4537" spans="1:10" ht="15.75">
      <c r="A4537" s="37">
        <f t="shared" si="141"/>
        <v>4533</v>
      </c>
      <c r="B4537" s="115" t="s">
        <v>202</v>
      </c>
      <c r="C4537" s="113" t="s">
        <v>8395</v>
      </c>
      <c r="D4537" s="113" t="s">
        <v>8396</v>
      </c>
      <c r="E4537" s="113" t="s">
        <v>211</v>
      </c>
      <c r="F4537" s="113"/>
      <c r="G4537" s="113">
        <v>1</v>
      </c>
      <c r="H4537" s="118">
        <v>1300</v>
      </c>
      <c r="I4537" s="161">
        <v>0.25</v>
      </c>
      <c r="J4537" s="157">
        <f t="shared" si="142"/>
        <v>975</v>
      </c>
    </row>
    <row r="4538" spans="1:10" ht="15.75">
      <c r="A4538" s="37">
        <f t="shared" si="141"/>
        <v>4534</v>
      </c>
      <c r="B4538" s="115" t="s">
        <v>202</v>
      </c>
      <c r="C4538" s="113" t="s">
        <v>8397</v>
      </c>
      <c r="D4538" s="113" t="s">
        <v>8398</v>
      </c>
      <c r="E4538" s="113" t="s">
        <v>211</v>
      </c>
      <c r="F4538" s="113"/>
      <c r="G4538" s="113">
        <v>1</v>
      </c>
      <c r="H4538" s="118">
        <v>2600</v>
      </c>
      <c r="I4538" s="161">
        <v>0.25</v>
      </c>
      <c r="J4538" s="157">
        <f t="shared" si="142"/>
        <v>1950</v>
      </c>
    </row>
    <row r="4539" spans="1:10" ht="15.75">
      <c r="A4539" s="37">
        <f t="shared" si="141"/>
        <v>4535</v>
      </c>
      <c r="B4539" s="115" t="s">
        <v>202</v>
      </c>
      <c r="C4539" s="113" t="s">
        <v>8399</v>
      </c>
      <c r="D4539" s="113" t="s">
        <v>8400</v>
      </c>
      <c r="E4539" s="113" t="s">
        <v>211</v>
      </c>
      <c r="F4539" s="113"/>
      <c r="G4539" s="113">
        <v>1</v>
      </c>
      <c r="H4539" s="118">
        <v>6500</v>
      </c>
      <c r="I4539" s="161">
        <v>0.25</v>
      </c>
      <c r="J4539" s="157">
        <f t="shared" si="142"/>
        <v>4875</v>
      </c>
    </row>
    <row r="4540" spans="1:10" ht="15.75">
      <c r="A4540" s="37">
        <f t="shared" si="141"/>
        <v>4536</v>
      </c>
      <c r="B4540" s="115" t="s">
        <v>202</v>
      </c>
      <c r="C4540" s="113" t="s">
        <v>8401</v>
      </c>
      <c r="D4540" s="113" t="s">
        <v>8402</v>
      </c>
      <c r="E4540" s="113" t="s">
        <v>211</v>
      </c>
      <c r="F4540" s="113"/>
      <c r="G4540" s="113">
        <v>1</v>
      </c>
      <c r="H4540" s="118">
        <v>1150</v>
      </c>
      <c r="I4540" s="161">
        <v>0.25</v>
      </c>
      <c r="J4540" s="157">
        <f t="shared" si="142"/>
        <v>862.5</v>
      </c>
    </row>
    <row r="4541" spans="1:10" ht="15.75">
      <c r="A4541" s="37">
        <f t="shared" si="141"/>
        <v>4537</v>
      </c>
      <c r="B4541" s="115" t="s">
        <v>202</v>
      </c>
      <c r="C4541" s="113" t="s">
        <v>8403</v>
      </c>
      <c r="D4541" s="113" t="s">
        <v>8404</v>
      </c>
      <c r="E4541" s="113" t="s">
        <v>211</v>
      </c>
      <c r="F4541" s="113"/>
      <c r="G4541" s="113">
        <v>1</v>
      </c>
      <c r="H4541" s="118">
        <v>2300</v>
      </c>
      <c r="I4541" s="161">
        <v>0.25</v>
      </c>
      <c r="J4541" s="157">
        <f t="shared" si="142"/>
        <v>1725</v>
      </c>
    </row>
    <row r="4542" spans="1:10" ht="15.75">
      <c r="A4542" s="37">
        <f t="shared" si="141"/>
        <v>4538</v>
      </c>
      <c r="B4542" s="115" t="s">
        <v>202</v>
      </c>
      <c r="C4542" s="113" t="s">
        <v>8405</v>
      </c>
      <c r="D4542" s="113" t="s">
        <v>8406</v>
      </c>
      <c r="E4542" s="113" t="s">
        <v>211</v>
      </c>
      <c r="F4542" s="113"/>
      <c r="G4542" s="113">
        <v>1</v>
      </c>
      <c r="H4542" s="118">
        <v>7544</v>
      </c>
      <c r="I4542" s="161">
        <v>0.25</v>
      </c>
      <c r="J4542" s="157">
        <f t="shared" si="142"/>
        <v>5658</v>
      </c>
    </row>
    <row r="4543" spans="1:10" ht="15.75">
      <c r="A4543" s="37">
        <f t="shared" si="141"/>
        <v>4539</v>
      </c>
      <c r="B4543" s="115" t="s">
        <v>202</v>
      </c>
      <c r="C4543" s="113" t="s">
        <v>8407</v>
      </c>
      <c r="D4543" s="113" t="s">
        <v>8408</v>
      </c>
      <c r="E4543" s="113" t="s">
        <v>211</v>
      </c>
      <c r="F4543" s="113"/>
      <c r="G4543" s="113">
        <v>1</v>
      </c>
      <c r="H4543" s="118">
        <v>1300</v>
      </c>
      <c r="I4543" s="161">
        <v>0.25</v>
      </c>
      <c r="J4543" s="157">
        <f t="shared" si="142"/>
        <v>975</v>
      </c>
    </row>
    <row r="4544" spans="1:10" ht="15.75">
      <c r="A4544" s="37">
        <f t="shared" si="141"/>
        <v>4540</v>
      </c>
      <c r="B4544" s="115" t="s">
        <v>202</v>
      </c>
      <c r="C4544" s="113" t="s">
        <v>8409</v>
      </c>
      <c r="D4544" s="113" t="s">
        <v>8410</v>
      </c>
      <c r="E4544" s="113" t="s">
        <v>211</v>
      </c>
      <c r="F4544" s="113"/>
      <c r="G4544" s="113">
        <v>1</v>
      </c>
      <c r="H4544" s="118">
        <v>2600</v>
      </c>
      <c r="I4544" s="161">
        <v>0.25</v>
      </c>
      <c r="J4544" s="157">
        <f t="shared" si="142"/>
        <v>1950</v>
      </c>
    </row>
    <row r="4545" spans="1:10" ht="15.75">
      <c r="A4545" s="37">
        <f t="shared" si="141"/>
        <v>4541</v>
      </c>
      <c r="B4545" s="115" t="s">
        <v>202</v>
      </c>
      <c r="C4545" s="113" t="s">
        <v>8411</v>
      </c>
      <c r="D4545" s="113" t="s">
        <v>8412</v>
      </c>
      <c r="E4545" s="113" t="s">
        <v>211</v>
      </c>
      <c r="F4545" s="113"/>
      <c r="G4545" s="113">
        <v>1</v>
      </c>
      <c r="H4545" s="118">
        <v>6500</v>
      </c>
      <c r="I4545" s="161">
        <v>0.25</v>
      </c>
      <c r="J4545" s="157">
        <f t="shared" si="142"/>
        <v>4875</v>
      </c>
    </row>
    <row r="4546" spans="1:10" ht="15.75">
      <c r="A4546" s="37">
        <f t="shared" si="141"/>
        <v>4542</v>
      </c>
      <c r="B4546" s="115" t="s">
        <v>202</v>
      </c>
      <c r="C4546" s="113" t="s">
        <v>8413</v>
      </c>
      <c r="D4546" s="113" t="s">
        <v>8414</v>
      </c>
      <c r="E4546" s="113" t="s">
        <v>211</v>
      </c>
      <c r="F4546" s="113"/>
      <c r="G4546" s="113">
        <v>1</v>
      </c>
      <c r="H4546" s="118">
        <v>1350</v>
      </c>
      <c r="I4546" s="161">
        <v>0.25</v>
      </c>
      <c r="J4546" s="157">
        <f t="shared" si="142"/>
        <v>1012.5</v>
      </c>
    </row>
    <row r="4547" spans="1:10" ht="15.75">
      <c r="A4547" s="37">
        <f t="shared" si="141"/>
        <v>4543</v>
      </c>
      <c r="B4547" s="115" t="s">
        <v>202</v>
      </c>
      <c r="C4547" s="113" t="s">
        <v>8415</v>
      </c>
      <c r="D4547" s="113" t="s">
        <v>8416</v>
      </c>
      <c r="E4547" s="113" t="s">
        <v>211</v>
      </c>
      <c r="F4547" s="113"/>
      <c r="G4547" s="113">
        <v>1</v>
      </c>
      <c r="H4547" s="118">
        <v>2700</v>
      </c>
      <c r="I4547" s="161">
        <v>0.25</v>
      </c>
      <c r="J4547" s="157">
        <f t="shared" si="142"/>
        <v>2025</v>
      </c>
    </row>
    <row r="4548" spans="1:10" ht="15.75">
      <c r="A4548" s="37">
        <f t="shared" si="141"/>
        <v>4544</v>
      </c>
      <c r="B4548" s="115" t="s">
        <v>202</v>
      </c>
      <c r="C4548" s="113" t="s">
        <v>8417</v>
      </c>
      <c r="D4548" s="113" t="s">
        <v>8418</v>
      </c>
      <c r="E4548" s="113" t="s">
        <v>211</v>
      </c>
      <c r="F4548" s="113"/>
      <c r="G4548" s="113">
        <v>1</v>
      </c>
      <c r="H4548" s="118">
        <v>8856</v>
      </c>
      <c r="I4548" s="161">
        <v>0.25</v>
      </c>
      <c r="J4548" s="157">
        <f t="shared" si="142"/>
        <v>6642</v>
      </c>
    </row>
    <row r="4549" spans="1:10" ht="15.75">
      <c r="A4549" s="37">
        <f t="shared" si="141"/>
        <v>4545</v>
      </c>
      <c r="B4549" s="115" t="s">
        <v>202</v>
      </c>
      <c r="C4549" s="113" t="s">
        <v>8419</v>
      </c>
      <c r="D4549" s="113" t="s">
        <v>8420</v>
      </c>
      <c r="E4549" s="113" t="s">
        <v>211</v>
      </c>
      <c r="F4549" s="113"/>
      <c r="G4549" s="113">
        <v>1</v>
      </c>
      <c r="H4549" s="118">
        <v>1500</v>
      </c>
      <c r="I4549" s="161">
        <v>0.25</v>
      </c>
      <c r="J4549" s="157">
        <f t="shared" si="142"/>
        <v>1125</v>
      </c>
    </row>
    <row r="4550" spans="1:10" ht="15.75">
      <c r="A4550" s="37">
        <f t="shared" si="141"/>
        <v>4546</v>
      </c>
      <c r="B4550" s="115" t="s">
        <v>202</v>
      </c>
      <c r="C4550" s="113" t="s">
        <v>8421</v>
      </c>
      <c r="D4550" s="113" t="s">
        <v>8422</v>
      </c>
      <c r="E4550" s="113" t="s">
        <v>211</v>
      </c>
      <c r="F4550" s="113"/>
      <c r="G4550" s="113">
        <v>1</v>
      </c>
      <c r="H4550" s="118">
        <v>3000</v>
      </c>
      <c r="I4550" s="161">
        <v>0.25</v>
      </c>
      <c r="J4550" s="157">
        <f t="shared" si="142"/>
        <v>2250</v>
      </c>
    </row>
    <row r="4551" spans="1:10" ht="15.75">
      <c r="A4551" s="37">
        <f t="shared" ref="A4551:A4614" si="143">A4550+1</f>
        <v>4547</v>
      </c>
      <c r="B4551" s="115" t="s">
        <v>202</v>
      </c>
      <c r="C4551" s="113" t="s">
        <v>8423</v>
      </c>
      <c r="D4551" s="113" t="s">
        <v>8424</v>
      </c>
      <c r="E4551" s="113" t="s">
        <v>211</v>
      </c>
      <c r="F4551" s="113"/>
      <c r="G4551" s="113">
        <v>1</v>
      </c>
      <c r="H4551" s="118">
        <v>7500</v>
      </c>
      <c r="I4551" s="161">
        <v>0.25</v>
      </c>
      <c r="J4551" s="157">
        <f t="shared" si="142"/>
        <v>5625</v>
      </c>
    </row>
    <row r="4552" spans="1:10" ht="15.75">
      <c r="A4552" s="37">
        <f t="shared" si="143"/>
        <v>4548</v>
      </c>
      <c r="B4552" s="115" t="s">
        <v>202</v>
      </c>
      <c r="C4552" s="113" t="s">
        <v>8425</v>
      </c>
      <c r="D4552" s="113" t="s">
        <v>8426</v>
      </c>
      <c r="E4552" s="113" t="s">
        <v>211</v>
      </c>
      <c r="F4552" s="113"/>
      <c r="G4552" s="113">
        <v>1</v>
      </c>
      <c r="H4552" s="118">
        <v>1350</v>
      </c>
      <c r="I4552" s="161">
        <v>0.25</v>
      </c>
      <c r="J4552" s="157">
        <f t="shared" si="142"/>
        <v>1012.5</v>
      </c>
    </row>
    <row r="4553" spans="1:10" ht="15.75">
      <c r="A4553" s="37">
        <f t="shared" si="143"/>
        <v>4549</v>
      </c>
      <c r="B4553" s="115" t="s">
        <v>202</v>
      </c>
      <c r="C4553" s="113" t="s">
        <v>8427</v>
      </c>
      <c r="D4553" s="113" t="s">
        <v>8428</v>
      </c>
      <c r="E4553" s="113" t="s">
        <v>211</v>
      </c>
      <c r="F4553" s="113"/>
      <c r="G4553" s="113">
        <v>1</v>
      </c>
      <c r="H4553" s="118">
        <v>2700</v>
      </c>
      <c r="I4553" s="161">
        <v>0.25</v>
      </c>
      <c r="J4553" s="157">
        <f t="shared" si="142"/>
        <v>2025</v>
      </c>
    </row>
    <row r="4554" spans="1:10" ht="15.75">
      <c r="A4554" s="37">
        <f t="shared" si="143"/>
        <v>4550</v>
      </c>
      <c r="B4554" s="115" t="s">
        <v>202</v>
      </c>
      <c r="C4554" s="113" t="s">
        <v>8429</v>
      </c>
      <c r="D4554" s="113" t="s">
        <v>8430</v>
      </c>
      <c r="E4554" s="113" t="s">
        <v>211</v>
      </c>
      <c r="F4554" s="113"/>
      <c r="G4554" s="113">
        <v>1</v>
      </c>
      <c r="H4554" s="118">
        <v>8856</v>
      </c>
      <c r="I4554" s="161">
        <v>0.25</v>
      </c>
      <c r="J4554" s="157">
        <f t="shared" si="142"/>
        <v>6642</v>
      </c>
    </row>
    <row r="4555" spans="1:10" ht="15.75">
      <c r="A4555" s="37">
        <f t="shared" si="143"/>
        <v>4551</v>
      </c>
      <c r="B4555" s="115" t="s">
        <v>202</v>
      </c>
      <c r="C4555" s="113" t="s">
        <v>8431</v>
      </c>
      <c r="D4555" s="113" t="s">
        <v>8432</v>
      </c>
      <c r="E4555" s="113" t="s">
        <v>211</v>
      </c>
      <c r="F4555" s="113"/>
      <c r="G4555" s="113">
        <v>1</v>
      </c>
      <c r="H4555" s="118">
        <v>1500</v>
      </c>
      <c r="I4555" s="161">
        <v>0.25</v>
      </c>
      <c r="J4555" s="157">
        <f t="shared" si="142"/>
        <v>1125</v>
      </c>
    </row>
    <row r="4556" spans="1:10" ht="15.75">
      <c r="A4556" s="37">
        <f t="shared" si="143"/>
        <v>4552</v>
      </c>
      <c r="B4556" s="115" t="s">
        <v>202</v>
      </c>
      <c r="C4556" s="113" t="s">
        <v>8433</v>
      </c>
      <c r="D4556" s="113" t="s">
        <v>8434</v>
      </c>
      <c r="E4556" s="113" t="s">
        <v>211</v>
      </c>
      <c r="F4556" s="113"/>
      <c r="G4556" s="113">
        <v>1</v>
      </c>
      <c r="H4556" s="118">
        <v>3000</v>
      </c>
      <c r="I4556" s="161">
        <v>0.25</v>
      </c>
      <c r="J4556" s="157">
        <f t="shared" si="142"/>
        <v>2250</v>
      </c>
    </row>
    <row r="4557" spans="1:10" ht="15.75">
      <c r="A4557" s="37">
        <f t="shared" si="143"/>
        <v>4553</v>
      </c>
      <c r="B4557" s="115" t="s">
        <v>202</v>
      </c>
      <c r="C4557" s="113" t="s">
        <v>8435</v>
      </c>
      <c r="D4557" s="113" t="s">
        <v>8436</v>
      </c>
      <c r="E4557" s="113" t="s">
        <v>211</v>
      </c>
      <c r="F4557" s="113"/>
      <c r="G4557" s="113">
        <v>1</v>
      </c>
      <c r="H4557" s="118">
        <v>7500</v>
      </c>
      <c r="I4557" s="161">
        <v>0.25</v>
      </c>
      <c r="J4557" s="157">
        <f t="shared" si="142"/>
        <v>5625</v>
      </c>
    </row>
    <row r="4558" spans="1:10" ht="15.75">
      <c r="A4558" s="37">
        <f t="shared" si="143"/>
        <v>4554</v>
      </c>
      <c r="B4558" s="115" t="s">
        <v>202</v>
      </c>
      <c r="C4558" s="113" t="s">
        <v>8437</v>
      </c>
      <c r="D4558" s="113" t="s">
        <v>8438</v>
      </c>
      <c r="E4558" s="113" t="s">
        <v>211</v>
      </c>
      <c r="F4558" s="113"/>
      <c r="G4558" s="113">
        <v>1</v>
      </c>
      <c r="H4558" s="118">
        <v>1350</v>
      </c>
      <c r="I4558" s="161">
        <v>0.25</v>
      </c>
      <c r="J4558" s="157">
        <f t="shared" si="142"/>
        <v>1012.5</v>
      </c>
    </row>
    <row r="4559" spans="1:10" ht="15.75">
      <c r="A4559" s="37">
        <f t="shared" si="143"/>
        <v>4555</v>
      </c>
      <c r="B4559" s="115" t="s">
        <v>202</v>
      </c>
      <c r="C4559" s="113" t="s">
        <v>8439</v>
      </c>
      <c r="D4559" s="113" t="s">
        <v>8440</v>
      </c>
      <c r="E4559" s="113" t="s">
        <v>211</v>
      </c>
      <c r="F4559" s="113"/>
      <c r="G4559" s="113">
        <v>1</v>
      </c>
      <c r="H4559" s="118">
        <v>2700</v>
      </c>
      <c r="I4559" s="161">
        <v>0.25</v>
      </c>
      <c r="J4559" s="157">
        <f t="shared" si="142"/>
        <v>2025</v>
      </c>
    </row>
    <row r="4560" spans="1:10" ht="15.75">
      <c r="A4560" s="37">
        <f t="shared" si="143"/>
        <v>4556</v>
      </c>
      <c r="B4560" s="115" t="s">
        <v>202</v>
      </c>
      <c r="C4560" s="113" t="s">
        <v>8441</v>
      </c>
      <c r="D4560" s="113" t="s">
        <v>8442</v>
      </c>
      <c r="E4560" s="113" t="s">
        <v>211</v>
      </c>
      <c r="F4560" s="113"/>
      <c r="G4560" s="113">
        <v>1</v>
      </c>
      <c r="H4560" s="118">
        <v>8856</v>
      </c>
      <c r="I4560" s="161">
        <v>0.25</v>
      </c>
      <c r="J4560" s="157">
        <f t="shared" si="142"/>
        <v>6642</v>
      </c>
    </row>
    <row r="4561" spans="1:10" ht="15.75">
      <c r="A4561" s="37">
        <f t="shared" si="143"/>
        <v>4557</v>
      </c>
      <c r="B4561" s="115" t="s">
        <v>202</v>
      </c>
      <c r="C4561" s="113" t="s">
        <v>8443</v>
      </c>
      <c r="D4561" s="113" t="s">
        <v>8444</v>
      </c>
      <c r="E4561" s="113" t="s">
        <v>211</v>
      </c>
      <c r="F4561" s="113"/>
      <c r="G4561" s="113">
        <v>1</v>
      </c>
      <c r="H4561" s="118">
        <v>1500</v>
      </c>
      <c r="I4561" s="161">
        <v>0.25</v>
      </c>
      <c r="J4561" s="157">
        <f t="shared" si="142"/>
        <v>1125</v>
      </c>
    </row>
    <row r="4562" spans="1:10" ht="15.75">
      <c r="A4562" s="37">
        <f t="shared" si="143"/>
        <v>4558</v>
      </c>
      <c r="B4562" s="115" t="s">
        <v>202</v>
      </c>
      <c r="C4562" s="116" t="s">
        <v>8445</v>
      </c>
      <c r="D4562" s="113" t="s">
        <v>8446</v>
      </c>
      <c r="E4562" s="113" t="s">
        <v>211</v>
      </c>
      <c r="F4562" s="113"/>
      <c r="G4562" s="113">
        <v>1</v>
      </c>
      <c r="H4562" s="118">
        <v>3000</v>
      </c>
      <c r="I4562" s="161">
        <v>0.25</v>
      </c>
      <c r="J4562" s="157">
        <f t="shared" si="142"/>
        <v>2250</v>
      </c>
    </row>
    <row r="4563" spans="1:10" ht="15.75">
      <c r="A4563" s="37">
        <f t="shared" si="143"/>
        <v>4559</v>
      </c>
      <c r="B4563" s="115" t="s">
        <v>202</v>
      </c>
      <c r="C4563" s="116" t="s">
        <v>8447</v>
      </c>
      <c r="D4563" s="113" t="s">
        <v>8448</v>
      </c>
      <c r="E4563" s="113" t="s">
        <v>211</v>
      </c>
      <c r="F4563" s="113"/>
      <c r="G4563" s="113">
        <v>1</v>
      </c>
      <c r="H4563" s="118">
        <v>7500</v>
      </c>
      <c r="I4563" s="161">
        <v>0.25</v>
      </c>
      <c r="J4563" s="157">
        <f t="shared" si="142"/>
        <v>5625</v>
      </c>
    </row>
    <row r="4564" spans="1:10" ht="15.75">
      <c r="A4564" s="37">
        <f t="shared" si="143"/>
        <v>4560</v>
      </c>
      <c r="B4564" s="115" t="s">
        <v>202</v>
      </c>
      <c r="C4564" s="116" t="s">
        <v>8449</v>
      </c>
      <c r="D4564" s="113" t="s">
        <v>8450</v>
      </c>
      <c r="E4564" s="113" t="s">
        <v>211</v>
      </c>
      <c r="F4564" s="113"/>
      <c r="G4564" s="113">
        <v>1</v>
      </c>
      <c r="H4564" s="118">
        <v>1350</v>
      </c>
      <c r="I4564" s="161">
        <v>0.25</v>
      </c>
      <c r="J4564" s="157">
        <f t="shared" si="142"/>
        <v>1012.5</v>
      </c>
    </row>
    <row r="4565" spans="1:10" ht="15.75">
      <c r="A4565" s="37">
        <f t="shared" si="143"/>
        <v>4561</v>
      </c>
      <c r="B4565" s="115" t="s">
        <v>202</v>
      </c>
      <c r="C4565" s="116" t="s">
        <v>8451</v>
      </c>
      <c r="D4565" s="113" t="s">
        <v>8452</v>
      </c>
      <c r="E4565" s="113" t="s">
        <v>211</v>
      </c>
      <c r="F4565" s="113"/>
      <c r="G4565" s="113">
        <v>1</v>
      </c>
      <c r="H4565" s="118">
        <v>2700</v>
      </c>
      <c r="I4565" s="161">
        <v>0.25</v>
      </c>
      <c r="J4565" s="157">
        <f t="shared" si="142"/>
        <v>2025</v>
      </c>
    </row>
    <row r="4566" spans="1:10" ht="15.75">
      <c r="A4566" s="37">
        <f t="shared" si="143"/>
        <v>4562</v>
      </c>
      <c r="B4566" s="115" t="s">
        <v>202</v>
      </c>
      <c r="C4566" s="116" t="s">
        <v>8453</v>
      </c>
      <c r="D4566" s="113" t="s">
        <v>8454</v>
      </c>
      <c r="E4566" s="113" t="s">
        <v>211</v>
      </c>
      <c r="F4566" s="113"/>
      <c r="G4566" s="113">
        <v>1</v>
      </c>
      <c r="H4566" s="118">
        <v>8856</v>
      </c>
      <c r="I4566" s="161">
        <v>0.25</v>
      </c>
      <c r="J4566" s="157">
        <f t="shared" si="142"/>
        <v>6642</v>
      </c>
    </row>
    <row r="4567" spans="1:10" ht="15.75">
      <c r="A4567" s="37">
        <f t="shared" si="143"/>
        <v>4563</v>
      </c>
      <c r="B4567" s="115" t="s">
        <v>202</v>
      </c>
      <c r="C4567" s="116" t="s">
        <v>8455</v>
      </c>
      <c r="D4567" s="92" t="s">
        <v>8456</v>
      </c>
      <c r="E4567" s="113" t="s">
        <v>211</v>
      </c>
      <c r="F4567" s="92"/>
      <c r="G4567" s="113">
        <v>1</v>
      </c>
      <c r="H4567" s="118">
        <v>1500</v>
      </c>
      <c r="I4567" s="161">
        <v>0.25</v>
      </c>
      <c r="J4567" s="157">
        <f t="shared" si="142"/>
        <v>1125</v>
      </c>
    </row>
    <row r="4568" spans="1:10" ht="15.75">
      <c r="A4568" s="37">
        <f t="shared" si="143"/>
        <v>4564</v>
      </c>
      <c r="B4568" s="115" t="s">
        <v>202</v>
      </c>
      <c r="C4568" s="116" t="s">
        <v>8457</v>
      </c>
      <c r="D4568" s="92" t="s">
        <v>8458</v>
      </c>
      <c r="E4568" s="113" t="s">
        <v>211</v>
      </c>
      <c r="F4568" s="92"/>
      <c r="G4568" s="113">
        <v>1</v>
      </c>
      <c r="H4568" s="118">
        <v>3000</v>
      </c>
      <c r="I4568" s="161">
        <v>0.25</v>
      </c>
      <c r="J4568" s="157">
        <f t="shared" si="142"/>
        <v>2250</v>
      </c>
    </row>
    <row r="4569" spans="1:10" ht="15.75">
      <c r="A4569" s="37">
        <f t="shared" si="143"/>
        <v>4565</v>
      </c>
      <c r="B4569" s="115" t="s">
        <v>202</v>
      </c>
      <c r="C4569" s="116" t="s">
        <v>8459</v>
      </c>
      <c r="D4569" s="113" t="s">
        <v>8460</v>
      </c>
      <c r="E4569" s="113" t="s">
        <v>211</v>
      </c>
      <c r="F4569" s="113"/>
      <c r="G4569" s="113">
        <v>1</v>
      </c>
      <c r="H4569" s="118">
        <v>7500</v>
      </c>
      <c r="I4569" s="161">
        <v>0.25</v>
      </c>
      <c r="J4569" s="157">
        <f t="shared" si="142"/>
        <v>5625</v>
      </c>
    </row>
    <row r="4570" spans="1:10" ht="15.75">
      <c r="A4570" s="37">
        <f t="shared" si="143"/>
        <v>4566</v>
      </c>
      <c r="B4570" s="115" t="s">
        <v>202</v>
      </c>
      <c r="C4570" s="116" t="s">
        <v>8461</v>
      </c>
      <c r="D4570" s="113" t="s">
        <v>8462</v>
      </c>
      <c r="E4570" s="113" t="s">
        <v>211</v>
      </c>
      <c r="F4570" s="113"/>
      <c r="G4570" s="113">
        <v>1</v>
      </c>
      <c r="H4570" s="118">
        <v>1350</v>
      </c>
      <c r="I4570" s="161">
        <v>0.25</v>
      </c>
      <c r="J4570" s="157">
        <f t="shared" si="142"/>
        <v>1012.5</v>
      </c>
    </row>
    <row r="4571" spans="1:10" ht="15.75">
      <c r="A4571" s="37">
        <f t="shared" si="143"/>
        <v>4567</v>
      </c>
      <c r="B4571" s="115" t="s">
        <v>202</v>
      </c>
      <c r="C4571" s="116" t="s">
        <v>8463</v>
      </c>
      <c r="D4571" s="113" t="s">
        <v>8464</v>
      </c>
      <c r="E4571" s="113" t="s">
        <v>211</v>
      </c>
      <c r="F4571" s="113"/>
      <c r="G4571" s="113">
        <v>1</v>
      </c>
      <c r="H4571" s="118">
        <v>2700</v>
      </c>
      <c r="I4571" s="161">
        <v>0.25</v>
      </c>
      <c r="J4571" s="157">
        <f t="shared" si="142"/>
        <v>2025</v>
      </c>
    </row>
    <row r="4572" spans="1:10" ht="15.75">
      <c r="A4572" s="37">
        <f t="shared" si="143"/>
        <v>4568</v>
      </c>
      <c r="B4572" s="115" t="s">
        <v>202</v>
      </c>
      <c r="C4572" s="116" t="s">
        <v>8465</v>
      </c>
      <c r="D4572" s="92" t="s">
        <v>8466</v>
      </c>
      <c r="E4572" s="113" t="s">
        <v>211</v>
      </c>
      <c r="F4572" s="92"/>
      <c r="G4572" s="113">
        <v>1</v>
      </c>
      <c r="H4572" s="118">
        <v>8856</v>
      </c>
      <c r="I4572" s="161">
        <v>0.25</v>
      </c>
      <c r="J4572" s="157">
        <f t="shared" si="142"/>
        <v>6642</v>
      </c>
    </row>
    <row r="4573" spans="1:10" ht="15.75">
      <c r="A4573" s="37">
        <f t="shared" si="143"/>
        <v>4569</v>
      </c>
      <c r="B4573" s="115" t="s">
        <v>202</v>
      </c>
      <c r="C4573" s="116" t="s">
        <v>8467</v>
      </c>
      <c r="D4573" s="92" t="s">
        <v>8468</v>
      </c>
      <c r="E4573" s="113" t="s">
        <v>211</v>
      </c>
      <c r="F4573" s="92"/>
      <c r="G4573" s="113">
        <v>1</v>
      </c>
      <c r="H4573" s="118">
        <v>1500</v>
      </c>
      <c r="I4573" s="161">
        <v>0.25</v>
      </c>
      <c r="J4573" s="157">
        <f t="shared" si="142"/>
        <v>1125</v>
      </c>
    </row>
    <row r="4574" spans="1:10" ht="15.75">
      <c r="A4574" s="37">
        <f t="shared" si="143"/>
        <v>4570</v>
      </c>
      <c r="B4574" s="115" t="s">
        <v>202</v>
      </c>
      <c r="C4574" s="116" t="s">
        <v>8469</v>
      </c>
      <c r="D4574" s="113" t="s">
        <v>8470</v>
      </c>
      <c r="E4574" s="113" t="s">
        <v>211</v>
      </c>
      <c r="F4574" s="113"/>
      <c r="G4574" s="113">
        <v>1</v>
      </c>
      <c r="H4574" s="118">
        <v>3000</v>
      </c>
      <c r="I4574" s="161">
        <v>0.25</v>
      </c>
      <c r="J4574" s="157">
        <f t="shared" si="142"/>
        <v>2250</v>
      </c>
    </row>
    <row r="4575" spans="1:10" ht="15.75">
      <c r="A4575" s="37">
        <f t="shared" si="143"/>
        <v>4571</v>
      </c>
      <c r="B4575" s="115" t="s">
        <v>202</v>
      </c>
      <c r="C4575" s="116" t="s">
        <v>8471</v>
      </c>
      <c r="D4575" s="113" t="s">
        <v>8472</v>
      </c>
      <c r="E4575" s="113" t="s">
        <v>211</v>
      </c>
      <c r="F4575" s="113"/>
      <c r="G4575" s="113">
        <v>1</v>
      </c>
      <c r="H4575" s="118">
        <v>7500</v>
      </c>
      <c r="I4575" s="161">
        <v>0.25</v>
      </c>
      <c r="J4575" s="157">
        <f t="shared" si="142"/>
        <v>5625</v>
      </c>
    </row>
    <row r="4576" spans="1:10" ht="15.75">
      <c r="A4576" s="37">
        <f t="shared" si="143"/>
        <v>4572</v>
      </c>
      <c r="B4576" s="115" t="s">
        <v>202</v>
      </c>
      <c r="C4576" s="113" t="s">
        <v>8473</v>
      </c>
      <c r="D4576" s="113" t="s">
        <v>8474</v>
      </c>
      <c r="E4576" s="113" t="s">
        <v>211</v>
      </c>
      <c r="F4576" s="113"/>
      <c r="G4576" s="113">
        <v>1</v>
      </c>
      <c r="H4576" s="118">
        <v>655</v>
      </c>
      <c r="I4576" s="161">
        <v>0.25</v>
      </c>
      <c r="J4576" s="157">
        <f t="shared" si="142"/>
        <v>491.25</v>
      </c>
    </row>
    <row r="4577" spans="1:10" ht="15.75">
      <c r="A4577" s="37">
        <f t="shared" si="143"/>
        <v>4573</v>
      </c>
      <c r="B4577" s="115" t="s">
        <v>202</v>
      </c>
      <c r="C4577" s="113" t="s">
        <v>8475</v>
      </c>
      <c r="D4577" s="113" t="s">
        <v>8476</v>
      </c>
      <c r="E4577" s="113" t="s">
        <v>211</v>
      </c>
      <c r="F4577" s="113"/>
      <c r="G4577" s="113">
        <v>1</v>
      </c>
      <c r="H4577" s="118">
        <v>962.5</v>
      </c>
      <c r="I4577" s="161">
        <v>0.25</v>
      </c>
      <c r="J4577" s="157">
        <f t="shared" si="142"/>
        <v>721.875</v>
      </c>
    </row>
    <row r="4578" spans="1:10" ht="15.75">
      <c r="A4578" s="37">
        <f t="shared" si="143"/>
        <v>4574</v>
      </c>
      <c r="B4578" s="115" t="s">
        <v>202</v>
      </c>
      <c r="C4578" s="113" t="s">
        <v>8477</v>
      </c>
      <c r="D4578" s="113" t="s">
        <v>8478</v>
      </c>
      <c r="E4578" s="113" t="s">
        <v>211</v>
      </c>
      <c r="F4578" s="113"/>
      <c r="G4578" s="113">
        <v>1</v>
      </c>
      <c r="H4578" s="118">
        <v>1400</v>
      </c>
      <c r="I4578" s="161">
        <v>0.25</v>
      </c>
      <c r="J4578" s="157">
        <f t="shared" si="142"/>
        <v>1050</v>
      </c>
    </row>
    <row r="4579" spans="1:10" ht="15.75">
      <c r="A4579" s="37">
        <f t="shared" si="143"/>
        <v>4575</v>
      </c>
      <c r="B4579" s="115" t="s">
        <v>202</v>
      </c>
      <c r="C4579" s="113" t="s">
        <v>8479</v>
      </c>
      <c r="D4579" s="113" t="s">
        <v>8480</v>
      </c>
      <c r="E4579" s="113" t="s">
        <v>211</v>
      </c>
      <c r="F4579" s="113"/>
      <c r="G4579" s="113">
        <v>1</v>
      </c>
      <c r="H4579" s="118">
        <v>515</v>
      </c>
      <c r="I4579" s="161">
        <v>0.25</v>
      </c>
      <c r="J4579" s="157">
        <f t="shared" si="142"/>
        <v>386.25</v>
      </c>
    </row>
    <row r="4580" spans="1:10" ht="15.75">
      <c r="A4580" s="37">
        <f t="shared" si="143"/>
        <v>4576</v>
      </c>
      <c r="B4580" s="115" t="s">
        <v>202</v>
      </c>
      <c r="C4580" s="113" t="s">
        <v>8481</v>
      </c>
      <c r="D4580" s="113" t="s">
        <v>8482</v>
      </c>
      <c r="E4580" s="113" t="s">
        <v>211</v>
      </c>
      <c r="F4580" s="113"/>
      <c r="G4580" s="113">
        <v>1</v>
      </c>
      <c r="H4580" s="118">
        <v>822.5</v>
      </c>
      <c r="I4580" s="161">
        <v>0.25</v>
      </c>
      <c r="J4580" s="157">
        <f t="shared" si="142"/>
        <v>616.875</v>
      </c>
    </row>
    <row r="4581" spans="1:10" ht="15.75">
      <c r="A4581" s="37">
        <f t="shared" si="143"/>
        <v>4577</v>
      </c>
      <c r="B4581" s="115" t="s">
        <v>202</v>
      </c>
      <c r="C4581" s="113" t="s">
        <v>8483</v>
      </c>
      <c r="D4581" s="113" t="s">
        <v>8484</v>
      </c>
      <c r="E4581" s="113" t="s">
        <v>211</v>
      </c>
      <c r="F4581" s="113"/>
      <c r="G4581" s="113">
        <v>1</v>
      </c>
      <c r="H4581" s="118">
        <v>1260</v>
      </c>
      <c r="I4581" s="161">
        <v>0.25</v>
      </c>
      <c r="J4581" s="157">
        <f t="shared" si="142"/>
        <v>945</v>
      </c>
    </row>
    <row r="4582" spans="1:10" ht="15.75">
      <c r="A4582" s="37">
        <f t="shared" si="143"/>
        <v>4578</v>
      </c>
      <c r="B4582" s="115" t="s">
        <v>202</v>
      </c>
      <c r="C4582" s="113" t="s">
        <v>8485</v>
      </c>
      <c r="D4582" s="113" t="s">
        <v>8486</v>
      </c>
      <c r="E4582" s="113" t="s">
        <v>211</v>
      </c>
      <c r="F4582" s="113"/>
      <c r="G4582" s="113">
        <v>1</v>
      </c>
      <c r="H4582" s="118">
        <v>307.5</v>
      </c>
      <c r="I4582" s="161">
        <v>0.25</v>
      </c>
      <c r="J4582" s="157">
        <f t="shared" si="142"/>
        <v>230.625</v>
      </c>
    </row>
    <row r="4583" spans="1:10" ht="15.75">
      <c r="A4583" s="37">
        <f t="shared" si="143"/>
        <v>4579</v>
      </c>
      <c r="B4583" s="115" t="s">
        <v>202</v>
      </c>
      <c r="C4583" s="113" t="s">
        <v>8487</v>
      </c>
      <c r="D4583" s="113" t="s">
        <v>8488</v>
      </c>
      <c r="E4583" s="113" t="s">
        <v>211</v>
      </c>
      <c r="F4583" s="113"/>
      <c r="G4583" s="113">
        <v>1</v>
      </c>
      <c r="H4583" s="118">
        <v>372.5</v>
      </c>
      <c r="I4583" s="161">
        <v>0.25</v>
      </c>
      <c r="J4583" s="157">
        <f t="shared" si="142"/>
        <v>279.375</v>
      </c>
    </row>
    <row r="4584" spans="1:10" ht="15.75">
      <c r="A4584" s="37">
        <f t="shared" si="143"/>
        <v>4580</v>
      </c>
      <c r="B4584" s="115" t="s">
        <v>202</v>
      </c>
      <c r="C4584" s="113" t="s">
        <v>8473</v>
      </c>
      <c r="D4584" s="113" t="s">
        <v>8474</v>
      </c>
      <c r="E4584" s="113" t="s">
        <v>211</v>
      </c>
      <c r="F4584" s="113"/>
      <c r="G4584" s="113">
        <v>1</v>
      </c>
      <c r="H4584" s="118">
        <v>622.5</v>
      </c>
      <c r="I4584" s="161">
        <v>0.25</v>
      </c>
      <c r="J4584" s="157">
        <f t="shared" si="142"/>
        <v>466.875</v>
      </c>
    </row>
    <row r="4585" spans="1:10" ht="15.75">
      <c r="A4585" s="37">
        <f t="shared" si="143"/>
        <v>4581</v>
      </c>
      <c r="B4585" s="115" t="s">
        <v>202</v>
      </c>
      <c r="C4585" s="113" t="s">
        <v>8475</v>
      </c>
      <c r="D4585" s="113" t="s">
        <v>8476</v>
      </c>
      <c r="E4585" s="113" t="s">
        <v>211</v>
      </c>
      <c r="F4585" s="113"/>
      <c r="G4585" s="113">
        <v>1</v>
      </c>
      <c r="H4585" s="118">
        <v>915</v>
      </c>
      <c r="I4585" s="161">
        <v>0.25</v>
      </c>
      <c r="J4585" s="157">
        <f t="shared" si="142"/>
        <v>686.25</v>
      </c>
    </row>
    <row r="4586" spans="1:10" ht="15.75">
      <c r="A4586" s="37">
        <f t="shared" si="143"/>
        <v>4582</v>
      </c>
      <c r="B4586" s="115" t="s">
        <v>202</v>
      </c>
      <c r="C4586" s="113" t="s">
        <v>8477</v>
      </c>
      <c r="D4586" s="113" t="s">
        <v>8478</v>
      </c>
      <c r="E4586" s="113" t="s">
        <v>211</v>
      </c>
      <c r="F4586" s="113"/>
      <c r="G4586" s="113">
        <v>1</v>
      </c>
      <c r="H4586" s="118">
        <v>1330</v>
      </c>
      <c r="I4586" s="161">
        <v>0.25</v>
      </c>
      <c r="J4586" s="157">
        <f t="shared" si="142"/>
        <v>997.5</v>
      </c>
    </row>
    <row r="4587" spans="1:10" ht="15.75">
      <c r="A4587" s="37">
        <f t="shared" si="143"/>
        <v>4583</v>
      </c>
      <c r="B4587" s="115" t="s">
        <v>202</v>
      </c>
      <c r="C4587" s="113" t="s">
        <v>8479</v>
      </c>
      <c r="D4587" s="113" t="s">
        <v>8480</v>
      </c>
      <c r="E4587" s="113" t="s">
        <v>211</v>
      </c>
      <c r="F4587" s="113"/>
      <c r="G4587" s="113">
        <v>1</v>
      </c>
      <c r="H4587" s="118">
        <v>490</v>
      </c>
      <c r="I4587" s="161">
        <v>0.25</v>
      </c>
      <c r="J4587" s="157">
        <f t="shared" si="142"/>
        <v>367.5</v>
      </c>
    </row>
    <row r="4588" spans="1:10" ht="15.75">
      <c r="A4588" s="37">
        <f t="shared" si="143"/>
        <v>4584</v>
      </c>
      <c r="B4588" s="115" t="s">
        <v>202</v>
      </c>
      <c r="C4588" s="113" t="s">
        <v>8481</v>
      </c>
      <c r="D4588" s="113" t="s">
        <v>8482</v>
      </c>
      <c r="E4588" s="113" t="s">
        <v>211</v>
      </c>
      <c r="F4588" s="113"/>
      <c r="G4588" s="113">
        <v>1</v>
      </c>
      <c r="H4588" s="118">
        <v>780</v>
      </c>
      <c r="I4588" s="161">
        <v>0.25</v>
      </c>
      <c r="J4588" s="157">
        <f t="shared" si="142"/>
        <v>585</v>
      </c>
    </row>
    <row r="4589" spans="1:10" ht="15.75">
      <c r="A4589" s="37">
        <f t="shared" si="143"/>
        <v>4585</v>
      </c>
      <c r="B4589" s="115" t="s">
        <v>202</v>
      </c>
      <c r="C4589" s="113" t="s">
        <v>8483</v>
      </c>
      <c r="D4589" s="113" t="s">
        <v>8484</v>
      </c>
      <c r="E4589" s="113" t="s">
        <v>211</v>
      </c>
      <c r="F4589" s="113"/>
      <c r="G4589" s="113">
        <v>1</v>
      </c>
      <c r="H4589" s="118">
        <v>1197.5</v>
      </c>
      <c r="I4589" s="161">
        <v>0.25</v>
      </c>
      <c r="J4589" s="157">
        <f t="shared" si="142"/>
        <v>898.125</v>
      </c>
    </row>
    <row r="4590" spans="1:10" ht="15.75">
      <c r="A4590" s="37">
        <f t="shared" si="143"/>
        <v>4586</v>
      </c>
      <c r="B4590" s="115" t="s">
        <v>202</v>
      </c>
      <c r="C4590" s="113" t="s">
        <v>8485</v>
      </c>
      <c r="D4590" s="113" t="s">
        <v>8486</v>
      </c>
      <c r="E4590" s="113" t="s">
        <v>211</v>
      </c>
      <c r="F4590" s="113"/>
      <c r="G4590" s="113">
        <v>1</v>
      </c>
      <c r="H4590" s="118">
        <v>307.5</v>
      </c>
      <c r="I4590" s="161">
        <v>0.25</v>
      </c>
      <c r="J4590" s="157">
        <f t="shared" si="142"/>
        <v>230.625</v>
      </c>
    </row>
    <row r="4591" spans="1:10" ht="15.75">
      <c r="A4591" s="37">
        <f t="shared" si="143"/>
        <v>4587</v>
      </c>
      <c r="B4591" s="115" t="s">
        <v>202</v>
      </c>
      <c r="C4591" s="113" t="s">
        <v>8487</v>
      </c>
      <c r="D4591" s="113" t="s">
        <v>8488</v>
      </c>
      <c r="E4591" s="113" t="s">
        <v>211</v>
      </c>
      <c r="F4591" s="113"/>
      <c r="G4591" s="113">
        <v>1</v>
      </c>
      <c r="H4591" s="118">
        <v>372.5</v>
      </c>
      <c r="I4591" s="161">
        <v>0.25</v>
      </c>
      <c r="J4591" s="157">
        <f t="shared" si="142"/>
        <v>279.375</v>
      </c>
    </row>
    <row r="4592" spans="1:10" ht="15.75">
      <c r="A4592" s="37">
        <f t="shared" si="143"/>
        <v>4588</v>
      </c>
      <c r="B4592" s="115" t="s">
        <v>202</v>
      </c>
      <c r="C4592" s="113" t="s">
        <v>8473</v>
      </c>
      <c r="D4592" s="113" t="s">
        <v>8474</v>
      </c>
      <c r="E4592" s="113" t="s">
        <v>211</v>
      </c>
      <c r="F4592" s="113"/>
      <c r="G4592" s="113">
        <v>1</v>
      </c>
      <c r="H4592" s="118">
        <v>595</v>
      </c>
      <c r="I4592" s="161">
        <v>0.25</v>
      </c>
      <c r="J4592" s="157">
        <f t="shared" si="142"/>
        <v>446.25</v>
      </c>
    </row>
    <row r="4593" spans="1:10" ht="15.75">
      <c r="A4593" s="37">
        <f t="shared" si="143"/>
        <v>4589</v>
      </c>
      <c r="B4593" s="115" t="s">
        <v>202</v>
      </c>
      <c r="C4593" s="113" t="s">
        <v>8475</v>
      </c>
      <c r="D4593" s="113" t="s">
        <v>8476</v>
      </c>
      <c r="E4593" s="113" t="s">
        <v>211</v>
      </c>
      <c r="F4593" s="113"/>
      <c r="G4593" s="113">
        <v>1</v>
      </c>
      <c r="H4593" s="118">
        <v>875</v>
      </c>
      <c r="I4593" s="161">
        <v>0.25</v>
      </c>
      <c r="J4593" s="157">
        <f t="shared" si="142"/>
        <v>656.25</v>
      </c>
    </row>
    <row r="4594" spans="1:10" ht="15.75">
      <c r="A4594" s="37">
        <f t="shared" si="143"/>
        <v>4590</v>
      </c>
      <c r="B4594" s="115" t="s">
        <v>202</v>
      </c>
      <c r="C4594" s="113" t="s">
        <v>8477</v>
      </c>
      <c r="D4594" s="113" t="s">
        <v>8478</v>
      </c>
      <c r="E4594" s="113" t="s">
        <v>211</v>
      </c>
      <c r="F4594" s="113"/>
      <c r="G4594" s="113">
        <v>1</v>
      </c>
      <c r="H4594" s="118">
        <v>1275</v>
      </c>
      <c r="I4594" s="161">
        <v>0.25</v>
      </c>
      <c r="J4594" s="157">
        <f t="shared" si="142"/>
        <v>956.25</v>
      </c>
    </row>
    <row r="4595" spans="1:10" ht="15.75">
      <c r="A4595" s="37">
        <f t="shared" si="143"/>
        <v>4591</v>
      </c>
      <c r="B4595" s="115" t="s">
        <v>202</v>
      </c>
      <c r="C4595" s="113" t="s">
        <v>8479</v>
      </c>
      <c r="D4595" s="113" t="s">
        <v>8480</v>
      </c>
      <c r="E4595" s="113" t="s">
        <v>211</v>
      </c>
      <c r="F4595" s="113"/>
      <c r="G4595" s="113">
        <v>1</v>
      </c>
      <c r="H4595" s="118">
        <v>467.5</v>
      </c>
      <c r="I4595" s="161">
        <v>0.25</v>
      </c>
      <c r="J4595" s="157">
        <f t="shared" si="142"/>
        <v>350.625</v>
      </c>
    </row>
    <row r="4596" spans="1:10" ht="15.75">
      <c r="A4596" s="37">
        <f t="shared" si="143"/>
        <v>4592</v>
      </c>
      <c r="B4596" s="115" t="s">
        <v>202</v>
      </c>
      <c r="C4596" s="113" t="s">
        <v>8481</v>
      </c>
      <c r="D4596" s="113" t="s">
        <v>8482</v>
      </c>
      <c r="E4596" s="113" t="s">
        <v>211</v>
      </c>
      <c r="F4596" s="113"/>
      <c r="G4596" s="113">
        <v>1</v>
      </c>
      <c r="H4596" s="118">
        <v>747.5</v>
      </c>
      <c r="I4596" s="161">
        <v>0.25</v>
      </c>
      <c r="J4596" s="157">
        <f t="shared" si="142"/>
        <v>560.625</v>
      </c>
    </row>
    <row r="4597" spans="1:10" ht="15.75">
      <c r="A4597" s="37">
        <f t="shared" si="143"/>
        <v>4593</v>
      </c>
      <c r="B4597" s="115" t="s">
        <v>202</v>
      </c>
      <c r="C4597" s="113" t="s">
        <v>8483</v>
      </c>
      <c r="D4597" s="113" t="s">
        <v>8484</v>
      </c>
      <c r="E4597" s="113" t="s">
        <v>211</v>
      </c>
      <c r="F4597" s="113"/>
      <c r="G4597" s="113">
        <v>1</v>
      </c>
      <c r="H4597" s="118">
        <v>1147.5</v>
      </c>
      <c r="I4597" s="161">
        <v>0.25</v>
      </c>
      <c r="J4597" s="157">
        <f t="shared" si="142"/>
        <v>860.625</v>
      </c>
    </row>
    <row r="4598" spans="1:10" ht="15.75">
      <c r="A4598" s="37">
        <f t="shared" si="143"/>
        <v>4594</v>
      </c>
      <c r="B4598" s="115" t="s">
        <v>202</v>
      </c>
      <c r="C4598" s="113" t="s">
        <v>8485</v>
      </c>
      <c r="D4598" s="113" t="s">
        <v>8486</v>
      </c>
      <c r="E4598" s="113" t="s">
        <v>211</v>
      </c>
      <c r="F4598" s="113"/>
      <c r="G4598" s="113">
        <v>1</v>
      </c>
      <c r="H4598" s="118">
        <v>307.5</v>
      </c>
      <c r="I4598" s="161">
        <v>0.25</v>
      </c>
      <c r="J4598" s="157">
        <f t="shared" si="142"/>
        <v>230.625</v>
      </c>
    </row>
    <row r="4599" spans="1:10" ht="15.75">
      <c r="A4599" s="37">
        <f t="shared" si="143"/>
        <v>4595</v>
      </c>
      <c r="B4599" s="115" t="s">
        <v>202</v>
      </c>
      <c r="C4599" s="113" t="s">
        <v>8487</v>
      </c>
      <c r="D4599" s="113" t="s">
        <v>8488</v>
      </c>
      <c r="E4599" s="113" t="s">
        <v>211</v>
      </c>
      <c r="F4599" s="113"/>
      <c r="G4599" s="113">
        <v>1</v>
      </c>
      <c r="H4599" s="118">
        <v>372.5</v>
      </c>
      <c r="I4599" s="161">
        <v>0.25</v>
      </c>
      <c r="J4599" s="157">
        <f t="shared" ref="J4599:J4662" si="144">H4599*(1-I4599)</f>
        <v>279.375</v>
      </c>
    </row>
    <row r="4600" spans="1:10" ht="45">
      <c r="A4600" s="37">
        <f t="shared" si="143"/>
        <v>4596</v>
      </c>
      <c r="B4600" s="115" t="s">
        <v>202</v>
      </c>
      <c r="C4600" s="93" t="s">
        <v>8489</v>
      </c>
      <c r="D4600" s="92" t="s">
        <v>8490</v>
      </c>
      <c r="E4600" s="113" t="s">
        <v>211</v>
      </c>
      <c r="F4600" s="92"/>
      <c r="G4600" s="113">
        <v>1</v>
      </c>
      <c r="H4600" s="118">
        <v>77.5</v>
      </c>
      <c r="I4600" s="161">
        <v>0.25</v>
      </c>
      <c r="J4600" s="157">
        <f t="shared" si="144"/>
        <v>58.125</v>
      </c>
    </row>
    <row r="4601" spans="1:10" ht="15.75">
      <c r="A4601" s="37">
        <f t="shared" si="143"/>
        <v>4597</v>
      </c>
      <c r="B4601" s="115" t="s">
        <v>202</v>
      </c>
      <c r="C4601" s="116" t="s">
        <v>8265</v>
      </c>
      <c r="D4601" s="113" t="s">
        <v>8266</v>
      </c>
      <c r="E4601" s="113" t="s">
        <v>211</v>
      </c>
      <c r="F4601" s="113"/>
      <c r="G4601" s="113">
        <v>1</v>
      </c>
      <c r="H4601" s="118">
        <v>12.5</v>
      </c>
      <c r="I4601" s="161">
        <v>0.25</v>
      </c>
      <c r="J4601" s="157">
        <f t="shared" si="144"/>
        <v>9.375</v>
      </c>
    </row>
    <row r="4602" spans="1:10" ht="15.75">
      <c r="A4602" s="37">
        <f t="shared" si="143"/>
        <v>4598</v>
      </c>
      <c r="B4602" s="115" t="s">
        <v>202</v>
      </c>
      <c r="C4602" s="116" t="s">
        <v>8267</v>
      </c>
      <c r="D4602" s="113" t="s">
        <v>8268</v>
      </c>
      <c r="E4602" s="113" t="s">
        <v>211</v>
      </c>
      <c r="F4602" s="113"/>
      <c r="G4602" s="113">
        <v>1</v>
      </c>
      <c r="H4602" s="118">
        <v>7.5</v>
      </c>
      <c r="I4602" s="161">
        <v>0.25</v>
      </c>
      <c r="J4602" s="157">
        <f t="shared" si="144"/>
        <v>5.625</v>
      </c>
    </row>
    <row r="4603" spans="1:10" ht="45">
      <c r="A4603" s="37">
        <f t="shared" si="143"/>
        <v>4599</v>
      </c>
      <c r="B4603" s="115" t="s">
        <v>202</v>
      </c>
      <c r="C4603" s="93" t="s">
        <v>8491</v>
      </c>
      <c r="D4603" s="92" t="s">
        <v>8492</v>
      </c>
      <c r="E4603" s="113" t="s">
        <v>211</v>
      </c>
      <c r="F4603" s="92"/>
      <c r="G4603" s="113">
        <v>1</v>
      </c>
      <c r="H4603" s="118">
        <v>225</v>
      </c>
      <c r="I4603" s="161">
        <v>0.25</v>
      </c>
      <c r="J4603" s="157">
        <f t="shared" si="144"/>
        <v>168.75</v>
      </c>
    </row>
    <row r="4604" spans="1:10" ht="15.75">
      <c r="A4604" s="37">
        <f t="shared" si="143"/>
        <v>4600</v>
      </c>
      <c r="B4604" s="115" t="s">
        <v>202</v>
      </c>
      <c r="C4604" s="116" t="s">
        <v>8265</v>
      </c>
      <c r="D4604" s="113" t="s">
        <v>8266</v>
      </c>
      <c r="E4604" s="113" t="s">
        <v>211</v>
      </c>
      <c r="F4604" s="113"/>
      <c r="G4604" s="113">
        <v>1</v>
      </c>
      <c r="H4604" s="118">
        <v>12.5</v>
      </c>
      <c r="I4604" s="161">
        <v>0.25</v>
      </c>
      <c r="J4604" s="157">
        <f t="shared" si="144"/>
        <v>9.375</v>
      </c>
    </row>
    <row r="4605" spans="1:10" ht="15.75">
      <c r="A4605" s="37">
        <f t="shared" si="143"/>
        <v>4601</v>
      </c>
      <c r="B4605" s="115" t="s">
        <v>202</v>
      </c>
      <c r="C4605" s="116" t="s">
        <v>8267</v>
      </c>
      <c r="D4605" s="113" t="s">
        <v>8268</v>
      </c>
      <c r="E4605" s="113" t="s">
        <v>211</v>
      </c>
      <c r="F4605" s="113"/>
      <c r="G4605" s="113">
        <v>1</v>
      </c>
      <c r="H4605" s="118">
        <v>7.5</v>
      </c>
      <c r="I4605" s="161">
        <v>0.25</v>
      </c>
      <c r="J4605" s="157">
        <f t="shared" si="144"/>
        <v>5.625</v>
      </c>
    </row>
    <row r="4606" spans="1:10" ht="15.75">
      <c r="A4606" s="37">
        <f t="shared" si="143"/>
        <v>4602</v>
      </c>
      <c r="B4606" s="115" t="s">
        <v>202</v>
      </c>
      <c r="C4606" s="113" t="s">
        <v>8493</v>
      </c>
      <c r="D4606" s="113" t="s">
        <v>8494</v>
      </c>
      <c r="E4606" s="113" t="s">
        <v>211</v>
      </c>
      <c r="F4606" s="113"/>
      <c r="G4606" s="113">
        <v>1</v>
      </c>
      <c r="H4606" s="118">
        <v>22.5</v>
      </c>
      <c r="I4606" s="161">
        <v>0.25</v>
      </c>
      <c r="J4606" s="157">
        <f t="shared" si="144"/>
        <v>16.875</v>
      </c>
    </row>
    <row r="4607" spans="1:10" ht="15.75">
      <c r="A4607" s="37">
        <f t="shared" si="143"/>
        <v>4603</v>
      </c>
      <c r="B4607" s="115" t="s">
        <v>202</v>
      </c>
      <c r="C4607" s="113" t="s">
        <v>8495</v>
      </c>
      <c r="D4607" s="113" t="s">
        <v>8496</v>
      </c>
      <c r="E4607" s="113" t="s">
        <v>211</v>
      </c>
      <c r="F4607" s="113"/>
      <c r="G4607" s="113">
        <v>1</v>
      </c>
      <c r="H4607" s="118">
        <v>8.75</v>
      </c>
      <c r="I4607" s="161">
        <v>0.25</v>
      </c>
      <c r="J4607" s="157">
        <f t="shared" si="144"/>
        <v>6.5625</v>
      </c>
    </row>
    <row r="4608" spans="1:10" ht="15.75">
      <c r="A4608" s="37">
        <f t="shared" si="143"/>
        <v>4604</v>
      </c>
      <c r="B4608" s="115" t="s">
        <v>202</v>
      </c>
      <c r="C4608" s="113" t="s">
        <v>8497</v>
      </c>
      <c r="D4608" s="113" t="s">
        <v>8498</v>
      </c>
      <c r="E4608" s="113" t="s">
        <v>211</v>
      </c>
      <c r="F4608" s="113"/>
      <c r="G4608" s="113">
        <v>1</v>
      </c>
      <c r="H4608" s="118">
        <v>13.75</v>
      </c>
      <c r="I4608" s="161">
        <v>0.25</v>
      </c>
      <c r="J4608" s="157">
        <f t="shared" si="144"/>
        <v>10.3125</v>
      </c>
    </row>
    <row r="4609" spans="1:10" ht="15.75">
      <c r="A4609" s="37">
        <f t="shared" si="143"/>
        <v>4605</v>
      </c>
      <c r="B4609" s="115" t="s">
        <v>202</v>
      </c>
      <c r="C4609" s="113" t="s">
        <v>8499</v>
      </c>
      <c r="D4609" s="113" t="s">
        <v>8500</v>
      </c>
      <c r="E4609" s="113" t="s">
        <v>211</v>
      </c>
      <c r="F4609" s="113"/>
      <c r="G4609" s="113">
        <v>1</v>
      </c>
      <c r="H4609" s="118">
        <v>42.5</v>
      </c>
      <c r="I4609" s="161">
        <v>0.25</v>
      </c>
      <c r="J4609" s="157">
        <f t="shared" si="144"/>
        <v>31.875</v>
      </c>
    </row>
    <row r="4610" spans="1:10" ht="15.75">
      <c r="A4610" s="37">
        <f t="shared" si="143"/>
        <v>4606</v>
      </c>
      <c r="B4610" s="115" t="s">
        <v>202</v>
      </c>
      <c r="C4610" s="113" t="s">
        <v>8291</v>
      </c>
      <c r="D4610" s="113" t="s">
        <v>8292</v>
      </c>
      <c r="E4610" s="113" t="s">
        <v>211</v>
      </c>
      <c r="F4610" s="113"/>
      <c r="G4610" s="113">
        <v>1</v>
      </c>
      <c r="H4610" s="118">
        <v>0.55000000000000004</v>
      </c>
      <c r="I4610" s="161">
        <v>0.25</v>
      </c>
      <c r="J4610" s="157">
        <f t="shared" si="144"/>
        <v>0.41250000000000003</v>
      </c>
    </row>
    <row r="4611" spans="1:10" ht="15.75">
      <c r="A4611" s="37">
        <f t="shared" si="143"/>
        <v>4607</v>
      </c>
      <c r="B4611" s="115" t="s">
        <v>202</v>
      </c>
      <c r="C4611" s="113" t="s">
        <v>8293</v>
      </c>
      <c r="D4611" s="113" t="s">
        <v>8294</v>
      </c>
      <c r="E4611" s="113" t="s">
        <v>211</v>
      </c>
      <c r="F4611" s="113"/>
      <c r="G4611" s="113">
        <v>1</v>
      </c>
      <c r="H4611" s="118">
        <v>0.55000000000000004</v>
      </c>
      <c r="I4611" s="161">
        <v>0.25</v>
      </c>
      <c r="J4611" s="157">
        <f t="shared" si="144"/>
        <v>0.41250000000000003</v>
      </c>
    </row>
    <row r="4612" spans="1:10" ht="15.75">
      <c r="A4612" s="37">
        <f t="shared" si="143"/>
        <v>4608</v>
      </c>
      <c r="B4612" s="115" t="s">
        <v>202</v>
      </c>
      <c r="C4612" s="113" t="s">
        <v>8295</v>
      </c>
      <c r="D4612" s="113" t="s">
        <v>8296</v>
      </c>
      <c r="E4612" s="113" t="s">
        <v>211</v>
      </c>
      <c r="F4612" s="113"/>
      <c r="G4612" s="113">
        <v>1</v>
      </c>
      <c r="H4612" s="118">
        <v>0.65</v>
      </c>
      <c r="I4612" s="161">
        <v>0.25</v>
      </c>
      <c r="J4612" s="157">
        <f t="shared" si="144"/>
        <v>0.48750000000000004</v>
      </c>
    </row>
    <row r="4613" spans="1:10" ht="15.75">
      <c r="A4613" s="37">
        <f t="shared" si="143"/>
        <v>4609</v>
      </c>
      <c r="B4613" s="115" t="s">
        <v>202</v>
      </c>
      <c r="C4613" s="113" t="s">
        <v>8297</v>
      </c>
      <c r="D4613" s="113" t="s">
        <v>8298</v>
      </c>
      <c r="E4613" s="113" t="s">
        <v>211</v>
      </c>
      <c r="F4613" s="113"/>
      <c r="G4613" s="113">
        <v>1</v>
      </c>
      <c r="H4613" s="118">
        <v>2.625</v>
      </c>
      <c r="I4613" s="161">
        <v>0.25</v>
      </c>
      <c r="J4613" s="157">
        <f t="shared" si="144"/>
        <v>1.96875</v>
      </c>
    </row>
    <row r="4614" spans="1:10" ht="15.75">
      <c r="A4614" s="37">
        <f t="shared" si="143"/>
        <v>4610</v>
      </c>
      <c r="B4614" s="115" t="s">
        <v>202</v>
      </c>
      <c r="C4614" s="113" t="s">
        <v>8299</v>
      </c>
      <c r="D4614" s="113" t="s">
        <v>8300</v>
      </c>
      <c r="E4614" s="113" t="s">
        <v>211</v>
      </c>
      <c r="F4614" s="113"/>
      <c r="G4614" s="113">
        <v>1</v>
      </c>
      <c r="H4614" s="118">
        <v>3.25</v>
      </c>
      <c r="I4614" s="161">
        <v>0.25</v>
      </c>
      <c r="J4614" s="157">
        <f t="shared" si="144"/>
        <v>2.4375</v>
      </c>
    </row>
    <row r="4615" spans="1:10" ht="15.75">
      <c r="A4615" s="37">
        <f t="shared" ref="A4615:A4678" si="145">A4614+1</f>
        <v>4611</v>
      </c>
      <c r="B4615" s="115" t="s">
        <v>202</v>
      </c>
      <c r="C4615" s="113" t="s">
        <v>8301</v>
      </c>
      <c r="D4615" s="113" t="s">
        <v>8302</v>
      </c>
      <c r="E4615" s="113" t="s">
        <v>211</v>
      </c>
      <c r="F4615" s="113"/>
      <c r="G4615" s="113">
        <v>1</v>
      </c>
      <c r="H4615" s="118">
        <v>3.75</v>
      </c>
      <c r="I4615" s="161">
        <v>0.25</v>
      </c>
      <c r="J4615" s="157">
        <f t="shared" si="144"/>
        <v>2.8125</v>
      </c>
    </row>
    <row r="4616" spans="1:10" ht="15.75">
      <c r="A4616" s="37">
        <f t="shared" si="145"/>
        <v>4612</v>
      </c>
      <c r="B4616" s="115" t="s">
        <v>202</v>
      </c>
      <c r="C4616" s="113" t="s">
        <v>8303</v>
      </c>
      <c r="D4616" s="113" t="s">
        <v>8304</v>
      </c>
      <c r="E4616" s="113" t="s">
        <v>211</v>
      </c>
      <c r="F4616" s="113"/>
      <c r="G4616" s="113">
        <v>1</v>
      </c>
      <c r="H4616" s="118">
        <v>3.75</v>
      </c>
      <c r="I4616" s="161">
        <v>0.25</v>
      </c>
      <c r="J4616" s="157">
        <f t="shared" si="144"/>
        <v>2.8125</v>
      </c>
    </row>
    <row r="4617" spans="1:10" ht="15.75">
      <c r="A4617" s="37">
        <f t="shared" si="145"/>
        <v>4613</v>
      </c>
      <c r="B4617" s="115" t="s">
        <v>202</v>
      </c>
      <c r="C4617" s="113" t="s">
        <v>8305</v>
      </c>
      <c r="D4617" s="113" t="s">
        <v>8306</v>
      </c>
      <c r="E4617" s="113" t="s">
        <v>211</v>
      </c>
      <c r="F4617" s="113"/>
      <c r="G4617" s="113">
        <v>1</v>
      </c>
      <c r="H4617" s="118">
        <v>4.5</v>
      </c>
      <c r="I4617" s="161">
        <v>0.25</v>
      </c>
      <c r="J4617" s="157">
        <f t="shared" si="144"/>
        <v>3.375</v>
      </c>
    </row>
    <row r="4618" spans="1:10" ht="15.75">
      <c r="A4618" s="37">
        <f t="shared" si="145"/>
        <v>4614</v>
      </c>
      <c r="B4618" s="115" t="s">
        <v>202</v>
      </c>
      <c r="C4618" s="113" t="s">
        <v>8307</v>
      </c>
      <c r="D4618" s="113" t="s">
        <v>8308</v>
      </c>
      <c r="E4618" s="113" t="s">
        <v>211</v>
      </c>
      <c r="F4618" s="113"/>
      <c r="G4618" s="113">
        <v>1</v>
      </c>
      <c r="H4618" s="118">
        <v>15</v>
      </c>
      <c r="I4618" s="161">
        <v>0.25</v>
      </c>
      <c r="J4618" s="157">
        <f t="shared" si="144"/>
        <v>11.25</v>
      </c>
    </row>
    <row r="4619" spans="1:10" ht="15.75">
      <c r="A4619" s="37">
        <f t="shared" si="145"/>
        <v>4615</v>
      </c>
      <c r="B4619" s="115" t="s">
        <v>202</v>
      </c>
      <c r="C4619" s="113" t="s">
        <v>8309</v>
      </c>
      <c r="D4619" s="113" t="s">
        <v>8310</v>
      </c>
      <c r="E4619" s="113" t="s">
        <v>211</v>
      </c>
      <c r="F4619" s="113"/>
      <c r="G4619" s="113">
        <v>1</v>
      </c>
      <c r="H4619" s="118">
        <v>6.5</v>
      </c>
      <c r="I4619" s="161">
        <v>0.25</v>
      </c>
      <c r="J4619" s="157">
        <f t="shared" si="144"/>
        <v>4.875</v>
      </c>
    </row>
    <row r="4620" spans="1:10" ht="15.75">
      <c r="A4620" s="37">
        <f t="shared" si="145"/>
        <v>4616</v>
      </c>
      <c r="B4620" s="115" t="s">
        <v>202</v>
      </c>
      <c r="C4620" s="113" t="s">
        <v>8311</v>
      </c>
      <c r="D4620" s="113" t="s">
        <v>8312</v>
      </c>
      <c r="E4620" s="113" t="s">
        <v>211</v>
      </c>
      <c r="F4620" s="113"/>
      <c r="G4620" s="113">
        <v>1</v>
      </c>
      <c r="H4620" s="118">
        <v>2</v>
      </c>
      <c r="I4620" s="161">
        <v>0.25</v>
      </c>
      <c r="J4620" s="157">
        <f t="shared" si="144"/>
        <v>1.5</v>
      </c>
    </row>
    <row r="4621" spans="1:10" ht="15.75">
      <c r="A4621" s="37">
        <f t="shared" si="145"/>
        <v>4617</v>
      </c>
      <c r="B4621" s="115" t="s">
        <v>202</v>
      </c>
      <c r="C4621" s="113" t="s">
        <v>8313</v>
      </c>
      <c r="D4621" s="113" t="s">
        <v>8314</v>
      </c>
      <c r="E4621" s="113" t="s">
        <v>211</v>
      </c>
      <c r="F4621" s="113"/>
      <c r="G4621" s="113">
        <v>1</v>
      </c>
      <c r="H4621" s="118">
        <v>1.125</v>
      </c>
      <c r="I4621" s="161">
        <v>0.25</v>
      </c>
      <c r="J4621" s="157">
        <f t="shared" si="144"/>
        <v>0.84375</v>
      </c>
    </row>
    <row r="4622" spans="1:10" ht="15.75">
      <c r="A4622" s="37">
        <f t="shared" si="145"/>
        <v>4618</v>
      </c>
      <c r="B4622" s="115" t="s">
        <v>202</v>
      </c>
      <c r="C4622" s="113" t="s">
        <v>8315</v>
      </c>
      <c r="D4622" s="113" t="s">
        <v>8316</v>
      </c>
      <c r="E4622" s="113" t="s">
        <v>211</v>
      </c>
      <c r="F4622" s="113"/>
      <c r="G4622" s="113">
        <v>1</v>
      </c>
      <c r="H4622" s="118">
        <v>42.5</v>
      </c>
      <c r="I4622" s="161">
        <v>0.25</v>
      </c>
      <c r="J4622" s="157">
        <f t="shared" si="144"/>
        <v>31.875</v>
      </c>
    </row>
    <row r="4623" spans="1:10" ht="15.75">
      <c r="A4623" s="37">
        <f t="shared" si="145"/>
        <v>4619</v>
      </c>
      <c r="B4623" s="115" t="s">
        <v>202</v>
      </c>
      <c r="C4623" s="113" t="s">
        <v>8317</v>
      </c>
      <c r="D4623" s="113" t="s">
        <v>8318</v>
      </c>
      <c r="E4623" s="113" t="s">
        <v>211</v>
      </c>
      <c r="F4623" s="113"/>
      <c r="G4623" s="113">
        <v>1</v>
      </c>
      <c r="H4623" s="118">
        <v>2.625</v>
      </c>
      <c r="I4623" s="161">
        <v>0.25</v>
      </c>
      <c r="J4623" s="157">
        <f t="shared" si="144"/>
        <v>1.96875</v>
      </c>
    </row>
    <row r="4624" spans="1:10" ht="15.75">
      <c r="A4624" s="37">
        <f t="shared" si="145"/>
        <v>4620</v>
      </c>
      <c r="B4624" s="115" t="s">
        <v>202</v>
      </c>
      <c r="C4624" s="113" t="s">
        <v>8319</v>
      </c>
      <c r="D4624" s="113" t="s">
        <v>8320</v>
      </c>
      <c r="E4624" s="113" t="s">
        <v>211</v>
      </c>
      <c r="F4624" s="113"/>
      <c r="G4624" s="113">
        <v>1</v>
      </c>
      <c r="H4624" s="118">
        <v>2.625</v>
      </c>
      <c r="I4624" s="161">
        <v>0.25</v>
      </c>
      <c r="J4624" s="157">
        <f t="shared" si="144"/>
        <v>1.96875</v>
      </c>
    </row>
    <row r="4625" spans="1:10" ht="15.75">
      <c r="A4625" s="37">
        <f t="shared" si="145"/>
        <v>4621</v>
      </c>
      <c r="B4625" s="115" t="s">
        <v>202</v>
      </c>
      <c r="C4625" s="113" t="s">
        <v>8321</v>
      </c>
      <c r="D4625" s="113" t="s">
        <v>8320</v>
      </c>
      <c r="E4625" s="113" t="s">
        <v>211</v>
      </c>
      <c r="F4625" s="113"/>
      <c r="G4625" s="113">
        <v>1</v>
      </c>
      <c r="H4625" s="118">
        <v>2.625</v>
      </c>
      <c r="I4625" s="161">
        <v>0.25</v>
      </c>
      <c r="J4625" s="157">
        <f t="shared" si="144"/>
        <v>1.96875</v>
      </c>
    </row>
    <row r="4626" spans="1:10" ht="15.75">
      <c r="A4626" s="37">
        <f t="shared" si="145"/>
        <v>4622</v>
      </c>
      <c r="B4626" s="115" t="s">
        <v>202</v>
      </c>
      <c r="C4626" s="113" t="s">
        <v>8322</v>
      </c>
      <c r="D4626" s="113" t="s">
        <v>8320</v>
      </c>
      <c r="E4626" s="113" t="s">
        <v>211</v>
      </c>
      <c r="F4626" s="113"/>
      <c r="G4626" s="113">
        <v>1</v>
      </c>
      <c r="H4626" s="118">
        <v>3.25</v>
      </c>
      <c r="I4626" s="161">
        <v>0.25</v>
      </c>
      <c r="J4626" s="157">
        <f t="shared" si="144"/>
        <v>2.4375</v>
      </c>
    </row>
    <row r="4627" spans="1:10" ht="15.75">
      <c r="A4627" s="37">
        <f t="shared" si="145"/>
        <v>4623</v>
      </c>
      <c r="B4627" s="115" t="s">
        <v>202</v>
      </c>
      <c r="C4627" s="113" t="s">
        <v>8323</v>
      </c>
      <c r="D4627" s="113" t="s">
        <v>8320</v>
      </c>
      <c r="E4627" s="113" t="s">
        <v>211</v>
      </c>
      <c r="F4627" s="113"/>
      <c r="G4627" s="113">
        <v>1</v>
      </c>
      <c r="H4627" s="118">
        <v>3.25</v>
      </c>
      <c r="I4627" s="161">
        <v>0.25</v>
      </c>
      <c r="J4627" s="157">
        <f t="shared" si="144"/>
        <v>2.4375</v>
      </c>
    </row>
    <row r="4628" spans="1:10" ht="15.75">
      <c r="A4628" s="37">
        <f t="shared" si="145"/>
        <v>4624</v>
      </c>
      <c r="B4628" s="115" t="s">
        <v>202</v>
      </c>
      <c r="C4628" s="113" t="s">
        <v>8324</v>
      </c>
      <c r="D4628" s="113" t="s">
        <v>8325</v>
      </c>
      <c r="E4628" s="113" t="s">
        <v>211</v>
      </c>
      <c r="F4628" s="113"/>
      <c r="G4628" s="113">
        <v>1</v>
      </c>
      <c r="H4628" s="118">
        <v>4</v>
      </c>
      <c r="I4628" s="161">
        <v>0.25</v>
      </c>
      <c r="J4628" s="157">
        <f t="shared" si="144"/>
        <v>3</v>
      </c>
    </row>
    <row r="4629" spans="1:10" ht="15.75">
      <c r="A4629" s="37">
        <f t="shared" si="145"/>
        <v>4625</v>
      </c>
      <c r="B4629" s="115" t="s">
        <v>202</v>
      </c>
      <c r="C4629" s="113" t="s">
        <v>8326</v>
      </c>
      <c r="D4629" s="113" t="s">
        <v>8325</v>
      </c>
      <c r="E4629" s="113" t="s">
        <v>211</v>
      </c>
      <c r="F4629" s="113"/>
      <c r="G4629" s="113">
        <v>1</v>
      </c>
      <c r="H4629" s="118">
        <v>4</v>
      </c>
      <c r="I4629" s="161">
        <v>0.25</v>
      </c>
      <c r="J4629" s="157">
        <f t="shared" si="144"/>
        <v>3</v>
      </c>
    </row>
    <row r="4630" spans="1:10" ht="15.75">
      <c r="A4630" s="37">
        <f t="shared" si="145"/>
        <v>4626</v>
      </c>
      <c r="B4630" s="115" t="s">
        <v>202</v>
      </c>
      <c r="C4630" s="113" t="s">
        <v>8327</v>
      </c>
      <c r="D4630" s="113" t="s">
        <v>8328</v>
      </c>
      <c r="E4630" s="113" t="s">
        <v>211</v>
      </c>
      <c r="F4630" s="113"/>
      <c r="G4630" s="113">
        <v>1</v>
      </c>
      <c r="H4630" s="118">
        <v>1.1749999999999998</v>
      </c>
      <c r="I4630" s="161">
        <v>0.25</v>
      </c>
      <c r="J4630" s="157">
        <f t="shared" si="144"/>
        <v>0.88124999999999987</v>
      </c>
    </row>
    <row r="4631" spans="1:10" ht="15.75">
      <c r="A4631" s="37">
        <f t="shared" si="145"/>
        <v>4627</v>
      </c>
      <c r="B4631" s="115" t="s">
        <v>202</v>
      </c>
      <c r="C4631" s="113" t="s">
        <v>8329</v>
      </c>
      <c r="D4631" s="113" t="s">
        <v>8330</v>
      </c>
      <c r="E4631" s="113" t="s">
        <v>211</v>
      </c>
      <c r="F4631" s="113"/>
      <c r="G4631" s="113">
        <v>1</v>
      </c>
      <c r="H4631" s="118">
        <v>1.625</v>
      </c>
      <c r="I4631" s="161">
        <v>0.25</v>
      </c>
      <c r="J4631" s="157">
        <f t="shared" si="144"/>
        <v>1.21875</v>
      </c>
    </row>
    <row r="4632" spans="1:10" ht="15.75">
      <c r="A4632" s="37">
        <f t="shared" si="145"/>
        <v>4628</v>
      </c>
      <c r="B4632" s="115" t="s">
        <v>202</v>
      </c>
      <c r="C4632" s="113" t="s">
        <v>8331</v>
      </c>
      <c r="D4632" s="113" t="s">
        <v>8332</v>
      </c>
      <c r="E4632" s="113" t="s">
        <v>211</v>
      </c>
      <c r="F4632" s="113"/>
      <c r="G4632" s="113">
        <v>1</v>
      </c>
      <c r="H4632" s="118">
        <v>7.5</v>
      </c>
      <c r="I4632" s="161">
        <v>0.25</v>
      </c>
      <c r="J4632" s="157">
        <f t="shared" si="144"/>
        <v>5.625</v>
      </c>
    </row>
    <row r="4633" spans="1:10" ht="15.75">
      <c r="A4633" s="37">
        <f t="shared" si="145"/>
        <v>4629</v>
      </c>
      <c r="B4633" s="115" t="s">
        <v>202</v>
      </c>
      <c r="C4633" s="113" t="s">
        <v>8333</v>
      </c>
      <c r="D4633" s="113" t="s">
        <v>8334</v>
      </c>
      <c r="E4633" s="113" t="s">
        <v>211</v>
      </c>
      <c r="F4633" s="113"/>
      <c r="G4633" s="113">
        <v>1</v>
      </c>
      <c r="H4633" s="118">
        <v>2.625</v>
      </c>
      <c r="I4633" s="161">
        <v>0.25</v>
      </c>
      <c r="J4633" s="157">
        <f t="shared" si="144"/>
        <v>1.96875</v>
      </c>
    </row>
    <row r="4634" spans="1:10" ht="15.75">
      <c r="A4634" s="37">
        <f t="shared" si="145"/>
        <v>4630</v>
      </c>
      <c r="B4634" s="115" t="s">
        <v>202</v>
      </c>
      <c r="C4634" s="113" t="s">
        <v>8335</v>
      </c>
      <c r="D4634" s="113" t="s">
        <v>8336</v>
      </c>
      <c r="E4634" s="113" t="s">
        <v>211</v>
      </c>
      <c r="F4634" s="113"/>
      <c r="G4634" s="113">
        <v>1</v>
      </c>
      <c r="H4634" s="118">
        <v>7</v>
      </c>
      <c r="I4634" s="161">
        <v>0.25</v>
      </c>
      <c r="J4634" s="157">
        <f t="shared" si="144"/>
        <v>5.25</v>
      </c>
    </row>
    <row r="4635" spans="1:10" ht="15.75">
      <c r="A4635" s="37">
        <f t="shared" si="145"/>
        <v>4631</v>
      </c>
      <c r="B4635" s="115" t="s">
        <v>202</v>
      </c>
      <c r="C4635" s="113" t="s">
        <v>8337</v>
      </c>
      <c r="D4635" s="113" t="s">
        <v>8338</v>
      </c>
      <c r="E4635" s="113" t="s">
        <v>211</v>
      </c>
      <c r="F4635" s="113"/>
      <c r="G4635" s="113">
        <v>1</v>
      </c>
      <c r="H4635" s="118">
        <v>7.5</v>
      </c>
      <c r="I4635" s="161">
        <v>0.25</v>
      </c>
      <c r="J4635" s="157">
        <f t="shared" si="144"/>
        <v>5.625</v>
      </c>
    </row>
    <row r="4636" spans="1:10" ht="15.75">
      <c r="A4636" s="37">
        <f t="shared" si="145"/>
        <v>4632</v>
      </c>
      <c r="B4636" s="115" t="s">
        <v>202</v>
      </c>
      <c r="C4636" s="113" t="s">
        <v>8339</v>
      </c>
      <c r="D4636" s="113" t="s">
        <v>8340</v>
      </c>
      <c r="E4636" s="113" t="s">
        <v>211</v>
      </c>
      <c r="F4636" s="113"/>
      <c r="G4636" s="113">
        <v>1</v>
      </c>
      <c r="H4636" s="118">
        <v>16.25</v>
      </c>
      <c r="I4636" s="161">
        <v>0.25</v>
      </c>
      <c r="J4636" s="157">
        <f t="shared" si="144"/>
        <v>12.1875</v>
      </c>
    </row>
    <row r="4637" spans="1:10" ht="15.75">
      <c r="A4637" s="37">
        <f t="shared" si="145"/>
        <v>4633</v>
      </c>
      <c r="B4637" s="115" t="s">
        <v>202</v>
      </c>
      <c r="C4637" s="93" t="s">
        <v>8501</v>
      </c>
      <c r="D4637" s="92" t="s">
        <v>8502</v>
      </c>
      <c r="E4637" s="113" t="s">
        <v>211</v>
      </c>
      <c r="F4637" s="92"/>
      <c r="G4637" s="113">
        <v>1</v>
      </c>
      <c r="H4637" s="118">
        <v>122.5</v>
      </c>
      <c r="I4637" s="161">
        <v>0.25</v>
      </c>
      <c r="J4637" s="157">
        <f t="shared" si="144"/>
        <v>91.875</v>
      </c>
    </row>
    <row r="4638" spans="1:10" ht="15.75">
      <c r="A4638" s="37">
        <f t="shared" si="145"/>
        <v>4634</v>
      </c>
      <c r="B4638" s="115" t="s">
        <v>202</v>
      </c>
      <c r="C4638" s="93" t="s">
        <v>8503</v>
      </c>
      <c r="D4638" s="92" t="s">
        <v>8504</v>
      </c>
      <c r="E4638" s="113" t="s">
        <v>211</v>
      </c>
      <c r="F4638" s="92"/>
      <c r="G4638" s="113">
        <v>1</v>
      </c>
      <c r="H4638" s="118">
        <v>13.75</v>
      </c>
      <c r="I4638" s="161">
        <v>0.25</v>
      </c>
      <c r="J4638" s="157">
        <f t="shared" si="144"/>
        <v>10.3125</v>
      </c>
    </row>
    <row r="4639" spans="1:10" ht="15.75">
      <c r="A4639" s="37">
        <f t="shared" si="145"/>
        <v>4635</v>
      </c>
      <c r="B4639" s="115" t="s">
        <v>202</v>
      </c>
      <c r="C4639" s="92" t="s">
        <v>8341</v>
      </c>
      <c r="D4639" s="113" t="s">
        <v>8342</v>
      </c>
      <c r="E4639" s="113" t="s">
        <v>211</v>
      </c>
      <c r="F4639" s="113"/>
      <c r="G4639" s="113">
        <v>1</v>
      </c>
      <c r="H4639" s="118">
        <v>1312.5</v>
      </c>
      <c r="I4639" s="161">
        <v>0.25</v>
      </c>
      <c r="J4639" s="157">
        <f t="shared" si="144"/>
        <v>984.375</v>
      </c>
    </row>
    <row r="4640" spans="1:10" ht="15.75">
      <c r="A4640" s="37">
        <f t="shared" si="145"/>
        <v>4636</v>
      </c>
      <c r="B4640" s="115" t="s">
        <v>202</v>
      </c>
      <c r="C4640" s="113" t="s">
        <v>8343</v>
      </c>
      <c r="D4640" s="113" t="s">
        <v>8344</v>
      </c>
      <c r="E4640" s="113" t="s">
        <v>211</v>
      </c>
      <c r="F4640" s="113"/>
      <c r="G4640" s="113">
        <v>1</v>
      </c>
      <c r="H4640" s="118">
        <v>987.5</v>
      </c>
      <c r="I4640" s="161">
        <v>0.25</v>
      </c>
      <c r="J4640" s="157">
        <f t="shared" si="144"/>
        <v>740.625</v>
      </c>
    </row>
    <row r="4641" spans="1:10" ht="15.75">
      <c r="A4641" s="37">
        <f t="shared" si="145"/>
        <v>4637</v>
      </c>
      <c r="B4641" s="115" t="s">
        <v>202</v>
      </c>
      <c r="C4641" s="113" t="s">
        <v>8345</v>
      </c>
      <c r="D4641" s="113" t="s">
        <v>8346</v>
      </c>
      <c r="E4641" s="113" t="s">
        <v>211</v>
      </c>
      <c r="F4641" s="113"/>
      <c r="G4641" s="113">
        <v>1</v>
      </c>
      <c r="H4641" s="118">
        <v>25</v>
      </c>
      <c r="I4641" s="161">
        <v>0.25</v>
      </c>
      <c r="J4641" s="157">
        <f t="shared" si="144"/>
        <v>18.75</v>
      </c>
    </row>
    <row r="4642" spans="1:10" ht="15.75">
      <c r="A4642" s="37">
        <f t="shared" si="145"/>
        <v>4638</v>
      </c>
      <c r="B4642" s="115" t="s">
        <v>202</v>
      </c>
      <c r="C4642" s="113" t="s">
        <v>8347</v>
      </c>
      <c r="D4642" s="113" t="s">
        <v>8348</v>
      </c>
      <c r="E4642" s="113" t="s">
        <v>211</v>
      </c>
      <c r="F4642" s="113"/>
      <c r="G4642" s="113">
        <v>1</v>
      </c>
      <c r="H4642" s="118">
        <v>18.75</v>
      </c>
      <c r="I4642" s="161">
        <v>0.25</v>
      </c>
      <c r="J4642" s="157">
        <f t="shared" si="144"/>
        <v>14.0625</v>
      </c>
    </row>
    <row r="4643" spans="1:10" ht="15.75">
      <c r="A4643" s="37">
        <f t="shared" si="145"/>
        <v>4639</v>
      </c>
      <c r="B4643" s="115" t="s">
        <v>202</v>
      </c>
      <c r="C4643" s="113" t="s">
        <v>8349</v>
      </c>
      <c r="D4643" s="113" t="s">
        <v>8350</v>
      </c>
      <c r="E4643" s="113" t="s">
        <v>211</v>
      </c>
      <c r="F4643" s="113"/>
      <c r="G4643" s="113">
        <v>1</v>
      </c>
      <c r="H4643" s="118">
        <v>15</v>
      </c>
      <c r="I4643" s="161">
        <v>0.25</v>
      </c>
      <c r="J4643" s="157">
        <f t="shared" si="144"/>
        <v>11.25</v>
      </c>
    </row>
    <row r="4644" spans="1:10" ht="15.75">
      <c r="A4644" s="37">
        <f t="shared" si="145"/>
        <v>4640</v>
      </c>
      <c r="B4644" s="115" t="s">
        <v>202</v>
      </c>
      <c r="C4644" s="113" t="s">
        <v>8351</v>
      </c>
      <c r="D4644" s="113" t="s">
        <v>8352</v>
      </c>
      <c r="E4644" s="113" t="s">
        <v>211</v>
      </c>
      <c r="F4644" s="113"/>
      <c r="G4644" s="113">
        <v>1</v>
      </c>
      <c r="H4644" s="118">
        <v>312.5</v>
      </c>
      <c r="I4644" s="161">
        <v>0.25</v>
      </c>
      <c r="J4644" s="157">
        <f t="shared" si="144"/>
        <v>234.375</v>
      </c>
    </row>
    <row r="4645" spans="1:10" ht="15.75">
      <c r="A4645" s="37">
        <f t="shared" si="145"/>
        <v>4641</v>
      </c>
      <c r="B4645" s="115" t="s">
        <v>202</v>
      </c>
      <c r="C4645" s="92" t="s">
        <v>8505</v>
      </c>
      <c r="D4645" s="92" t="s">
        <v>8506</v>
      </c>
      <c r="E4645" s="113" t="s">
        <v>211</v>
      </c>
      <c r="F4645" s="92"/>
      <c r="G4645" s="113">
        <v>1</v>
      </c>
      <c r="H4645" s="118">
        <v>310</v>
      </c>
      <c r="I4645" s="161">
        <v>0.25</v>
      </c>
      <c r="J4645" s="157">
        <f t="shared" si="144"/>
        <v>232.5</v>
      </c>
    </row>
    <row r="4646" spans="1:10" ht="15.75">
      <c r="A4646" s="37">
        <f t="shared" si="145"/>
        <v>4642</v>
      </c>
      <c r="B4646" s="115" t="s">
        <v>202</v>
      </c>
      <c r="C4646" s="92" t="s">
        <v>8507</v>
      </c>
      <c r="D4646" s="92" t="s">
        <v>8508</v>
      </c>
      <c r="E4646" s="113" t="s">
        <v>211</v>
      </c>
      <c r="F4646" s="92"/>
      <c r="G4646" s="113">
        <v>1</v>
      </c>
      <c r="H4646" s="118">
        <v>650</v>
      </c>
      <c r="I4646" s="161">
        <v>0.25</v>
      </c>
      <c r="J4646" s="157">
        <f t="shared" si="144"/>
        <v>487.5</v>
      </c>
    </row>
    <row r="4647" spans="1:10" ht="45">
      <c r="A4647" s="37">
        <f t="shared" si="145"/>
        <v>4643</v>
      </c>
      <c r="B4647" s="115" t="s">
        <v>202</v>
      </c>
      <c r="C4647" s="116" t="s">
        <v>8509</v>
      </c>
      <c r="D4647" s="113" t="s">
        <v>8510</v>
      </c>
      <c r="E4647" s="113" t="s">
        <v>211</v>
      </c>
      <c r="F4647" s="113"/>
      <c r="G4647" s="113">
        <v>1</v>
      </c>
      <c r="H4647" s="118">
        <v>37420.25</v>
      </c>
      <c r="I4647" s="161">
        <v>0.25</v>
      </c>
      <c r="J4647" s="157">
        <f t="shared" si="144"/>
        <v>28065.1875</v>
      </c>
    </row>
    <row r="4648" spans="1:10" ht="45">
      <c r="A4648" s="37">
        <f t="shared" si="145"/>
        <v>4644</v>
      </c>
      <c r="B4648" s="115" t="s">
        <v>202</v>
      </c>
      <c r="C4648" s="116" t="s">
        <v>8511</v>
      </c>
      <c r="D4648" s="113" t="s">
        <v>8512</v>
      </c>
      <c r="E4648" s="113" t="s">
        <v>211</v>
      </c>
      <c r="F4648" s="113"/>
      <c r="G4648" s="113">
        <v>1</v>
      </c>
      <c r="H4648" s="118">
        <v>46208.75</v>
      </c>
      <c r="I4648" s="161">
        <v>0.25</v>
      </c>
      <c r="J4648" s="157">
        <f t="shared" si="144"/>
        <v>34656.5625</v>
      </c>
    </row>
    <row r="4649" spans="1:10" ht="45">
      <c r="A4649" s="37">
        <f t="shared" si="145"/>
        <v>4645</v>
      </c>
      <c r="B4649" s="115" t="s">
        <v>202</v>
      </c>
      <c r="C4649" s="116" t="s">
        <v>8513</v>
      </c>
      <c r="D4649" s="113" t="s">
        <v>8514</v>
      </c>
      <c r="E4649" s="113" t="s">
        <v>211</v>
      </c>
      <c r="F4649" s="113"/>
      <c r="G4649" s="113">
        <v>1</v>
      </c>
      <c r="H4649" s="118">
        <v>54995.499999999993</v>
      </c>
      <c r="I4649" s="161">
        <v>0.25</v>
      </c>
      <c r="J4649" s="157">
        <f t="shared" si="144"/>
        <v>41246.624999999993</v>
      </c>
    </row>
    <row r="4650" spans="1:10" ht="45">
      <c r="A4650" s="37">
        <f t="shared" si="145"/>
        <v>4646</v>
      </c>
      <c r="B4650" s="115" t="s">
        <v>202</v>
      </c>
      <c r="C4650" s="116" t="s">
        <v>8515</v>
      </c>
      <c r="D4650" s="113" t="s">
        <v>8516</v>
      </c>
      <c r="E4650" s="113" t="s">
        <v>211</v>
      </c>
      <c r="F4650" s="113"/>
      <c r="G4650" s="113">
        <v>1</v>
      </c>
      <c r="H4650" s="118">
        <v>70304.5</v>
      </c>
      <c r="I4650" s="161">
        <v>0.25</v>
      </c>
      <c r="J4650" s="157">
        <f t="shared" si="144"/>
        <v>52728.375</v>
      </c>
    </row>
    <row r="4651" spans="1:10" ht="45">
      <c r="A4651" s="37">
        <f t="shared" si="145"/>
        <v>4647</v>
      </c>
      <c r="B4651" s="115" t="s">
        <v>202</v>
      </c>
      <c r="C4651" s="116" t="s">
        <v>8517</v>
      </c>
      <c r="D4651" s="113" t="s">
        <v>8518</v>
      </c>
      <c r="E4651" s="113" t="s">
        <v>211</v>
      </c>
      <c r="F4651" s="113"/>
      <c r="G4651" s="113">
        <v>1</v>
      </c>
      <c r="H4651" s="118">
        <v>78154.999999999985</v>
      </c>
      <c r="I4651" s="161">
        <v>0.25</v>
      </c>
      <c r="J4651" s="157">
        <f t="shared" si="144"/>
        <v>58616.249999999985</v>
      </c>
    </row>
    <row r="4652" spans="1:10" ht="45">
      <c r="A4652" s="37">
        <f t="shared" si="145"/>
        <v>4648</v>
      </c>
      <c r="B4652" s="115" t="s">
        <v>202</v>
      </c>
      <c r="C4652" s="116" t="s">
        <v>8519</v>
      </c>
      <c r="D4652" s="113" t="s">
        <v>8520</v>
      </c>
      <c r="E4652" s="113" t="s">
        <v>211</v>
      </c>
      <c r="F4652" s="113"/>
      <c r="G4652" s="113">
        <v>1</v>
      </c>
      <c r="H4652" s="118">
        <v>86005.5</v>
      </c>
      <c r="I4652" s="161">
        <v>0.25</v>
      </c>
      <c r="J4652" s="157">
        <f t="shared" si="144"/>
        <v>64504.125</v>
      </c>
    </row>
    <row r="4653" spans="1:10" ht="45">
      <c r="A4653" s="37">
        <f t="shared" si="145"/>
        <v>4649</v>
      </c>
      <c r="B4653" s="115" t="s">
        <v>202</v>
      </c>
      <c r="C4653" s="116" t="s">
        <v>8521</v>
      </c>
      <c r="D4653" s="113" t="s">
        <v>8522</v>
      </c>
      <c r="E4653" s="113" t="s">
        <v>211</v>
      </c>
      <c r="F4653" s="113"/>
      <c r="G4653" s="113">
        <v>1</v>
      </c>
      <c r="H4653" s="118">
        <v>47078.499999999993</v>
      </c>
      <c r="I4653" s="161">
        <v>0.25</v>
      </c>
      <c r="J4653" s="157">
        <f t="shared" si="144"/>
        <v>35308.874999999993</v>
      </c>
    </row>
    <row r="4654" spans="1:10" ht="45">
      <c r="A4654" s="37">
        <f t="shared" si="145"/>
        <v>4650</v>
      </c>
      <c r="B4654" s="115" t="s">
        <v>202</v>
      </c>
      <c r="C4654" s="116" t="s">
        <v>8523</v>
      </c>
      <c r="D4654" s="113" t="s">
        <v>8524</v>
      </c>
      <c r="E4654" s="113" t="s">
        <v>211</v>
      </c>
      <c r="F4654" s="113"/>
      <c r="G4654" s="113">
        <v>1</v>
      </c>
      <c r="H4654" s="118">
        <v>55867</v>
      </c>
      <c r="I4654" s="161">
        <v>0.25</v>
      </c>
      <c r="J4654" s="157">
        <f t="shared" si="144"/>
        <v>41900.25</v>
      </c>
    </row>
    <row r="4655" spans="1:10" ht="45">
      <c r="A4655" s="37">
        <f t="shared" si="145"/>
        <v>4651</v>
      </c>
      <c r="B4655" s="115" t="s">
        <v>202</v>
      </c>
      <c r="C4655" s="116" t="s">
        <v>8525</v>
      </c>
      <c r="D4655" s="113" t="s">
        <v>8526</v>
      </c>
      <c r="E4655" s="113" t="s">
        <v>211</v>
      </c>
      <c r="F4655" s="113"/>
      <c r="G4655" s="113">
        <v>1</v>
      </c>
      <c r="H4655" s="118">
        <v>64655.499999999993</v>
      </c>
      <c r="I4655" s="161">
        <v>0.25</v>
      </c>
      <c r="J4655" s="157">
        <f t="shared" si="144"/>
        <v>48491.624999999993</v>
      </c>
    </row>
    <row r="4656" spans="1:10" ht="45">
      <c r="A4656" s="37">
        <f t="shared" si="145"/>
        <v>4652</v>
      </c>
      <c r="B4656" s="115" t="s">
        <v>202</v>
      </c>
      <c r="C4656" s="116" t="s">
        <v>8527</v>
      </c>
      <c r="D4656" s="113" t="s">
        <v>8528</v>
      </c>
      <c r="E4656" s="113" t="s">
        <v>211</v>
      </c>
      <c r="F4656" s="113"/>
      <c r="G4656" s="113">
        <v>1</v>
      </c>
      <c r="H4656" s="118">
        <v>79962.75</v>
      </c>
      <c r="I4656" s="161">
        <v>0.25</v>
      </c>
      <c r="J4656" s="157">
        <f t="shared" si="144"/>
        <v>59972.0625</v>
      </c>
    </row>
    <row r="4657" spans="1:10" ht="45">
      <c r="A4657" s="37">
        <f t="shared" si="145"/>
        <v>4653</v>
      </c>
      <c r="B4657" s="115" t="s">
        <v>202</v>
      </c>
      <c r="C4657" s="116" t="s">
        <v>8529</v>
      </c>
      <c r="D4657" s="113" t="s">
        <v>8530</v>
      </c>
      <c r="E4657" s="113" t="s">
        <v>211</v>
      </c>
      <c r="F4657" s="113"/>
      <c r="G4657" s="113">
        <v>1</v>
      </c>
      <c r="H4657" s="118">
        <v>87815</v>
      </c>
      <c r="I4657" s="161">
        <v>0.25</v>
      </c>
      <c r="J4657" s="157">
        <f t="shared" si="144"/>
        <v>65861.25</v>
      </c>
    </row>
    <row r="4658" spans="1:10" ht="45">
      <c r="A4658" s="37">
        <f t="shared" si="145"/>
        <v>4654</v>
      </c>
      <c r="B4658" s="115" t="s">
        <v>202</v>
      </c>
      <c r="C4658" s="116" t="s">
        <v>8531</v>
      </c>
      <c r="D4658" s="113" t="s">
        <v>8532</v>
      </c>
      <c r="E4658" s="113" t="s">
        <v>211</v>
      </c>
      <c r="F4658" s="113"/>
      <c r="G4658" s="113">
        <v>1</v>
      </c>
      <c r="H4658" s="118">
        <v>56735</v>
      </c>
      <c r="I4658" s="161">
        <v>0.25</v>
      </c>
      <c r="J4658" s="157">
        <f t="shared" si="144"/>
        <v>42551.25</v>
      </c>
    </row>
    <row r="4659" spans="1:10" ht="45">
      <c r="A4659" s="37">
        <f t="shared" si="145"/>
        <v>4655</v>
      </c>
      <c r="B4659" s="115" t="s">
        <v>202</v>
      </c>
      <c r="C4659" s="116" t="s">
        <v>8533</v>
      </c>
      <c r="D4659" s="113" t="s">
        <v>8534</v>
      </c>
      <c r="E4659" s="113" t="s">
        <v>211</v>
      </c>
      <c r="F4659" s="113"/>
      <c r="G4659" s="113">
        <v>1</v>
      </c>
      <c r="H4659" s="118">
        <v>65523.499999999993</v>
      </c>
      <c r="I4659" s="161">
        <v>0.25</v>
      </c>
      <c r="J4659" s="157">
        <f t="shared" si="144"/>
        <v>49142.624999999993</v>
      </c>
    </row>
    <row r="4660" spans="1:10" ht="45">
      <c r="A4660" s="37">
        <f t="shared" si="145"/>
        <v>4656</v>
      </c>
      <c r="B4660" s="115" t="s">
        <v>202</v>
      </c>
      <c r="C4660" s="116" t="s">
        <v>8535</v>
      </c>
      <c r="D4660" s="113" t="s">
        <v>8536</v>
      </c>
      <c r="E4660" s="113" t="s">
        <v>211</v>
      </c>
      <c r="F4660" s="113"/>
      <c r="G4660" s="113">
        <v>1</v>
      </c>
      <c r="H4660" s="118">
        <v>74312</v>
      </c>
      <c r="I4660" s="161">
        <v>0.25</v>
      </c>
      <c r="J4660" s="157">
        <f t="shared" si="144"/>
        <v>55734</v>
      </c>
    </row>
    <row r="4661" spans="1:10" ht="45">
      <c r="A4661" s="37">
        <f t="shared" si="145"/>
        <v>4657</v>
      </c>
      <c r="B4661" s="115" t="s">
        <v>202</v>
      </c>
      <c r="C4661" s="116" t="s">
        <v>8537</v>
      </c>
      <c r="D4661" s="113" t="s">
        <v>8538</v>
      </c>
      <c r="E4661" s="113" t="s">
        <v>211</v>
      </c>
      <c r="F4661" s="113"/>
      <c r="G4661" s="113">
        <v>1</v>
      </c>
      <c r="H4661" s="118">
        <v>89617.5</v>
      </c>
      <c r="I4661" s="161">
        <v>0.25</v>
      </c>
      <c r="J4661" s="157">
        <f t="shared" si="144"/>
        <v>67213.125</v>
      </c>
    </row>
    <row r="4662" spans="1:10" ht="30">
      <c r="A4662" s="37">
        <f t="shared" si="145"/>
        <v>4658</v>
      </c>
      <c r="B4662" s="115" t="s">
        <v>202</v>
      </c>
      <c r="C4662" s="116" t="s">
        <v>8539</v>
      </c>
      <c r="D4662" s="113" t="s">
        <v>8540</v>
      </c>
      <c r="E4662" s="113" t="s">
        <v>211</v>
      </c>
      <c r="F4662" s="113"/>
      <c r="G4662" s="113">
        <v>1</v>
      </c>
      <c r="H4662" s="118">
        <v>7780</v>
      </c>
      <c r="I4662" s="161">
        <v>0.25</v>
      </c>
      <c r="J4662" s="157">
        <f t="shared" si="144"/>
        <v>5835</v>
      </c>
    </row>
    <row r="4663" spans="1:10" ht="15.75">
      <c r="A4663" s="37">
        <f t="shared" si="145"/>
        <v>4659</v>
      </c>
      <c r="B4663" s="115" t="s">
        <v>202</v>
      </c>
      <c r="C4663" s="116" t="s">
        <v>8541</v>
      </c>
      <c r="D4663" s="113" t="s">
        <v>8542</v>
      </c>
      <c r="E4663" s="113" t="s">
        <v>211</v>
      </c>
      <c r="F4663" s="113"/>
      <c r="G4663" s="113">
        <v>1</v>
      </c>
      <c r="H4663" s="118">
        <v>995</v>
      </c>
      <c r="I4663" s="161">
        <v>0.25</v>
      </c>
      <c r="J4663" s="157">
        <f t="shared" ref="J4663:J4726" si="146">H4663*(1-I4663)</f>
        <v>746.25</v>
      </c>
    </row>
    <row r="4664" spans="1:10" ht="15.75">
      <c r="A4664" s="37">
        <f t="shared" si="145"/>
        <v>4660</v>
      </c>
      <c r="B4664" s="115" t="s">
        <v>202</v>
      </c>
      <c r="C4664" s="116" t="s">
        <v>8543</v>
      </c>
      <c r="D4664" s="113" t="s">
        <v>8544</v>
      </c>
      <c r="E4664" s="113" t="s">
        <v>211</v>
      </c>
      <c r="F4664" s="113"/>
      <c r="G4664" s="113">
        <v>1</v>
      </c>
      <c r="H4664" s="118">
        <v>1167.5</v>
      </c>
      <c r="I4664" s="161">
        <v>0.25</v>
      </c>
      <c r="J4664" s="157">
        <f t="shared" si="146"/>
        <v>875.625</v>
      </c>
    </row>
    <row r="4665" spans="1:10" ht="15.75">
      <c r="A4665" s="37">
        <f t="shared" si="145"/>
        <v>4661</v>
      </c>
      <c r="B4665" s="115" t="s">
        <v>202</v>
      </c>
      <c r="C4665" s="116" t="s">
        <v>8545</v>
      </c>
      <c r="D4665" s="113" t="s">
        <v>8546</v>
      </c>
      <c r="E4665" s="113" t="s">
        <v>211</v>
      </c>
      <c r="F4665" s="113"/>
      <c r="G4665" s="113">
        <v>1</v>
      </c>
      <c r="H4665" s="118">
        <v>227.5</v>
      </c>
      <c r="I4665" s="161">
        <v>0.25</v>
      </c>
      <c r="J4665" s="157">
        <f t="shared" si="146"/>
        <v>170.625</v>
      </c>
    </row>
    <row r="4666" spans="1:10" ht="15.75">
      <c r="A4666" s="37">
        <f t="shared" si="145"/>
        <v>4662</v>
      </c>
      <c r="B4666" s="115" t="s">
        <v>202</v>
      </c>
      <c r="C4666" s="116" t="s">
        <v>8547</v>
      </c>
      <c r="D4666" s="113" t="s">
        <v>8548</v>
      </c>
      <c r="E4666" s="113" t="s">
        <v>211</v>
      </c>
      <c r="F4666" s="113"/>
      <c r="G4666" s="113">
        <v>1</v>
      </c>
      <c r="H4666" s="118">
        <v>91</v>
      </c>
      <c r="I4666" s="161">
        <v>0.25</v>
      </c>
      <c r="J4666" s="157">
        <f t="shared" si="146"/>
        <v>68.25</v>
      </c>
    </row>
    <row r="4667" spans="1:10" ht="15.75">
      <c r="A4667" s="37">
        <f t="shared" si="145"/>
        <v>4663</v>
      </c>
      <c r="B4667" s="115" t="s">
        <v>202</v>
      </c>
      <c r="C4667" s="116" t="s">
        <v>8549</v>
      </c>
      <c r="D4667" s="113" t="s">
        <v>8550</v>
      </c>
      <c r="E4667" s="113" t="s">
        <v>211</v>
      </c>
      <c r="F4667" s="113"/>
      <c r="G4667" s="113">
        <v>1</v>
      </c>
      <c r="H4667" s="118">
        <v>6751.5</v>
      </c>
      <c r="I4667" s="161">
        <v>0.25</v>
      </c>
      <c r="J4667" s="157">
        <f t="shared" si="146"/>
        <v>5063.625</v>
      </c>
    </row>
    <row r="4668" spans="1:10" ht="15.75">
      <c r="A4668" s="37">
        <f t="shared" si="145"/>
        <v>4664</v>
      </c>
      <c r="B4668" s="115" t="s">
        <v>202</v>
      </c>
      <c r="C4668" s="116" t="s">
        <v>8551</v>
      </c>
      <c r="D4668" s="113" t="s">
        <v>8552</v>
      </c>
      <c r="E4668" s="113" t="s">
        <v>211</v>
      </c>
      <c r="F4668" s="113"/>
      <c r="G4668" s="113">
        <v>1</v>
      </c>
      <c r="H4668" s="118">
        <v>122.5</v>
      </c>
      <c r="I4668" s="161">
        <v>0.25</v>
      </c>
      <c r="J4668" s="157">
        <f t="shared" si="146"/>
        <v>91.875</v>
      </c>
    </row>
    <row r="4669" spans="1:10" ht="45">
      <c r="A4669" s="37">
        <f t="shared" si="145"/>
        <v>4665</v>
      </c>
      <c r="B4669" s="115" t="s">
        <v>202</v>
      </c>
      <c r="C4669" s="116" t="s">
        <v>8553</v>
      </c>
      <c r="D4669" s="113" t="s">
        <v>8554</v>
      </c>
      <c r="E4669" s="113" t="s">
        <v>211</v>
      </c>
      <c r="F4669" s="113"/>
      <c r="G4669" s="113">
        <v>1</v>
      </c>
      <c r="H4669" s="118">
        <v>22424.5</v>
      </c>
      <c r="I4669" s="161">
        <v>0.25</v>
      </c>
      <c r="J4669" s="157">
        <f t="shared" si="146"/>
        <v>16818.375</v>
      </c>
    </row>
    <row r="4670" spans="1:10" ht="45">
      <c r="A4670" s="37">
        <f t="shared" si="145"/>
        <v>4666</v>
      </c>
      <c r="B4670" s="115" t="s">
        <v>202</v>
      </c>
      <c r="C4670" s="116" t="s">
        <v>8555</v>
      </c>
      <c r="D4670" s="113" t="s">
        <v>8556</v>
      </c>
      <c r="E4670" s="113" t="s">
        <v>211</v>
      </c>
      <c r="F4670" s="113"/>
      <c r="G4670" s="113">
        <v>1</v>
      </c>
      <c r="H4670" s="118">
        <v>10062.499999999998</v>
      </c>
      <c r="I4670" s="161">
        <v>0.25</v>
      </c>
      <c r="J4670" s="157">
        <f t="shared" si="146"/>
        <v>7546.8749999999982</v>
      </c>
    </row>
    <row r="4671" spans="1:10" ht="15.75">
      <c r="A4671" s="37">
        <f t="shared" si="145"/>
        <v>4667</v>
      </c>
      <c r="B4671" s="115" t="s">
        <v>202</v>
      </c>
      <c r="C4671" s="116" t="s">
        <v>8557</v>
      </c>
      <c r="D4671" s="113" t="s">
        <v>8558</v>
      </c>
      <c r="E4671" s="113" t="s">
        <v>211</v>
      </c>
      <c r="F4671" s="113"/>
      <c r="G4671" s="113">
        <v>1</v>
      </c>
      <c r="H4671" s="118">
        <v>8102.5</v>
      </c>
      <c r="I4671" s="161">
        <v>0.25</v>
      </c>
      <c r="J4671" s="157">
        <f t="shared" si="146"/>
        <v>6076.875</v>
      </c>
    </row>
    <row r="4672" spans="1:10" ht="15.75">
      <c r="A4672" s="37">
        <f t="shared" si="145"/>
        <v>4668</v>
      </c>
      <c r="B4672" s="115" t="s">
        <v>202</v>
      </c>
      <c r="C4672" s="116" t="s">
        <v>8559</v>
      </c>
      <c r="D4672" s="113" t="s">
        <v>8560</v>
      </c>
      <c r="E4672" s="113" t="s">
        <v>211</v>
      </c>
      <c r="F4672" s="113"/>
      <c r="G4672" s="113">
        <v>1</v>
      </c>
      <c r="H4672" s="118">
        <v>8102.5</v>
      </c>
      <c r="I4672" s="161">
        <v>0.25</v>
      </c>
      <c r="J4672" s="157">
        <f t="shared" si="146"/>
        <v>6076.875</v>
      </c>
    </row>
    <row r="4673" spans="1:10" ht="15.75">
      <c r="A4673" s="37">
        <f t="shared" si="145"/>
        <v>4669</v>
      </c>
      <c r="B4673" s="115" t="s">
        <v>202</v>
      </c>
      <c r="C4673" s="116" t="s">
        <v>8561</v>
      </c>
      <c r="D4673" s="92" t="s">
        <v>8562</v>
      </c>
      <c r="E4673" s="113" t="s">
        <v>211</v>
      </c>
      <c r="F4673" s="92"/>
      <c r="G4673" s="113">
        <v>1</v>
      </c>
      <c r="H4673" s="118">
        <v>11.36</v>
      </c>
      <c r="I4673" s="161">
        <v>0.25</v>
      </c>
      <c r="J4673" s="157">
        <f t="shared" si="146"/>
        <v>8.52</v>
      </c>
    </row>
    <row r="4674" spans="1:10" ht="15.75">
      <c r="A4674" s="37">
        <f t="shared" si="145"/>
        <v>4670</v>
      </c>
      <c r="B4674" s="115" t="s">
        <v>202</v>
      </c>
      <c r="C4674" s="116" t="s">
        <v>8563</v>
      </c>
      <c r="D4674" s="92" t="s">
        <v>8564</v>
      </c>
      <c r="E4674" s="113" t="s">
        <v>211</v>
      </c>
      <c r="F4674" s="92"/>
      <c r="G4674" s="113">
        <v>1</v>
      </c>
      <c r="H4674" s="118">
        <v>7</v>
      </c>
      <c r="I4674" s="161">
        <v>0.25</v>
      </c>
      <c r="J4674" s="157">
        <f t="shared" si="146"/>
        <v>5.25</v>
      </c>
    </row>
    <row r="4675" spans="1:10" ht="15.75">
      <c r="A4675" s="37">
        <f t="shared" si="145"/>
        <v>4671</v>
      </c>
      <c r="B4675" s="115" t="s">
        <v>202</v>
      </c>
      <c r="C4675" s="116" t="s">
        <v>8565</v>
      </c>
      <c r="D4675" s="113" t="s">
        <v>8566</v>
      </c>
      <c r="E4675" s="113" t="s">
        <v>211</v>
      </c>
      <c r="F4675" s="113"/>
      <c r="G4675" s="113">
        <v>1</v>
      </c>
      <c r="H4675" s="118">
        <v>66</v>
      </c>
      <c r="I4675" s="161">
        <v>0.25</v>
      </c>
      <c r="J4675" s="157">
        <f t="shared" si="146"/>
        <v>49.5</v>
      </c>
    </row>
    <row r="4676" spans="1:10" ht="15.75">
      <c r="A4676" s="37">
        <f t="shared" si="145"/>
        <v>4672</v>
      </c>
      <c r="B4676" s="115" t="s">
        <v>202</v>
      </c>
      <c r="C4676" s="116" t="s">
        <v>8567</v>
      </c>
      <c r="D4676" s="113" t="s">
        <v>8568</v>
      </c>
      <c r="E4676" s="113" t="s">
        <v>211</v>
      </c>
      <c r="F4676" s="113"/>
      <c r="G4676" s="113">
        <v>1</v>
      </c>
      <c r="H4676" s="118">
        <v>66</v>
      </c>
      <c r="I4676" s="161">
        <v>0.25</v>
      </c>
      <c r="J4676" s="157">
        <f t="shared" si="146"/>
        <v>49.5</v>
      </c>
    </row>
    <row r="4677" spans="1:10" ht="15.75">
      <c r="A4677" s="37">
        <f t="shared" si="145"/>
        <v>4673</v>
      </c>
      <c r="B4677" s="115" t="s">
        <v>202</v>
      </c>
      <c r="C4677" s="116" t="s">
        <v>8569</v>
      </c>
      <c r="D4677" s="113" t="s">
        <v>8570</v>
      </c>
      <c r="E4677" s="113" t="s">
        <v>211</v>
      </c>
      <c r="F4677" s="113"/>
      <c r="G4677" s="113">
        <v>1</v>
      </c>
      <c r="H4677" s="118">
        <v>66</v>
      </c>
      <c r="I4677" s="161">
        <v>0.25</v>
      </c>
      <c r="J4677" s="157">
        <f t="shared" si="146"/>
        <v>49.5</v>
      </c>
    </row>
    <row r="4678" spans="1:10" ht="15.75">
      <c r="A4678" s="37">
        <f t="shared" si="145"/>
        <v>4674</v>
      </c>
      <c r="B4678" s="115" t="s">
        <v>202</v>
      </c>
      <c r="C4678" s="116" t="s">
        <v>8571</v>
      </c>
      <c r="D4678" s="113" t="s">
        <v>8572</v>
      </c>
      <c r="E4678" s="113" t="s">
        <v>211</v>
      </c>
      <c r="F4678" s="113"/>
      <c r="G4678" s="113">
        <v>1</v>
      </c>
      <c r="H4678" s="118">
        <v>66</v>
      </c>
      <c r="I4678" s="161">
        <v>0.25</v>
      </c>
      <c r="J4678" s="157">
        <f t="shared" si="146"/>
        <v>49.5</v>
      </c>
    </row>
    <row r="4679" spans="1:10" ht="15.75">
      <c r="A4679" s="37">
        <f t="shared" ref="A4679:A4742" si="147">A4678+1</f>
        <v>4675</v>
      </c>
      <c r="B4679" s="115" t="s">
        <v>202</v>
      </c>
      <c r="C4679" s="116" t="s">
        <v>8573</v>
      </c>
      <c r="D4679" s="113" t="s">
        <v>8574</v>
      </c>
      <c r="E4679" s="113" t="s">
        <v>211</v>
      </c>
      <c r="F4679" s="113"/>
      <c r="G4679" s="113">
        <v>1</v>
      </c>
      <c r="H4679" s="118">
        <v>51.5</v>
      </c>
      <c r="I4679" s="161">
        <v>0.25</v>
      </c>
      <c r="J4679" s="157">
        <f t="shared" si="146"/>
        <v>38.625</v>
      </c>
    </row>
    <row r="4680" spans="1:10" ht="15.75">
      <c r="A4680" s="37">
        <f t="shared" si="147"/>
        <v>4676</v>
      </c>
      <c r="B4680" s="115" t="s">
        <v>202</v>
      </c>
      <c r="C4680" s="116" t="s">
        <v>8575</v>
      </c>
      <c r="D4680" s="113" t="s">
        <v>8576</v>
      </c>
      <c r="E4680" s="113" t="s">
        <v>211</v>
      </c>
      <c r="F4680" s="113"/>
      <c r="G4680" s="113">
        <v>1</v>
      </c>
      <c r="H4680" s="118">
        <v>51.5</v>
      </c>
      <c r="I4680" s="161">
        <v>0.25</v>
      </c>
      <c r="J4680" s="157">
        <f t="shared" si="146"/>
        <v>38.625</v>
      </c>
    </row>
    <row r="4681" spans="1:10" ht="15.75">
      <c r="A4681" s="37">
        <f t="shared" si="147"/>
        <v>4677</v>
      </c>
      <c r="B4681" s="115" t="s">
        <v>202</v>
      </c>
      <c r="C4681" s="116" t="s">
        <v>8577</v>
      </c>
      <c r="D4681" s="113" t="s">
        <v>8578</v>
      </c>
      <c r="E4681" s="113" t="s">
        <v>211</v>
      </c>
      <c r="F4681" s="113"/>
      <c r="G4681" s="113">
        <v>1</v>
      </c>
      <c r="H4681" s="118">
        <v>51.5</v>
      </c>
      <c r="I4681" s="161">
        <v>0.25</v>
      </c>
      <c r="J4681" s="157">
        <f t="shared" si="146"/>
        <v>38.625</v>
      </c>
    </row>
    <row r="4682" spans="1:10" ht="15.75">
      <c r="A4682" s="37">
        <f t="shared" si="147"/>
        <v>4678</v>
      </c>
      <c r="B4682" s="115" t="s">
        <v>202</v>
      </c>
      <c r="C4682" s="116" t="s">
        <v>8579</v>
      </c>
      <c r="D4682" s="113" t="s">
        <v>8580</v>
      </c>
      <c r="E4682" s="113" t="s">
        <v>211</v>
      </c>
      <c r="F4682" s="113"/>
      <c r="G4682" s="113">
        <v>1</v>
      </c>
      <c r="H4682" s="118">
        <v>51.5</v>
      </c>
      <c r="I4682" s="161">
        <v>0.25</v>
      </c>
      <c r="J4682" s="157">
        <f t="shared" si="146"/>
        <v>38.625</v>
      </c>
    </row>
    <row r="4683" spans="1:10" ht="15.75">
      <c r="A4683" s="37">
        <f t="shared" si="147"/>
        <v>4679</v>
      </c>
      <c r="B4683" s="115" t="s">
        <v>202</v>
      </c>
      <c r="C4683" s="116" t="s">
        <v>8581</v>
      </c>
      <c r="D4683" s="113" t="s">
        <v>8582</v>
      </c>
      <c r="E4683" s="113" t="s">
        <v>211</v>
      </c>
      <c r="F4683" s="113"/>
      <c r="G4683" s="113">
        <v>1</v>
      </c>
      <c r="H4683" s="118">
        <v>66</v>
      </c>
      <c r="I4683" s="161">
        <v>0.25</v>
      </c>
      <c r="J4683" s="157">
        <f t="shared" si="146"/>
        <v>49.5</v>
      </c>
    </row>
    <row r="4684" spans="1:10" ht="15.75">
      <c r="A4684" s="37">
        <f t="shared" si="147"/>
        <v>4680</v>
      </c>
      <c r="B4684" s="115" t="s">
        <v>202</v>
      </c>
      <c r="C4684" s="116" t="s">
        <v>8583</v>
      </c>
      <c r="D4684" s="113" t="s">
        <v>8584</v>
      </c>
      <c r="E4684" s="113" t="s">
        <v>211</v>
      </c>
      <c r="F4684" s="113"/>
      <c r="G4684" s="113">
        <v>1</v>
      </c>
      <c r="H4684" s="118">
        <v>66</v>
      </c>
      <c r="I4684" s="161">
        <v>0.25</v>
      </c>
      <c r="J4684" s="157">
        <f t="shared" si="146"/>
        <v>49.5</v>
      </c>
    </row>
    <row r="4685" spans="1:10" ht="15.75">
      <c r="A4685" s="37">
        <f t="shared" si="147"/>
        <v>4681</v>
      </c>
      <c r="B4685" s="115" t="s">
        <v>202</v>
      </c>
      <c r="C4685" s="116" t="s">
        <v>8585</v>
      </c>
      <c r="D4685" s="113" t="s">
        <v>8586</v>
      </c>
      <c r="E4685" s="113" t="s">
        <v>211</v>
      </c>
      <c r="F4685" s="113"/>
      <c r="G4685" s="113">
        <v>1</v>
      </c>
      <c r="H4685" s="118">
        <v>66</v>
      </c>
      <c r="I4685" s="161">
        <v>0.25</v>
      </c>
      <c r="J4685" s="157">
        <f t="shared" si="146"/>
        <v>49.5</v>
      </c>
    </row>
    <row r="4686" spans="1:10" ht="15.75">
      <c r="A4686" s="37">
        <f t="shared" si="147"/>
        <v>4682</v>
      </c>
      <c r="B4686" s="115" t="s">
        <v>202</v>
      </c>
      <c r="C4686" s="116" t="s">
        <v>8587</v>
      </c>
      <c r="D4686" s="113" t="s">
        <v>8588</v>
      </c>
      <c r="E4686" s="113" t="s">
        <v>211</v>
      </c>
      <c r="F4686" s="113"/>
      <c r="G4686" s="113">
        <v>1</v>
      </c>
      <c r="H4686" s="118">
        <v>66</v>
      </c>
      <c r="I4686" s="161">
        <v>0.25</v>
      </c>
      <c r="J4686" s="157">
        <f t="shared" si="146"/>
        <v>49.5</v>
      </c>
    </row>
    <row r="4687" spans="1:10" ht="15.75">
      <c r="A4687" s="37">
        <f t="shared" si="147"/>
        <v>4683</v>
      </c>
      <c r="B4687" s="115" t="s">
        <v>202</v>
      </c>
      <c r="C4687" s="116" t="s">
        <v>8589</v>
      </c>
      <c r="D4687" s="113" t="s">
        <v>8590</v>
      </c>
      <c r="E4687" s="113" t="s">
        <v>211</v>
      </c>
      <c r="F4687" s="113"/>
      <c r="G4687" s="113">
        <v>1</v>
      </c>
      <c r="H4687" s="118">
        <v>53</v>
      </c>
      <c r="I4687" s="161">
        <v>0.25</v>
      </c>
      <c r="J4687" s="157">
        <f t="shared" si="146"/>
        <v>39.75</v>
      </c>
    </row>
    <row r="4688" spans="1:10" ht="15.75">
      <c r="A4688" s="37">
        <f t="shared" si="147"/>
        <v>4684</v>
      </c>
      <c r="B4688" s="115" t="s">
        <v>202</v>
      </c>
      <c r="C4688" s="116" t="s">
        <v>8591</v>
      </c>
      <c r="D4688" s="113" t="s">
        <v>8592</v>
      </c>
      <c r="E4688" s="113" t="s">
        <v>211</v>
      </c>
      <c r="F4688" s="113"/>
      <c r="G4688" s="113">
        <v>1</v>
      </c>
      <c r="H4688" s="118">
        <v>53</v>
      </c>
      <c r="I4688" s="161">
        <v>0.25</v>
      </c>
      <c r="J4688" s="157">
        <f t="shared" si="146"/>
        <v>39.75</v>
      </c>
    </row>
    <row r="4689" spans="1:10" ht="15.75">
      <c r="A4689" s="37">
        <f t="shared" si="147"/>
        <v>4685</v>
      </c>
      <c r="B4689" s="115" t="s">
        <v>202</v>
      </c>
      <c r="C4689" s="116" t="s">
        <v>8593</v>
      </c>
      <c r="D4689" s="113" t="s">
        <v>8594</v>
      </c>
      <c r="E4689" s="113" t="s">
        <v>211</v>
      </c>
      <c r="F4689" s="113"/>
      <c r="G4689" s="113">
        <v>1</v>
      </c>
      <c r="H4689" s="118">
        <v>53</v>
      </c>
      <c r="I4689" s="161">
        <v>0.25</v>
      </c>
      <c r="J4689" s="157">
        <f t="shared" si="146"/>
        <v>39.75</v>
      </c>
    </row>
    <row r="4690" spans="1:10" ht="15.75">
      <c r="A4690" s="37">
        <f t="shared" si="147"/>
        <v>4686</v>
      </c>
      <c r="B4690" s="115" t="s">
        <v>202</v>
      </c>
      <c r="C4690" s="116" t="s">
        <v>8595</v>
      </c>
      <c r="D4690" s="113" t="s">
        <v>8596</v>
      </c>
      <c r="E4690" s="113" t="s">
        <v>211</v>
      </c>
      <c r="F4690" s="113"/>
      <c r="G4690" s="113">
        <v>1</v>
      </c>
      <c r="H4690" s="118">
        <v>53</v>
      </c>
      <c r="I4690" s="161">
        <v>0.25</v>
      </c>
      <c r="J4690" s="157">
        <f t="shared" si="146"/>
        <v>39.75</v>
      </c>
    </row>
    <row r="4691" spans="1:10" ht="15.75">
      <c r="A4691" s="37">
        <f t="shared" si="147"/>
        <v>4687</v>
      </c>
      <c r="B4691" s="115" t="s">
        <v>202</v>
      </c>
      <c r="C4691" s="116" t="s">
        <v>8597</v>
      </c>
      <c r="D4691" s="113" t="s">
        <v>8598</v>
      </c>
      <c r="E4691" s="113" t="s">
        <v>211</v>
      </c>
      <c r="F4691" s="113"/>
      <c r="G4691" s="113">
        <v>1</v>
      </c>
      <c r="H4691" s="118">
        <v>53</v>
      </c>
      <c r="I4691" s="161">
        <v>0.25</v>
      </c>
      <c r="J4691" s="157">
        <f t="shared" si="146"/>
        <v>39.75</v>
      </c>
    </row>
    <row r="4692" spans="1:10" ht="15.75">
      <c r="A4692" s="37">
        <f t="shared" si="147"/>
        <v>4688</v>
      </c>
      <c r="B4692" s="115" t="s">
        <v>202</v>
      </c>
      <c r="C4692" s="116" t="s">
        <v>8599</v>
      </c>
      <c r="D4692" s="113" t="s">
        <v>8600</v>
      </c>
      <c r="E4692" s="113" t="s">
        <v>211</v>
      </c>
      <c r="F4692" s="113"/>
      <c r="G4692" s="113">
        <v>1</v>
      </c>
      <c r="H4692" s="118">
        <v>53</v>
      </c>
      <c r="I4692" s="161">
        <v>0.25</v>
      </c>
      <c r="J4692" s="157">
        <f t="shared" si="146"/>
        <v>39.75</v>
      </c>
    </row>
    <row r="4693" spans="1:10" ht="15.75">
      <c r="A4693" s="37">
        <f t="shared" si="147"/>
        <v>4689</v>
      </c>
      <c r="B4693" s="115" t="s">
        <v>202</v>
      </c>
      <c r="C4693" s="116" t="s">
        <v>8601</v>
      </c>
      <c r="D4693" s="113" t="s">
        <v>8602</v>
      </c>
      <c r="E4693" s="113" t="s">
        <v>211</v>
      </c>
      <c r="F4693" s="113"/>
      <c r="G4693" s="113">
        <v>1</v>
      </c>
      <c r="H4693" s="118">
        <v>53</v>
      </c>
      <c r="I4693" s="161">
        <v>0.25</v>
      </c>
      <c r="J4693" s="157">
        <f t="shared" si="146"/>
        <v>39.75</v>
      </c>
    </row>
    <row r="4694" spans="1:10" ht="15.75">
      <c r="A4694" s="37">
        <f t="shared" si="147"/>
        <v>4690</v>
      </c>
      <c r="B4694" s="115" t="s">
        <v>202</v>
      </c>
      <c r="C4694" s="116" t="s">
        <v>8603</v>
      </c>
      <c r="D4694" s="113" t="s">
        <v>8604</v>
      </c>
      <c r="E4694" s="113" t="s">
        <v>211</v>
      </c>
      <c r="F4694" s="113"/>
      <c r="G4694" s="113">
        <v>1</v>
      </c>
      <c r="H4694" s="118">
        <v>53</v>
      </c>
      <c r="I4694" s="161">
        <v>0.25</v>
      </c>
      <c r="J4694" s="157">
        <f t="shared" si="146"/>
        <v>39.75</v>
      </c>
    </row>
    <row r="4695" spans="1:10" ht="15.75">
      <c r="A4695" s="37">
        <f t="shared" si="147"/>
        <v>4691</v>
      </c>
      <c r="B4695" s="115" t="s">
        <v>202</v>
      </c>
      <c r="C4695" s="116" t="s">
        <v>8605</v>
      </c>
      <c r="D4695" s="92" t="s">
        <v>8606</v>
      </c>
      <c r="E4695" s="113" t="s">
        <v>211</v>
      </c>
      <c r="F4695" s="92"/>
      <c r="G4695" s="113">
        <v>1</v>
      </c>
      <c r="H4695" s="118">
        <v>82.5</v>
      </c>
      <c r="I4695" s="161">
        <v>0.25</v>
      </c>
      <c r="J4695" s="157">
        <f t="shared" si="146"/>
        <v>61.875</v>
      </c>
    </row>
    <row r="4696" spans="1:10" ht="15.75">
      <c r="A4696" s="37">
        <f t="shared" si="147"/>
        <v>4692</v>
      </c>
      <c r="B4696" s="115" t="s">
        <v>202</v>
      </c>
      <c r="C4696" s="116" t="s">
        <v>8607</v>
      </c>
      <c r="D4696" s="92" t="s">
        <v>8608</v>
      </c>
      <c r="E4696" s="113" t="s">
        <v>211</v>
      </c>
      <c r="F4696" s="92"/>
      <c r="G4696" s="113">
        <v>1</v>
      </c>
      <c r="H4696" s="118">
        <v>82.5</v>
      </c>
      <c r="I4696" s="161">
        <v>0.25</v>
      </c>
      <c r="J4696" s="157">
        <f t="shared" si="146"/>
        <v>61.875</v>
      </c>
    </row>
    <row r="4697" spans="1:10" ht="15.75">
      <c r="A4697" s="37">
        <f t="shared" si="147"/>
        <v>4693</v>
      </c>
      <c r="B4697" s="115" t="s">
        <v>202</v>
      </c>
      <c r="C4697" s="116" t="s">
        <v>8609</v>
      </c>
      <c r="D4697" s="92" t="s">
        <v>8610</v>
      </c>
      <c r="E4697" s="113" t="s">
        <v>211</v>
      </c>
      <c r="F4697" s="92"/>
      <c r="G4697" s="113">
        <v>1</v>
      </c>
      <c r="H4697" s="118">
        <v>82.5</v>
      </c>
      <c r="I4697" s="161">
        <v>0.25</v>
      </c>
      <c r="J4697" s="157">
        <f t="shared" si="146"/>
        <v>61.875</v>
      </c>
    </row>
    <row r="4698" spans="1:10" ht="15.75">
      <c r="A4698" s="37">
        <f t="shared" si="147"/>
        <v>4694</v>
      </c>
      <c r="B4698" s="115" t="s">
        <v>202</v>
      </c>
      <c r="C4698" s="116" t="s">
        <v>8611</v>
      </c>
      <c r="D4698" s="92" t="s">
        <v>8612</v>
      </c>
      <c r="E4698" s="113" t="s">
        <v>211</v>
      </c>
      <c r="F4698" s="92"/>
      <c r="G4698" s="113">
        <v>1</v>
      </c>
      <c r="H4698" s="118">
        <v>82.5</v>
      </c>
      <c r="I4698" s="161">
        <v>0.25</v>
      </c>
      <c r="J4698" s="157">
        <f t="shared" si="146"/>
        <v>61.875</v>
      </c>
    </row>
    <row r="4699" spans="1:10" ht="15.75">
      <c r="A4699" s="37">
        <f t="shared" si="147"/>
        <v>4695</v>
      </c>
      <c r="B4699" s="115" t="s">
        <v>202</v>
      </c>
      <c r="C4699" s="116" t="s">
        <v>8613</v>
      </c>
      <c r="D4699" s="92" t="s">
        <v>8614</v>
      </c>
      <c r="E4699" s="113" t="s">
        <v>211</v>
      </c>
      <c r="F4699" s="92"/>
      <c r="G4699" s="113">
        <v>1</v>
      </c>
      <c r="H4699" s="118">
        <v>82.5</v>
      </c>
      <c r="I4699" s="161">
        <v>0.25</v>
      </c>
      <c r="J4699" s="157">
        <f t="shared" si="146"/>
        <v>61.875</v>
      </c>
    </row>
    <row r="4700" spans="1:10" ht="15.75">
      <c r="A4700" s="37">
        <f t="shared" si="147"/>
        <v>4696</v>
      </c>
      <c r="B4700" s="115" t="s">
        <v>202</v>
      </c>
      <c r="C4700" s="116" t="s">
        <v>8615</v>
      </c>
      <c r="D4700" s="92" t="s">
        <v>8616</v>
      </c>
      <c r="E4700" s="113" t="s">
        <v>211</v>
      </c>
      <c r="F4700" s="92"/>
      <c r="G4700" s="113">
        <v>1</v>
      </c>
      <c r="H4700" s="118">
        <v>82.5</v>
      </c>
      <c r="I4700" s="161">
        <v>0.25</v>
      </c>
      <c r="J4700" s="157">
        <f t="shared" si="146"/>
        <v>61.875</v>
      </c>
    </row>
    <row r="4701" spans="1:10" ht="15.75">
      <c r="A4701" s="37">
        <f t="shared" si="147"/>
        <v>4697</v>
      </c>
      <c r="B4701" s="115" t="s">
        <v>202</v>
      </c>
      <c r="C4701" s="116" t="s">
        <v>8617</v>
      </c>
      <c r="D4701" s="92" t="s">
        <v>8618</v>
      </c>
      <c r="E4701" s="113" t="s">
        <v>211</v>
      </c>
      <c r="F4701" s="92"/>
      <c r="G4701" s="113">
        <v>1</v>
      </c>
      <c r="H4701" s="118">
        <v>82.5</v>
      </c>
      <c r="I4701" s="161">
        <v>0.25</v>
      </c>
      <c r="J4701" s="157">
        <f t="shared" si="146"/>
        <v>61.875</v>
      </c>
    </row>
    <row r="4702" spans="1:10" ht="15.75">
      <c r="A4702" s="37">
        <f t="shared" si="147"/>
        <v>4698</v>
      </c>
      <c r="B4702" s="115" t="s">
        <v>202</v>
      </c>
      <c r="C4702" s="116" t="s">
        <v>8619</v>
      </c>
      <c r="D4702" s="92" t="s">
        <v>8620</v>
      </c>
      <c r="E4702" s="113" t="s">
        <v>211</v>
      </c>
      <c r="F4702" s="92"/>
      <c r="G4702" s="113">
        <v>1</v>
      </c>
      <c r="H4702" s="118">
        <v>82.5</v>
      </c>
      <c r="I4702" s="161">
        <v>0.25</v>
      </c>
      <c r="J4702" s="157">
        <f t="shared" si="146"/>
        <v>61.875</v>
      </c>
    </row>
    <row r="4703" spans="1:10" ht="15.75">
      <c r="A4703" s="37">
        <f t="shared" si="147"/>
        <v>4699</v>
      </c>
      <c r="B4703" s="115" t="s">
        <v>202</v>
      </c>
      <c r="C4703" s="116" t="s">
        <v>8621</v>
      </c>
      <c r="D4703" s="92" t="s">
        <v>8622</v>
      </c>
      <c r="E4703" s="113" t="s">
        <v>211</v>
      </c>
      <c r="F4703" s="92"/>
      <c r="G4703" s="113">
        <v>1</v>
      </c>
      <c r="H4703" s="118">
        <v>82.5</v>
      </c>
      <c r="I4703" s="161">
        <v>0.25</v>
      </c>
      <c r="J4703" s="157">
        <f t="shared" si="146"/>
        <v>61.875</v>
      </c>
    </row>
    <row r="4704" spans="1:10" ht="15.75">
      <c r="A4704" s="37">
        <f t="shared" si="147"/>
        <v>4700</v>
      </c>
      <c r="B4704" s="115" t="s">
        <v>202</v>
      </c>
      <c r="C4704" s="116" t="s">
        <v>8623</v>
      </c>
      <c r="D4704" s="92" t="s">
        <v>8624</v>
      </c>
      <c r="E4704" s="113" t="s">
        <v>211</v>
      </c>
      <c r="F4704" s="92"/>
      <c r="G4704" s="113">
        <v>1</v>
      </c>
      <c r="H4704" s="118">
        <v>82.5</v>
      </c>
      <c r="I4704" s="161">
        <v>0.25</v>
      </c>
      <c r="J4704" s="157">
        <f t="shared" si="146"/>
        <v>61.875</v>
      </c>
    </row>
    <row r="4705" spans="1:10" ht="15.75">
      <c r="A4705" s="37">
        <f t="shared" si="147"/>
        <v>4701</v>
      </c>
      <c r="B4705" s="115" t="s">
        <v>202</v>
      </c>
      <c r="C4705" s="116" t="s">
        <v>8625</v>
      </c>
      <c r="D4705" s="92" t="s">
        <v>8626</v>
      </c>
      <c r="E4705" s="113" t="s">
        <v>211</v>
      </c>
      <c r="F4705" s="92"/>
      <c r="G4705" s="113">
        <v>1</v>
      </c>
      <c r="H4705" s="118">
        <v>82.5</v>
      </c>
      <c r="I4705" s="161">
        <v>0.25</v>
      </c>
      <c r="J4705" s="157">
        <f t="shared" si="146"/>
        <v>61.875</v>
      </c>
    </row>
    <row r="4706" spans="1:10" ht="15.75">
      <c r="A4706" s="37">
        <f t="shared" si="147"/>
        <v>4702</v>
      </c>
      <c r="B4706" s="115" t="s">
        <v>202</v>
      </c>
      <c r="C4706" s="116" t="s">
        <v>8627</v>
      </c>
      <c r="D4706" s="92" t="s">
        <v>8628</v>
      </c>
      <c r="E4706" s="113" t="s">
        <v>211</v>
      </c>
      <c r="F4706" s="92"/>
      <c r="G4706" s="113">
        <v>1</v>
      </c>
      <c r="H4706" s="118">
        <v>82.5</v>
      </c>
      <c r="I4706" s="161">
        <v>0.25</v>
      </c>
      <c r="J4706" s="157">
        <f t="shared" si="146"/>
        <v>61.875</v>
      </c>
    </row>
    <row r="4707" spans="1:10" ht="15.75">
      <c r="A4707" s="37">
        <f t="shared" si="147"/>
        <v>4703</v>
      </c>
      <c r="B4707" s="115" t="s">
        <v>202</v>
      </c>
      <c r="C4707" s="116" t="s">
        <v>8629</v>
      </c>
      <c r="D4707" s="92" t="s">
        <v>8630</v>
      </c>
      <c r="E4707" s="113" t="s">
        <v>211</v>
      </c>
      <c r="F4707" s="92"/>
      <c r="G4707" s="113">
        <v>1</v>
      </c>
      <c r="H4707" s="118">
        <v>82.5</v>
      </c>
      <c r="I4707" s="161">
        <v>0.25</v>
      </c>
      <c r="J4707" s="157">
        <f t="shared" si="146"/>
        <v>61.875</v>
      </c>
    </row>
    <row r="4708" spans="1:10" ht="15.75">
      <c r="A4708" s="37">
        <f t="shared" si="147"/>
        <v>4704</v>
      </c>
      <c r="B4708" s="115" t="s">
        <v>202</v>
      </c>
      <c r="C4708" s="116" t="s">
        <v>8631</v>
      </c>
      <c r="D4708" s="92" t="s">
        <v>8632</v>
      </c>
      <c r="E4708" s="113" t="s">
        <v>211</v>
      </c>
      <c r="F4708" s="92"/>
      <c r="G4708" s="113">
        <v>1</v>
      </c>
      <c r="H4708" s="118">
        <v>82.5</v>
      </c>
      <c r="I4708" s="161">
        <v>0.25</v>
      </c>
      <c r="J4708" s="157">
        <f t="shared" si="146"/>
        <v>61.875</v>
      </c>
    </row>
    <row r="4709" spans="1:10" ht="15.75">
      <c r="A4709" s="37">
        <f t="shared" si="147"/>
        <v>4705</v>
      </c>
      <c r="B4709" s="115" t="s">
        <v>202</v>
      </c>
      <c r="C4709" s="116" t="s">
        <v>8633</v>
      </c>
      <c r="D4709" s="92" t="s">
        <v>8634</v>
      </c>
      <c r="E4709" s="113" t="s">
        <v>211</v>
      </c>
      <c r="F4709" s="92"/>
      <c r="G4709" s="113">
        <v>1</v>
      </c>
      <c r="H4709" s="118">
        <v>82.5</v>
      </c>
      <c r="I4709" s="161">
        <v>0.25</v>
      </c>
      <c r="J4709" s="157">
        <f t="shared" si="146"/>
        <v>61.875</v>
      </c>
    </row>
    <row r="4710" spans="1:10" ht="15.75">
      <c r="A4710" s="37">
        <f t="shared" si="147"/>
        <v>4706</v>
      </c>
      <c r="B4710" s="115" t="s">
        <v>202</v>
      </c>
      <c r="C4710" s="116" t="s">
        <v>8635</v>
      </c>
      <c r="D4710" s="92" t="s">
        <v>8636</v>
      </c>
      <c r="E4710" s="113" t="s">
        <v>211</v>
      </c>
      <c r="F4710" s="92"/>
      <c r="G4710" s="113">
        <v>1</v>
      </c>
      <c r="H4710" s="118">
        <v>82.5</v>
      </c>
      <c r="I4710" s="161">
        <v>0.25</v>
      </c>
      <c r="J4710" s="157">
        <f t="shared" si="146"/>
        <v>61.875</v>
      </c>
    </row>
    <row r="4711" spans="1:10" ht="15.75">
      <c r="A4711" s="37">
        <f t="shared" si="147"/>
        <v>4707</v>
      </c>
      <c r="B4711" s="115" t="s">
        <v>202</v>
      </c>
      <c r="C4711" s="116" t="s">
        <v>8637</v>
      </c>
      <c r="D4711" s="113" t="s">
        <v>8638</v>
      </c>
      <c r="E4711" s="113" t="s">
        <v>211</v>
      </c>
      <c r="F4711" s="113"/>
      <c r="G4711" s="113">
        <v>1</v>
      </c>
      <c r="H4711" s="118">
        <v>70</v>
      </c>
      <c r="I4711" s="161">
        <v>0.25</v>
      </c>
      <c r="J4711" s="157">
        <f t="shared" si="146"/>
        <v>52.5</v>
      </c>
    </row>
    <row r="4712" spans="1:10" ht="15.75">
      <c r="A4712" s="37">
        <f t="shared" si="147"/>
        <v>4708</v>
      </c>
      <c r="B4712" s="115" t="s">
        <v>202</v>
      </c>
      <c r="C4712" s="116" t="s">
        <v>8639</v>
      </c>
      <c r="D4712" s="113" t="s">
        <v>8640</v>
      </c>
      <c r="E4712" s="113" t="s">
        <v>211</v>
      </c>
      <c r="F4712" s="113"/>
      <c r="G4712" s="113">
        <v>1</v>
      </c>
      <c r="H4712" s="118">
        <v>70</v>
      </c>
      <c r="I4712" s="161">
        <v>0.25</v>
      </c>
      <c r="J4712" s="157">
        <f t="shared" si="146"/>
        <v>52.5</v>
      </c>
    </row>
    <row r="4713" spans="1:10" ht="15.75">
      <c r="A4713" s="37">
        <f t="shared" si="147"/>
        <v>4709</v>
      </c>
      <c r="B4713" s="115" t="s">
        <v>202</v>
      </c>
      <c r="C4713" s="116" t="s">
        <v>8641</v>
      </c>
      <c r="D4713" s="113" t="s">
        <v>8642</v>
      </c>
      <c r="E4713" s="113" t="s">
        <v>211</v>
      </c>
      <c r="F4713" s="113"/>
      <c r="G4713" s="113">
        <v>1</v>
      </c>
      <c r="H4713" s="118">
        <v>70</v>
      </c>
      <c r="I4713" s="161">
        <v>0.25</v>
      </c>
      <c r="J4713" s="157">
        <f t="shared" si="146"/>
        <v>52.5</v>
      </c>
    </row>
    <row r="4714" spans="1:10" ht="15.75">
      <c r="A4714" s="37">
        <f t="shared" si="147"/>
        <v>4710</v>
      </c>
      <c r="B4714" s="115" t="s">
        <v>202</v>
      </c>
      <c r="C4714" s="116" t="s">
        <v>8643</v>
      </c>
      <c r="D4714" s="113" t="s">
        <v>8644</v>
      </c>
      <c r="E4714" s="113" t="s">
        <v>211</v>
      </c>
      <c r="F4714" s="113"/>
      <c r="G4714" s="113">
        <v>1</v>
      </c>
      <c r="H4714" s="118">
        <v>70</v>
      </c>
      <c r="I4714" s="161">
        <v>0.25</v>
      </c>
      <c r="J4714" s="157">
        <f t="shared" si="146"/>
        <v>52.5</v>
      </c>
    </row>
    <row r="4715" spans="1:10" ht="15.75">
      <c r="A4715" s="37">
        <f t="shared" si="147"/>
        <v>4711</v>
      </c>
      <c r="B4715" s="115" t="s">
        <v>202</v>
      </c>
      <c r="C4715" s="116" t="s">
        <v>8645</v>
      </c>
      <c r="D4715" s="113" t="s">
        <v>8646</v>
      </c>
      <c r="E4715" s="113" t="s">
        <v>211</v>
      </c>
      <c r="F4715" s="113"/>
      <c r="G4715" s="113">
        <v>1</v>
      </c>
      <c r="H4715" s="118">
        <v>70</v>
      </c>
      <c r="I4715" s="161">
        <v>0.25</v>
      </c>
      <c r="J4715" s="157">
        <f t="shared" si="146"/>
        <v>52.5</v>
      </c>
    </row>
    <row r="4716" spans="1:10" ht="15.75">
      <c r="A4716" s="37">
        <f t="shared" si="147"/>
        <v>4712</v>
      </c>
      <c r="B4716" s="115" t="s">
        <v>202</v>
      </c>
      <c r="C4716" s="116" t="s">
        <v>8647</v>
      </c>
      <c r="D4716" s="113" t="s">
        <v>8648</v>
      </c>
      <c r="E4716" s="113" t="s">
        <v>211</v>
      </c>
      <c r="F4716" s="113"/>
      <c r="G4716" s="113">
        <v>1</v>
      </c>
      <c r="H4716" s="118">
        <v>70</v>
      </c>
      <c r="I4716" s="161">
        <v>0.25</v>
      </c>
      <c r="J4716" s="157">
        <f t="shared" si="146"/>
        <v>52.5</v>
      </c>
    </row>
    <row r="4717" spans="1:10" ht="15.75">
      <c r="A4717" s="37">
        <f t="shared" si="147"/>
        <v>4713</v>
      </c>
      <c r="B4717" s="115" t="s">
        <v>202</v>
      </c>
      <c r="C4717" s="116" t="s">
        <v>8649</v>
      </c>
      <c r="D4717" s="113" t="s">
        <v>8650</v>
      </c>
      <c r="E4717" s="113" t="s">
        <v>211</v>
      </c>
      <c r="F4717" s="113"/>
      <c r="G4717" s="113">
        <v>1</v>
      </c>
      <c r="H4717" s="118">
        <v>70</v>
      </c>
      <c r="I4717" s="161">
        <v>0.25</v>
      </c>
      <c r="J4717" s="157">
        <f t="shared" si="146"/>
        <v>52.5</v>
      </c>
    </row>
    <row r="4718" spans="1:10" ht="15.75">
      <c r="A4718" s="37">
        <f t="shared" si="147"/>
        <v>4714</v>
      </c>
      <c r="B4718" s="115" t="s">
        <v>202</v>
      </c>
      <c r="C4718" s="116" t="s">
        <v>8651</v>
      </c>
      <c r="D4718" s="113" t="s">
        <v>8652</v>
      </c>
      <c r="E4718" s="113" t="s">
        <v>211</v>
      </c>
      <c r="F4718" s="113"/>
      <c r="G4718" s="113">
        <v>1</v>
      </c>
      <c r="H4718" s="118">
        <v>70</v>
      </c>
      <c r="I4718" s="161">
        <v>0.25</v>
      </c>
      <c r="J4718" s="157">
        <f t="shared" si="146"/>
        <v>52.5</v>
      </c>
    </row>
    <row r="4719" spans="1:10" ht="15.75">
      <c r="A4719" s="37">
        <f t="shared" si="147"/>
        <v>4715</v>
      </c>
      <c r="B4719" s="115" t="s">
        <v>202</v>
      </c>
      <c r="C4719" s="116" t="s">
        <v>8653</v>
      </c>
      <c r="D4719" s="113" t="s">
        <v>8654</v>
      </c>
      <c r="E4719" s="113" t="s">
        <v>211</v>
      </c>
      <c r="F4719" s="113"/>
      <c r="G4719" s="113">
        <v>1</v>
      </c>
      <c r="H4719" s="118">
        <v>98</v>
      </c>
      <c r="I4719" s="161">
        <v>0.25</v>
      </c>
      <c r="J4719" s="157">
        <f t="shared" si="146"/>
        <v>73.5</v>
      </c>
    </row>
    <row r="4720" spans="1:10" ht="15.75">
      <c r="A4720" s="37">
        <f t="shared" si="147"/>
        <v>4716</v>
      </c>
      <c r="B4720" s="115" t="s">
        <v>202</v>
      </c>
      <c r="C4720" s="116" t="s">
        <v>8655</v>
      </c>
      <c r="D4720" s="113" t="s">
        <v>8656</v>
      </c>
      <c r="E4720" s="113" t="s">
        <v>211</v>
      </c>
      <c r="F4720" s="113"/>
      <c r="G4720" s="113">
        <v>1</v>
      </c>
      <c r="H4720" s="118">
        <v>98</v>
      </c>
      <c r="I4720" s="161">
        <v>0.25</v>
      </c>
      <c r="J4720" s="157">
        <f t="shared" si="146"/>
        <v>73.5</v>
      </c>
    </row>
    <row r="4721" spans="1:10" ht="15.75">
      <c r="A4721" s="37">
        <f t="shared" si="147"/>
        <v>4717</v>
      </c>
      <c r="B4721" s="115" t="s">
        <v>202</v>
      </c>
      <c r="C4721" s="116" t="s">
        <v>8657</v>
      </c>
      <c r="D4721" s="113" t="s">
        <v>8658</v>
      </c>
      <c r="E4721" s="113" t="s">
        <v>211</v>
      </c>
      <c r="F4721" s="113"/>
      <c r="G4721" s="113">
        <v>1</v>
      </c>
      <c r="H4721" s="118">
        <v>98</v>
      </c>
      <c r="I4721" s="161">
        <v>0.25</v>
      </c>
      <c r="J4721" s="157">
        <f t="shared" si="146"/>
        <v>73.5</v>
      </c>
    </row>
    <row r="4722" spans="1:10" ht="15.75">
      <c r="A4722" s="37">
        <f t="shared" si="147"/>
        <v>4718</v>
      </c>
      <c r="B4722" s="115" t="s">
        <v>202</v>
      </c>
      <c r="C4722" s="116" t="s">
        <v>8659</v>
      </c>
      <c r="D4722" s="113" t="s">
        <v>8660</v>
      </c>
      <c r="E4722" s="113" t="s">
        <v>211</v>
      </c>
      <c r="F4722" s="113"/>
      <c r="G4722" s="113">
        <v>1</v>
      </c>
      <c r="H4722" s="118">
        <v>98</v>
      </c>
      <c r="I4722" s="161">
        <v>0.25</v>
      </c>
      <c r="J4722" s="157">
        <f t="shared" si="146"/>
        <v>73.5</v>
      </c>
    </row>
    <row r="4723" spans="1:10" ht="15.75">
      <c r="A4723" s="37">
        <f t="shared" si="147"/>
        <v>4719</v>
      </c>
      <c r="B4723" s="115" t="s">
        <v>202</v>
      </c>
      <c r="C4723" s="116" t="s">
        <v>8661</v>
      </c>
      <c r="D4723" s="113" t="s">
        <v>8662</v>
      </c>
      <c r="E4723" s="113" t="s">
        <v>211</v>
      </c>
      <c r="F4723" s="113"/>
      <c r="G4723" s="113">
        <v>1</v>
      </c>
      <c r="H4723" s="118">
        <v>98</v>
      </c>
      <c r="I4723" s="161">
        <v>0.25</v>
      </c>
      <c r="J4723" s="157">
        <f t="shared" si="146"/>
        <v>73.5</v>
      </c>
    </row>
    <row r="4724" spans="1:10" ht="15.75">
      <c r="A4724" s="37">
        <f t="shared" si="147"/>
        <v>4720</v>
      </c>
      <c r="B4724" s="115" t="s">
        <v>202</v>
      </c>
      <c r="C4724" s="116" t="s">
        <v>8663</v>
      </c>
      <c r="D4724" s="113" t="s">
        <v>8664</v>
      </c>
      <c r="E4724" s="113" t="s">
        <v>211</v>
      </c>
      <c r="F4724" s="113"/>
      <c r="G4724" s="113">
        <v>1</v>
      </c>
      <c r="H4724" s="118">
        <v>98</v>
      </c>
      <c r="I4724" s="161">
        <v>0.25</v>
      </c>
      <c r="J4724" s="157">
        <f t="shared" si="146"/>
        <v>73.5</v>
      </c>
    </row>
    <row r="4725" spans="1:10" ht="15.75">
      <c r="A4725" s="37">
        <f t="shared" si="147"/>
        <v>4721</v>
      </c>
      <c r="B4725" s="115" t="s">
        <v>202</v>
      </c>
      <c r="C4725" s="116" t="s">
        <v>8665</v>
      </c>
      <c r="D4725" s="113" t="s">
        <v>8666</v>
      </c>
      <c r="E4725" s="113" t="s">
        <v>211</v>
      </c>
      <c r="F4725" s="113"/>
      <c r="G4725" s="113">
        <v>1</v>
      </c>
      <c r="H4725" s="118">
        <v>98</v>
      </c>
      <c r="I4725" s="161">
        <v>0.25</v>
      </c>
      <c r="J4725" s="157">
        <f t="shared" si="146"/>
        <v>73.5</v>
      </c>
    </row>
    <row r="4726" spans="1:10" ht="15.75">
      <c r="A4726" s="37">
        <f t="shared" si="147"/>
        <v>4722</v>
      </c>
      <c r="B4726" s="115" t="s">
        <v>202</v>
      </c>
      <c r="C4726" s="116" t="s">
        <v>8667</v>
      </c>
      <c r="D4726" s="113" t="s">
        <v>8668</v>
      </c>
      <c r="E4726" s="113" t="s">
        <v>211</v>
      </c>
      <c r="F4726" s="113"/>
      <c r="G4726" s="113">
        <v>1</v>
      </c>
      <c r="H4726" s="118">
        <v>98</v>
      </c>
      <c r="I4726" s="161">
        <v>0.25</v>
      </c>
      <c r="J4726" s="157">
        <f t="shared" si="146"/>
        <v>73.5</v>
      </c>
    </row>
    <row r="4727" spans="1:10" ht="15.75">
      <c r="A4727" s="37">
        <f t="shared" si="147"/>
        <v>4723</v>
      </c>
      <c r="B4727" s="115" t="s">
        <v>202</v>
      </c>
      <c r="C4727" s="116" t="s">
        <v>8669</v>
      </c>
      <c r="D4727" s="113" t="s">
        <v>8670</v>
      </c>
      <c r="E4727" s="113" t="s">
        <v>211</v>
      </c>
      <c r="F4727" s="113"/>
      <c r="G4727" s="113">
        <v>1</v>
      </c>
      <c r="H4727" s="118">
        <v>98</v>
      </c>
      <c r="I4727" s="161">
        <v>0.25</v>
      </c>
      <c r="J4727" s="157">
        <f t="shared" ref="J4727:J4790" si="148">H4727*(1-I4727)</f>
        <v>73.5</v>
      </c>
    </row>
    <row r="4728" spans="1:10" ht="15.75">
      <c r="A4728" s="37">
        <f t="shared" si="147"/>
        <v>4724</v>
      </c>
      <c r="B4728" s="115" t="s">
        <v>202</v>
      </c>
      <c r="C4728" s="116" t="s">
        <v>8671</v>
      </c>
      <c r="D4728" s="113" t="s">
        <v>8672</v>
      </c>
      <c r="E4728" s="113" t="s">
        <v>211</v>
      </c>
      <c r="F4728" s="113"/>
      <c r="G4728" s="113">
        <v>1</v>
      </c>
      <c r="H4728" s="118">
        <v>98</v>
      </c>
      <c r="I4728" s="161">
        <v>0.25</v>
      </c>
      <c r="J4728" s="157">
        <f t="shared" si="148"/>
        <v>73.5</v>
      </c>
    </row>
    <row r="4729" spans="1:10" ht="15.75">
      <c r="A4729" s="37">
        <f t="shared" si="147"/>
        <v>4725</v>
      </c>
      <c r="B4729" s="115" t="s">
        <v>202</v>
      </c>
      <c r="C4729" s="116" t="s">
        <v>8673</v>
      </c>
      <c r="D4729" s="113" t="s">
        <v>8674</v>
      </c>
      <c r="E4729" s="113" t="s">
        <v>211</v>
      </c>
      <c r="F4729" s="113"/>
      <c r="G4729" s="113">
        <v>1</v>
      </c>
      <c r="H4729" s="118">
        <v>98</v>
      </c>
      <c r="I4729" s="161">
        <v>0.25</v>
      </c>
      <c r="J4729" s="157">
        <f t="shared" si="148"/>
        <v>73.5</v>
      </c>
    </row>
    <row r="4730" spans="1:10" ht="15.75">
      <c r="A4730" s="37">
        <f t="shared" si="147"/>
        <v>4726</v>
      </c>
      <c r="B4730" s="115" t="s">
        <v>202</v>
      </c>
      <c r="C4730" s="116" t="s">
        <v>8675</v>
      </c>
      <c r="D4730" s="113" t="s">
        <v>8676</v>
      </c>
      <c r="E4730" s="113" t="s">
        <v>211</v>
      </c>
      <c r="F4730" s="113"/>
      <c r="G4730" s="113">
        <v>1</v>
      </c>
      <c r="H4730" s="118">
        <v>98</v>
      </c>
      <c r="I4730" s="161">
        <v>0.25</v>
      </c>
      <c r="J4730" s="157">
        <f t="shared" si="148"/>
        <v>73.5</v>
      </c>
    </row>
    <row r="4731" spans="1:10" ht="15.75">
      <c r="A4731" s="37">
        <f t="shared" si="147"/>
        <v>4727</v>
      </c>
      <c r="B4731" s="115" t="s">
        <v>202</v>
      </c>
      <c r="C4731" s="116" t="s">
        <v>8677</v>
      </c>
      <c r="D4731" s="113" t="s">
        <v>8678</v>
      </c>
      <c r="E4731" s="113" t="s">
        <v>211</v>
      </c>
      <c r="F4731" s="113"/>
      <c r="G4731" s="113">
        <v>1</v>
      </c>
      <c r="H4731" s="118">
        <v>98</v>
      </c>
      <c r="I4731" s="161">
        <v>0.25</v>
      </c>
      <c r="J4731" s="157">
        <f t="shared" si="148"/>
        <v>73.5</v>
      </c>
    </row>
    <row r="4732" spans="1:10" ht="15.75">
      <c r="A4732" s="37">
        <f t="shared" si="147"/>
        <v>4728</v>
      </c>
      <c r="B4732" s="115" t="s">
        <v>202</v>
      </c>
      <c r="C4732" s="116" t="s">
        <v>8679</v>
      </c>
      <c r="D4732" s="113" t="s">
        <v>8680</v>
      </c>
      <c r="E4732" s="113" t="s">
        <v>211</v>
      </c>
      <c r="F4732" s="113"/>
      <c r="G4732" s="113">
        <v>1</v>
      </c>
      <c r="H4732" s="118">
        <v>98</v>
      </c>
      <c r="I4732" s="161">
        <v>0.25</v>
      </c>
      <c r="J4732" s="157">
        <f t="shared" si="148"/>
        <v>73.5</v>
      </c>
    </row>
    <row r="4733" spans="1:10" ht="15.75">
      <c r="A4733" s="37">
        <f t="shared" si="147"/>
        <v>4729</v>
      </c>
      <c r="B4733" s="115" t="s">
        <v>202</v>
      </c>
      <c r="C4733" s="116" t="s">
        <v>8681</v>
      </c>
      <c r="D4733" s="113" t="s">
        <v>8682</v>
      </c>
      <c r="E4733" s="113" t="s">
        <v>211</v>
      </c>
      <c r="F4733" s="113"/>
      <c r="G4733" s="113">
        <v>1</v>
      </c>
      <c r="H4733" s="118">
        <v>98</v>
      </c>
      <c r="I4733" s="161">
        <v>0.25</v>
      </c>
      <c r="J4733" s="157">
        <f t="shared" si="148"/>
        <v>73.5</v>
      </c>
    </row>
    <row r="4734" spans="1:10" ht="15.75">
      <c r="A4734" s="37">
        <f t="shared" si="147"/>
        <v>4730</v>
      </c>
      <c r="B4734" s="115" t="s">
        <v>202</v>
      </c>
      <c r="C4734" s="116" t="s">
        <v>8683</v>
      </c>
      <c r="D4734" s="113" t="s">
        <v>8684</v>
      </c>
      <c r="E4734" s="113" t="s">
        <v>211</v>
      </c>
      <c r="F4734" s="113"/>
      <c r="G4734" s="113">
        <v>1</v>
      </c>
      <c r="H4734" s="118">
        <v>98</v>
      </c>
      <c r="I4734" s="161">
        <v>0.25</v>
      </c>
      <c r="J4734" s="157">
        <f t="shared" si="148"/>
        <v>73.5</v>
      </c>
    </row>
    <row r="4735" spans="1:10" ht="15.75">
      <c r="A4735" s="37">
        <f t="shared" si="147"/>
        <v>4731</v>
      </c>
      <c r="B4735" s="115" t="s">
        <v>202</v>
      </c>
      <c r="C4735" s="116" t="s">
        <v>8685</v>
      </c>
      <c r="D4735" s="113" t="s">
        <v>8686</v>
      </c>
      <c r="E4735" s="113" t="s">
        <v>211</v>
      </c>
      <c r="F4735" s="113"/>
      <c r="G4735" s="113">
        <v>1</v>
      </c>
      <c r="H4735" s="118">
        <v>54.5</v>
      </c>
      <c r="I4735" s="161">
        <v>0.25</v>
      </c>
      <c r="J4735" s="157">
        <f t="shared" si="148"/>
        <v>40.875</v>
      </c>
    </row>
    <row r="4736" spans="1:10" ht="15.75">
      <c r="A4736" s="37">
        <f t="shared" si="147"/>
        <v>4732</v>
      </c>
      <c r="B4736" s="115" t="s">
        <v>202</v>
      </c>
      <c r="C4736" s="116" t="s">
        <v>8687</v>
      </c>
      <c r="D4736" s="113" t="s">
        <v>8688</v>
      </c>
      <c r="E4736" s="113" t="s">
        <v>211</v>
      </c>
      <c r="F4736" s="113"/>
      <c r="G4736" s="113">
        <v>1</v>
      </c>
      <c r="H4736" s="118">
        <v>54.5</v>
      </c>
      <c r="I4736" s="161">
        <v>0.25</v>
      </c>
      <c r="J4736" s="157">
        <f t="shared" si="148"/>
        <v>40.875</v>
      </c>
    </row>
    <row r="4737" spans="1:10" ht="15.75">
      <c r="A4737" s="37">
        <f t="shared" si="147"/>
        <v>4733</v>
      </c>
      <c r="B4737" s="115" t="s">
        <v>202</v>
      </c>
      <c r="C4737" s="116" t="s">
        <v>8689</v>
      </c>
      <c r="D4737" s="113" t="s">
        <v>8690</v>
      </c>
      <c r="E4737" s="113" t="s">
        <v>211</v>
      </c>
      <c r="F4737" s="113"/>
      <c r="G4737" s="113">
        <v>1</v>
      </c>
      <c r="H4737" s="118">
        <v>54.5</v>
      </c>
      <c r="I4737" s="161">
        <v>0.25</v>
      </c>
      <c r="J4737" s="157">
        <f t="shared" si="148"/>
        <v>40.875</v>
      </c>
    </row>
    <row r="4738" spans="1:10" ht="15.75">
      <c r="A4738" s="37">
        <f t="shared" si="147"/>
        <v>4734</v>
      </c>
      <c r="B4738" s="115" t="s">
        <v>202</v>
      </c>
      <c r="C4738" s="116" t="s">
        <v>8691</v>
      </c>
      <c r="D4738" s="113" t="s">
        <v>8692</v>
      </c>
      <c r="E4738" s="113" t="s">
        <v>211</v>
      </c>
      <c r="F4738" s="113"/>
      <c r="G4738" s="113">
        <v>1</v>
      </c>
      <c r="H4738" s="118">
        <v>54.5</v>
      </c>
      <c r="I4738" s="161">
        <v>0.25</v>
      </c>
      <c r="J4738" s="157">
        <f t="shared" si="148"/>
        <v>40.875</v>
      </c>
    </row>
    <row r="4739" spans="1:10" ht="15.75">
      <c r="A4739" s="37">
        <f t="shared" si="147"/>
        <v>4735</v>
      </c>
      <c r="B4739" s="115" t="s">
        <v>202</v>
      </c>
      <c r="C4739" s="116" t="s">
        <v>8693</v>
      </c>
      <c r="D4739" s="113" t="s">
        <v>8694</v>
      </c>
      <c r="E4739" s="113" t="s">
        <v>211</v>
      </c>
      <c r="F4739" s="113"/>
      <c r="G4739" s="113">
        <v>1</v>
      </c>
      <c r="H4739" s="118">
        <v>54.5</v>
      </c>
      <c r="I4739" s="161">
        <v>0.25</v>
      </c>
      <c r="J4739" s="157">
        <f t="shared" si="148"/>
        <v>40.875</v>
      </c>
    </row>
    <row r="4740" spans="1:10" ht="15.75">
      <c r="A4740" s="37">
        <f t="shared" si="147"/>
        <v>4736</v>
      </c>
      <c r="B4740" s="115" t="s">
        <v>202</v>
      </c>
      <c r="C4740" s="116" t="s">
        <v>8695</v>
      </c>
      <c r="D4740" s="113" t="s">
        <v>8696</v>
      </c>
      <c r="E4740" s="113" t="s">
        <v>211</v>
      </c>
      <c r="F4740" s="113"/>
      <c r="G4740" s="113">
        <v>1</v>
      </c>
      <c r="H4740" s="118">
        <v>54.5</v>
      </c>
      <c r="I4740" s="161">
        <v>0.25</v>
      </c>
      <c r="J4740" s="157">
        <f t="shared" si="148"/>
        <v>40.875</v>
      </c>
    </row>
    <row r="4741" spans="1:10" ht="15.75">
      <c r="A4741" s="37">
        <f t="shared" si="147"/>
        <v>4737</v>
      </c>
      <c r="B4741" s="115" t="s">
        <v>202</v>
      </c>
      <c r="C4741" s="116" t="s">
        <v>8697</v>
      </c>
      <c r="D4741" s="113" t="s">
        <v>8698</v>
      </c>
      <c r="E4741" s="113" t="s">
        <v>211</v>
      </c>
      <c r="F4741" s="113"/>
      <c r="G4741" s="113">
        <v>1</v>
      </c>
      <c r="H4741" s="118">
        <v>54.5</v>
      </c>
      <c r="I4741" s="161">
        <v>0.25</v>
      </c>
      <c r="J4741" s="157">
        <f t="shared" si="148"/>
        <v>40.875</v>
      </c>
    </row>
    <row r="4742" spans="1:10" ht="15.75">
      <c r="A4742" s="37">
        <f t="shared" si="147"/>
        <v>4738</v>
      </c>
      <c r="B4742" s="115" t="s">
        <v>202</v>
      </c>
      <c r="C4742" s="116" t="s">
        <v>8699</v>
      </c>
      <c r="D4742" s="113" t="s">
        <v>8700</v>
      </c>
      <c r="E4742" s="113" t="s">
        <v>211</v>
      </c>
      <c r="F4742" s="113"/>
      <c r="G4742" s="113">
        <v>1</v>
      </c>
      <c r="H4742" s="118">
        <v>54.5</v>
      </c>
      <c r="I4742" s="161">
        <v>0.25</v>
      </c>
      <c r="J4742" s="157">
        <f t="shared" si="148"/>
        <v>40.875</v>
      </c>
    </row>
    <row r="4743" spans="1:10" ht="15.75">
      <c r="A4743" s="37">
        <f t="shared" ref="A4743:A4806" si="149">A4742+1</f>
        <v>4739</v>
      </c>
      <c r="B4743" s="115" t="s">
        <v>202</v>
      </c>
      <c r="C4743" s="116" t="s">
        <v>8701</v>
      </c>
      <c r="D4743" s="113" t="s">
        <v>8702</v>
      </c>
      <c r="E4743" s="113" t="s">
        <v>211</v>
      </c>
      <c r="F4743" s="113"/>
      <c r="G4743" s="113">
        <v>1</v>
      </c>
      <c r="H4743" s="118">
        <v>70</v>
      </c>
      <c r="I4743" s="161">
        <v>0.25</v>
      </c>
      <c r="J4743" s="157">
        <f t="shared" si="148"/>
        <v>52.5</v>
      </c>
    </row>
    <row r="4744" spans="1:10" ht="15.75">
      <c r="A4744" s="37">
        <f t="shared" si="149"/>
        <v>4740</v>
      </c>
      <c r="B4744" s="115" t="s">
        <v>202</v>
      </c>
      <c r="C4744" s="116" t="s">
        <v>8703</v>
      </c>
      <c r="D4744" s="113" t="s">
        <v>8704</v>
      </c>
      <c r="E4744" s="113" t="s">
        <v>211</v>
      </c>
      <c r="F4744" s="113"/>
      <c r="G4744" s="113">
        <v>1</v>
      </c>
      <c r="H4744" s="118">
        <v>70</v>
      </c>
      <c r="I4744" s="161">
        <v>0.25</v>
      </c>
      <c r="J4744" s="157">
        <f t="shared" si="148"/>
        <v>52.5</v>
      </c>
    </row>
    <row r="4745" spans="1:10" ht="15.75">
      <c r="A4745" s="37">
        <f t="shared" si="149"/>
        <v>4741</v>
      </c>
      <c r="B4745" s="115" t="s">
        <v>202</v>
      </c>
      <c r="C4745" s="116" t="s">
        <v>8705</v>
      </c>
      <c r="D4745" s="113" t="s">
        <v>8706</v>
      </c>
      <c r="E4745" s="113" t="s">
        <v>211</v>
      </c>
      <c r="F4745" s="113"/>
      <c r="G4745" s="113">
        <v>1</v>
      </c>
      <c r="H4745" s="118">
        <v>70</v>
      </c>
      <c r="I4745" s="161">
        <v>0.25</v>
      </c>
      <c r="J4745" s="157">
        <f t="shared" si="148"/>
        <v>52.5</v>
      </c>
    </row>
    <row r="4746" spans="1:10" ht="15.75">
      <c r="A4746" s="37">
        <f t="shared" si="149"/>
        <v>4742</v>
      </c>
      <c r="B4746" s="115" t="s">
        <v>202</v>
      </c>
      <c r="C4746" s="116" t="s">
        <v>8707</v>
      </c>
      <c r="D4746" s="113" t="s">
        <v>8708</v>
      </c>
      <c r="E4746" s="113" t="s">
        <v>211</v>
      </c>
      <c r="F4746" s="113"/>
      <c r="G4746" s="113">
        <v>1</v>
      </c>
      <c r="H4746" s="118">
        <v>70</v>
      </c>
      <c r="I4746" s="161">
        <v>0.25</v>
      </c>
      <c r="J4746" s="157">
        <f t="shared" si="148"/>
        <v>52.5</v>
      </c>
    </row>
    <row r="4747" spans="1:10" ht="15.75">
      <c r="A4747" s="37">
        <f t="shared" si="149"/>
        <v>4743</v>
      </c>
      <c r="B4747" s="115" t="s">
        <v>202</v>
      </c>
      <c r="C4747" s="116" t="s">
        <v>8709</v>
      </c>
      <c r="D4747" s="113" t="s">
        <v>8710</v>
      </c>
      <c r="E4747" s="113" t="s">
        <v>211</v>
      </c>
      <c r="F4747" s="113"/>
      <c r="G4747" s="113">
        <v>1</v>
      </c>
      <c r="H4747" s="118">
        <v>70</v>
      </c>
      <c r="I4747" s="161">
        <v>0.25</v>
      </c>
      <c r="J4747" s="157">
        <f t="shared" si="148"/>
        <v>52.5</v>
      </c>
    </row>
    <row r="4748" spans="1:10" ht="15.75">
      <c r="A4748" s="37">
        <f t="shared" si="149"/>
        <v>4744</v>
      </c>
      <c r="B4748" s="115" t="s">
        <v>202</v>
      </c>
      <c r="C4748" s="116" t="s">
        <v>8711</v>
      </c>
      <c r="D4748" s="113" t="s">
        <v>8712</v>
      </c>
      <c r="E4748" s="113" t="s">
        <v>211</v>
      </c>
      <c r="F4748" s="113"/>
      <c r="G4748" s="113">
        <v>1</v>
      </c>
      <c r="H4748" s="118">
        <v>70</v>
      </c>
      <c r="I4748" s="161">
        <v>0.25</v>
      </c>
      <c r="J4748" s="157">
        <f t="shared" si="148"/>
        <v>52.5</v>
      </c>
    </row>
    <row r="4749" spans="1:10" ht="15.75">
      <c r="A4749" s="37">
        <f t="shared" si="149"/>
        <v>4745</v>
      </c>
      <c r="B4749" s="115" t="s">
        <v>202</v>
      </c>
      <c r="C4749" s="116" t="s">
        <v>8713</v>
      </c>
      <c r="D4749" s="113" t="s">
        <v>8714</v>
      </c>
      <c r="E4749" s="113" t="s">
        <v>211</v>
      </c>
      <c r="F4749" s="113"/>
      <c r="G4749" s="113">
        <v>1</v>
      </c>
      <c r="H4749" s="118">
        <v>70</v>
      </c>
      <c r="I4749" s="161">
        <v>0.25</v>
      </c>
      <c r="J4749" s="157">
        <f t="shared" si="148"/>
        <v>52.5</v>
      </c>
    </row>
    <row r="4750" spans="1:10" ht="15.75">
      <c r="A4750" s="37">
        <f t="shared" si="149"/>
        <v>4746</v>
      </c>
      <c r="B4750" s="115" t="s">
        <v>202</v>
      </c>
      <c r="C4750" s="116" t="s">
        <v>8715</v>
      </c>
      <c r="D4750" s="113" t="s">
        <v>8716</v>
      </c>
      <c r="E4750" s="113" t="s">
        <v>211</v>
      </c>
      <c r="F4750" s="113"/>
      <c r="G4750" s="113">
        <v>1</v>
      </c>
      <c r="H4750" s="118">
        <v>70</v>
      </c>
      <c r="I4750" s="161">
        <v>0.25</v>
      </c>
      <c r="J4750" s="157">
        <f t="shared" si="148"/>
        <v>52.5</v>
      </c>
    </row>
    <row r="4751" spans="1:10" ht="15.75">
      <c r="A4751" s="37">
        <f t="shared" si="149"/>
        <v>4747</v>
      </c>
      <c r="B4751" s="115" t="s">
        <v>202</v>
      </c>
      <c r="C4751" s="116" t="s">
        <v>8717</v>
      </c>
      <c r="D4751" s="113" t="s">
        <v>8718</v>
      </c>
      <c r="E4751" s="113" t="s">
        <v>211</v>
      </c>
      <c r="F4751" s="113"/>
      <c r="G4751" s="113">
        <v>1</v>
      </c>
      <c r="H4751" s="118">
        <v>46.5</v>
      </c>
      <c r="I4751" s="161">
        <v>0.25</v>
      </c>
      <c r="J4751" s="157">
        <f t="shared" si="148"/>
        <v>34.875</v>
      </c>
    </row>
    <row r="4752" spans="1:10" ht="15.75">
      <c r="A4752" s="37">
        <f t="shared" si="149"/>
        <v>4748</v>
      </c>
      <c r="B4752" s="115" t="s">
        <v>202</v>
      </c>
      <c r="C4752" s="116" t="s">
        <v>8719</v>
      </c>
      <c r="D4752" s="113" t="s">
        <v>8720</v>
      </c>
      <c r="E4752" s="113" t="s">
        <v>211</v>
      </c>
      <c r="F4752" s="113"/>
      <c r="G4752" s="113">
        <v>1</v>
      </c>
      <c r="H4752" s="118">
        <v>46.5</v>
      </c>
      <c r="I4752" s="161">
        <v>0.25</v>
      </c>
      <c r="J4752" s="157">
        <f t="shared" si="148"/>
        <v>34.875</v>
      </c>
    </row>
    <row r="4753" spans="1:10" ht="15.75">
      <c r="A4753" s="37">
        <f t="shared" si="149"/>
        <v>4749</v>
      </c>
      <c r="B4753" s="115" t="s">
        <v>202</v>
      </c>
      <c r="C4753" s="116" t="s">
        <v>8721</v>
      </c>
      <c r="D4753" s="113" t="s">
        <v>8722</v>
      </c>
      <c r="E4753" s="113" t="s">
        <v>211</v>
      </c>
      <c r="F4753" s="113"/>
      <c r="G4753" s="113">
        <v>1</v>
      </c>
      <c r="H4753" s="118">
        <v>124.5</v>
      </c>
      <c r="I4753" s="161">
        <v>0.25</v>
      </c>
      <c r="J4753" s="157">
        <f t="shared" si="148"/>
        <v>93.375</v>
      </c>
    </row>
    <row r="4754" spans="1:10" ht="15.75">
      <c r="A4754" s="37">
        <f t="shared" si="149"/>
        <v>4750</v>
      </c>
      <c r="B4754" s="115" t="s">
        <v>202</v>
      </c>
      <c r="C4754" s="116" t="s">
        <v>8723</v>
      </c>
      <c r="D4754" s="113" t="s">
        <v>8724</v>
      </c>
      <c r="E4754" s="113" t="s">
        <v>211</v>
      </c>
      <c r="F4754" s="113"/>
      <c r="G4754" s="113">
        <v>1</v>
      </c>
      <c r="H4754" s="118">
        <v>124.5</v>
      </c>
      <c r="I4754" s="161">
        <v>0.25</v>
      </c>
      <c r="J4754" s="157">
        <f t="shared" si="148"/>
        <v>93.375</v>
      </c>
    </row>
    <row r="4755" spans="1:10" ht="15.75">
      <c r="A4755" s="37">
        <f t="shared" si="149"/>
        <v>4751</v>
      </c>
      <c r="B4755" s="115" t="s">
        <v>202</v>
      </c>
      <c r="C4755" s="116" t="s">
        <v>8725</v>
      </c>
      <c r="D4755" s="113" t="s">
        <v>8726</v>
      </c>
      <c r="E4755" s="113" t="s">
        <v>211</v>
      </c>
      <c r="F4755" s="113"/>
      <c r="G4755" s="113">
        <v>1</v>
      </c>
      <c r="H4755" s="118">
        <v>124.5</v>
      </c>
      <c r="I4755" s="161">
        <v>0.25</v>
      </c>
      <c r="J4755" s="157">
        <f t="shared" si="148"/>
        <v>93.375</v>
      </c>
    </row>
    <row r="4756" spans="1:10" ht="15.75">
      <c r="A4756" s="37">
        <f t="shared" si="149"/>
        <v>4752</v>
      </c>
      <c r="B4756" s="115" t="s">
        <v>202</v>
      </c>
      <c r="C4756" s="116" t="s">
        <v>8727</v>
      </c>
      <c r="D4756" s="113" t="s">
        <v>8728</v>
      </c>
      <c r="E4756" s="113" t="s">
        <v>211</v>
      </c>
      <c r="F4756" s="113"/>
      <c r="G4756" s="113">
        <v>1</v>
      </c>
      <c r="H4756" s="118">
        <v>124.5</v>
      </c>
      <c r="I4756" s="161">
        <v>0.25</v>
      </c>
      <c r="J4756" s="157">
        <f t="shared" si="148"/>
        <v>93.375</v>
      </c>
    </row>
    <row r="4757" spans="1:10" ht="15.75">
      <c r="A4757" s="37">
        <f t="shared" si="149"/>
        <v>4753</v>
      </c>
      <c r="B4757" s="115" t="s">
        <v>202</v>
      </c>
      <c r="C4757" s="116" t="s">
        <v>8729</v>
      </c>
      <c r="D4757" s="113" t="s">
        <v>8730</v>
      </c>
      <c r="E4757" s="113" t="s">
        <v>211</v>
      </c>
      <c r="F4757" s="113"/>
      <c r="G4757" s="113">
        <v>1</v>
      </c>
      <c r="H4757" s="118">
        <v>124.5</v>
      </c>
      <c r="I4757" s="161">
        <v>0.25</v>
      </c>
      <c r="J4757" s="157">
        <f t="shared" si="148"/>
        <v>93.375</v>
      </c>
    </row>
    <row r="4758" spans="1:10" ht="15.75">
      <c r="A4758" s="37">
        <f t="shared" si="149"/>
        <v>4754</v>
      </c>
      <c r="B4758" s="115" t="s">
        <v>202</v>
      </c>
      <c r="C4758" s="116" t="s">
        <v>8731</v>
      </c>
      <c r="D4758" s="113" t="s">
        <v>8732</v>
      </c>
      <c r="E4758" s="113" t="s">
        <v>211</v>
      </c>
      <c r="F4758" s="113"/>
      <c r="G4758" s="113">
        <v>1</v>
      </c>
      <c r="H4758" s="118">
        <v>124.5</v>
      </c>
      <c r="I4758" s="161">
        <v>0.25</v>
      </c>
      <c r="J4758" s="157">
        <f t="shared" si="148"/>
        <v>93.375</v>
      </c>
    </row>
    <row r="4759" spans="1:10" ht="15.75">
      <c r="A4759" s="37">
        <f t="shared" si="149"/>
        <v>4755</v>
      </c>
      <c r="B4759" s="115" t="s">
        <v>202</v>
      </c>
      <c r="C4759" s="116" t="s">
        <v>8733</v>
      </c>
      <c r="D4759" s="113" t="s">
        <v>8734</v>
      </c>
      <c r="E4759" s="113" t="s">
        <v>211</v>
      </c>
      <c r="F4759" s="113"/>
      <c r="G4759" s="113">
        <v>1</v>
      </c>
      <c r="H4759" s="118">
        <v>34.5</v>
      </c>
      <c r="I4759" s="161">
        <v>0.25</v>
      </c>
      <c r="J4759" s="157">
        <f t="shared" si="148"/>
        <v>25.875</v>
      </c>
    </row>
    <row r="4760" spans="1:10" ht="15.75">
      <c r="A4760" s="37">
        <f t="shared" si="149"/>
        <v>4756</v>
      </c>
      <c r="B4760" s="115" t="s">
        <v>202</v>
      </c>
      <c r="C4760" s="116" t="s">
        <v>8735</v>
      </c>
      <c r="D4760" s="113" t="s">
        <v>8736</v>
      </c>
      <c r="E4760" s="113" t="s">
        <v>211</v>
      </c>
      <c r="F4760" s="113"/>
      <c r="G4760" s="113">
        <v>1</v>
      </c>
      <c r="H4760" s="118">
        <v>85.5</v>
      </c>
      <c r="I4760" s="161">
        <v>0.25</v>
      </c>
      <c r="J4760" s="157">
        <f t="shared" si="148"/>
        <v>64.125</v>
      </c>
    </row>
    <row r="4761" spans="1:10" ht="15.75">
      <c r="A4761" s="37">
        <f t="shared" si="149"/>
        <v>4757</v>
      </c>
      <c r="B4761" s="115" t="s">
        <v>202</v>
      </c>
      <c r="C4761" s="116" t="s">
        <v>8737</v>
      </c>
      <c r="D4761" s="113" t="s">
        <v>8738</v>
      </c>
      <c r="E4761" s="113" t="s">
        <v>211</v>
      </c>
      <c r="F4761" s="113"/>
      <c r="G4761" s="113">
        <v>1</v>
      </c>
      <c r="H4761" s="118">
        <v>85.5</v>
      </c>
      <c r="I4761" s="161">
        <v>0.25</v>
      </c>
      <c r="J4761" s="157">
        <f t="shared" si="148"/>
        <v>64.125</v>
      </c>
    </row>
    <row r="4762" spans="1:10" ht="15.75">
      <c r="A4762" s="37">
        <f t="shared" si="149"/>
        <v>4758</v>
      </c>
      <c r="B4762" s="115" t="s">
        <v>202</v>
      </c>
      <c r="C4762" s="116" t="s">
        <v>8739</v>
      </c>
      <c r="D4762" s="113" t="s">
        <v>8740</v>
      </c>
      <c r="E4762" s="113" t="s">
        <v>211</v>
      </c>
      <c r="F4762" s="113"/>
      <c r="G4762" s="113">
        <v>1</v>
      </c>
      <c r="H4762" s="118">
        <v>85.5</v>
      </c>
      <c r="I4762" s="161">
        <v>0.25</v>
      </c>
      <c r="J4762" s="157">
        <f t="shared" si="148"/>
        <v>64.125</v>
      </c>
    </row>
    <row r="4763" spans="1:10" ht="15.75">
      <c r="A4763" s="37">
        <f t="shared" si="149"/>
        <v>4759</v>
      </c>
      <c r="B4763" s="115" t="s">
        <v>202</v>
      </c>
      <c r="C4763" s="116" t="s">
        <v>8741</v>
      </c>
      <c r="D4763" s="113" t="s">
        <v>8742</v>
      </c>
      <c r="E4763" s="113" t="s">
        <v>211</v>
      </c>
      <c r="F4763" s="113"/>
      <c r="G4763" s="113">
        <v>1</v>
      </c>
      <c r="H4763" s="118">
        <v>85.5</v>
      </c>
      <c r="I4763" s="161">
        <v>0.25</v>
      </c>
      <c r="J4763" s="157">
        <f t="shared" si="148"/>
        <v>64.125</v>
      </c>
    </row>
    <row r="4764" spans="1:10" ht="15.75">
      <c r="A4764" s="37">
        <f t="shared" si="149"/>
        <v>4760</v>
      </c>
      <c r="B4764" s="115" t="s">
        <v>202</v>
      </c>
      <c r="C4764" s="116" t="s">
        <v>8743</v>
      </c>
      <c r="D4764" s="113" t="s">
        <v>8744</v>
      </c>
      <c r="E4764" s="113" t="s">
        <v>211</v>
      </c>
      <c r="F4764" s="113"/>
      <c r="G4764" s="113">
        <v>1</v>
      </c>
      <c r="H4764" s="118">
        <v>34.5</v>
      </c>
      <c r="I4764" s="161">
        <v>0.25</v>
      </c>
      <c r="J4764" s="157">
        <f t="shared" si="148"/>
        <v>25.875</v>
      </c>
    </row>
    <row r="4765" spans="1:10" ht="15.75">
      <c r="A4765" s="37">
        <f t="shared" si="149"/>
        <v>4761</v>
      </c>
      <c r="B4765" s="115" t="s">
        <v>202</v>
      </c>
      <c r="C4765" s="116" t="s">
        <v>8745</v>
      </c>
      <c r="D4765" s="113" t="s">
        <v>8734</v>
      </c>
      <c r="E4765" s="113" t="s">
        <v>211</v>
      </c>
      <c r="F4765" s="113"/>
      <c r="G4765" s="113">
        <v>1</v>
      </c>
      <c r="H4765" s="118">
        <v>34.5</v>
      </c>
      <c r="I4765" s="161">
        <v>0.25</v>
      </c>
      <c r="J4765" s="157">
        <f t="shared" si="148"/>
        <v>25.875</v>
      </c>
    </row>
    <row r="4766" spans="1:10" ht="15.75">
      <c r="A4766" s="37">
        <f t="shared" si="149"/>
        <v>4762</v>
      </c>
      <c r="B4766" s="115" t="s">
        <v>202</v>
      </c>
      <c r="C4766" s="116" t="s">
        <v>8746</v>
      </c>
      <c r="D4766" s="113" t="s">
        <v>8747</v>
      </c>
      <c r="E4766" s="113" t="s">
        <v>211</v>
      </c>
      <c r="F4766" s="113"/>
      <c r="G4766" s="113">
        <v>1</v>
      </c>
      <c r="H4766" s="118">
        <v>89.5</v>
      </c>
      <c r="I4766" s="161">
        <v>0.25</v>
      </c>
      <c r="J4766" s="157">
        <f t="shared" si="148"/>
        <v>67.125</v>
      </c>
    </row>
    <row r="4767" spans="1:10" ht="15.75">
      <c r="A4767" s="37">
        <f t="shared" si="149"/>
        <v>4763</v>
      </c>
      <c r="B4767" s="115" t="s">
        <v>202</v>
      </c>
      <c r="C4767" s="116" t="s">
        <v>8748</v>
      </c>
      <c r="D4767" s="113" t="s">
        <v>8749</v>
      </c>
      <c r="E4767" s="113" t="s">
        <v>211</v>
      </c>
      <c r="F4767" s="113"/>
      <c r="G4767" s="113">
        <v>1</v>
      </c>
      <c r="H4767" s="118">
        <v>93</v>
      </c>
      <c r="I4767" s="161">
        <v>0.25</v>
      </c>
      <c r="J4767" s="157">
        <f t="shared" si="148"/>
        <v>69.75</v>
      </c>
    </row>
    <row r="4768" spans="1:10" ht="15.75">
      <c r="A4768" s="37">
        <f t="shared" si="149"/>
        <v>4764</v>
      </c>
      <c r="B4768" s="115" t="s">
        <v>202</v>
      </c>
      <c r="C4768" s="93" t="s">
        <v>8750</v>
      </c>
      <c r="D4768" s="92" t="s">
        <v>8751</v>
      </c>
      <c r="E4768" s="113" t="s">
        <v>211</v>
      </c>
      <c r="F4768" s="92"/>
      <c r="G4768" s="113">
        <v>1</v>
      </c>
      <c r="H4768" s="118">
        <v>88</v>
      </c>
      <c r="I4768" s="161">
        <v>0.25</v>
      </c>
      <c r="J4768" s="157">
        <f t="shared" si="148"/>
        <v>66</v>
      </c>
    </row>
    <row r="4769" spans="1:10" ht="15.75">
      <c r="A4769" s="37">
        <f t="shared" si="149"/>
        <v>4765</v>
      </c>
      <c r="B4769" s="115" t="s">
        <v>202</v>
      </c>
      <c r="C4769" s="116" t="s">
        <v>8752</v>
      </c>
      <c r="D4769" s="113" t="s">
        <v>8753</v>
      </c>
      <c r="E4769" s="113" t="s">
        <v>211</v>
      </c>
      <c r="F4769" s="113"/>
      <c r="G4769" s="113">
        <v>1</v>
      </c>
      <c r="H4769" s="118">
        <v>30</v>
      </c>
      <c r="I4769" s="161">
        <v>0.25</v>
      </c>
      <c r="J4769" s="157">
        <f t="shared" si="148"/>
        <v>22.5</v>
      </c>
    </row>
    <row r="4770" spans="1:10" ht="15.75">
      <c r="A4770" s="37">
        <f t="shared" si="149"/>
        <v>4766</v>
      </c>
      <c r="B4770" s="115" t="s">
        <v>202</v>
      </c>
      <c r="C4770" s="116" t="s">
        <v>8754</v>
      </c>
      <c r="D4770" s="113" t="s">
        <v>8755</v>
      </c>
      <c r="E4770" s="113" t="s">
        <v>211</v>
      </c>
      <c r="F4770" s="113"/>
      <c r="G4770" s="113">
        <v>1</v>
      </c>
      <c r="H4770" s="118">
        <v>30</v>
      </c>
      <c r="I4770" s="161">
        <v>0.25</v>
      </c>
      <c r="J4770" s="157">
        <f t="shared" si="148"/>
        <v>22.5</v>
      </c>
    </row>
    <row r="4771" spans="1:10" ht="15.75">
      <c r="A4771" s="37">
        <f t="shared" si="149"/>
        <v>4767</v>
      </c>
      <c r="B4771" s="115" t="s">
        <v>202</v>
      </c>
      <c r="C4771" s="93" t="s">
        <v>8756</v>
      </c>
      <c r="D4771" s="113" t="s">
        <v>8757</v>
      </c>
      <c r="E4771" s="113" t="s">
        <v>211</v>
      </c>
      <c r="F4771" s="113"/>
      <c r="G4771" s="113">
        <v>1</v>
      </c>
      <c r="H4771" s="118">
        <v>82.5</v>
      </c>
      <c r="I4771" s="161">
        <v>0.25</v>
      </c>
      <c r="J4771" s="157">
        <f t="shared" si="148"/>
        <v>61.875</v>
      </c>
    </row>
    <row r="4772" spans="1:10" ht="15.75">
      <c r="A4772" s="37">
        <f t="shared" si="149"/>
        <v>4768</v>
      </c>
      <c r="B4772" s="115" t="s">
        <v>202</v>
      </c>
      <c r="C4772" s="116" t="s">
        <v>8758</v>
      </c>
      <c r="D4772" s="113" t="s">
        <v>8759</v>
      </c>
      <c r="E4772" s="113" t="s">
        <v>211</v>
      </c>
      <c r="F4772" s="113"/>
      <c r="G4772" s="113">
        <v>1</v>
      </c>
      <c r="H4772" s="118">
        <v>82.5</v>
      </c>
      <c r="I4772" s="161">
        <v>0.25</v>
      </c>
      <c r="J4772" s="157">
        <f t="shared" si="148"/>
        <v>61.875</v>
      </c>
    </row>
    <row r="4773" spans="1:10" ht="15.75">
      <c r="A4773" s="37">
        <f t="shared" si="149"/>
        <v>4769</v>
      </c>
      <c r="B4773" s="115" t="s">
        <v>202</v>
      </c>
      <c r="C4773" s="116" t="s">
        <v>8760</v>
      </c>
      <c r="D4773" s="113" t="s">
        <v>8761</v>
      </c>
      <c r="E4773" s="113" t="s">
        <v>211</v>
      </c>
      <c r="F4773" s="113"/>
      <c r="G4773" s="113">
        <v>1</v>
      </c>
      <c r="H4773" s="118">
        <v>82.5</v>
      </c>
      <c r="I4773" s="161">
        <v>0.25</v>
      </c>
      <c r="J4773" s="157">
        <f t="shared" si="148"/>
        <v>61.875</v>
      </c>
    </row>
    <row r="4774" spans="1:10" ht="15.75">
      <c r="A4774" s="37">
        <f t="shared" si="149"/>
        <v>4770</v>
      </c>
      <c r="B4774" s="115" t="s">
        <v>202</v>
      </c>
      <c r="C4774" s="116" t="s">
        <v>8762</v>
      </c>
      <c r="D4774" s="113" t="s">
        <v>8763</v>
      </c>
      <c r="E4774" s="113" t="s">
        <v>211</v>
      </c>
      <c r="F4774" s="113"/>
      <c r="G4774" s="113">
        <v>1</v>
      </c>
      <c r="H4774" s="118">
        <v>82.5</v>
      </c>
      <c r="I4774" s="161">
        <v>0.25</v>
      </c>
      <c r="J4774" s="157">
        <f t="shared" si="148"/>
        <v>61.875</v>
      </c>
    </row>
    <row r="4775" spans="1:10" ht="15.75">
      <c r="A4775" s="37">
        <f t="shared" si="149"/>
        <v>4771</v>
      </c>
      <c r="B4775" s="115" t="s">
        <v>202</v>
      </c>
      <c r="C4775" s="116" t="s">
        <v>8764</v>
      </c>
      <c r="D4775" s="113" t="s">
        <v>8765</v>
      </c>
      <c r="E4775" s="113" t="s">
        <v>211</v>
      </c>
      <c r="F4775" s="113"/>
      <c r="G4775" s="113">
        <v>1</v>
      </c>
      <c r="H4775" s="118">
        <v>82.5</v>
      </c>
      <c r="I4775" s="161">
        <v>0.25</v>
      </c>
      <c r="J4775" s="157">
        <f t="shared" si="148"/>
        <v>61.875</v>
      </c>
    </row>
    <row r="4776" spans="1:10" ht="15.75">
      <c r="A4776" s="37">
        <f t="shared" si="149"/>
        <v>4772</v>
      </c>
      <c r="B4776" s="115" t="s">
        <v>202</v>
      </c>
      <c r="C4776" s="116" t="s">
        <v>8766</v>
      </c>
      <c r="D4776" s="113" t="s">
        <v>8767</v>
      </c>
      <c r="E4776" s="113" t="s">
        <v>211</v>
      </c>
      <c r="F4776" s="113"/>
      <c r="G4776" s="113">
        <v>1</v>
      </c>
      <c r="H4776" s="118">
        <v>82.5</v>
      </c>
      <c r="I4776" s="161">
        <v>0.25</v>
      </c>
      <c r="J4776" s="157">
        <f t="shared" si="148"/>
        <v>61.875</v>
      </c>
    </row>
    <row r="4777" spans="1:10" ht="15.75">
      <c r="A4777" s="37">
        <f t="shared" si="149"/>
        <v>4773</v>
      </c>
      <c r="B4777" s="115" t="s">
        <v>202</v>
      </c>
      <c r="C4777" s="116" t="s">
        <v>8768</v>
      </c>
      <c r="D4777" s="113" t="s">
        <v>8769</v>
      </c>
      <c r="E4777" s="113" t="s">
        <v>211</v>
      </c>
      <c r="F4777" s="113"/>
      <c r="G4777" s="113">
        <v>1</v>
      </c>
      <c r="H4777" s="118">
        <v>82.5</v>
      </c>
      <c r="I4777" s="161">
        <v>0.25</v>
      </c>
      <c r="J4777" s="157">
        <f t="shared" si="148"/>
        <v>61.875</v>
      </c>
    </row>
    <row r="4778" spans="1:10" ht="15.75">
      <c r="A4778" s="37">
        <f t="shared" si="149"/>
        <v>4774</v>
      </c>
      <c r="B4778" s="115" t="s">
        <v>202</v>
      </c>
      <c r="C4778" s="116" t="s">
        <v>8770</v>
      </c>
      <c r="D4778" s="113" t="s">
        <v>8771</v>
      </c>
      <c r="E4778" s="113" t="s">
        <v>211</v>
      </c>
      <c r="F4778" s="113"/>
      <c r="G4778" s="113">
        <v>1</v>
      </c>
      <c r="H4778" s="118">
        <v>82.5</v>
      </c>
      <c r="I4778" s="161">
        <v>0.25</v>
      </c>
      <c r="J4778" s="157">
        <f t="shared" si="148"/>
        <v>61.875</v>
      </c>
    </row>
    <row r="4779" spans="1:10" ht="15.75">
      <c r="A4779" s="37">
        <f t="shared" si="149"/>
        <v>4775</v>
      </c>
      <c r="B4779" s="115" t="s">
        <v>202</v>
      </c>
      <c r="C4779" s="116" t="s">
        <v>8772</v>
      </c>
      <c r="D4779" s="113" t="s">
        <v>8773</v>
      </c>
      <c r="E4779" s="113" t="s">
        <v>211</v>
      </c>
      <c r="F4779" s="113"/>
      <c r="G4779" s="113">
        <v>1</v>
      </c>
      <c r="H4779" s="118">
        <v>97.5</v>
      </c>
      <c r="I4779" s="161">
        <v>0.25</v>
      </c>
      <c r="J4779" s="157">
        <f t="shared" si="148"/>
        <v>73.125</v>
      </c>
    </row>
    <row r="4780" spans="1:10" ht="15.75">
      <c r="A4780" s="37">
        <f t="shared" si="149"/>
        <v>4776</v>
      </c>
      <c r="B4780" s="115" t="s">
        <v>202</v>
      </c>
      <c r="C4780" s="116" t="s">
        <v>8774</v>
      </c>
      <c r="D4780" s="113" t="s">
        <v>8775</v>
      </c>
      <c r="E4780" s="113" t="s">
        <v>211</v>
      </c>
      <c r="F4780" s="113"/>
      <c r="G4780" s="113">
        <v>1</v>
      </c>
      <c r="H4780" s="118">
        <v>97.5</v>
      </c>
      <c r="I4780" s="161">
        <v>0.25</v>
      </c>
      <c r="J4780" s="157">
        <f t="shared" si="148"/>
        <v>73.125</v>
      </c>
    </row>
    <row r="4781" spans="1:10" ht="15.75">
      <c r="A4781" s="37">
        <f t="shared" si="149"/>
        <v>4777</v>
      </c>
      <c r="B4781" s="115" t="s">
        <v>202</v>
      </c>
      <c r="C4781" s="116" t="s">
        <v>8776</v>
      </c>
      <c r="D4781" s="113" t="s">
        <v>8777</v>
      </c>
      <c r="E4781" s="113" t="s">
        <v>211</v>
      </c>
      <c r="F4781" s="113"/>
      <c r="G4781" s="113">
        <v>1</v>
      </c>
      <c r="H4781" s="118">
        <v>97.5</v>
      </c>
      <c r="I4781" s="161">
        <v>0.25</v>
      </c>
      <c r="J4781" s="157">
        <f t="shared" si="148"/>
        <v>73.125</v>
      </c>
    </row>
    <row r="4782" spans="1:10" ht="15.75">
      <c r="A4782" s="37">
        <f t="shared" si="149"/>
        <v>4778</v>
      </c>
      <c r="B4782" s="115" t="s">
        <v>202</v>
      </c>
      <c r="C4782" s="116" t="s">
        <v>8778</v>
      </c>
      <c r="D4782" s="113" t="s">
        <v>8779</v>
      </c>
      <c r="E4782" s="113" t="s">
        <v>211</v>
      </c>
      <c r="F4782" s="113"/>
      <c r="G4782" s="113">
        <v>1</v>
      </c>
      <c r="H4782" s="118">
        <v>97.5</v>
      </c>
      <c r="I4782" s="161">
        <v>0.25</v>
      </c>
      <c r="J4782" s="157">
        <f t="shared" si="148"/>
        <v>73.125</v>
      </c>
    </row>
    <row r="4783" spans="1:10" ht="15.75">
      <c r="A4783" s="37">
        <f t="shared" si="149"/>
        <v>4779</v>
      </c>
      <c r="B4783" s="115" t="s">
        <v>202</v>
      </c>
      <c r="C4783" s="116" t="s">
        <v>8780</v>
      </c>
      <c r="D4783" s="113" t="s">
        <v>8781</v>
      </c>
      <c r="E4783" s="113" t="s">
        <v>211</v>
      </c>
      <c r="F4783" s="113"/>
      <c r="G4783" s="113">
        <v>1</v>
      </c>
      <c r="H4783" s="118">
        <v>97.5</v>
      </c>
      <c r="I4783" s="161">
        <v>0.25</v>
      </c>
      <c r="J4783" s="157">
        <f t="shared" si="148"/>
        <v>73.125</v>
      </c>
    </row>
    <row r="4784" spans="1:10" ht="15.75">
      <c r="A4784" s="37">
        <f t="shared" si="149"/>
        <v>4780</v>
      </c>
      <c r="B4784" s="115" t="s">
        <v>202</v>
      </c>
      <c r="C4784" s="116" t="s">
        <v>8782</v>
      </c>
      <c r="D4784" s="113" t="s">
        <v>8783</v>
      </c>
      <c r="E4784" s="113" t="s">
        <v>211</v>
      </c>
      <c r="F4784" s="113"/>
      <c r="G4784" s="113">
        <v>1</v>
      </c>
      <c r="H4784" s="118">
        <v>97.5</v>
      </c>
      <c r="I4784" s="161">
        <v>0.25</v>
      </c>
      <c r="J4784" s="157">
        <f t="shared" si="148"/>
        <v>73.125</v>
      </c>
    </row>
    <row r="4785" spans="1:10" ht="15.75">
      <c r="A4785" s="37">
        <f t="shared" si="149"/>
        <v>4781</v>
      </c>
      <c r="B4785" s="115" t="s">
        <v>202</v>
      </c>
      <c r="C4785" s="116" t="s">
        <v>8784</v>
      </c>
      <c r="D4785" s="113" t="s">
        <v>8785</v>
      </c>
      <c r="E4785" s="113" t="s">
        <v>211</v>
      </c>
      <c r="F4785" s="113"/>
      <c r="G4785" s="113">
        <v>1</v>
      </c>
      <c r="H4785" s="118">
        <v>97.5</v>
      </c>
      <c r="I4785" s="161">
        <v>0.25</v>
      </c>
      <c r="J4785" s="157">
        <f t="shared" si="148"/>
        <v>73.125</v>
      </c>
    </row>
    <row r="4786" spans="1:10" ht="15.75">
      <c r="A4786" s="37">
        <f t="shared" si="149"/>
        <v>4782</v>
      </c>
      <c r="B4786" s="115" t="s">
        <v>202</v>
      </c>
      <c r="C4786" s="116" t="s">
        <v>8786</v>
      </c>
      <c r="D4786" s="113" t="s">
        <v>8787</v>
      </c>
      <c r="E4786" s="113" t="s">
        <v>211</v>
      </c>
      <c r="F4786" s="113"/>
      <c r="G4786" s="113">
        <v>1</v>
      </c>
      <c r="H4786" s="118">
        <v>97.5</v>
      </c>
      <c r="I4786" s="161">
        <v>0.25</v>
      </c>
      <c r="J4786" s="157">
        <f t="shared" si="148"/>
        <v>73.125</v>
      </c>
    </row>
    <row r="4787" spans="1:10" ht="15.75">
      <c r="A4787" s="37">
        <f t="shared" si="149"/>
        <v>4783</v>
      </c>
      <c r="B4787" s="115" t="s">
        <v>202</v>
      </c>
      <c r="C4787" s="116" t="s">
        <v>8788</v>
      </c>
      <c r="D4787" s="113" t="s">
        <v>8789</v>
      </c>
      <c r="E4787" s="113" t="s">
        <v>211</v>
      </c>
      <c r="F4787" s="113"/>
      <c r="G4787" s="113">
        <v>1</v>
      </c>
      <c r="H4787" s="118">
        <v>17.5</v>
      </c>
      <c r="I4787" s="161">
        <v>0.25</v>
      </c>
      <c r="J4787" s="157">
        <f t="shared" si="148"/>
        <v>13.125</v>
      </c>
    </row>
    <row r="4788" spans="1:10" ht="15.75">
      <c r="A4788" s="37">
        <f t="shared" si="149"/>
        <v>4784</v>
      </c>
      <c r="B4788" s="115" t="s">
        <v>202</v>
      </c>
      <c r="C4788" s="116" t="s">
        <v>8790</v>
      </c>
      <c r="D4788" s="113" t="s">
        <v>8791</v>
      </c>
      <c r="E4788" s="113" t="s">
        <v>211</v>
      </c>
      <c r="F4788" s="113"/>
      <c r="G4788" s="113">
        <v>1</v>
      </c>
      <c r="H4788" s="118">
        <v>17.5</v>
      </c>
      <c r="I4788" s="161">
        <v>0.25</v>
      </c>
      <c r="J4788" s="157">
        <f t="shared" si="148"/>
        <v>13.125</v>
      </c>
    </row>
    <row r="4789" spans="1:10" ht="15.75">
      <c r="A4789" s="37">
        <f t="shared" si="149"/>
        <v>4785</v>
      </c>
      <c r="B4789" s="115" t="s">
        <v>202</v>
      </c>
      <c r="C4789" s="116" t="s">
        <v>8792</v>
      </c>
      <c r="D4789" s="113" t="s">
        <v>8793</v>
      </c>
      <c r="E4789" s="113" t="s">
        <v>211</v>
      </c>
      <c r="F4789" s="113"/>
      <c r="G4789" s="113">
        <v>1</v>
      </c>
      <c r="H4789" s="118">
        <v>36</v>
      </c>
      <c r="I4789" s="161">
        <v>0.25</v>
      </c>
      <c r="J4789" s="157">
        <f t="shared" si="148"/>
        <v>27</v>
      </c>
    </row>
    <row r="4790" spans="1:10" ht="15.75">
      <c r="A4790" s="37">
        <f t="shared" si="149"/>
        <v>4786</v>
      </c>
      <c r="B4790" s="115" t="s">
        <v>202</v>
      </c>
      <c r="C4790" s="116" t="s">
        <v>8794</v>
      </c>
      <c r="D4790" s="113" t="s">
        <v>8795</v>
      </c>
      <c r="E4790" s="113" t="s">
        <v>211</v>
      </c>
      <c r="F4790" s="113"/>
      <c r="G4790" s="113">
        <v>1</v>
      </c>
      <c r="H4790" s="118">
        <v>49</v>
      </c>
      <c r="I4790" s="161">
        <v>0.25</v>
      </c>
      <c r="J4790" s="157">
        <f t="shared" si="148"/>
        <v>36.75</v>
      </c>
    </row>
    <row r="4791" spans="1:10" ht="15.75">
      <c r="A4791" s="37">
        <f t="shared" si="149"/>
        <v>4787</v>
      </c>
      <c r="B4791" s="115" t="s">
        <v>202</v>
      </c>
      <c r="C4791" s="116" t="s">
        <v>8796</v>
      </c>
      <c r="D4791" s="113" t="s">
        <v>8797</v>
      </c>
      <c r="E4791" s="113" t="s">
        <v>211</v>
      </c>
      <c r="F4791" s="113"/>
      <c r="G4791" s="113">
        <v>1</v>
      </c>
      <c r="H4791" s="118">
        <v>49</v>
      </c>
      <c r="I4791" s="161">
        <v>0.25</v>
      </c>
      <c r="J4791" s="157">
        <f t="shared" ref="J4791:J4854" si="150">H4791*(1-I4791)</f>
        <v>36.75</v>
      </c>
    </row>
    <row r="4792" spans="1:10" ht="15.75">
      <c r="A4792" s="37">
        <f t="shared" si="149"/>
        <v>4788</v>
      </c>
      <c r="B4792" s="115" t="s">
        <v>202</v>
      </c>
      <c r="C4792" s="116" t="s">
        <v>8798</v>
      </c>
      <c r="D4792" s="113" t="s">
        <v>8799</v>
      </c>
      <c r="E4792" s="113" t="s">
        <v>211</v>
      </c>
      <c r="F4792" s="113"/>
      <c r="G4792" s="113">
        <v>1</v>
      </c>
      <c r="H4792" s="118">
        <v>49</v>
      </c>
      <c r="I4792" s="161">
        <v>0.25</v>
      </c>
      <c r="J4792" s="157">
        <f t="shared" si="150"/>
        <v>36.75</v>
      </c>
    </row>
    <row r="4793" spans="1:10" ht="15.75">
      <c r="A4793" s="37">
        <f t="shared" si="149"/>
        <v>4789</v>
      </c>
      <c r="B4793" s="115" t="s">
        <v>202</v>
      </c>
      <c r="C4793" s="116" t="s">
        <v>8800</v>
      </c>
      <c r="D4793" s="113" t="s">
        <v>8801</v>
      </c>
      <c r="E4793" s="113" t="s">
        <v>211</v>
      </c>
      <c r="F4793" s="113"/>
      <c r="G4793" s="113">
        <v>1</v>
      </c>
      <c r="H4793" s="118">
        <v>34.5</v>
      </c>
      <c r="I4793" s="161">
        <v>0.25</v>
      </c>
      <c r="J4793" s="157">
        <f t="shared" si="150"/>
        <v>25.875</v>
      </c>
    </row>
    <row r="4794" spans="1:10" ht="15.75">
      <c r="A4794" s="37">
        <f t="shared" si="149"/>
        <v>4790</v>
      </c>
      <c r="B4794" s="115" t="s">
        <v>202</v>
      </c>
      <c r="C4794" s="116" t="s">
        <v>8802</v>
      </c>
      <c r="D4794" s="113" t="s">
        <v>8803</v>
      </c>
      <c r="E4794" s="113" t="s">
        <v>211</v>
      </c>
      <c r="F4794" s="113"/>
      <c r="G4794" s="113">
        <v>1</v>
      </c>
      <c r="H4794" s="118">
        <v>31</v>
      </c>
      <c r="I4794" s="161">
        <v>0.25</v>
      </c>
      <c r="J4794" s="157">
        <f t="shared" si="150"/>
        <v>23.25</v>
      </c>
    </row>
    <row r="4795" spans="1:10" ht="15.75">
      <c r="A4795" s="37">
        <f t="shared" si="149"/>
        <v>4791</v>
      </c>
      <c r="B4795" s="115" t="s">
        <v>202</v>
      </c>
      <c r="C4795" s="116" t="s">
        <v>8804</v>
      </c>
      <c r="D4795" s="113" t="s">
        <v>8805</v>
      </c>
      <c r="E4795" s="113" t="s">
        <v>211</v>
      </c>
      <c r="F4795" s="113"/>
      <c r="G4795" s="113">
        <v>1</v>
      </c>
      <c r="H4795" s="118">
        <v>32.5</v>
      </c>
      <c r="I4795" s="161">
        <v>0.25</v>
      </c>
      <c r="J4795" s="157">
        <f t="shared" si="150"/>
        <v>24.375</v>
      </c>
    </row>
    <row r="4796" spans="1:10" ht="15.75">
      <c r="A4796" s="37">
        <f t="shared" si="149"/>
        <v>4792</v>
      </c>
      <c r="B4796" s="115" t="s">
        <v>202</v>
      </c>
      <c r="C4796" s="116" t="s">
        <v>8806</v>
      </c>
      <c r="D4796" s="113" t="s">
        <v>8807</v>
      </c>
      <c r="E4796" s="113" t="s">
        <v>211</v>
      </c>
      <c r="F4796" s="113"/>
      <c r="G4796" s="113">
        <v>1</v>
      </c>
      <c r="H4796" s="118">
        <v>32.5</v>
      </c>
      <c r="I4796" s="161">
        <v>0.25</v>
      </c>
      <c r="J4796" s="157">
        <f t="shared" si="150"/>
        <v>24.375</v>
      </c>
    </row>
    <row r="4797" spans="1:10" ht="15.75">
      <c r="A4797" s="37">
        <f t="shared" si="149"/>
        <v>4793</v>
      </c>
      <c r="B4797" s="115" t="s">
        <v>202</v>
      </c>
      <c r="C4797" s="116" t="s">
        <v>8808</v>
      </c>
      <c r="D4797" s="113" t="s">
        <v>8809</v>
      </c>
      <c r="E4797" s="113" t="s">
        <v>211</v>
      </c>
      <c r="F4797" s="113"/>
      <c r="G4797" s="113">
        <v>1</v>
      </c>
      <c r="H4797" s="118">
        <v>32.5</v>
      </c>
      <c r="I4797" s="161">
        <v>0.25</v>
      </c>
      <c r="J4797" s="157">
        <f t="shared" si="150"/>
        <v>24.375</v>
      </c>
    </row>
    <row r="4798" spans="1:10" ht="15.75">
      <c r="A4798" s="37">
        <f t="shared" si="149"/>
        <v>4794</v>
      </c>
      <c r="B4798" s="115" t="s">
        <v>202</v>
      </c>
      <c r="C4798" s="116" t="s">
        <v>8810</v>
      </c>
      <c r="D4798" s="113" t="s">
        <v>8811</v>
      </c>
      <c r="E4798" s="113" t="s">
        <v>211</v>
      </c>
      <c r="F4798" s="113"/>
      <c r="G4798" s="113">
        <v>1</v>
      </c>
      <c r="H4798" s="118">
        <v>31</v>
      </c>
      <c r="I4798" s="161">
        <v>0.25</v>
      </c>
      <c r="J4798" s="157">
        <f t="shared" si="150"/>
        <v>23.25</v>
      </c>
    </row>
    <row r="4799" spans="1:10" ht="15.75">
      <c r="A4799" s="37">
        <f t="shared" si="149"/>
        <v>4795</v>
      </c>
      <c r="B4799" s="115" t="s">
        <v>202</v>
      </c>
      <c r="C4799" s="116" t="s">
        <v>8812</v>
      </c>
      <c r="D4799" s="113" t="s">
        <v>8813</v>
      </c>
      <c r="E4799" s="113" t="s">
        <v>211</v>
      </c>
      <c r="F4799" s="113"/>
      <c r="G4799" s="113">
        <v>1</v>
      </c>
      <c r="H4799" s="118">
        <v>31</v>
      </c>
      <c r="I4799" s="161">
        <v>0.25</v>
      </c>
      <c r="J4799" s="157">
        <f t="shared" si="150"/>
        <v>23.25</v>
      </c>
    </row>
    <row r="4800" spans="1:10" ht="15.75">
      <c r="A4800" s="37">
        <f t="shared" si="149"/>
        <v>4796</v>
      </c>
      <c r="B4800" s="115" t="s">
        <v>202</v>
      </c>
      <c r="C4800" s="116" t="s">
        <v>8814</v>
      </c>
      <c r="D4800" s="113" t="s">
        <v>8815</v>
      </c>
      <c r="E4800" s="113" t="s">
        <v>211</v>
      </c>
      <c r="F4800" s="113"/>
      <c r="G4800" s="113">
        <v>1</v>
      </c>
      <c r="H4800" s="118">
        <v>63</v>
      </c>
      <c r="I4800" s="161">
        <v>0.25</v>
      </c>
      <c r="J4800" s="157">
        <f t="shared" si="150"/>
        <v>47.25</v>
      </c>
    </row>
    <row r="4801" spans="1:10" ht="15.75">
      <c r="A4801" s="37">
        <f t="shared" si="149"/>
        <v>4797</v>
      </c>
      <c r="B4801" s="115" t="s">
        <v>202</v>
      </c>
      <c r="C4801" s="116" t="s">
        <v>8816</v>
      </c>
      <c r="D4801" s="113" t="s">
        <v>8817</v>
      </c>
      <c r="E4801" s="113" t="s">
        <v>211</v>
      </c>
      <c r="F4801" s="113"/>
      <c r="G4801" s="113">
        <v>1</v>
      </c>
      <c r="H4801" s="118">
        <v>14</v>
      </c>
      <c r="I4801" s="161">
        <v>0.25</v>
      </c>
      <c r="J4801" s="157">
        <f t="shared" si="150"/>
        <v>10.5</v>
      </c>
    </row>
    <row r="4802" spans="1:10" ht="15.75">
      <c r="A4802" s="37">
        <f t="shared" si="149"/>
        <v>4798</v>
      </c>
      <c r="B4802" s="115" t="s">
        <v>202</v>
      </c>
      <c r="C4802" s="116" t="s">
        <v>8818</v>
      </c>
      <c r="D4802" s="113" t="s">
        <v>8819</v>
      </c>
      <c r="E4802" s="113" t="s">
        <v>211</v>
      </c>
      <c r="F4802" s="113"/>
      <c r="G4802" s="113">
        <v>1</v>
      </c>
      <c r="H4802" s="118">
        <v>14</v>
      </c>
      <c r="I4802" s="161">
        <v>0.25</v>
      </c>
      <c r="J4802" s="157">
        <f t="shared" si="150"/>
        <v>10.5</v>
      </c>
    </row>
    <row r="4803" spans="1:10" ht="15.75">
      <c r="A4803" s="37">
        <f t="shared" si="149"/>
        <v>4799</v>
      </c>
      <c r="B4803" s="115" t="s">
        <v>202</v>
      </c>
      <c r="C4803" s="116" t="s">
        <v>8820</v>
      </c>
      <c r="D4803" s="113" t="s">
        <v>8821</v>
      </c>
      <c r="E4803" s="113" t="s">
        <v>211</v>
      </c>
      <c r="F4803" s="113"/>
      <c r="G4803" s="113">
        <v>1</v>
      </c>
      <c r="H4803" s="118">
        <v>14</v>
      </c>
      <c r="I4803" s="161">
        <v>0.25</v>
      </c>
      <c r="J4803" s="157">
        <f t="shared" si="150"/>
        <v>10.5</v>
      </c>
    </row>
    <row r="4804" spans="1:10" ht="15.75">
      <c r="A4804" s="37">
        <f t="shared" si="149"/>
        <v>4800</v>
      </c>
      <c r="B4804" s="115" t="s">
        <v>202</v>
      </c>
      <c r="C4804" s="116" t="s">
        <v>8822</v>
      </c>
      <c r="D4804" s="113" t="s">
        <v>8823</v>
      </c>
      <c r="E4804" s="113" t="s">
        <v>211</v>
      </c>
      <c r="F4804" s="113"/>
      <c r="G4804" s="113">
        <v>1</v>
      </c>
      <c r="H4804" s="118">
        <v>4.5</v>
      </c>
      <c r="I4804" s="161">
        <v>0.25</v>
      </c>
      <c r="J4804" s="157">
        <f t="shared" si="150"/>
        <v>3.375</v>
      </c>
    </row>
    <row r="4805" spans="1:10" ht="15.75">
      <c r="A4805" s="37">
        <f t="shared" si="149"/>
        <v>4801</v>
      </c>
      <c r="B4805" s="115" t="s">
        <v>202</v>
      </c>
      <c r="C4805" s="116" t="s">
        <v>8824</v>
      </c>
      <c r="D4805" s="113" t="s">
        <v>8825</v>
      </c>
      <c r="E4805" s="113" t="s">
        <v>211</v>
      </c>
      <c r="F4805" s="113"/>
      <c r="G4805" s="113">
        <v>1</v>
      </c>
      <c r="H4805" s="118">
        <v>4.5</v>
      </c>
      <c r="I4805" s="161">
        <v>0.25</v>
      </c>
      <c r="J4805" s="157">
        <f t="shared" si="150"/>
        <v>3.375</v>
      </c>
    </row>
    <row r="4806" spans="1:10" ht="15.75">
      <c r="A4806" s="37">
        <f t="shared" si="149"/>
        <v>4802</v>
      </c>
      <c r="B4806" s="115" t="s">
        <v>202</v>
      </c>
      <c r="C4806" s="116" t="s">
        <v>8826</v>
      </c>
      <c r="D4806" s="113" t="s">
        <v>8827</v>
      </c>
      <c r="E4806" s="113" t="s">
        <v>211</v>
      </c>
      <c r="F4806" s="113"/>
      <c r="G4806" s="113">
        <v>1</v>
      </c>
      <c r="H4806" s="118">
        <v>75</v>
      </c>
      <c r="I4806" s="161">
        <v>0.25</v>
      </c>
      <c r="J4806" s="157">
        <f t="shared" si="150"/>
        <v>56.25</v>
      </c>
    </row>
    <row r="4807" spans="1:10" ht="15.75">
      <c r="A4807" s="37">
        <f t="shared" ref="A4807:A4870" si="151">A4806+1</f>
        <v>4803</v>
      </c>
      <c r="B4807" s="115" t="s">
        <v>202</v>
      </c>
      <c r="C4807" s="116" t="s">
        <v>8828</v>
      </c>
      <c r="D4807" s="113" t="s">
        <v>8829</v>
      </c>
      <c r="E4807" s="113" t="s">
        <v>211</v>
      </c>
      <c r="F4807" s="113"/>
      <c r="G4807" s="113">
        <v>1</v>
      </c>
      <c r="H4807" s="118">
        <v>131</v>
      </c>
      <c r="I4807" s="161">
        <v>0.25</v>
      </c>
      <c r="J4807" s="157">
        <f t="shared" si="150"/>
        <v>98.25</v>
      </c>
    </row>
    <row r="4808" spans="1:10" ht="15.75">
      <c r="A4808" s="37">
        <f t="shared" si="151"/>
        <v>4804</v>
      </c>
      <c r="B4808" s="115" t="s">
        <v>202</v>
      </c>
      <c r="C4808" s="116" t="s">
        <v>8830</v>
      </c>
      <c r="D4808" s="113" t="s">
        <v>8831</v>
      </c>
      <c r="E4808" s="113" t="s">
        <v>211</v>
      </c>
      <c r="F4808" s="113"/>
      <c r="G4808" s="113">
        <v>1</v>
      </c>
      <c r="H4808" s="118">
        <v>131</v>
      </c>
      <c r="I4808" s="161">
        <v>0.25</v>
      </c>
      <c r="J4808" s="157">
        <f t="shared" si="150"/>
        <v>98.25</v>
      </c>
    </row>
    <row r="4809" spans="1:10" ht="15.75">
      <c r="A4809" s="37">
        <f t="shared" si="151"/>
        <v>4805</v>
      </c>
      <c r="B4809" s="115" t="s">
        <v>202</v>
      </c>
      <c r="C4809" s="116" t="s">
        <v>8832</v>
      </c>
      <c r="D4809" s="113" t="s">
        <v>8833</v>
      </c>
      <c r="E4809" s="113" t="s">
        <v>211</v>
      </c>
      <c r="F4809" s="113"/>
      <c r="G4809" s="113">
        <v>1</v>
      </c>
      <c r="H4809" s="118">
        <v>131</v>
      </c>
      <c r="I4809" s="161">
        <v>0.25</v>
      </c>
      <c r="J4809" s="157">
        <f t="shared" si="150"/>
        <v>98.25</v>
      </c>
    </row>
    <row r="4810" spans="1:10" ht="15.75">
      <c r="A4810" s="37">
        <f t="shared" si="151"/>
        <v>4806</v>
      </c>
      <c r="B4810" s="115" t="s">
        <v>202</v>
      </c>
      <c r="C4810" s="116" t="s">
        <v>8834</v>
      </c>
      <c r="D4810" s="113" t="s">
        <v>8835</v>
      </c>
      <c r="E4810" s="113" t="s">
        <v>211</v>
      </c>
      <c r="F4810" s="113"/>
      <c r="G4810" s="113">
        <v>1</v>
      </c>
      <c r="H4810" s="118">
        <v>131</v>
      </c>
      <c r="I4810" s="161">
        <v>0.25</v>
      </c>
      <c r="J4810" s="157">
        <f t="shared" si="150"/>
        <v>98.25</v>
      </c>
    </row>
    <row r="4811" spans="1:10" ht="15.75">
      <c r="A4811" s="37">
        <f t="shared" si="151"/>
        <v>4807</v>
      </c>
      <c r="B4811" s="115" t="s">
        <v>202</v>
      </c>
      <c r="C4811" s="116" t="s">
        <v>8836</v>
      </c>
      <c r="D4811" s="113" t="s">
        <v>8837</v>
      </c>
      <c r="E4811" s="113" t="s">
        <v>211</v>
      </c>
      <c r="F4811" s="113"/>
      <c r="G4811" s="113">
        <v>1</v>
      </c>
      <c r="H4811" s="118">
        <v>136.5</v>
      </c>
      <c r="I4811" s="161">
        <v>0.25</v>
      </c>
      <c r="J4811" s="157">
        <f t="shared" si="150"/>
        <v>102.375</v>
      </c>
    </row>
    <row r="4812" spans="1:10" ht="15.75">
      <c r="A4812" s="37">
        <f t="shared" si="151"/>
        <v>4808</v>
      </c>
      <c r="B4812" s="115" t="s">
        <v>202</v>
      </c>
      <c r="C4812" s="116" t="s">
        <v>8838</v>
      </c>
      <c r="D4812" s="113" t="s">
        <v>8839</v>
      </c>
      <c r="E4812" s="113" t="s">
        <v>211</v>
      </c>
      <c r="F4812" s="113"/>
      <c r="G4812" s="113">
        <v>1</v>
      </c>
      <c r="H4812" s="118">
        <v>75</v>
      </c>
      <c r="I4812" s="161">
        <v>0.25</v>
      </c>
      <c r="J4812" s="157">
        <f t="shared" si="150"/>
        <v>56.25</v>
      </c>
    </row>
    <row r="4813" spans="1:10" ht="15.75">
      <c r="A4813" s="37">
        <f t="shared" si="151"/>
        <v>4809</v>
      </c>
      <c r="B4813" s="115" t="s">
        <v>202</v>
      </c>
      <c r="C4813" s="116" t="s">
        <v>8840</v>
      </c>
      <c r="D4813" s="113" t="s">
        <v>8841</v>
      </c>
      <c r="E4813" s="113" t="s">
        <v>211</v>
      </c>
      <c r="F4813" s="113"/>
      <c r="G4813" s="113">
        <v>1</v>
      </c>
      <c r="H4813" s="118">
        <v>131</v>
      </c>
      <c r="I4813" s="161">
        <v>0.25</v>
      </c>
      <c r="J4813" s="157">
        <f t="shared" si="150"/>
        <v>98.25</v>
      </c>
    </row>
    <row r="4814" spans="1:10" ht="15.75">
      <c r="A4814" s="37">
        <f t="shared" si="151"/>
        <v>4810</v>
      </c>
      <c r="B4814" s="115" t="s">
        <v>202</v>
      </c>
      <c r="C4814" s="116" t="s">
        <v>8842</v>
      </c>
      <c r="D4814" s="113" t="s">
        <v>8843</v>
      </c>
      <c r="E4814" s="113" t="s">
        <v>211</v>
      </c>
      <c r="F4814" s="113"/>
      <c r="G4814" s="113">
        <v>1</v>
      </c>
      <c r="H4814" s="118">
        <v>136.5</v>
      </c>
      <c r="I4814" s="161">
        <v>0.25</v>
      </c>
      <c r="J4814" s="157">
        <f t="shared" si="150"/>
        <v>102.375</v>
      </c>
    </row>
    <row r="4815" spans="1:10" ht="15.75">
      <c r="A4815" s="37">
        <f t="shared" si="151"/>
        <v>4811</v>
      </c>
      <c r="B4815" s="115" t="s">
        <v>202</v>
      </c>
      <c r="C4815" s="116" t="s">
        <v>8844</v>
      </c>
      <c r="D4815" s="113" t="s">
        <v>8845</v>
      </c>
      <c r="E4815" s="113" t="s">
        <v>211</v>
      </c>
      <c r="F4815" s="113"/>
      <c r="G4815" s="113">
        <v>1</v>
      </c>
      <c r="H4815" s="118">
        <v>35.5</v>
      </c>
      <c r="I4815" s="161">
        <v>0.25</v>
      </c>
      <c r="J4815" s="157">
        <f t="shared" si="150"/>
        <v>26.625</v>
      </c>
    </row>
    <row r="4816" spans="1:10" ht="15.75">
      <c r="A4816" s="37">
        <f t="shared" si="151"/>
        <v>4812</v>
      </c>
      <c r="B4816" s="115" t="s">
        <v>202</v>
      </c>
      <c r="C4816" s="116" t="s">
        <v>8846</v>
      </c>
      <c r="D4816" s="113" t="s">
        <v>8847</v>
      </c>
      <c r="E4816" s="113" t="s">
        <v>211</v>
      </c>
      <c r="F4816" s="113"/>
      <c r="G4816" s="113">
        <v>1</v>
      </c>
      <c r="H4816" s="118">
        <v>35.5</v>
      </c>
      <c r="I4816" s="161">
        <v>0.25</v>
      </c>
      <c r="J4816" s="157">
        <f t="shared" si="150"/>
        <v>26.625</v>
      </c>
    </row>
    <row r="4817" spans="1:10" ht="15.75">
      <c r="A4817" s="37">
        <f t="shared" si="151"/>
        <v>4813</v>
      </c>
      <c r="B4817" s="115" t="s">
        <v>202</v>
      </c>
      <c r="C4817" s="116" t="s">
        <v>8848</v>
      </c>
      <c r="D4817" s="113" t="s">
        <v>8849</v>
      </c>
      <c r="E4817" s="113" t="s">
        <v>211</v>
      </c>
      <c r="F4817" s="113"/>
      <c r="G4817" s="113">
        <v>1</v>
      </c>
      <c r="H4817" s="118">
        <v>43</v>
      </c>
      <c r="I4817" s="161">
        <v>0.25</v>
      </c>
      <c r="J4817" s="157">
        <f t="shared" si="150"/>
        <v>32.25</v>
      </c>
    </row>
    <row r="4818" spans="1:10" ht="15.75">
      <c r="A4818" s="37">
        <f t="shared" si="151"/>
        <v>4814</v>
      </c>
      <c r="B4818" s="115" t="s">
        <v>202</v>
      </c>
      <c r="C4818" s="116" t="s">
        <v>8850</v>
      </c>
      <c r="D4818" s="113" t="s">
        <v>8851</v>
      </c>
      <c r="E4818" s="113" t="s">
        <v>211</v>
      </c>
      <c r="F4818" s="113"/>
      <c r="G4818" s="113">
        <v>1</v>
      </c>
      <c r="H4818" s="118">
        <v>77</v>
      </c>
      <c r="I4818" s="161">
        <v>0.25</v>
      </c>
      <c r="J4818" s="157">
        <f t="shared" si="150"/>
        <v>57.75</v>
      </c>
    </row>
    <row r="4819" spans="1:10" ht="15.75">
      <c r="A4819" s="37">
        <f t="shared" si="151"/>
        <v>4815</v>
      </c>
      <c r="B4819" s="115" t="s">
        <v>202</v>
      </c>
      <c r="C4819" s="116" t="s">
        <v>8852</v>
      </c>
      <c r="D4819" s="113" t="s">
        <v>8853</v>
      </c>
      <c r="E4819" s="113" t="s">
        <v>211</v>
      </c>
      <c r="F4819" s="113"/>
      <c r="G4819" s="113">
        <v>1</v>
      </c>
      <c r="H4819" s="118">
        <v>77</v>
      </c>
      <c r="I4819" s="161">
        <v>0.25</v>
      </c>
      <c r="J4819" s="157">
        <f t="shared" si="150"/>
        <v>57.75</v>
      </c>
    </row>
    <row r="4820" spans="1:10" ht="15.75">
      <c r="A4820" s="37">
        <f t="shared" si="151"/>
        <v>4816</v>
      </c>
      <c r="B4820" s="115" t="s">
        <v>202</v>
      </c>
      <c r="C4820" s="116" t="s">
        <v>8854</v>
      </c>
      <c r="D4820" s="113" t="s">
        <v>8855</v>
      </c>
      <c r="E4820" s="113" t="s">
        <v>211</v>
      </c>
      <c r="F4820" s="113"/>
      <c r="G4820" s="113">
        <v>1</v>
      </c>
      <c r="H4820" s="118">
        <v>72</v>
      </c>
      <c r="I4820" s="161">
        <v>0.25</v>
      </c>
      <c r="J4820" s="157">
        <f t="shared" si="150"/>
        <v>54</v>
      </c>
    </row>
    <row r="4821" spans="1:10" ht="15.75">
      <c r="A4821" s="37">
        <f t="shared" si="151"/>
        <v>4817</v>
      </c>
      <c r="B4821" s="115" t="s">
        <v>202</v>
      </c>
      <c r="C4821" s="116" t="s">
        <v>8856</v>
      </c>
      <c r="D4821" s="113" t="s">
        <v>8857</v>
      </c>
      <c r="E4821" s="113" t="s">
        <v>211</v>
      </c>
      <c r="F4821" s="113"/>
      <c r="G4821" s="113">
        <v>1</v>
      </c>
      <c r="H4821" s="118">
        <v>79.5</v>
      </c>
      <c r="I4821" s="161">
        <v>0.25</v>
      </c>
      <c r="J4821" s="157">
        <f t="shared" si="150"/>
        <v>59.625</v>
      </c>
    </row>
    <row r="4822" spans="1:10" ht="15.75">
      <c r="A4822" s="37">
        <f t="shared" si="151"/>
        <v>4818</v>
      </c>
      <c r="B4822" s="115" t="s">
        <v>202</v>
      </c>
      <c r="C4822" s="116" t="s">
        <v>8858</v>
      </c>
      <c r="D4822" s="113" t="s">
        <v>8859</v>
      </c>
      <c r="E4822" s="113" t="s">
        <v>211</v>
      </c>
      <c r="F4822" s="113"/>
      <c r="G4822" s="113">
        <v>1</v>
      </c>
      <c r="H4822" s="118">
        <v>72</v>
      </c>
      <c r="I4822" s="161">
        <v>0.25</v>
      </c>
      <c r="J4822" s="157">
        <f t="shared" si="150"/>
        <v>54</v>
      </c>
    </row>
    <row r="4823" spans="1:10" ht="15.75">
      <c r="A4823" s="37">
        <f t="shared" si="151"/>
        <v>4819</v>
      </c>
      <c r="B4823" s="115" t="s">
        <v>202</v>
      </c>
      <c r="C4823" s="116" t="s">
        <v>8860</v>
      </c>
      <c r="D4823" s="113" t="s">
        <v>8861</v>
      </c>
      <c r="E4823" s="113" t="s">
        <v>211</v>
      </c>
      <c r="F4823" s="113"/>
      <c r="G4823" s="113">
        <v>1</v>
      </c>
      <c r="H4823" s="118">
        <v>79.5</v>
      </c>
      <c r="I4823" s="161">
        <v>0.25</v>
      </c>
      <c r="J4823" s="157">
        <f t="shared" si="150"/>
        <v>59.625</v>
      </c>
    </row>
    <row r="4824" spans="1:10" ht="15.75">
      <c r="A4824" s="37">
        <f t="shared" si="151"/>
        <v>4820</v>
      </c>
      <c r="B4824" s="115" t="s">
        <v>202</v>
      </c>
      <c r="C4824" s="116" t="s">
        <v>8862</v>
      </c>
      <c r="D4824" s="113" t="s">
        <v>8863</v>
      </c>
      <c r="E4824" s="113" t="s">
        <v>211</v>
      </c>
      <c r="F4824" s="113"/>
      <c r="G4824" s="113">
        <v>1</v>
      </c>
      <c r="H4824" s="118">
        <v>84.5</v>
      </c>
      <c r="I4824" s="161">
        <v>0.25</v>
      </c>
      <c r="J4824" s="157">
        <f t="shared" si="150"/>
        <v>63.375</v>
      </c>
    </row>
    <row r="4825" spans="1:10" ht="15.75">
      <c r="A4825" s="37">
        <f t="shared" si="151"/>
        <v>4821</v>
      </c>
      <c r="B4825" s="115" t="s">
        <v>202</v>
      </c>
      <c r="C4825" s="116" t="s">
        <v>8864</v>
      </c>
      <c r="D4825" s="113" t="s">
        <v>8865</v>
      </c>
      <c r="E4825" s="113" t="s">
        <v>211</v>
      </c>
      <c r="F4825" s="113"/>
      <c r="G4825" s="113">
        <v>1</v>
      </c>
      <c r="H4825" s="118">
        <v>98</v>
      </c>
      <c r="I4825" s="161">
        <v>0.25</v>
      </c>
      <c r="J4825" s="157">
        <f t="shared" si="150"/>
        <v>73.5</v>
      </c>
    </row>
    <row r="4826" spans="1:10" ht="15.75">
      <c r="A4826" s="37">
        <f t="shared" si="151"/>
        <v>4822</v>
      </c>
      <c r="B4826" s="115" t="s">
        <v>202</v>
      </c>
      <c r="C4826" s="116" t="s">
        <v>8866</v>
      </c>
      <c r="D4826" s="113" t="s">
        <v>8867</v>
      </c>
      <c r="E4826" s="113" t="s">
        <v>211</v>
      </c>
      <c r="F4826" s="113"/>
      <c r="G4826" s="113">
        <v>1</v>
      </c>
      <c r="H4826" s="118">
        <v>91</v>
      </c>
      <c r="I4826" s="161">
        <v>0.25</v>
      </c>
      <c r="J4826" s="157">
        <f t="shared" si="150"/>
        <v>68.25</v>
      </c>
    </row>
    <row r="4827" spans="1:10" ht="15.75">
      <c r="A4827" s="37">
        <f t="shared" si="151"/>
        <v>4823</v>
      </c>
      <c r="B4827" s="115" t="s">
        <v>202</v>
      </c>
      <c r="C4827" s="116" t="s">
        <v>8868</v>
      </c>
      <c r="D4827" s="113" t="s">
        <v>8869</v>
      </c>
      <c r="E4827" s="113" t="s">
        <v>211</v>
      </c>
      <c r="F4827" s="113"/>
      <c r="G4827" s="113">
        <v>1</v>
      </c>
      <c r="H4827" s="118">
        <v>98</v>
      </c>
      <c r="I4827" s="161">
        <v>0.25</v>
      </c>
      <c r="J4827" s="157">
        <f t="shared" si="150"/>
        <v>73.5</v>
      </c>
    </row>
    <row r="4828" spans="1:10" ht="15.75">
      <c r="A4828" s="37">
        <f t="shared" si="151"/>
        <v>4824</v>
      </c>
      <c r="B4828" s="115" t="s">
        <v>202</v>
      </c>
      <c r="C4828" s="116" t="s">
        <v>8870</v>
      </c>
      <c r="D4828" s="113" t="s">
        <v>8871</v>
      </c>
      <c r="E4828" s="113" t="s">
        <v>211</v>
      </c>
      <c r="F4828" s="113"/>
      <c r="G4828" s="113">
        <v>1</v>
      </c>
      <c r="H4828" s="118">
        <v>64.5</v>
      </c>
      <c r="I4828" s="161">
        <v>0.25</v>
      </c>
      <c r="J4828" s="157">
        <f t="shared" si="150"/>
        <v>48.375</v>
      </c>
    </row>
    <row r="4829" spans="1:10" ht="15.75">
      <c r="A4829" s="37">
        <f t="shared" si="151"/>
        <v>4825</v>
      </c>
      <c r="B4829" s="115" t="s">
        <v>202</v>
      </c>
      <c r="C4829" s="116" t="s">
        <v>8872</v>
      </c>
      <c r="D4829" s="113" t="s">
        <v>8873</v>
      </c>
      <c r="E4829" s="113" t="s">
        <v>211</v>
      </c>
      <c r="F4829" s="113"/>
      <c r="G4829" s="113">
        <v>1</v>
      </c>
      <c r="H4829" s="118">
        <v>69.5</v>
      </c>
      <c r="I4829" s="161">
        <v>0.25</v>
      </c>
      <c r="J4829" s="157">
        <f t="shared" si="150"/>
        <v>52.125</v>
      </c>
    </row>
    <row r="4830" spans="1:10" ht="15.75">
      <c r="A4830" s="37">
        <f t="shared" si="151"/>
        <v>4826</v>
      </c>
      <c r="B4830" s="115" t="s">
        <v>202</v>
      </c>
      <c r="C4830" s="116" t="s">
        <v>8874</v>
      </c>
      <c r="D4830" s="113" t="s">
        <v>8875</v>
      </c>
      <c r="E4830" s="113" t="s">
        <v>211</v>
      </c>
      <c r="F4830" s="113"/>
      <c r="G4830" s="113">
        <v>1</v>
      </c>
      <c r="H4830" s="118">
        <v>69.5</v>
      </c>
      <c r="I4830" s="161">
        <v>0.25</v>
      </c>
      <c r="J4830" s="157">
        <f t="shared" si="150"/>
        <v>52.125</v>
      </c>
    </row>
    <row r="4831" spans="1:10" ht="15.75">
      <c r="A4831" s="37">
        <f t="shared" si="151"/>
        <v>4827</v>
      </c>
      <c r="B4831" s="115" t="s">
        <v>202</v>
      </c>
      <c r="C4831" s="116" t="s">
        <v>8876</v>
      </c>
      <c r="D4831" s="113" t="s">
        <v>8877</v>
      </c>
      <c r="E4831" s="113" t="s">
        <v>211</v>
      </c>
      <c r="F4831" s="113"/>
      <c r="G4831" s="113">
        <v>1</v>
      </c>
      <c r="H4831" s="118">
        <v>73.5</v>
      </c>
      <c r="I4831" s="161">
        <v>0.25</v>
      </c>
      <c r="J4831" s="157">
        <f t="shared" si="150"/>
        <v>55.125</v>
      </c>
    </row>
    <row r="4832" spans="1:10" ht="15.75">
      <c r="A4832" s="37">
        <f t="shared" si="151"/>
        <v>4828</v>
      </c>
      <c r="B4832" s="115" t="s">
        <v>202</v>
      </c>
      <c r="C4832" s="116" t="s">
        <v>8878</v>
      </c>
      <c r="D4832" s="113" t="s">
        <v>8879</v>
      </c>
      <c r="E4832" s="113" t="s">
        <v>211</v>
      </c>
      <c r="F4832" s="113"/>
      <c r="G4832" s="113">
        <v>1</v>
      </c>
      <c r="H4832" s="118">
        <v>79.5</v>
      </c>
      <c r="I4832" s="161">
        <v>0.25</v>
      </c>
      <c r="J4832" s="157">
        <f t="shared" si="150"/>
        <v>59.625</v>
      </c>
    </row>
    <row r="4833" spans="1:10" ht="15.75">
      <c r="A4833" s="37">
        <f t="shared" si="151"/>
        <v>4829</v>
      </c>
      <c r="B4833" s="115" t="s">
        <v>202</v>
      </c>
      <c r="C4833" s="93" t="s">
        <v>8880</v>
      </c>
      <c r="D4833" s="113" t="s">
        <v>8881</v>
      </c>
      <c r="E4833" s="113" t="s">
        <v>211</v>
      </c>
      <c r="F4833" s="113"/>
      <c r="G4833" s="113">
        <v>1</v>
      </c>
      <c r="H4833" s="118">
        <v>72</v>
      </c>
      <c r="I4833" s="161">
        <v>0.25</v>
      </c>
      <c r="J4833" s="157">
        <f t="shared" si="150"/>
        <v>54</v>
      </c>
    </row>
    <row r="4834" spans="1:10" ht="15.75">
      <c r="A4834" s="37">
        <f t="shared" si="151"/>
        <v>4830</v>
      </c>
      <c r="B4834" s="115" t="s">
        <v>202</v>
      </c>
      <c r="C4834" s="116" t="s">
        <v>8882</v>
      </c>
      <c r="D4834" s="113" t="s">
        <v>8883</v>
      </c>
      <c r="E4834" s="113" t="s">
        <v>211</v>
      </c>
      <c r="F4834" s="113"/>
      <c r="G4834" s="113">
        <v>1</v>
      </c>
      <c r="H4834" s="118">
        <v>79.5</v>
      </c>
      <c r="I4834" s="161">
        <v>0.25</v>
      </c>
      <c r="J4834" s="157">
        <f t="shared" si="150"/>
        <v>59.625</v>
      </c>
    </row>
    <row r="4835" spans="1:10" ht="15.75">
      <c r="A4835" s="37">
        <f t="shared" si="151"/>
        <v>4831</v>
      </c>
      <c r="B4835" s="115" t="s">
        <v>202</v>
      </c>
      <c r="C4835" s="116" t="s">
        <v>8884</v>
      </c>
      <c r="D4835" s="113" t="s">
        <v>8885</v>
      </c>
      <c r="E4835" s="113" t="s">
        <v>211</v>
      </c>
      <c r="F4835" s="113"/>
      <c r="G4835" s="113">
        <v>1</v>
      </c>
      <c r="H4835" s="118">
        <v>72</v>
      </c>
      <c r="I4835" s="161">
        <v>0.25</v>
      </c>
      <c r="J4835" s="157">
        <f t="shared" si="150"/>
        <v>54</v>
      </c>
    </row>
    <row r="4836" spans="1:10" ht="15.75">
      <c r="A4836" s="37">
        <f t="shared" si="151"/>
        <v>4832</v>
      </c>
      <c r="B4836" s="115" t="s">
        <v>202</v>
      </c>
      <c r="C4836" s="116" t="s">
        <v>8886</v>
      </c>
      <c r="D4836" s="113" t="s">
        <v>8887</v>
      </c>
      <c r="E4836" s="113" t="s">
        <v>211</v>
      </c>
      <c r="F4836" s="113"/>
      <c r="G4836" s="113">
        <v>1</v>
      </c>
      <c r="H4836" s="118">
        <v>79.5</v>
      </c>
      <c r="I4836" s="161">
        <v>0.25</v>
      </c>
      <c r="J4836" s="157">
        <f t="shared" si="150"/>
        <v>59.625</v>
      </c>
    </row>
    <row r="4837" spans="1:10" ht="15.75">
      <c r="A4837" s="37">
        <f t="shared" si="151"/>
        <v>4833</v>
      </c>
      <c r="B4837" s="115" t="s">
        <v>202</v>
      </c>
      <c r="C4837" s="116" t="s">
        <v>8888</v>
      </c>
      <c r="D4837" s="113" t="s">
        <v>8889</v>
      </c>
      <c r="E4837" s="113" t="s">
        <v>211</v>
      </c>
      <c r="F4837" s="113"/>
      <c r="G4837" s="113">
        <v>1</v>
      </c>
      <c r="H4837" s="118">
        <v>72</v>
      </c>
      <c r="I4837" s="161">
        <v>0.25</v>
      </c>
      <c r="J4837" s="157">
        <f t="shared" si="150"/>
        <v>54</v>
      </c>
    </row>
    <row r="4838" spans="1:10" ht="15.75">
      <c r="A4838" s="37">
        <f t="shared" si="151"/>
        <v>4834</v>
      </c>
      <c r="B4838" s="115" t="s">
        <v>202</v>
      </c>
      <c r="C4838" s="116" t="s">
        <v>8890</v>
      </c>
      <c r="D4838" s="113" t="s">
        <v>8891</v>
      </c>
      <c r="E4838" s="113" t="s">
        <v>211</v>
      </c>
      <c r="F4838" s="113"/>
      <c r="G4838" s="113">
        <v>1</v>
      </c>
      <c r="H4838" s="118">
        <v>79.5</v>
      </c>
      <c r="I4838" s="161">
        <v>0.25</v>
      </c>
      <c r="J4838" s="157">
        <f t="shared" si="150"/>
        <v>59.625</v>
      </c>
    </row>
    <row r="4839" spans="1:10" ht="15.75">
      <c r="A4839" s="37">
        <f t="shared" si="151"/>
        <v>4835</v>
      </c>
      <c r="B4839" s="115" t="s">
        <v>202</v>
      </c>
      <c r="C4839" s="116" t="s">
        <v>8892</v>
      </c>
      <c r="D4839" s="113" t="s">
        <v>8893</v>
      </c>
      <c r="E4839" s="113" t="s">
        <v>211</v>
      </c>
      <c r="F4839" s="113"/>
      <c r="G4839" s="113">
        <v>1</v>
      </c>
      <c r="H4839" s="118">
        <v>84.5</v>
      </c>
      <c r="I4839" s="161">
        <v>0.25</v>
      </c>
      <c r="J4839" s="157">
        <f t="shared" si="150"/>
        <v>63.375</v>
      </c>
    </row>
    <row r="4840" spans="1:10" ht="15.75">
      <c r="A4840" s="37">
        <f t="shared" si="151"/>
        <v>4836</v>
      </c>
      <c r="B4840" s="115" t="s">
        <v>202</v>
      </c>
      <c r="C4840" s="116" t="s">
        <v>8894</v>
      </c>
      <c r="D4840" s="113" t="s">
        <v>8895</v>
      </c>
      <c r="E4840" s="113" t="s">
        <v>211</v>
      </c>
      <c r="F4840" s="113"/>
      <c r="G4840" s="113">
        <v>1</v>
      </c>
      <c r="H4840" s="118">
        <v>84.5</v>
      </c>
      <c r="I4840" s="161">
        <v>0.25</v>
      </c>
      <c r="J4840" s="157">
        <f t="shared" si="150"/>
        <v>63.375</v>
      </c>
    </row>
    <row r="4841" spans="1:10" ht="15.75">
      <c r="A4841" s="37">
        <f t="shared" si="151"/>
        <v>4837</v>
      </c>
      <c r="B4841" s="115" t="s">
        <v>202</v>
      </c>
      <c r="C4841" s="116" t="s">
        <v>8896</v>
      </c>
      <c r="D4841" s="113" t="s">
        <v>8897</v>
      </c>
      <c r="E4841" s="113" t="s">
        <v>211</v>
      </c>
      <c r="F4841" s="113"/>
      <c r="G4841" s="113">
        <v>1</v>
      </c>
      <c r="H4841" s="118">
        <v>84.5</v>
      </c>
      <c r="I4841" s="161">
        <v>0.25</v>
      </c>
      <c r="J4841" s="157">
        <f t="shared" si="150"/>
        <v>63.375</v>
      </c>
    </row>
    <row r="4842" spans="1:10" ht="15.75">
      <c r="A4842" s="37">
        <f t="shared" si="151"/>
        <v>4838</v>
      </c>
      <c r="B4842" s="115" t="s">
        <v>202</v>
      </c>
      <c r="C4842" s="116" t="s">
        <v>8898</v>
      </c>
      <c r="D4842" s="113" t="s">
        <v>8899</v>
      </c>
      <c r="E4842" s="113" t="s">
        <v>211</v>
      </c>
      <c r="F4842" s="113"/>
      <c r="G4842" s="113">
        <v>1</v>
      </c>
      <c r="H4842" s="118">
        <v>91</v>
      </c>
      <c r="I4842" s="161">
        <v>0.25</v>
      </c>
      <c r="J4842" s="157">
        <f t="shared" si="150"/>
        <v>68.25</v>
      </c>
    </row>
    <row r="4843" spans="1:10" ht="15.75">
      <c r="A4843" s="37">
        <f t="shared" si="151"/>
        <v>4839</v>
      </c>
      <c r="B4843" s="115" t="s">
        <v>202</v>
      </c>
      <c r="C4843" s="116" t="s">
        <v>8900</v>
      </c>
      <c r="D4843" s="113" t="s">
        <v>8901</v>
      </c>
      <c r="E4843" s="113" t="s">
        <v>211</v>
      </c>
      <c r="F4843" s="113"/>
      <c r="G4843" s="113">
        <v>1</v>
      </c>
      <c r="H4843" s="118">
        <v>91</v>
      </c>
      <c r="I4843" s="161">
        <v>0.25</v>
      </c>
      <c r="J4843" s="157">
        <f t="shared" si="150"/>
        <v>68.25</v>
      </c>
    </row>
    <row r="4844" spans="1:10" ht="15.75">
      <c r="A4844" s="37">
        <f t="shared" si="151"/>
        <v>4840</v>
      </c>
      <c r="B4844" s="115" t="s">
        <v>202</v>
      </c>
      <c r="C4844" s="116" t="s">
        <v>8902</v>
      </c>
      <c r="D4844" s="113" t="s">
        <v>8903</v>
      </c>
      <c r="E4844" s="113" t="s">
        <v>211</v>
      </c>
      <c r="F4844" s="113"/>
      <c r="G4844" s="113">
        <v>1</v>
      </c>
      <c r="H4844" s="118">
        <v>91</v>
      </c>
      <c r="I4844" s="161">
        <v>0.25</v>
      </c>
      <c r="J4844" s="157">
        <f t="shared" si="150"/>
        <v>68.25</v>
      </c>
    </row>
    <row r="4845" spans="1:10" ht="15.75">
      <c r="A4845" s="37">
        <f t="shared" si="151"/>
        <v>4841</v>
      </c>
      <c r="B4845" s="115" t="s">
        <v>202</v>
      </c>
      <c r="C4845" s="116" t="s">
        <v>8904</v>
      </c>
      <c r="D4845" s="113" t="s">
        <v>8905</v>
      </c>
      <c r="E4845" s="113" t="s">
        <v>211</v>
      </c>
      <c r="F4845" s="113"/>
      <c r="G4845" s="113">
        <v>1</v>
      </c>
      <c r="H4845" s="118">
        <v>91</v>
      </c>
      <c r="I4845" s="161">
        <v>0.25</v>
      </c>
      <c r="J4845" s="157">
        <f t="shared" si="150"/>
        <v>68.25</v>
      </c>
    </row>
    <row r="4846" spans="1:10" ht="15.75">
      <c r="A4846" s="37">
        <f t="shared" si="151"/>
        <v>4842</v>
      </c>
      <c r="B4846" s="115" t="s">
        <v>202</v>
      </c>
      <c r="C4846" s="116" t="s">
        <v>8906</v>
      </c>
      <c r="D4846" s="113" t="s">
        <v>8907</v>
      </c>
      <c r="E4846" s="113" t="s">
        <v>211</v>
      </c>
      <c r="F4846" s="113"/>
      <c r="G4846" s="113">
        <v>1</v>
      </c>
      <c r="H4846" s="118">
        <v>91</v>
      </c>
      <c r="I4846" s="161">
        <v>0.25</v>
      </c>
      <c r="J4846" s="157">
        <f t="shared" si="150"/>
        <v>68.25</v>
      </c>
    </row>
    <row r="4847" spans="1:10" ht="15.75">
      <c r="A4847" s="37">
        <f t="shared" si="151"/>
        <v>4843</v>
      </c>
      <c r="B4847" s="115" t="s">
        <v>202</v>
      </c>
      <c r="C4847" s="116" t="s">
        <v>8908</v>
      </c>
      <c r="D4847" s="113" t="s">
        <v>8909</v>
      </c>
      <c r="E4847" s="113" t="s">
        <v>211</v>
      </c>
      <c r="F4847" s="113"/>
      <c r="G4847" s="113">
        <v>1</v>
      </c>
      <c r="H4847" s="118">
        <v>91</v>
      </c>
      <c r="I4847" s="161">
        <v>0.25</v>
      </c>
      <c r="J4847" s="157">
        <f t="shared" si="150"/>
        <v>68.25</v>
      </c>
    </row>
    <row r="4848" spans="1:10" ht="15.75">
      <c r="A4848" s="37">
        <f t="shared" si="151"/>
        <v>4844</v>
      </c>
      <c r="B4848" s="115" t="s">
        <v>202</v>
      </c>
      <c r="C4848" s="116" t="s">
        <v>8910</v>
      </c>
      <c r="D4848" s="113" t="s">
        <v>8911</v>
      </c>
      <c r="E4848" s="113" t="s">
        <v>211</v>
      </c>
      <c r="F4848" s="113"/>
      <c r="G4848" s="113">
        <v>1</v>
      </c>
      <c r="H4848" s="118">
        <v>64.5</v>
      </c>
      <c r="I4848" s="161">
        <v>0.25</v>
      </c>
      <c r="J4848" s="157">
        <f t="shared" si="150"/>
        <v>48.375</v>
      </c>
    </row>
    <row r="4849" spans="1:10" ht="15.75">
      <c r="A4849" s="37">
        <f t="shared" si="151"/>
        <v>4845</v>
      </c>
      <c r="B4849" s="115" t="s">
        <v>202</v>
      </c>
      <c r="C4849" s="116" t="s">
        <v>8912</v>
      </c>
      <c r="D4849" s="113" t="s">
        <v>8911</v>
      </c>
      <c r="E4849" s="113" t="s">
        <v>211</v>
      </c>
      <c r="F4849" s="113"/>
      <c r="G4849" s="113">
        <v>1</v>
      </c>
      <c r="H4849" s="118">
        <v>64.5</v>
      </c>
      <c r="I4849" s="161">
        <v>0.25</v>
      </c>
      <c r="J4849" s="157">
        <f t="shared" si="150"/>
        <v>48.375</v>
      </c>
    </row>
    <row r="4850" spans="1:10" ht="15.75">
      <c r="A4850" s="37">
        <f t="shared" si="151"/>
        <v>4846</v>
      </c>
      <c r="B4850" s="115" t="s">
        <v>202</v>
      </c>
      <c r="C4850" s="116" t="s">
        <v>8913</v>
      </c>
      <c r="D4850" s="113" t="s">
        <v>8914</v>
      </c>
      <c r="E4850" s="113" t="s">
        <v>211</v>
      </c>
      <c r="F4850" s="113"/>
      <c r="G4850" s="113">
        <v>1</v>
      </c>
      <c r="H4850" s="118">
        <v>69.5</v>
      </c>
      <c r="I4850" s="161">
        <v>0.25</v>
      </c>
      <c r="J4850" s="157">
        <f t="shared" si="150"/>
        <v>52.125</v>
      </c>
    </row>
    <row r="4851" spans="1:10" ht="15.75">
      <c r="A4851" s="37">
        <f t="shared" si="151"/>
        <v>4847</v>
      </c>
      <c r="B4851" s="115" t="s">
        <v>202</v>
      </c>
      <c r="C4851" s="93" t="s">
        <v>8915</v>
      </c>
      <c r="D4851" s="113" t="s">
        <v>8916</v>
      </c>
      <c r="E4851" s="113" t="s">
        <v>211</v>
      </c>
      <c r="F4851" s="113"/>
      <c r="G4851" s="113">
        <v>1</v>
      </c>
      <c r="H4851" s="118">
        <v>69.5</v>
      </c>
      <c r="I4851" s="161">
        <v>0.25</v>
      </c>
      <c r="J4851" s="157">
        <f t="shared" si="150"/>
        <v>52.125</v>
      </c>
    </row>
    <row r="4852" spans="1:10" ht="15.75">
      <c r="A4852" s="37">
        <f t="shared" si="151"/>
        <v>4848</v>
      </c>
      <c r="B4852" s="115" t="s">
        <v>202</v>
      </c>
      <c r="C4852" s="116" t="s">
        <v>8917</v>
      </c>
      <c r="D4852" s="113" t="s">
        <v>8918</v>
      </c>
      <c r="E4852" s="113" t="s">
        <v>211</v>
      </c>
      <c r="F4852" s="113"/>
      <c r="G4852" s="113">
        <v>1</v>
      </c>
      <c r="H4852" s="118">
        <v>40.5</v>
      </c>
      <c r="I4852" s="161">
        <v>0.25</v>
      </c>
      <c r="J4852" s="157">
        <f t="shared" si="150"/>
        <v>30.375</v>
      </c>
    </row>
    <row r="4853" spans="1:10" ht="15.75">
      <c r="A4853" s="37">
        <f t="shared" si="151"/>
        <v>4849</v>
      </c>
      <c r="B4853" s="115" t="s">
        <v>202</v>
      </c>
      <c r="C4853" s="116" t="s">
        <v>8919</v>
      </c>
      <c r="D4853" s="113" t="s">
        <v>8920</v>
      </c>
      <c r="E4853" s="113" t="s">
        <v>211</v>
      </c>
      <c r="F4853" s="113"/>
      <c r="G4853" s="113">
        <v>1</v>
      </c>
      <c r="H4853" s="118">
        <v>40.5</v>
      </c>
      <c r="I4853" s="161">
        <v>0.25</v>
      </c>
      <c r="J4853" s="157">
        <f t="shared" si="150"/>
        <v>30.375</v>
      </c>
    </row>
    <row r="4854" spans="1:10" ht="15.75">
      <c r="A4854" s="37">
        <f t="shared" si="151"/>
        <v>4850</v>
      </c>
      <c r="B4854" s="115" t="s">
        <v>202</v>
      </c>
      <c r="C4854" s="116" t="s">
        <v>8921</v>
      </c>
      <c r="D4854" s="113" t="s">
        <v>8922</v>
      </c>
      <c r="E4854" s="113" t="s">
        <v>211</v>
      </c>
      <c r="F4854" s="113"/>
      <c r="G4854" s="113">
        <v>1</v>
      </c>
      <c r="H4854" s="118">
        <v>117.5</v>
      </c>
      <c r="I4854" s="161">
        <v>0.25</v>
      </c>
      <c r="J4854" s="157">
        <f t="shared" si="150"/>
        <v>88.125</v>
      </c>
    </row>
    <row r="4855" spans="1:10" ht="15.75">
      <c r="A4855" s="37">
        <f t="shared" si="151"/>
        <v>4851</v>
      </c>
      <c r="B4855" s="115" t="s">
        <v>202</v>
      </c>
      <c r="C4855" s="116" t="s">
        <v>8923</v>
      </c>
      <c r="D4855" s="113" t="s">
        <v>8924</v>
      </c>
      <c r="E4855" s="113" t="s">
        <v>211</v>
      </c>
      <c r="F4855" s="113"/>
      <c r="G4855" s="113">
        <v>1</v>
      </c>
      <c r="H4855" s="118">
        <v>117.5</v>
      </c>
      <c r="I4855" s="161">
        <v>0.25</v>
      </c>
      <c r="J4855" s="157">
        <f t="shared" ref="J4855:J4918" si="152">H4855*(1-I4855)</f>
        <v>88.125</v>
      </c>
    </row>
    <row r="4856" spans="1:10" ht="15.75">
      <c r="A4856" s="37">
        <f t="shared" si="151"/>
        <v>4852</v>
      </c>
      <c r="B4856" s="115" t="s">
        <v>202</v>
      </c>
      <c r="C4856" s="116" t="s">
        <v>8925</v>
      </c>
      <c r="D4856" s="113" t="s">
        <v>8926</v>
      </c>
      <c r="E4856" s="113" t="s">
        <v>211</v>
      </c>
      <c r="F4856" s="113"/>
      <c r="G4856" s="113">
        <v>1</v>
      </c>
      <c r="H4856" s="118">
        <v>12</v>
      </c>
      <c r="I4856" s="161">
        <v>0.25</v>
      </c>
      <c r="J4856" s="157">
        <f t="shared" si="152"/>
        <v>9</v>
      </c>
    </row>
    <row r="4857" spans="1:10" ht="15.75">
      <c r="A4857" s="37">
        <f t="shared" si="151"/>
        <v>4853</v>
      </c>
      <c r="B4857" s="115" t="s">
        <v>202</v>
      </c>
      <c r="C4857" s="116" t="s">
        <v>8927</v>
      </c>
      <c r="D4857" s="113" t="s">
        <v>8928</v>
      </c>
      <c r="E4857" s="113" t="s">
        <v>211</v>
      </c>
      <c r="F4857" s="113"/>
      <c r="G4857" s="113">
        <v>1</v>
      </c>
      <c r="H4857" s="118">
        <v>13</v>
      </c>
      <c r="I4857" s="161">
        <v>0.25</v>
      </c>
      <c r="J4857" s="157">
        <f t="shared" si="152"/>
        <v>9.75</v>
      </c>
    </row>
    <row r="4858" spans="1:10" ht="15.75">
      <c r="A4858" s="37">
        <f t="shared" si="151"/>
        <v>4854</v>
      </c>
      <c r="B4858" s="115" t="s">
        <v>202</v>
      </c>
      <c r="C4858" s="116" t="s">
        <v>8929</v>
      </c>
      <c r="D4858" s="113" t="s">
        <v>8930</v>
      </c>
      <c r="E4858" s="113" t="s">
        <v>211</v>
      </c>
      <c r="F4858" s="113"/>
      <c r="G4858" s="113">
        <v>1</v>
      </c>
      <c r="H4858" s="118">
        <v>13</v>
      </c>
      <c r="I4858" s="161">
        <v>0.25</v>
      </c>
      <c r="J4858" s="157">
        <f t="shared" si="152"/>
        <v>9.75</v>
      </c>
    </row>
    <row r="4859" spans="1:10" ht="15.75">
      <c r="A4859" s="37">
        <f t="shared" si="151"/>
        <v>4855</v>
      </c>
      <c r="B4859" s="115" t="s">
        <v>202</v>
      </c>
      <c r="C4859" s="93" t="s">
        <v>8931</v>
      </c>
      <c r="D4859" s="113" t="s">
        <v>8932</v>
      </c>
      <c r="E4859" s="113" t="s">
        <v>211</v>
      </c>
      <c r="F4859" s="113"/>
      <c r="G4859" s="113">
        <v>1</v>
      </c>
      <c r="H4859" s="118">
        <v>15</v>
      </c>
      <c r="I4859" s="161">
        <v>0.25</v>
      </c>
      <c r="J4859" s="157">
        <f t="shared" si="152"/>
        <v>11.25</v>
      </c>
    </row>
    <row r="4860" spans="1:10" ht="15.75">
      <c r="A4860" s="37">
        <f t="shared" si="151"/>
        <v>4856</v>
      </c>
      <c r="B4860" s="115" t="s">
        <v>202</v>
      </c>
      <c r="C4860" s="93" t="s">
        <v>8933</v>
      </c>
      <c r="D4860" s="113" t="s">
        <v>8934</v>
      </c>
      <c r="E4860" s="113" t="s">
        <v>211</v>
      </c>
      <c r="F4860" s="113"/>
      <c r="G4860" s="113">
        <v>1</v>
      </c>
      <c r="H4860" s="118">
        <v>15</v>
      </c>
      <c r="I4860" s="161">
        <v>0.25</v>
      </c>
      <c r="J4860" s="157">
        <f t="shared" si="152"/>
        <v>11.25</v>
      </c>
    </row>
    <row r="4861" spans="1:10" ht="15.75">
      <c r="A4861" s="37">
        <f t="shared" si="151"/>
        <v>4857</v>
      </c>
      <c r="B4861" s="115" t="s">
        <v>202</v>
      </c>
      <c r="C4861" s="116" t="s">
        <v>8935</v>
      </c>
      <c r="D4861" s="113" t="s">
        <v>8936</v>
      </c>
      <c r="E4861" s="113" t="s">
        <v>211</v>
      </c>
      <c r="F4861" s="113"/>
      <c r="G4861" s="113">
        <v>1</v>
      </c>
      <c r="H4861" s="118">
        <v>45.5</v>
      </c>
      <c r="I4861" s="161">
        <v>0.25</v>
      </c>
      <c r="J4861" s="157">
        <f t="shared" si="152"/>
        <v>34.125</v>
      </c>
    </row>
    <row r="4862" spans="1:10" ht="15.75">
      <c r="A4862" s="37">
        <f t="shared" si="151"/>
        <v>4858</v>
      </c>
      <c r="B4862" s="115" t="s">
        <v>202</v>
      </c>
      <c r="C4862" s="116" t="s">
        <v>8937</v>
      </c>
      <c r="D4862" s="113" t="s">
        <v>8938</v>
      </c>
      <c r="E4862" s="113" t="s">
        <v>211</v>
      </c>
      <c r="F4862" s="113"/>
      <c r="G4862" s="113">
        <v>1</v>
      </c>
      <c r="H4862" s="118">
        <v>58</v>
      </c>
      <c r="I4862" s="161">
        <v>0.25</v>
      </c>
      <c r="J4862" s="157">
        <f t="shared" si="152"/>
        <v>43.5</v>
      </c>
    </row>
    <row r="4863" spans="1:10" ht="15.75">
      <c r="A4863" s="37">
        <f t="shared" si="151"/>
        <v>4859</v>
      </c>
      <c r="B4863" s="115" t="s">
        <v>202</v>
      </c>
      <c r="C4863" s="116" t="s">
        <v>8939</v>
      </c>
      <c r="D4863" s="113" t="s">
        <v>8940</v>
      </c>
      <c r="E4863" s="113" t="s">
        <v>211</v>
      </c>
      <c r="F4863" s="113"/>
      <c r="G4863" s="113">
        <v>1</v>
      </c>
      <c r="H4863" s="118">
        <v>65.5</v>
      </c>
      <c r="I4863" s="161">
        <v>0.25</v>
      </c>
      <c r="J4863" s="157">
        <f t="shared" si="152"/>
        <v>49.125</v>
      </c>
    </row>
    <row r="4864" spans="1:10" ht="15.75">
      <c r="A4864" s="37">
        <f t="shared" si="151"/>
        <v>4860</v>
      </c>
      <c r="B4864" s="115" t="s">
        <v>202</v>
      </c>
      <c r="C4864" s="116" t="s">
        <v>8941</v>
      </c>
      <c r="D4864" s="113" t="s">
        <v>8942</v>
      </c>
      <c r="E4864" s="113" t="s">
        <v>211</v>
      </c>
      <c r="F4864" s="113"/>
      <c r="G4864" s="113">
        <v>1</v>
      </c>
      <c r="H4864" s="118">
        <v>45.5</v>
      </c>
      <c r="I4864" s="161">
        <v>0.25</v>
      </c>
      <c r="J4864" s="157">
        <f t="shared" si="152"/>
        <v>34.125</v>
      </c>
    </row>
    <row r="4865" spans="1:10" ht="15.75">
      <c r="A4865" s="37">
        <f t="shared" si="151"/>
        <v>4861</v>
      </c>
      <c r="B4865" s="115" t="s">
        <v>202</v>
      </c>
      <c r="C4865" s="116" t="s">
        <v>8943</v>
      </c>
      <c r="D4865" s="113" t="s">
        <v>8944</v>
      </c>
      <c r="E4865" s="113" t="s">
        <v>211</v>
      </c>
      <c r="F4865" s="113"/>
      <c r="G4865" s="113">
        <v>1</v>
      </c>
      <c r="H4865" s="118">
        <v>58</v>
      </c>
      <c r="I4865" s="161">
        <v>0.25</v>
      </c>
      <c r="J4865" s="157">
        <f t="shared" si="152"/>
        <v>43.5</v>
      </c>
    </row>
    <row r="4866" spans="1:10" ht="15.75">
      <c r="A4866" s="37">
        <f t="shared" si="151"/>
        <v>4862</v>
      </c>
      <c r="B4866" s="115" t="s">
        <v>202</v>
      </c>
      <c r="C4866" s="116" t="s">
        <v>8945</v>
      </c>
      <c r="D4866" s="113" t="s">
        <v>8946</v>
      </c>
      <c r="E4866" s="113" t="s">
        <v>211</v>
      </c>
      <c r="F4866" s="113"/>
      <c r="G4866" s="113">
        <v>1</v>
      </c>
      <c r="H4866" s="118">
        <v>65.5</v>
      </c>
      <c r="I4866" s="161">
        <v>0.25</v>
      </c>
      <c r="J4866" s="157">
        <f t="shared" si="152"/>
        <v>49.125</v>
      </c>
    </row>
    <row r="4867" spans="1:10" ht="15.75">
      <c r="A4867" s="37">
        <f t="shared" si="151"/>
        <v>4863</v>
      </c>
      <c r="B4867" s="115" t="s">
        <v>202</v>
      </c>
      <c r="C4867" s="116" t="s">
        <v>8947</v>
      </c>
      <c r="D4867" s="113" t="s">
        <v>8948</v>
      </c>
      <c r="E4867" s="113" t="s">
        <v>211</v>
      </c>
      <c r="F4867" s="113"/>
      <c r="G4867" s="113">
        <v>1</v>
      </c>
      <c r="H4867" s="118">
        <v>84.5</v>
      </c>
      <c r="I4867" s="161">
        <v>0.25</v>
      </c>
      <c r="J4867" s="157">
        <f t="shared" si="152"/>
        <v>63.375</v>
      </c>
    </row>
    <row r="4868" spans="1:10" ht="15.75">
      <c r="A4868" s="37">
        <f t="shared" si="151"/>
        <v>4864</v>
      </c>
      <c r="B4868" s="115" t="s">
        <v>202</v>
      </c>
      <c r="C4868" s="116" t="s">
        <v>8949</v>
      </c>
      <c r="D4868" s="113" t="s">
        <v>8950</v>
      </c>
      <c r="E4868" s="113" t="s">
        <v>211</v>
      </c>
      <c r="F4868" s="113"/>
      <c r="G4868" s="113">
        <v>1</v>
      </c>
      <c r="H4868" s="118">
        <v>84.5</v>
      </c>
      <c r="I4868" s="161">
        <v>0.25</v>
      </c>
      <c r="J4868" s="157">
        <f t="shared" si="152"/>
        <v>63.375</v>
      </c>
    </row>
    <row r="4869" spans="1:10" ht="15.75">
      <c r="A4869" s="37">
        <f t="shared" si="151"/>
        <v>4865</v>
      </c>
      <c r="B4869" s="115" t="s">
        <v>202</v>
      </c>
      <c r="C4869" s="116" t="s">
        <v>8951</v>
      </c>
      <c r="D4869" s="113" t="s">
        <v>8952</v>
      </c>
      <c r="E4869" s="113" t="s">
        <v>211</v>
      </c>
      <c r="F4869" s="113"/>
      <c r="G4869" s="113">
        <v>1</v>
      </c>
      <c r="H4869" s="118">
        <v>83</v>
      </c>
      <c r="I4869" s="161">
        <v>0.25</v>
      </c>
      <c r="J4869" s="157">
        <f t="shared" si="152"/>
        <v>62.25</v>
      </c>
    </row>
    <row r="4870" spans="1:10" ht="15.75">
      <c r="A4870" s="37">
        <f t="shared" si="151"/>
        <v>4866</v>
      </c>
      <c r="B4870" s="115" t="s">
        <v>202</v>
      </c>
      <c r="C4870" s="116" t="s">
        <v>8953</v>
      </c>
      <c r="D4870" s="113" t="s">
        <v>8954</v>
      </c>
      <c r="E4870" s="113" t="s">
        <v>211</v>
      </c>
      <c r="F4870" s="113"/>
      <c r="G4870" s="113">
        <v>1</v>
      </c>
      <c r="H4870" s="118">
        <v>83</v>
      </c>
      <c r="I4870" s="161">
        <v>0.25</v>
      </c>
      <c r="J4870" s="157">
        <f t="shared" si="152"/>
        <v>62.25</v>
      </c>
    </row>
    <row r="4871" spans="1:10" ht="15.75">
      <c r="A4871" s="37">
        <f t="shared" ref="A4871:A4934" si="153">A4870+1</f>
        <v>4867</v>
      </c>
      <c r="B4871" s="115" t="s">
        <v>202</v>
      </c>
      <c r="C4871" s="116" t="s">
        <v>8955</v>
      </c>
      <c r="D4871" s="113" t="s">
        <v>8956</v>
      </c>
      <c r="E4871" s="113" t="s">
        <v>211</v>
      </c>
      <c r="F4871" s="113"/>
      <c r="G4871" s="113">
        <v>1</v>
      </c>
      <c r="H4871" s="118">
        <v>64.5</v>
      </c>
      <c r="I4871" s="161">
        <v>0.25</v>
      </c>
      <c r="J4871" s="157">
        <f t="shared" si="152"/>
        <v>48.375</v>
      </c>
    </row>
    <row r="4872" spans="1:10" ht="15.75">
      <c r="A4872" s="37">
        <f t="shared" si="153"/>
        <v>4868</v>
      </c>
      <c r="B4872" s="115" t="s">
        <v>202</v>
      </c>
      <c r="C4872" s="116" t="s">
        <v>8957</v>
      </c>
      <c r="D4872" s="113" t="s">
        <v>8958</v>
      </c>
      <c r="E4872" s="113" t="s">
        <v>211</v>
      </c>
      <c r="F4872" s="113"/>
      <c r="G4872" s="113">
        <v>1</v>
      </c>
      <c r="H4872" s="118">
        <v>64.5</v>
      </c>
      <c r="I4872" s="161">
        <v>0.25</v>
      </c>
      <c r="J4872" s="157">
        <f t="shared" si="152"/>
        <v>48.375</v>
      </c>
    </row>
    <row r="4873" spans="1:10" ht="15.75">
      <c r="A4873" s="37">
        <f t="shared" si="153"/>
        <v>4869</v>
      </c>
      <c r="B4873" s="115" t="s">
        <v>202</v>
      </c>
      <c r="C4873" s="116" t="s">
        <v>8959</v>
      </c>
      <c r="D4873" s="113" t="s">
        <v>8960</v>
      </c>
      <c r="E4873" s="113" t="s">
        <v>211</v>
      </c>
      <c r="F4873" s="113"/>
      <c r="G4873" s="113">
        <v>1</v>
      </c>
      <c r="H4873" s="118">
        <v>61</v>
      </c>
      <c r="I4873" s="161">
        <v>0.25</v>
      </c>
      <c r="J4873" s="157">
        <f t="shared" si="152"/>
        <v>45.75</v>
      </c>
    </row>
    <row r="4874" spans="1:10" ht="15.75">
      <c r="A4874" s="37">
        <f t="shared" si="153"/>
        <v>4870</v>
      </c>
      <c r="B4874" s="115" t="s">
        <v>202</v>
      </c>
      <c r="C4874" s="116" t="s">
        <v>8961</v>
      </c>
      <c r="D4874" s="113" t="s">
        <v>8962</v>
      </c>
      <c r="E4874" s="113" t="s">
        <v>211</v>
      </c>
      <c r="F4874" s="113"/>
      <c r="G4874" s="113">
        <v>1</v>
      </c>
      <c r="H4874" s="118">
        <v>61</v>
      </c>
      <c r="I4874" s="161">
        <v>0.25</v>
      </c>
      <c r="J4874" s="157">
        <f t="shared" si="152"/>
        <v>45.75</v>
      </c>
    </row>
    <row r="4875" spans="1:10" ht="15.75">
      <c r="A4875" s="37">
        <f t="shared" si="153"/>
        <v>4871</v>
      </c>
      <c r="B4875" s="115" t="s">
        <v>202</v>
      </c>
      <c r="C4875" s="116" t="s">
        <v>8963</v>
      </c>
      <c r="D4875" s="113" t="s">
        <v>8964</v>
      </c>
      <c r="E4875" s="113" t="s">
        <v>211</v>
      </c>
      <c r="F4875" s="113"/>
      <c r="G4875" s="113">
        <v>1</v>
      </c>
      <c r="H4875" s="118">
        <v>37.5</v>
      </c>
      <c r="I4875" s="161">
        <v>0.25</v>
      </c>
      <c r="J4875" s="157">
        <f t="shared" si="152"/>
        <v>28.125</v>
      </c>
    </row>
    <row r="4876" spans="1:10" ht="15.75">
      <c r="A4876" s="37">
        <f t="shared" si="153"/>
        <v>4872</v>
      </c>
      <c r="B4876" s="115" t="s">
        <v>202</v>
      </c>
      <c r="C4876" s="116" t="s">
        <v>8965</v>
      </c>
      <c r="D4876" s="113" t="s">
        <v>8966</v>
      </c>
      <c r="E4876" s="113" t="s">
        <v>211</v>
      </c>
      <c r="F4876" s="113"/>
      <c r="G4876" s="113">
        <v>1</v>
      </c>
      <c r="H4876" s="118">
        <v>37.5</v>
      </c>
      <c r="I4876" s="161">
        <v>0.25</v>
      </c>
      <c r="J4876" s="157">
        <f t="shared" si="152"/>
        <v>28.125</v>
      </c>
    </row>
    <row r="4877" spans="1:10" ht="15.75">
      <c r="A4877" s="37">
        <f t="shared" si="153"/>
        <v>4873</v>
      </c>
      <c r="B4877" s="115" t="s">
        <v>202</v>
      </c>
      <c r="C4877" s="116" t="s">
        <v>8967</v>
      </c>
      <c r="D4877" s="113" t="s">
        <v>8968</v>
      </c>
      <c r="E4877" s="113" t="s">
        <v>211</v>
      </c>
      <c r="F4877" s="113"/>
      <c r="G4877" s="113">
        <v>1</v>
      </c>
      <c r="H4877" s="118">
        <v>36</v>
      </c>
      <c r="I4877" s="161">
        <v>0.25</v>
      </c>
      <c r="J4877" s="157">
        <f t="shared" si="152"/>
        <v>27</v>
      </c>
    </row>
    <row r="4878" spans="1:10" ht="15.75">
      <c r="A4878" s="37">
        <f t="shared" si="153"/>
        <v>4874</v>
      </c>
      <c r="B4878" s="115" t="s">
        <v>202</v>
      </c>
      <c r="C4878" s="116" t="s">
        <v>8969</v>
      </c>
      <c r="D4878" s="113" t="s">
        <v>8970</v>
      </c>
      <c r="E4878" s="113" t="s">
        <v>211</v>
      </c>
      <c r="F4878" s="113"/>
      <c r="G4878" s="113">
        <v>1</v>
      </c>
      <c r="H4878" s="118">
        <v>36</v>
      </c>
      <c r="I4878" s="161">
        <v>0.25</v>
      </c>
      <c r="J4878" s="157">
        <f t="shared" si="152"/>
        <v>27</v>
      </c>
    </row>
    <row r="4879" spans="1:10" ht="15.75">
      <c r="A4879" s="37">
        <f t="shared" si="153"/>
        <v>4875</v>
      </c>
      <c r="B4879" s="115" t="s">
        <v>202</v>
      </c>
      <c r="C4879" s="113" t="s">
        <v>8971</v>
      </c>
      <c r="D4879" s="113" t="s">
        <v>8972</v>
      </c>
      <c r="E4879" s="113" t="s">
        <v>211</v>
      </c>
      <c r="F4879" s="113"/>
      <c r="G4879" s="113">
        <v>1</v>
      </c>
      <c r="H4879" s="118">
        <v>37</v>
      </c>
      <c r="I4879" s="161">
        <v>0.25</v>
      </c>
      <c r="J4879" s="157">
        <f t="shared" si="152"/>
        <v>27.75</v>
      </c>
    </row>
    <row r="4880" spans="1:10" ht="15.75">
      <c r="A4880" s="37">
        <f t="shared" si="153"/>
        <v>4876</v>
      </c>
      <c r="B4880" s="115" t="s">
        <v>202</v>
      </c>
      <c r="C4880" s="116" t="s">
        <v>8973</v>
      </c>
      <c r="D4880" s="113" t="s">
        <v>8974</v>
      </c>
      <c r="E4880" s="113" t="s">
        <v>211</v>
      </c>
      <c r="F4880" s="113"/>
      <c r="G4880" s="113">
        <v>1</v>
      </c>
      <c r="H4880" s="118">
        <v>37</v>
      </c>
      <c r="I4880" s="161">
        <v>0.25</v>
      </c>
      <c r="J4880" s="157">
        <f t="shared" si="152"/>
        <v>27.75</v>
      </c>
    </row>
    <row r="4881" spans="1:10" ht="15.75">
      <c r="A4881" s="37">
        <f t="shared" si="153"/>
        <v>4877</v>
      </c>
      <c r="B4881" s="115" t="s">
        <v>202</v>
      </c>
      <c r="C4881" s="113" t="s">
        <v>8975</v>
      </c>
      <c r="D4881" s="113" t="s">
        <v>8976</v>
      </c>
      <c r="E4881" s="113" t="s">
        <v>211</v>
      </c>
      <c r="F4881" s="113"/>
      <c r="G4881" s="113">
        <v>1</v>
      </c>
      <c r="H4881" s="118">
        <v>93.5</v>
      </c>
      <c r="I4881" s="161">
        <v>0.25</v>
      </c>
      <c r="J4881" s="157">
        <f t="shared" si="152"/>
        <v>70.125</v>
      </c>
    </row>
    <row r="4882" spans="1:10" ht="15.75">
      <c r="A4882" s="37">
        <f t="shared" si="153"/>
        <v>4878</v>
      </c>
      <c r="B4882" s="115" t="s">
        <v>202</v>
      </c>
      <c r="C4882" s="116" t="s">
        <v>8977</v>
      </c>
      <c r="D4882" s="113" t="s">
        <v>8978</v>
      </c>
      <c r="E4882" s="113" t="s">
        <v>211</v>
      </c>
      <c r="F4882" s="113"/>
      <c r="G4882" s="113">
        <v>1</v>
      </c>
      <c r="H4882" s="118">
        <v>93.5</v>
      </c>
      <c r="I4882" s="161">
        <v>0.25</v>
      </c>
      <c r="J4882" s="157">
        <f t="shared" si="152"/>
        <v>70.125</v>
      </c>
    </row>
    <row r="4883" spans="1:10" ht="15.75">
      <c r="A4883" s="37">
        <f t="shared" si="153"/>
        <v>4879</v>
      </c>
      <c r="B4883" s="115" t="s">
        <v>202</v>
      </c>
      <c r="C4883" s="116" t="s">
        <v>8979</v>
      </c>
      <c r="D4883" s="113" t="s">
        <v>8980</v>
      </c>
      <c r="E4883" s="113" t="s">
        <v>211</v>
      </c>
      <c r="F4883" s="113"/>
      <c r="G4883" s="113">
        <v>1</v>
      </c>
      <c r="H4883" s="118">
        <v>93.5</v>
      </c>
      <c r="I4883" s="161">
        <v>0.25</v>
      </c>
      <c r="J4883" s="157">
        <f t="shared" si="152"/>
        <v>70.125</v>
      </c>
    </row>
    <row r="4884" spans="1:10" ht="15.75">
      <c r="A4884" s="37">
        <f t="shared" si="153"/>
        <v>4880</v>
      </c>
      <c r="B4884" s="115" t="s">
        <v>202</v>
      </c>
      <c r="C4884" s="116" t="s">
        <v>8981</v>
      </c>
      <c r="D4884" s="113" t="s">
        <v>8982</v>
      </c>
      <c r="E4884" s="113" t="s">
        <v>211</v>
      </c>
      <c r="F4884" s="113"/>
      <c r="G4884" s="113">
        <v>1</v>
      </c>
      <c r="H4884" s="118">
        <v>93.5</v>
      </c>
      <c r="I4884" s="161">
        <v>0.25</v>
      </c>
      <c r="J4884" s="157">
        <f t="shared" si="152"/>
        <v>70.125</v>
      </c>
    </row>
    <row r="4885" spans="1:10" ht="15.75">
      <c r="A4885" s="37">
        <f t="shared" si="153"/>
        <v>4881</v>
      </c>
      <c r="B4885" s="115" t="s">
        <v>202</v>
      </c>
      <c r="C4885" s="116" t="s">
        <v>8983</v>
      </c>
      <c r="D4885" s="113" t="s">
        <v>8984</v>
      </c>
      <c r="E4885" s="113" t="s">
        <v>211</v>
      </c>
      <c r="F4885" s="113"/>
      <c r="G4885" s="113">
        <v>1</v>
      </c>
      <c r="H4885" s="118">
        <v>102</v>
      </c>
      <c r="I4885" s="161">
        <v>0.25</v>
      </c>
      <c r="J4885" s="157">
        <f t="shared" si="152"/>
        <v>76.5</v>
      </c>
    </row>
    <row r="4886" spans="1:10" ht="15.75">
      <c r="A4886" s="37">
        <f t="shared" si="153"/>
        <v>4882</v>
      </c>
      <c r="B4886" s="115" t="s">
        <v>202</v>
      </c>
      <c r="C4886" s="113" t="s">
        <v>8985</v>
      </c>
      <c r="D4886" s="113" t="s">
        <v>8986</v>
      </c>
      <c r="E4886" s="113" t="s">
        <v>211</v>
      </c>
      <c r="F4886" s="113"/>
      <c r="G4886" s="113">
        <v>1</v>
      </c>
      <c r="H4886" s="118">
        <v>54.5</v>
      </c>
      <c r="I4886" s="161">
        <v>0.25</v>
      </c>
      <c r="J4886" s="157">
        <f t="shared" si="152"/>
        <v>40.875</v>
      </c>
    </row>
    <row r="4887" spans="1:10" ht="15.75">
      <c r="A4887" s="37">
        <f t="shared" si="153"/>
        <v>4883</v>
      </c>
      <c r="B4887" s="115" t="s">
        <v>202</v>
      </c>
      <c r="C4887" s="92" t="s">
        <v>8987</v>
      </c>
      <c r="D4887" s="113" t="s">
        <v>8988</v>
      </c>
      <c r="E4887" s="113" t="s">
        <v>211</v>
      </c>
      <c r="F4887" s="113"/>
      <c r="G4887" s="113">
        <v>1</v>
      </c>
      <c r="H4887" s="118">
        <v>54.5</v>
      </c>
      <c r="I4887" s="161">
        <v>0.25</v>
      </c>
      <c r="J4887" s="157">
        <f t="shared" si="152"/>
        <v>40.875</v>
      </c>
    </row>
    <row r="4888" spans="1:10" ht="15.75">
      <c r="A4888" s="37">
        <f t="shared" si="153"/>
        <v>4884</v>
      </c>
      <c r="B4888" s="115" t="s">
        <v>202</v>
      </c>
      <c r="C4888" s="113" t="s">
        <v>8989</v>
      </c>
      <c r="D4888" s="113" t="s">
        <v>8990</v>
      </c>
      <c r="E4888" s="113" t="s">
        <v>211</v>
      </c>
      <c r="F4888" s="113"/>
      <c r="G4888" s="113">
        <v>1</v>
      </c>
      <c r="H4888" s="118">
        <v>54.5</v>
      </c>
      <c r="I4888" s="161">
        <v>0.25</v>
      </c>
      <c r="J4888" s="157">
        <f t="shared" si="152"/>
        <v>40.875</v>
      </c>
    </row>
    <row r="4889" spans="1:10" ht="15.75">
      <c r="A4889" s="37">
        <f t="shared" si="153"/>
        <v>4885</v>
      </c>
      <c r="B4889" s="115" t="s">
        <v>202</v>
      </c>
      <c r="C4889" s="116" t="s">
        <v>8991</v>
      </c>
      <c r="D4889" s="113" t="s">
        <v>8992</v>
      </c>
      <c r="E4889" s="113" t="s">
        <v>211</v>
      </c>
      <c r="F4889" s="113"/>
      <c r="G4889" s="113">
        <v>1</v>
      </c>
      <c r="H4889" s="118">
        <v>54.5</v>
      </c>
      <c r="I4889" s="161">
        <v>0.25</v>
      </c>
      <c r="J4889" s="157">
        <f t="shared" si="152"/>
        <v>40.875</v>
      </c>
    </row>
    <row r="4890" spans="1:10" ht="15.75">
      <c r="A4890" s="37">
        <f t="shared" si="153"/>
        <v>4886</v>
      </c>
      <c r="B4890" s="115" t="s">
        <v>202</v>
      </c>
      <c r="C4890" s="116" t="s">
        <v>8993</v>
      </c>
      <c r="D4890" s="113" t="s">
        <v>8994</v>
      </c>
      <c r="E4890" s="113" t="s">
        <v>211</v>
      </c>
      <c r="F4890" s="113"/>
      <c r="G4890" s="113">
        <v>1</v>
      </c>
      <c r="H4890" s="118">
        <v>74.5</v>
      </c>
      <c r="I4890" s="161">
        <v>0.25</v>
      </c>
      <c r="J4890" s="157">
        <f t="shared" si="152"/>
        <v>55.875</v>
      </c>
    </row>
    <row r="4891" spans="1:10" ht="15.75">
      <c r="A4891" s="37">
        <f t="shared" si="153"/>
        <v>4887</v>
      </c>
      <c r="B4891" s="115" t="s">
        <v>202</v>
      </c>
      <c r="C4891" s="116" t="s">
        <v>8995</v>
      </c>
      <c r="D4891" s="113" t="s">
        <v>8996</v>
      </c>
      <c r="E4891" s="113" t="s">
        <v>211</v>
      </c>
      <c r="F4891" s="113"/>
      <c r="G4891" s="113">
        <v>1</v>
      </c>
      <c r="H4891" s="118">
        <v>74.5</v>
      </c>
      <c r="I4891" s="161">
        <v>0.25</v>
      </c>
      <c r="J4891" s="157">
        <f t="shared" si="152"/>
        <v>55.875</v>
      </c>
    </row>
    <row r="4892" spans="1:10" ht="15.75">
      <c r="A4892" s="37">
        <f t="shared" si="153"/>
        <v>4888</v>
      </c>
      <c r="B4892" s="115" t="s">
        <v>202</v>
      </c>
      <c r="C4892" s="113" t="s">
        <v>8997</v>
      </c>
      <c r="D4892" s="113" t="s">
        <v>8998</v>
      </c>
      <c r="E4892" s="113" t="s">
        <v>211</v>
      </c>
      <c r="F4892" s="113"/>
      <c r="G4892" s="113">
        <v>1</v>
      </c>
      <c r="H4892" s="118">
        <v>74.5</v>
      </c>
      <c r="I4892" s="161">
        <v>0.25</v>
      </c>
      <c r="J4892" s="157">
        <f t="shared" si="152"/>
        <v>55.875</v>
      </c>
    </row>
    <row r="4893" spans="1:10" ht="15.75">
      <c r="A4893" s="37">
        <f t="shared" si="153"/>
        <v>4889</v>
      </c>
      <c r="B4893" s="115" t="s">
        <v>202</v>
      </c>
      <c r="C4893" s="116" t="s">
        <v>8999</v>
      </c>
      <c r="D4893" s="113" t="s">
        <v>9000</v>
      </c>
      <c r="E4893" s="113" t="s">
        <v>211</v>
      </c>
      <c r="F4893" s="113"/>
      <c r="G4893" s="113">
        <v>1</v>
      </c>
      <c r="H4893" s="118">
        <v>74.5</v>
      </c>
      <c r="I4893" s="161">
        <v>0.25</v>
      </c>
      <c r="J4893" s="157">
        <f t="shared" si="152"/>
        <v>55.875</v>
      </c>
    </row>
    <row r="4894" spans="1:10" ht="15.75">
      <c r="A4894" s="37">
        <f t="shared" si="153"/>
        <v>4890</v>
      </c>
      <c r="B4894" s="115" t="s">
        <v>202</v>
      </c>
      <c r="C4894" s="116" t="s">
        <v>9001</v>
      </c>
      <c r="D4894" s="113" t="s">
        <v>9002</v>
      </c>
      <c r="E4894" s="113" t="s">
        <v>211</v>
      </c>
      <c r="F4894" s="113"/>
      <c r="G4894" s="113">
        <v>1</v>
      </c>
      <c r="H4894" s="118">
        <v>79</v>
      </c>
      <c r="I4894" s="161">
        <v>0.25</v>
      </c>
      <c r="J4894" s="157">
        <f t="shared" si="152"/>
        <v>59.25</v>
      </c>
    </row>
    <row r="4895" spans="1:10" ht="15.75">
      <c r="A4895" s="37">
        <f t="shared" si="153"/>
        <v>4891</v>
      </c>
      <c r="B4895" s="115" t="s">
        <v>202</v>
      </c>
      <c r="C4895" s="116" t="s">
        <v>9003</v>
      </c>
      <c r="D4895" s="113" t="s">
        <v>9004</v>
      </c>
      <c r="E4895" s="113" t="s">
        <v>211</v>
      </c>
      <c r="F4895" s="113"/>
      <c r="G4895" s="113">
        <v>1</v>
      </c>
      <c r="H4895" s="118">
        <v>79</v>
      </c>
      <c r="I4895" s="161">
        <v>0.25</v>
      </c>
      <c r="J4895" s="157">
        <f t="shared" si="152"/>
        <v>59.25</v>
      </c>
    </row>
    <row r="4896" spans="1:10" ht="15.75">
      <c r="A4896" s="37">
        <f t="shared" si="153"/>
        <v>4892</v>
      </c>
      <c r="B4896" s="115" t="s">
        <v>202</v>
      </c>
      <c r="C4896" s="116" t="s">
        <v>9005</v>
      </c>
      <c r="D4896" s="113" t="s">
        <v>9006</v>
      </c>
      <c r="E4896" s="113" t="s">
        <v>211</v>
      </c>
      <c r="F4896" s="113"/>
      <c r="G4896" s="113">
        <v>1</v>
      </c>
      <c r="H4896" s="118">
        <v>79</v>
      </c>
      <c r="I4896" s="161">
        <v>0.25</v>
      </c>
      <c r="J4896" s="157">
        <f t="shared" si="152"/>
        <v>59.25</v>
      </c>
    </row>
    <row r="4897" spans="1:10" ht="15.75">
      <c r="A4897" s="37">
        <f t="shared" si="153"/>
        <v>4893</v>
      </c>
      <c r="B4897" s="115" t="s">
        <v>202</v>
      </c>
      <c r="C4897" s="116" t="s">
        <v>9007</v>
      </c>
      <c r="D4897" s="113" t="s">
        <v>9008</v>
      </c>
      <c r="E4897" s="113" t="s">
        <v>211</v>
      </c>
      <c r="F4897" s="113"/>
      <c r="G4897" s="113">
        <v>1</v>
      </c>
      <c r="H4897" s="118">
        <v>73.5</v>
      </c>
      <c r="I4897" s="161">
        <v>0.25</v>
      </c>
      <c r="J4897" s="157">
        <f t="shared" si="152"/>
        <v>55.125</v>
      </c>
    </row>
    <row r="4898" spans="1:10" ht="15.75">
      <c r="A4898" s="37">
        <f t="shared" si="153"/>
        <v>4894</v>
      </c>
      <c r="B4898" s="115" t="s">
        <v>202</v>
      </c>
      <c r="C4898" s="116" t="s">
        <v>9009</v>
      </c>
      <c r="D4898" s="113" t="s">
        <v>9010</v>
      </c>
      <c r="E4898" s="113" t="s">
        <v>211</v>
      </c>
      <c r="F4898" s="113"/>
      <c r="G4898" s="113">
        <v>1</v>
      </c>
      <c r="H4898" s="118">
        <v>73.5</v>
      </c>
      <c r="I4898" s="161">
        <v>0.25</v>
      </c>
      <c r="J4898" s="157">
        <f t="shared" si="152"/>
        <v>55.125</v>
      </c>
    </row>
    <row r="4899" spans="1:10" ht="15.75">
      <c r="A4899" s="37">
        <f t="shared" si="153"/>
        <v>4895</v>
      </c>
      <c r="B4899" s="115" t="s">
        <v>202</v>
      </c>
      <c r="C4899" s="116" t="s">
        <v>9011</v>
      </c>
      <c r="D4899" s="113" t="s">
        <v>9012</v>
      </c>
      <c r="E4899" s="113" t="s">
        <v>211</v>
      </c>
      <c r="F4899" s="113"/>
      <c r="G4899" s="113">
        <v>1</v>
      </c>
      <c r="H4899" s="118">
        <v>73.5</v>
      </c>
      <c r="I4899" s="161">
        <v>0.25</v>
      </c>
      <c r="J4899" s="157">
        <f t="shared" si="152"/>
        <v>55.125</v>
      </c>
    </row>
    <row r="4900" spans="1:10" ht="15.75">
      <c r="A4900" s="37">
        <f t="shared" si="153"/>
        <v>4896</v>
      </c>
      <c r="B4900" s="115" t="s">
        <v>202</v>
      </c>
      <c r="C4900" s="116" t="s">
        <v>9013</v>
      </c>
      <c r="D4900" s="113" t="s">
        <v>9014</v>
      </c>
      <c r="E4900" s="113" t="s">
        <v>211</v>
      </c>
      <c r="F4900" s="113"/>
      <c r="G4900" s="113">
        <v>1</v>
      </c>
      <c r="H4900" s="118">
        <v>73.5</v>
      </c>
      <c r="I4900" s="161">
        <v>0.25</v>
      </c>
      <c r="J4900" s="157">
        <f t="shared" si="152"/>
        <v>55.125</v>
      </c>
    </row>
    <row r="4901" spans="1:10" ht="15.75">
      <c r="A4901" s="37">
        <f t="shared" si="153"/>
        <v>4897</v>
      </c>
      <c r="B4901" s="115" t="s">
        <v>202</v>
      </c>
      <c r="C4901" s="116" t="s">
        <v>9015</v>
      </c>
      <c r="D4901" s="113" t="s">
        <v>9016</v>
      </c>
      <c r="E4901" s="113" t="s">
        <v>211</v>
      </c>
      <c r="F4901" s="113"/>
      <c r="G4901" s="113">
        <v>1</v>
      </c>
      <c r="H4901" s="118">
        <v>99.5</v>
      </c>
      <c r="I4901" s="161">
        <v>0.25</v>
      </c>
      <c r="J4901" s="157">
        <f t="shared" si="152"/>
        <v>74.625</v>
      </c>
    </row>
    <row r="4902" spans="1:10" ht="15.75">
      <c r="A4902" s="37">
        <f t="shared" si="153"/>
        <v>4898</v>
      </c>
      <c r="B4902" s="115" t="s">
        <v>202</v>
      </c>
      <c r="C4902" s="116" t="s">
        <v>9017</v>
      </c>
      <c r="D4902" s="113" t="s">
        <v>9018</v>
      </c>
      <c r="E4902" s="113" t="s">
        <v>211</v>
      </c>
      <c r="F4902" s="113"/>
      <c r="G4902" s="113">
        <v>1</v>
      </c>
      <c r="H4902" s="118">
        <v>99.5</v>
      </c>
      <c r="I4902" s="161">
        <v>0.25</v>
      </c>
      <c r="J4902" s="157">
        <f t="shared" si="152"/>
        <v>74.625</v>
      </c>
    </row>
    <row r="4903" spans="1:10" ht="15.75">
      <c r="A4903" s="37">
        <f t="shared" si="153"/>
        <v>4899</v>
      </c>
      <c r="B4903" s="115" t="s">
        <v>202</v>
      </c>
      <c r="C4903" s="116" t="s">
        <v>9019</v>
      </c>
      <c r="D4903" s="113" t="s">
        <v>9020</v>
      </c>
      <c r="E4903" s="113" t="s">
        <v>211</v>
      </c>
      <c r="F4903" s="113"/>
      <c r="G4903" s="113">
        <v>1</v>
      </c>
      <c r="H4903" s="118">
        <v>99.5</v>
      </c>
      <c r="I4903" s="161">
        <v>0.25</v>
      </c>
      <c r="J4903" s="157">
        <f t="shared" si="152"/>
        <v>74.625</v>
      </c>
    </row>
    <row r="4904" spans="1:10" ht="15.75">
      <c r="A4904" s="37">
        <f t="shared" si="153"/>
        <v>4900</v>
      </c>
      <c r="B4904" s="115" t="s">
        <v>202</v>
      </c>
      <c r="C4904" s="116" t="s">
        <v>9021</v>
      </c>
      <c r="D4904" s="113" t="s">
        <v>9022</v>
      </c>
      <c r="E4904" s="113" t="s">
        <v>211</v>
      </c>
      <c r="F4904" s="113"/>
      <c r="G4904" s="113">
        <v>1</v>
      </c>
      <c r="H4904" s="118">
        <v>99.5</v>
      </c>
      <c r="I4904" s="161">
        <v>0.25</v>
      </c>
      <c r="J4904" s="157">
        <f t="shared" si="152"/>
        <v>74.625</v>
      </c>
    </row>
    <row r="4905" spans="1:10" ht="15.75">
      <c r="A4905" s="37">
        <f t="shared" si="153"/>
        <v>4901</v>
      </c>
      <c r="B4905" s="115" t="s">
        <v>202</v>
      </c>
      <c r="C4905" s="116" t="s">
        <v>9023</v>
      </c>
      <c r="D4905" s="113" t="s">
        <v>9024</v>
      </c>
      <c r="E4905" s="113" t="s">
        <v>211</v>
      </c>
      <c r="F4905" s="113"/>
      <c r="G4905" s="113">
        <v>1</v>
      </c>
      <c r="H4905" s="118">
        <v>162.5</v>
      </c>
      <c r="I4905" s="161">
        <v>0.25</v>
      </c>
      <c r="J4905" s="157">
        <f t="shared" si="152"/>
        <v>121.875</v>
      </c>
    </row>
    <row r="4906" spans="1:10" ht="15.75">
      <c r="A4906" s="37">
        <f t="shared" si="153"/>
        <v>4902</v>
      </c>
      <c r="B4906" s="115" t="s">
        <v>202</v>
      </c>
      <c r="C4906" s="116" t="s">
        <v>9025</v>
      </c>
      <c r="D4906" s="113" t="s">
        <v>9026</v>
      </c>
      <c r="E4906" s="113" t="s">
        <v>211</v>
      </c>
      <c r="F4906" s="113"/>
      <c r="G4906" s="113">
        <v>1</v>
      </c>
      <c r="H4906" s="118">
        <v>162.5</v>
      </c>
      <c r="I4906" s="161">
        <v>0.25</v>
      </c>
      <c r="J4906" s="157">
        <f t="shared" si="152"/>
        <v>121.875</v>
      </c>
    </row>
    <row r="4907" spans="1:10" ht="15.75">
      <c r="A4907" s="37">
        <f t="shared" si="153"/>
        <v>4903</v>
      </c>
      <c r="B4907" s="115" t="s">
        <v>202</v>
      </c>
      <c r="C4907" s="116" t="s">
        <v>9027</v>
      </c>
      <c r="D4907" s="113" t="s">
        <v>9028</v>
      </c>
      <c r="E4907" s="113" t="s">
        <v>211</v>
      </c>
      <c r="F4907" s="113"/>
      <c r="G4907" s="113">
        <v>1</v>
      </c>
      <c r="H4907" s="118">
        <v>173.5</v>
      </c>
      <c r="I4907" s="161">
        <v>0.25</v>
      </c>
      <c r="J4907" s="157">
        <f t="shared" si="152"/>
        <v>130.125</v>
      </c>
    </row>
    <row r="4908" spans="1:10" ht="15.75">
      <c r="A4908" s="37">
        <f t="shared" si="153"/>
        <v>4904</v>
      </c>
      <c r="B4908" s="115" t="s">
        <v>202</v>
      </c>
      <c r="C4908" s="116" t="s">
        <v>9029</v>
      </c>
      <c r="D4908" s="113" t="s">
        <v>9030</v>
      </c>
      <c r="E4908" s="113" t="s">
        <v>211</v>
      </c>
      <c r="F4908" s="113"/>
      <c r="G4908" s="113">
        <v>1</v>
      </c>
      <c r="H4908" s="118">
        <v>173.5</v>
      </c>
      <c r="I4908" s="161">
        <v>0.25</v>
      </c>
      <c r="J4908" s="157">
        <f t="shared" si="152"/>
        <v>130.125</v>
      </c>
    </row>
    <row r="4909" spans="1:10" ht="15.75">
      <c r="A4909" s="37">
        <f t="shared" si="153"/>
        <v>4905</v>
      </c>
      <c r="B4909" s="115" t="s">
        <v>202</v>
      </c>
      <c r="C4909" s="116" t="s">
        <v>9031</v>
      </c>
      <c r="D4909" s="113" t="s">
        <v>9032</v>
      </c>
      <c r="E4909" s="113" t="s">
        <v>211</v>
      </c>
      <c r="F4909" s="113"/>
      <c r="G4909" s="113">
        <v>1</v>
      </c>
      <c r="H4909" s="118">
        <v>160.5</v>
      </c>
      <c r="I4909" s="161">
        <v>0.25</v>
      </c>
      <c r="J4909" s="157">
        <f t="shared" si="152"/>
        <v>120.375</v>
      </c>
    </row>
    <row r="4910" spans="1:10" ht="15.75">
      <c r="A4910" s="37">
        <f t="shared" si="153"/>
        <v>4906</v>
      </c>
      <c r="B4910" s="115" t="s">
        <v>202</v>
      </c>
      <c r="C4910" s="116" t="s">
        <v>9033</v>
      </c>
      <c r="D4910" s="113" t="s">
        <v>9034</v>
      </c>
      <c r="E4910" s="113" t="s">
        <v>211</v>
      </c>
      <c r="F4910" s="113"/>
      <c r="G4910" s="113">
        <v>1</v>
      </c>
      <c r="H4910" s="118">
        <v>162.5</v>
      </c>
      <c r="I4910" s="161">
        <v>0.25</v>
      </c>
      <c r="J4910" s="157">
        <f t="shared" si="152"/>
        <v>121.875</v>
      </c>
    </row>
    <row r="4911" spans="1:10" ht="15.75">
      <c r="A4911" s="37">
        <f t="shared" si="153"/>
        <v>4907</v>
      </c>
      <c r="B4911" s="115" t="s">
        <v>202</v>
      </c>
      <c r="C4911" s="116" t="s">
        <v>9035</v>
      </c>
      <c r="D4911" s="113" t="s">
        <v>9036</v>
      </c>
      <c r="E4911" s="113" t="s">
        <v>211</v>
      </c>
      <c r="F4911" s="113"/>
      <c r="G4911" s="113">
        <v>1</v>
      </c>
      <c r="H4911" s="118">
        <v>162.5</v>
      </c>
      <c r="I4911" s="161">
        <v>0.25</v>
      </c>
      <c r="J4911" s="157">
        <f t="shared" si="152"/>
        <v>121.875</v>
      </c>
    </row>
    <row r="4912" spans="1:10" ht="15.75">
      <c r="A4912" s="37">
        <f t="shared" si="153"/>
        <v>4908</v>
      </c>
      <c r="B4912" s="115" t="s">
        <v>202</v>
      </c>
      <c r="C4912" s="116" t="s">
        <v>9037</v>
      </c>
      <c r="D4912" s="113" t="s">
        <v>9038</v>
      </c>
      <c r="E4912" s="113" t="s">
        <v>211</v>
      </c>
      <c r="F4912" s="113"/>
      <c r="G4912" s="113">
        <v>1</v>
      </c>
      <c r="H4912" s="118">
        <v>175</v>
      </c>
      <c r="I4912" s="161">
        <v>0.25</v>
      </c>
      <c r="J4912" s="157">
        <f t="shared" si="152"/>
        <v>131.25</v>
      </c>
    </row>
    <row r="4913" spans="1:10" ht="15.75">
      <c r="A4913" s="37">
        <f t="shared" si="153"/>
        <v>4909</v>
      </c>
      <c r="B4913" s="115" t="s">
        <v>202</v>
      </c>
      <c r="C4913" s="116" t="s">
        <v>9039</v>
      </c>
      <c r="D4913" s="113" t="s">
        <v>9040</v>
      </c>
      <c r="E4913" s="113" t="s">
        <v>211</v>
      </c>
      <c r="F4913" s="113"/>
      <c r="G4913" s="113">
        <v>1</v>
      </c>
      <c r="H4913" s="118">
        <v>75.5</v>
      </c>
      <c r="I4913" s="161">
        <v>0.25</v>
      </c>
      <c r="J4913" s="157">
        <f t="shared" si="152"/>
        <v>56.625</v>
      </c>
    </row>
    <row r="4914" spans="1:10" ht="15.75">
      <c r="A4914" s="37">
        <f t="shared" si="153"/>
        <v>4910</v>
      </c>
      <c r="B4914" s="115" t="s">
        <v>202</v>
      </c>
      <c r="C4914" s="116" t="s">
        <v>9041</v>
      </c>
      <c r="D4914" s="113" t="s">
        <v>9042</v>
      </c>
      <c r="E4914" s="113" t="s">
        <v>211</v>
      </c>
      <c r="F4914" s="113"/>
      <c r="G4914" s="113">
        <v>1</v>
      </c>
      <c r="H4914" s="118">
        <v>75.5</v>
      </c>
      <c r="I4914" s="161">
        <v>0.25</v>
      </c>
      <c r="J4914" s="157">
        <f t="shared" si="152"/>
        <v>56.625</v>
      </c>
    </row>
    <row r="4915" spans="1:10" ht="15.75">
      <c r="A4915" s="37">
        <f t="shared" si="153"/>
        <v>4911</v>
      </c>
      <c r="B4915" s="115" t="s">
        <v>202</v>
      </c>
      <c r="C4915" s="116" t="s">
        <v>9043</v>
      </c>
      <c r="D4915" s="113" t="s">
        <v>9044</v>
      </c>
      <c r="E4915" s="113" t="s">
        <v>211</v>
      </c>
      <c r="F4915" s="113"/>
      <c r="G4915" s="113">
        <v>1</v>
      </c>
      <c r="H4915" s="118">
        <v>75.5</v>
      </c>
      <c r="I4915" s="161">
        <v>0.25</v>
      </c>
      <c r="J4915" s="157">
        <f t="shared" si="152"/>
        <v>56.625</v>
      </c>
    </row>
    <row r="4916" spans="1:10" ht="15.75">
      <c r="A4916" s="37">
        <f t="shared" si="153"/>
        <v>4912</v>
      </c>
      <c r="B4916" s="115" t="s">
        <v>202</v>
      </c>
      <c r="C4916" s="116" t="s">
        <v>9045</v>
      </c>
      <c r="D4916" s="113" t="s">
        <v>9046</v>
      </c>
      <c r="E4916" s="113" t="s">
        <v>211</v>
      </c>
      <c r="F4916" s="113"/>
      <c r="G4916" s="113">
        <v>1</v>
      </c>
      <c r="H4916" s="118">
        <v>75.5</v>
      </c>
      <c r="I4916" s="161">
        <v>0.25</v>
      </c>
      <c r="J4916" s="157">
        <f t="shared" si="152"/>
        <v>56.625</v>
      </c>
    </row>
    <row r="4917" spans="1:10" ht="15.75">
      <c r="A4917" s="37">
        <f t="shared" si="153"/>
        <v>4913</v>
      </c>
      <c r="B4917" s="115" t="s">
        <v>202</v>
      </c>
      <c r="C4917" s="113" t="s">
        <v>9047</v>
      </c>
      <c r="D4917" s="113" t="s">
        <v>9048</v>
      </c>
      <c r="E4917" s="113" t="s">
        <v>211</v>
      </c>
      <c r="F4917" s="113"/>
      <c r="G4917" s="113">
        <v>1</v>
      </c>
      <c r="H4917" s="118">
        <v>73.5</v>
      </c>
      <c r="I4917" s="161">
        <v>0.25</v>
      </c>
      <c r="J4917" s="157">
        <f t="shared" si="152"/>
        <v>55.125</v>
      </c>
    </row>
    <row r="4918" spans="1:10" ht="15.75">
      <c r="A4918" s="37">
        <f t="shared" si="153"/>
        <v>4914</v>
      </c>
      <c r="B4918" s="115" t="s">
        <v>202</v>
      </c>
      <c r="C4918" s="116" t="s">
        <v>9049</v>
      </c>
      <c r="D4918" s="113" t="s">
        <v>9050</v>
      </c>
      <c r="E4918" s="113" t="s">
        <v>211</v>
      </c>
      <c r="F4918" s="113"/>
      <c r="G4918" s="113">
        <v>1</v>
      </c>
      <c r="H4918" s="118">
        <v>73.5</v>
      </c>
      <c r="I4918" s="161">
        <v>0.25</v>
      </c>
      <c r="J4918" s="157">
        <f t="shared" si="152"/>
        <v>55.125</v>
      </c>
    </row>
    <row r="4919" spans="1:10" ht="15.75">
      <c r="A4919" s="37">
        <f t="shared" si="153"/>
        <v>4915</v>
      </c>
      <c r="B4919" s="115" t="s">
        <v>202</v>
      </c>
      <c r="C4919" s="116" t="s">
        <v>9051</v>
      </c>
      <c r="D4919" s="113" t="s">
        <v>9052</v>
      </c>
      <c r="E4919" s="113" t="s">
        <v>211</v>
      </c>
      <c r="F4919" s="113"/>
      <c r="G4919" s="113">
        <v>1</v>
      </c>
      <c r="H4919" s="118">
        <v>125</v>
      </c>
      <c r="I4919" s="161">
        <v>0.25</v>
      </c>
      <c r="J4919" s="157">
        <f t="shared" ref="J4919:J4982" si="154">H4919*(1-I4919)</f>
        <v>93.75</v>
      </c>
    </row>
    <row r="4920" spans="1:10" ht="15.75">
      <c r="A4920" s="37">
        <f t="shared" si="153"/>
        <v>4916</v>
      </c>
      <c r="B4920" s="115" t="s">
        <v>202</v>
      </c>
      <c r="C4920" s="116" t="s">
        <v>9053</v>
      </c>
      <c r="D4920" s="113" t="s">
        <v>9054</v>
      </c>
      <c r="E4920" s="113" t="s">
        <v>211</v>
      </c>
      <c r="F4920" s="113"/>
      <c r="G4920" s="113">
        <v>1</v>
      </c>
      <c r="H4920" s="118">
        <v>125</v>
      </c>
      <c r="I4920" s="161">
        <v>0.25</v>
      </c>
      <c r="J4920" s="157">
        <f t="shared" si="154"/>
        <v>93.75</v>
      </c>
    </row>
    <row r="4921" spans="1:10" ht="15.75">
      <c r="A4921" s="37">
        <f t="shared" si="153"/>
        <v>4917</v>
      </c>
      <c r="B4921" s="115" t="s">
        <v>202</v>
      </c>
      <c r="C4921" s="116" t="s">
        <v>9055</v>
      </c>
      <c r="D4921" s="113" t="s">
        <v>9056</v>
      </c>
      <c r="E4921" s="113" t="s">
        <v>211</v>
      </c>
      <c r="F4921" s="113"/>
      <c r="G4921" s="113">
        <v>1</v>
      </c>
      <c r="H4921" s="118">
        <v>125</v>
      </c>
      <c r="I4921" s="161">
        <v>0.25</v>
      </c>
      <c r="J4921" s="157">
        <f t="shared" si="154"/>
        <v>93.75</v>
      </c>
    </row>
    <row r="4922" spans="1:10" ht="15.75">
      <c r="A4922" s="37">
        <f t="shared" si="153"/>
        <v>4918</v>
      </c>
      <c r="B4922" s="115" t="s">
        <v>202</v>
      </c>
      <c r="C4922" s="116" t="s">
        <v>9057</v>
      </c>
      <c r="D4922" s="113" t="s">
        <v>9058</v>
      </c>
      <c r="E4922" s="113" t="s">
        <v>211</v>
      </c>
      <c r="F4922" s="113"/>
      <c r="G4922" s="113">
        <v>1</v>
      </c>
      <c r="H4922" s="118">
        <v>125</v>
      </c>
      <c r="I4922" s="161">
        <v>0.25</v>
      </c>
      <c r="J4922" s="157">
        <f t="shared" si="154"/>
        <v>93.75</v>
      </c>
    </row>
    <row r="4923" spans="1:10" ht="15.75">
      <c r="A4923" s="37">
        <f t="shared" si="153"/>
        <v>4919</v>
      </c>
      <c r="B4923" s="115" t="s">
        <v>202</v>
      </c>
      <c r="C4923" s="116" t="s">
        <v>9059</v>
      </c>
      <c r="D4923" s="113" t="s">
        <v>9056</v>
      </c>
      <c r="E4923" s="113" t="s">
        <v>211</v>
      </c>
      <c r="F4923" s="113"/>
      <c r="G4923" s="113">
        <v>1</v>
      </c>
      <c r="H4923" s="118">
        <v>125</v>
      </c>
      <c r="I4923" s="161">
        <v>0.25</v>
      </c>
      <c r="J4923" s="157">
        <f t="shared" si="154"/>
        <v>93.75</v>
      </c>
    </row>
    <row r="4924" spans="1:10" ht="15.75">
      <c r="A4924" s="37">
        <f t="shared" si="153"/>
        <v>4920</v>
      </c>
      <c r="B4924" s="115" t="s">
        <v>202</v>
      </c>
      <c r="C4924" s="116" t="s">
        <v>9060</v>
      </c>
      <c r="D4924" s="113" t="s">
        <v>9061</v>
      </c>
      <c r="E4924" s="113" t="s">
        <v>211</v>
      </c>
      <c r="F4924" s="113"/>
      <c r="G4924" s="113">
        <v>1</v>
      </c>
      <c r="H4924" s="118">
        <v>73.5</v>
      </c>
      <c r="I4924" s="161">
        <v>0.25</v>
      </c>
      <c r="J4924" s="157">
        <f t="shared" si="154"/>
        <v>55.125</v>
      </c>
    </row>
    <row r="4925" spans="1:10" ht="15.75">
      <c r="A4925" s="37">
        <f t="shared" si="153"/>
        <v>4921</v>
      </c>
      <c r="B4925" s="115" t="s">
        <v>202</v>
      </c>
      <c r="C4925" s="116" t="s">
        <v>9062</v>
      </c>
      <c r="D4925" s="113" t="s">
        <v>9063</v>
      </c>
      <c r="E4925" s="113" t="s">
        <v>211</v>
      </c>
      <c r="F4925" s="113"/>
      <c r="G4925" s="113">
        <v>1</v>
      </c>
      <c r="H4925" s="118">
        <v>125</v>
      </c>
      <c r="I4925" s="161">
        <v>0.25</v>
      </c>
      <c r="J4925" s="157">
        <f t="shared" si="154"/>
        <v>93.75</v>
      </c>
    </row>
    <row r="4926" spans="1:10" ht="15.75">
      <c r="A4926" s="37">
        <f t="shared" si="153"/>
        <v>4922</v>
      </c>
      <c r="B4926" s="115" t="s">
        <v>202</v>
      </c>
      <c r="C4926" s="116" t="s">
        <v>9064</v>
      </c>
      <c r="D4926" s="113" t="s">
        <v>9065</v>
      </c>
      <c r="E4926" s="113" t="s">
        <v>211</v>
      </c>
      <c r="F4926" s="113"/>
      <c r="G4926" s="113">
        <v>1</v>
      </c>
      <c r="H4926" s="118">
        <v>17.5</v>
      </c>
      <c r="I4926" s="161">
        <v>0.25</v>
      </c>
      <c r="J4926" s="157">
        <f t="shared" si="154"/>
        <v>13.125</v>
      </c>
    </row>
    <row r="4927" spans="1:10" ht="15.75">
      <c r="A4927" s="37">
        <f t="shared" si="153"/>
        <v>4923</v>
      </c>
      <c r="B4927" s="115" t="s">
        <v>202</v>
      </c>
      <c r="C4927" s="116" t="s">
        <v>9066</v>
      </c>
      <c r="D4927" s="113" t="s">
        <v>9067</v>
      </c>
      <c r="E4927" s="113" t="s">
        <v>211</v>
      </c>
      <c r="F4927" s="113"/>
      <c r="G4927" s="113">
        <v>1</v>
      </c>
      <c r="H4927" s="118">
        <v>17.5</v>
      </c>
      <c r="I4927" s="161">
        <v>0.25</v>
      </c>
      <c r="J4927" s="157">
        <f t="shared" si="154"/>
        <v>13.125</v>
      </c>
    </row>
    <row r="4928" spans="1:10" ht="15.75">
      <c r="A4928" s="37">
        <f t="shared" si="153"/>
        <v>4924</v>
      </c>
      <c r="B4928" s="115" t="s">
        <v>202</v>
      </c>
      <c r="C4928" s="116" t="s">
        <v>9068</v>
      </c>
      <c r="D4928" s="113" t="s">
        <v>9069</v>
      </c>
      <c r="E4928" s="113" t="s">
        <v>211</v>
      </c>
      <c r="F4928" s="113"/>
      <c r="G4928" s="113">
        <v>1</v>
      </c>
      <c r="H4928" s="118">
        <v>60.5</v>
      </c>
      <c r="I4928" s="161">
        <v>0.25</v>
      </c>
      <c r="J4928" s="157">
        <f t="shared" si="154"/>
        <v>45.375</v>
      </c>
    </row>
    <row r="4929" spans="1:10" ht="15.75">
      <c r="A4929" s="37">
        <f t="shared" si="153"/>
        <v>4925</v>
      </c>
      <c r="B4929" s="115" t="s">
        <v>202</v>
      </c>
      <c r="C4929" s="116" t="s">
        <v>9070</v>
      </c>
      <c r="D4929" s="113" t="s">
        <v>9071</v>
      </c>
      <c r="E4929" s="113" t="s">
        <v>211</v>
      </c>
      <c r="F4929" s="113"/>
      <c r="G4929" s="113">
        <v>1</v>
      </c>
      <c r="H4929" s="118">
        <v>60.5</v>
      </c>
      <c r="I4929" s="161">
        <v>0.25</v>
      </c>
      <c r="J4929" s="157">
        <f t="shared" si="154"/>
        <v>45.375</v>
      </c>
    </row>
    <row r="4930" spans="1:10" ht="15.75">
      <c r="A4930" s="37">
        <f t="shared" si="153"/>
        <v>4926</v>
      </c>
      <c r="B4930" s="115" t="s">
        <v>202</v>
      </c>
      <c r="C4930" s="116" t="s">
        <v>9072</v>
      </c>
      <c r="D4930" s="113" t="s">
        <v>9073</v>
      </c>
      <c r="E4930" s="113" t="s">
        <v>211</v>
      </c>
      <c r="F4930" s="113"/>
      <c r="G4930" s="113">
        <v>1</v>
      </c>
      <c r="H4930" s="118">
        <v>35</v>
      </c>
      <c r="I4930" s="161">
        <v>0.25</v>
      </c>
      <c r="J4930" s="157">
        <f t="shared" si="154"/>
        <v>26.25</v>
      </c>
    </row>
    <row r="4931" spans="1:10" ht="15.75">
      <c r="A4931" s="37">
        <f t="shared" si="153"/>
        <v>4927</v>
      </c>
      <c r="B4931" s="115" t="s">
        <v>202</v>
      </c>
      <c r="C4931" s="116" t="s">
        <v>9074</v>
      </c>
      <c r="D4931" s="113" t="s">
        <v>9075</v>
      </c>
      <c r="E4931" s="113" t="s">
        <v>211</v>
      </c>
      <c r="F4931" s="113"/>
      <c r="G4931" s="113">
        <v>1</v>
      </c>
      <c r="H4931" s="118">
        <v>35</v>
      </c>
      <c r="I4931" s="161">
        <v>0.25</v>
      </c>
      <c r="J4931" s="157">
        <f t="shared" si="154"/>
        <v>26.25</v>
      </c>
    </row>
    <row r="4932" spans="1:10" ht="15.75">
      <c r="A4932" s="37">
        <f t="shared" si="153"/>
        <v>4928</v>
      </c>
      <c r="B4932" s="115" t="s">
        <v>202</v>
      </c>
      <c r="C4932" s="116" t="s">
        <v>9076</v>
      </c>
      <c r="D4932" s="113" t="s">
        <v>9077</v>
      </c>
      <c r="E4932" s="113" t="s">
        <v>211</v>
      </c>
      <c r="F4932" s="113"/>
      <c r="G4932" s="113">
        <v>1</v>
      </c>
      <c r="H4932" s="118">
        <v>103</v>
      </c>
      <c r="I4932" s="161">
        <v>0.25</v>
      </c>
      <c r="J4932" s="157">
        <f t="shared" si="154"/>
        <v>77.25</v>
      </c>
    </row>
    <row r="4933" spans="1:10" ht="15.75">
      <c r="A4933" s="37">
        <f t="shared" si="153"/>
        <v>4929</v>
      </c>
      <c r="B4933" s="115" t="s">
        <v>202</v>
      </c>
      <c r="C4933" s="116" t="s">
        <v>9078</v>
      </c>
      <c r="D4933" s="113" t="s">
        <v>9079</v>
      </c>
      <c r="E4933" s="113" t="s">
        <v>211</v>
      </c>
      <c r="F4933" s="113"/>
      <c r="G4933" s="113">
        <v>1</v>
      </c>
      <c r="H4933" s="118">
        <v>103</v>
      </c>
      <c r="I4933" s="161">
        <v>0.25</v>
      </c>
      <c r="J4933" s="157">
        <f t="shared" si="154"/>
        <v>77.25</v>
      </c>
    </row>
    <row r="4934" spans="1:10" ht="15.75">
      <c r="A4934" s="37">
        <f t="shared" si="153"/>
        <v>4930</v>
      </c>
      <c r="B4934" s="115" t="s">
        <v>202</v>
      </c>
      <c r="C4934" s="116" t="s">
        <v>9080</v>
      </c>
      <c r="D4934" s="113" t="s">
        <v>9081</v>
      </c>
      <c r="E4934" s="113" t="s">
        <v>211</v>
      </c>
      <c r="F4934" s="113"/>
      <c r="G4934" s="113">
        <v>1</v>
      </c>
      <c r="H4934" s="118">
        <v>103</v>
      </c>
      <c r="I4934" s="161">
        <v>0.25</v>
      </c>
      <c r="J4934" s="157">
        <f t="shared" si="154"/>
        <v>77.25</v>
      </c>
    </row>
    <row r="4935" spans="1:10" ht="15.75">
      <c r="A4935" s="37">
        <f t="shared" ref="A4935:A4998" si="155">A4934+1</f>
        <v>4931</v>
      </c>
      <c r="B4935" s="115" t="s">
        <v>202</v>
      </c>
      <c r="C4935" s="116" t="s">
        <v>9082</v>
      </c>
      <c r="D4935" s="113" t="s">
        <v>9083</v>
      </c>
      <c r="E4935" s="113" t="s">
        <v>211</v>
      </c>
      <c r="F4935" s="113"/>
      <c r="G4935" s="113">
        <v>1</v>
      </c>
      <c r="H4935" s="118">
        <v>103</v>
      </c>
      <c r="I4935" s="161">
        <v>0.25</v>
      </c>
      <c r="J4935" s="157">
        <f t="shared" si="154"/>
        <v>77.25</v>
      </c>
    </row>
    <row r="4936" spans="1:10" ht="15.75">
      <c r="A4936" s="37">
        <f t="shared" si="155"/>
        <v>4932</v>
      </c>
      <c r="B4936" s="115" t="s">
        <v>202</v>
      </c>
      <c r="C4936" s="116" t="s">
        <v>9084</v>
      </c>
      <c r="D4936" s="113" t="s">
        <v>9083</v>
      </c>
      <c r="E4936" s="113" t="s">
        <v>211</v>
      </c>
      <c r="F4936" s="113"/>
      <c r="G4936" s="113">
        <v>1</v>
      </c>
      <c r="H4936" s="118">
        <v>103</v>
      </c>
      <c r="I4936" s="161">
        <v>0.25</v>
      </c>
      <c r="J4936" s="157">
        <f t="shared" si="154"/>
        <v>77.25</v>
      </c>
    </row>
    <row r="4937" spans="1:10" ht="15.75">
      <c r="A4937" s="37">
        <f t="shared" si="155"/>
        <v>4933</v>
      </c>
      <c r="B4937" s="115" t="s">
        <v>202</v>
      </c>
      <c r="C4937" s="116" t="s">
        <v>9085</v>
      </c>
      <c r="D4937" s="113" t="s">
        <v>9086</v>
      </c>
      <c r="E4937" s="113" t="s">
        <v>211</v>
      </c>
      <c r="F4937" s="113"/>
      <c r="G4937" s="113">
        <v>1</v>
      </c>
      <c r="H4937" s="118">
        <v>112.5</v>
      </c>
      <c r="I4937" s="161">
        <v>0.25</v>
      </c>
      <c r="J4937" s="157">
        <f t="shared" si="154"/>
        <v>84.375</v>
      </c>
    </row>
    <row r="4938" spans="1:10" ht="15.75">
      <c r="A4938" s="37">
        <f t="shared" si="155"/>
        <v>4934</v>
      </c>
      <c r="B4938" s="115" t="s">
        <v>202</v>
      </c>
      <c r="C4938" s="116" t="s">
        <v>9087</v>
      </c>
      <c r="D4938" s="113" t="s">
        <v>9088</v>
      </c>
      <c r="E4938" s="113" t="s">
        <v>211</v>
      </c>
      <c r="F4938" s="113"/>
      <c r="G4938" s="113">
        <v>1</v>
      </c>
      <c r="H4938" s="118">
        <v>112.5</v>
      </c>
      <c r="I4938" s="161">
        <v>0.25</v>
      </c>
      <c r="J4938" s="157">
        <f t="shared" si="154"/>
        <v>84.375</v>
      </c>
    </row>
    <row r="4939" spans="1:10" ht="15.75">
      <c r="A4939" s="37">
        <f t="shared" si="155"/>
        <v>4935</v>
      </c>
      <c r="B4939" s="115" t="s">
        <v>202</v>
      </c>
      <c r="C4939" s="116" t="s">
        <v>9089</v>
      </c>
      <c r="D4939" s="113" t="s">
        <v>9090</v>
      </c>
      <c r="E4939" s="113" t="s">
        <v>211</v>
      </c>
      <c r="F4939" s="113"/>
      <c r="G4939" s="113">
        <v>1</v>
      </c>
      <c r="H4939" s="118">
        <v>35</v>
      </c>
      <c r="I4939" s="161">
        <v>0.25</v>
      </c>
      <c r="J4939" s="157">
        <f t="shared" si="154"/>
        <v>26.25</v>
      </c>
    </row>
    <row r="4940" spans="1:10" ht="15.75">
      <c r="A4940" s="37">
        <f t="shared" si="155"/>
        <v>4936</v>
      </c>
      <c r="B4940" s="115" t="s">
        <v>202</v>
      </c>
      <c r="C4940" s="116" t="s">
        <v>9091</v>
      </c>
      <c r="D4940" s="113" t="s">
        <v>9092</v>
      </c>
      <c r="E4940" s="113" t="s">
        <v>211</v>
      </c>
      <c r="F4940" s="113"/>
      <c r="G4940" s="113">
        <v>1</v>
      </c>
      <c r="H4940" s="118">
        <v>35</v>
      </c>
      <c r="I4940" s="161">
        <v>0.25</v>
      </c>
      <c r="J4940" s="157">
        <f t="shared" si="154"/>
        <v>26.25</v>
      </c>
    </row>
    <row r="4941" spans="1:10" ht="15.75">
      <c r="A4941" s="37">
        <f t="shared" si="155"/>
        <v>4937</v>
      </c>
      <c r="B4941" s="115" t="s">
        <v>202</v>
      </c>
      <c r="C4941" s="116" t="s">
        <v>9093</v>
      </c>
      <c r="D4941" s="113" t="s">
        <v>9094</v>
      </c>
      <c r="E4941" s="113" t="s">
        <v>211</v>
      </c>
      <c r="F4941" s="113"/>
      <c r="G4941" s="113">
        <v>1</v>
      </c>
      <c r="H4941" s="118">
        <v>103</v>
      </c>
      <c r="I4941" s="161">
        <v>0.25</v>
      </c>
      <c r="J4941" s="157">
        <f t="shared" si="154"/>
        <v>77.25</v>
      </c>
    </row>
    <row r="4942" spans="1:10" ht="15.75">
      <c r="A4942" s="37">
        <f t="shared" si="155"/>
        <v>4938</v>
      </c>
      <c r="B4942" s="115" t="s">
        <v>202</v>
      </c>
      <c r="C4942" s="116" t="s">
        <v>9095</v>
      </c>
      <c r="D4942" s="113" t="s">
        <v>9096</v>
      </c>
      <c r="E4942" s="113" t="s">
        <v>211</v>
      </c>
      <c r="F4942" s="113"/>
      <c r="G4942" s="113">
        <v>1</v>
      </c>
      <c r="H4942" s="118">
        <v>103</v>
      </c>
      <c r="I4942" s="161">
        <v>0.25</v>
      </c>
      <c r="J4942" s="157">
        <f t="shared" si="154"/>
        <v>77.25</v>
      </c>
    </row>
    <row r="4943" spans="1:10" ht="15.75">
      <c r="A4943" s="37">
        <f t="shared" si="155"/>
        <v>4939</v>
      </c>
      <c r="B4943" s="115" t="s">
        <v>202</v>
      </c>
      <c r="C4943" s="116" t="s">
        <v>9097</v>
      </c>
      <c r="D4943" s="113" t="s">
        <v>9098</v>
      </c>
      <c r="E4943" s="113" t="s">
        <v>211</v>
      </c>
      <c r="F4943" s="113"/>
      <c r="G4943" s="113">
        <v>1</v>
      </c>
      <c r="H4943" s="118">
        <v>112.5</v>
      </c>
      <c r="I4943" s="161">
        <v>0.25</v>
      </c>
      <c r="J4943" s="157">
        <f t="shared" si="154"/>
        <v>84.375</v>
      </c>
    </row>
    <row r="4944" spans="1:10" ht="15.75">
      <c r="A4944" s="37">
        <f t="shared" si="155"/>
        <v>4940</v>
      </c>
      <c r="B4944" s="115" t="s">
        <v>202</v>
      </c>
      <c r="C4944" s="116" t="s">
        <v>9099</v>
      </c>
      <c r="D4944" s="113" t="s">
        <v>9100</v>
      </c>
      <c r="E4944" s="113" t="s">
        <v>211</v>
      </c>
      <c r="F4944" s="113"/>
      <c r="G4944" s="113">
        <v>1</v>
      </c>
      <c r="H4944" s="118">
        <v>112.5</v>
      </c>
      <c r="I4944" s="161">
        <v>0.25</v>
      </c>
      <c r="J4944" s="157">
        <f t="shared" si="154"/>
        <v>84.375</v>
      </c>
    </row>
    <row r="4945" spans="1:10" ht="15.75">
      <c r="A4945" s="37">
        <f t="shared" si="155"/>
        <v>4941</v>
      </c>
      <c r="B4945" s="115" t="s">
        <v>202</v>
      </c>
      <c r="C4945" s="116" t="s">
        <v>9101</v>
      </c>
      <c r="D4945" s="113" t="s">
        <v>9102</v>
      </c>
      <c r="E4945" s="113" t="s">
        <v>211</v>
      </c>
      <c r="F4945" s="113"/>
      <c r="G4945" s="113">
        <v>1</v>
      </c>
      <c r="H4945" s="118">
        <v>8</v>
      </c>
      <c r="I4945" s="161">
        <v>0.25</v>
      </c>
      <c r="J4945" s="157">
        <f t="shared" si="154"/>
        <v>6</v>
      </c>
    </row>
    <row r="4946" spans="1:10" ht="15.75">
      <c r="A4946" s="37">
        <f t="shared" si="155"/>
        <v>4942</v>
      </c>
      <c r="B4946" s="115" t="s">
        <v>202</v>
      </c>
      <c r="C4946" s="116" t="s">
        <v>9103</v>
      </c>
      <c r="D4946" s="113" t="s">
        <v>9104</v>
      </c>
      <c r="E4946" s="113" t="s">
        <v>211</v>
      </c>
      <c r="F4946" s="113"/>
      <c r="G4946" s="113">
        <v>1</v>
      </c>
      <c r="H4946" s="118">
        <v>8</v>
      </c>
      <c r="I4946" s="161">
        <v>0.25</v>
      </c>
      <c r="J4946" s="157">
        <f t="shared" si="154"/>
        <v>6</v>
      </c>
    </row>
    <row r="4947" spans="1:10" ht="15.75">
      <c r="A4947" s="37">
        <f t="shared" si="155"/>
        <v>4943</v>
      </c>
      <c r="B4947" s="115" t="s">
        <v>202</v>
      </c>
      <c r="C4947" s="116" t="s">
        <v>9105</v>
      </c>
      <c r="D4947" s="113" t="s">
        <v>9106</v>
      </c>
      <c r="E4947" s="113" t="s">
        <v>211</v>
      </c>
      <c r="F4947" s="113"/>
      <c r="G4947" s="113">
        <v>1</v>
      </c>
      <c r="H4947" s="118">
        <v>103</v>
      </c>
      <c r="I4947" s="161">
        <v>0.25</v>
      </c>
      <c r="J4947" s="157">
        <f t="shared" si="154"/>
        <v>77.25</v>
      </c>
    </row>
    <row r="4948" spans="1:10" ht="15.75">
      <c r="A4948" s="37">
        <f t="shared" si="155"/>
        <v>4944</v>
      </c>
      <c r="B4948" s="115" t="s">
        <v>202</v>
      </c>
      <c r="C4948" s="116" t="s">
        <v>9107</v>
      </c>
      <c r="D4948" s="113" t="s">
        <v>9108</v>
      </c>
      <c r="E4948" s="113" t="s">
        <v>211</v>
      </c>
      <c r="F4948" s="113"/>
      <c r="G4948" s="113">
        <v>1</v>
      </c>
      <c r="H4948" s="118">
        <v>103</v>
      </c>
      <c r="I4948" s="161">
        <v>0.25</v>
      </c>
      <c r="J4948" s="157">
        <f t="shared" si="154"/>
        <v>77.25</v>
      </c>
    </row>
    <row r="4949" spans="1:10" ht="15.75">
      <c r="A4949" s="37">
        <f t="shared" si="155"/>
        <v>4945</v>
      </c>
      <c r="B4949" s="115" t="s">
        <v>202</v>
      </c>
      <c r="C4949" s="116" t="s">
        <v>9109</v>
      </c>
      <c r="D4949" s="113" t="s">
        <v>9110</v>
      </c>
      <c r="E4949" s="113" t="s">
        <v>211</v>
      </c>
      <c r="F4949" s="113"/>
      <c r="G4949" s="113">
        <v>1</v>
      </c>
      <c r="H4949" s="118">
        <v>131</v>
      </c>
      <c r="I4949" s="161">
        <v>0.25</v>
      </c>
      <c r="J4949" s="157">
        <f t="shared" si="154"/>
        <v>98.25</v>
      </c>
    </row>
    <row r="4950" spans="1:10" ht="15.75">
      <c r="A4950" s="37">
        <f t="shared" si="155"/>
        <v>4946</v>
      </c>
      <c r="B4950" s="115" t="s">
        <v>202</v>
      </c>
      <c r="C4950" s="116" t="s">
        <v>9111</v>
      </c>
      <c r="D4950" s="113" t="s">
        <v>9112</v>
      </c>
      <c r="E4950" s="113" t="s">
        <v>211</v>
      </c>
      <c r="F4950" s="113"/>
      <c r="G4950" s="113">
        <v>1</v>
      </c>
      <c r="H4950" s="118">
        <v>101</v>
      </c>
      <c r="I4950" s="161">
        <v>0.25</v>
      </c>
      <c r="J4950" s="157">
        <f t="shared" si="154"/>
        <v>75.75</v>
      </c>
    </row>
    <row r="4951" spans="1:10" ht="15.75">
      <c r="A4951" s="37">
        <f t="shared" si="155"/>
        <v>4947</v>
      </c>
      <c r="B4951" s="115" t="s">
        <v>202</v>
      </c>
      <c r="C4951" s="116" t="s">
        <v>9113</v>
      </c>
      <c r="D4951" s="113" t="s">
        <v>9108</v>
      </c>
      <c r="E4951" s="113" t="s">
        <v>211</v>
      </c>
      <c r="F4951" s="113"/>
      <c r="G4951" s="113">
        <v>1</v>
      </c>
      <c r="H4951" s="118">
        <v>101</v>
      </c>
      <c r="I4951" s="161">
        <v>0.25</v>
      </c>
      <c r="J4951" s="157">
        <f t="shared" si="154"/>
        <v>75.75</v>
      </c>
    </row>
    <row r="4952" spans="1:10" ht="15.75">
      <c r="A4952" s="37">
        <f t="shared" si="155"/>
        <v>4948</v>
      </c>
      <c r="B4952" s="115" t="s">
        <v>202</v>
      </c>
      <c r="C4952" s="116" t="s">
        <v>9114</v>
      </c>
      <c r="D4952" s="113" t="s">
        <v>9110</v>
      </c>
      <c r="E4952" s="113" t="s">
        <v>211</v>
      </c>
      <c r="F4952" s="113"/>
      <c r="G4952" s="113">
        <v>1</v>
      </c>
      <c r="H4952" s="118">
        <v>129.5</v>
      </c>
      <c r="I4952" s="161">
        <v>0.25</v>
      </c>
      <c r="J4952" s="157">
        <f t="shared" si="154"/>
        <v>97.125</v>
      </c>
    </row>
    <row r="4953" spans="1:10" ht="15.75">
      <c r="A4953" s="37">
        <f t="shared" si="155"/>
        <v>4949</v>
      </c>
      <c r="B4953" s="115" t="s">
        <v>202</v>
      </c>
      <c r="C4953" s="116" t="s">
        <v>9115</v>
      </c>
      <c r="D4953" s="113" t="s">
        <v>9116</v>
      </c>
      <c r="E4953" s="113" t="s">
        <v>211</v>
      </c>
      <c r="F4953" s="113"/>
      <c r="G4953" s="113">
        <v>1</v>
      </c>
      <c r="H4953" s="118">
        <v>35</v>
      </c>
      <c r="I4953" s="161">
        <v>0.25</v>
      </c>
      <c r="J4953" s="157">
        <f t="shared" si="154"/>
        <v>26.25</v>
      </c>
    </row>
    <row r="4954" spans="1:10" ht="15.75">
      <c r="A4954" s="37">
        <f t="shared" si="155"/>
        <v>4950</v>
      </c>
      <c r="B4954" s="115" t="s">
        <v>202</v>
      </c>
      <c r="C4954" s="116" t="s">
        <v>9117</v>
      </c>
      <c r="D4954" s="113" t="s">
        <v>9118</v>
      </c>
      <c r="E4954" s="113" t="s">
        <v>211</v>
      </c>
      <c r="F4954" s="113"/>
      <c r="G4954" s="113">
        <v>1</v>
      </c>
      <c r="H4954" s="118">
        <v>35</v>
      </c>
      <c r="I4954" s="161">
        <v>0.25</v>
      </c>
      <c r="J4954" s="157">
        <f t="shared" si="154"/>
        <v>26.25</v>
      </c>
    </row>
    <row r="4955" spans="1:10" ht="15.75">
      <c r="A4955" s="37">
        <f t="shared" si="155"/>
        <v>4951</v>
      </c>
      <c r="B4955" s="115" t="s">
        <v>202</v>
      </c>
      <c r="C4955" s="116" t="s">
        <v>9119</v>
      </c>
      <c r="D4955" s="113" t="s">
        <v>9120</v>
      </c>
      <c r="E4955" s="113" t="s">
        <v>211</v>
      </c>
      <c r="F4955" s="113"/>
      <c r="G4955" s="113">
        <v>1</v>
      </c>
      <c r="H4955" s="118">
        <v>65.5</v>
      </c>
      <c r="I4955" s="161">
        <v>0.25</v>
      </c>
      <c r="J4955" s="157">
        <f t="shared" si="154"/>
        <v>49.125</v>
      </c>
    </row>
    <row r="4956" spans="1:10" ht="15.75">
      <c r="A4956" s="37">
        <f t="shared" si="155"/>
        <v>4952</v>
      </c>
      <c r="B4956" s="115" t="s">
        <v>202</v>
      </c>
      <c r="C4956" s="116" t="s">
        <v>9121</v>
      </c>
      <c r="D4956" s="113" t="s">
        <v>9122</v>
      </c>
      <c r="E4956" s="113" t="s">
        <v>211</v>
      </c>
      <c r="F4956" s="113"/>
      <c r="G4956" s="113">
        <v>1</v>
      </c>
      <c r="H4956" s="118">
        <v>103</v>
      </c>
      <c r="I4956" s="161">
        <v>0.25</v>
      </c>
      <c r="J4956" s="157">
        <f t="shared" si="154"/>
        <v>77.25</v>
      </c>
    </row>
    <row r="4957" spans="1:10" ht="15.75">
      <c r="A4957" s="37">
        <f t="shared" si="155"/>
        <v>4953</v>
      </c>
      <c r="B4957" s="115" t="s">
        <v>202</v>
      </c>
      <c r="C4957" s="116" t="s">
        <v>9123</v>
      </c>
      <c r="D4957" s="113" t="s">
        <v>9124</v>
      </c>
      <c r="E4957" s="113" t="s">
        <v>211</v>
      </c>
      <c r="F4957" s="113"/>
      <c r="G4957" s="113">
        <v>1</v>
      </c>
      <c r="H4957" s="118">
        <v>112.5</v>
      </c>
      <c r="I4957" s="161">
        <v>0.25</v>
      </c>
      <c r="J4957" s="157">
        <f t="shared" si="154"/>
        <v>84.375</v>
      </c>
    </row>
    <row r="4958" spans="1:10" ht="15.75">
      <c r="A4958" s="37">
        <f t="shared" si="155"/>
        <v>4954</v>
      </c>
      <c r="B4958" s="115" t="s">
        <v>202</v>
      </c>
      <c r="C4958" s="116" t="s">
        <v>9125</v>
      </c>
      <c r="D4958" s="113" t="s">
        <v>9126</v>
      </c>
      <c r="E4958" s="113" t="s">
        <v>211</v>
      </c>
      <c r="F4958" s="113"/>
      <c r="G4958" s="113">
        <v>1</v>
      </c>
      <c r="H4958" s="118">
        <v>112.5</v>
      </c>
      <c r="I4958" s="161">
        <v>0.25</v>
      </c>
      <c r="J4958" s="157">
        <f t="shared" si="154"/>
        <v>84.375</v>
      </c>
    </row>
    <row r="4959" spans="1:10" ht="15.75">
      <c r="A4959" s="37">
        <f t="shared" si="155"/>
        <v>4955</v>
      </c>
      <c r="B4959" s="115" t="s">
        <v>202</v>
      </c>
      <c r="C4959" s="116" t="s">
        <v>9127</v>
      </c>
      <c r="D4959" s="113" t="s">
        <v>9128</v>
      </c>
      <c r="E4959" s="113" t="s">
        <v>211</v>
      </c>
      <c r="F4959" s="113"/>
      <c r="G4959" s="113">
        <v>1</v>
      </c>
      <c r="H4959" s="118">
        <v>140.5</v>
      </c>
      <c r="I4959" s="161">
        <v>0.25</v>
      </c>
      <c r="J4959" s="157">
        <f t="shared" si="154"/>
        <v>105.375</v>
      </c>
    </row>
    <row r="4960" spans="1:10" ht="15.75">
      <c r="A4960" s="37">
        <f t="shared" si="155"/>
        <v>4956</v>
      </c>
      <c r="B4960" s="115" t="s">
        <v>202</v>
      </c>
      <c r="C4960" s="116" t="s">
        <v>9129</v>
      </c>
      <c r="D4960" s="113" t="s">
        <v>9130</v>
      </c>
      <c r="E4960" s="113" t="s">
        <v>211</v>
      </c>
      <c r="F4960" s="113"/>
      <c r="G4960" s="113">
        <v>1</v>
      </c>
      <c r="H4960" s="118">
        <v>103</v>
      </c>
      <c r="I4960" s="161">
        <v>0.25</v>
      </c>
      <c r="J4960" s="157">
        <f t="shared" si="154"/>
        <v>77.25</v>
      </c>
    </row>
    <row r="4961" spans="1:10" ht="15.75">
      <c r="A4961" s="37">
        <f t="shared" si="155"/>
        <v>4957</v>
      </c>
      <c r="B4961" s="115" t="s">
        <v>202</v>
      </c>
      <c r="C4961" s="116" t="s">
        <v>9131</v>
      </c>
      <c r="D4961" s="113" t="s">
        <v>9132</v>
      </c>
      <c r="E4961" s="113" t="s">
        <v>211</v>
      </c>
      <c r="F4961" s="113"/>
      <c r="G4961" s="113">
        <v>1</v>
      </c>
      <c r="H4961" s="118">
        <v>103</v>
      </c>
      <c r="I4961" s="161">
        <v>0.25</v>
      </c>
      <c r="J4961" s="157">
        <f t="shared" si="154"/>
        <v>77.25</v>
      </c>
    </row>
    <row r="4962" spans="1:10" ht="15.75">
      <c r="A4962" s="37">
        <f t="shared" si="155"/>
        <v>4958</v>
      </c>
      <c r="B4962" s="115" t="s">
        <v>202</v>
      </c>
      <c r="C4962" s="116" t="s">
        <v>9133</v>
      </c>
      <c r="D4962" s="113" t="s">
        <v>9134</v>
      </c>
      <c r="E4962" s="113" t="s">
        <v>211</v>
      </c>
      <c r="F4962" s="113"/>
      <c r="G4962" s="113">
        <v>1</v>
      </c>
      <c r="H4962" s="118">
        <v>131</v>
      </c>
      <c r="I4962" s="161">
        <v>0.25</v>
      </c>
      <c r="J4962" s="157">
        <f t="shared" si="154"/>
        <v>98.25</v>
      </c>
    </row>
    <row r="4963" spans="1:10" ht="15.75">
      <c r="A4963" s="37">
        <f t="shared" si="155"/>
        <v>4959</v>
      </c>
      <c r="B4963" s="115" t="s">
        <v>202</v>
      </c>
      <c r="C4963" s="116" t="s">
        <v>9135</v>
      </c>
      <c r="D4963" s="113" t="s">
        <v>9136</v>
      </c>
      <c r="E4963" s="113" t="s">
        <v>211</v>
      </c>
      <c r="F4963" s="113"/>
      <c r="G4963" s="113">
        <v>1</v>
      </c>
      <c r="H4963" s="118">
        <v>35</v>
      </c>
      <c r="I4963" s="161">
        <v>0.25</v>
      </c>
      <c r="J4963" s="157">
        <f t="shared" si="154"/>
        <v>26.25</v>
      </c>
    </row>
    <row r="4964" spans="1:10" ht="15.75">
      <c r="A4964" s="37">
        <f t="shared" si="155"/>
        <v>4960</v>
      </c>
      <c r="B4964" s="115" t="s">
        <v>202</v>
      </c>
      <c r="C4964" s="116" t="s">
        <v>9137</v>
      </c>
      <c r="D4964" s="113" t="s">
        <v>9138</v>
      </c>
      <c r="E4964" s="113" t="s">
        <v>211</v>
      </c>
      <c r="F4964" s="113"/>
      <c r="G4964" s="113">
        <v>1</v>
      </c>
      <c r="H4964" s="118">
        <v>35</v>
      </c>
      <c r="I4964" s="161">
        <v>0.25</v>
      </c>
      <c r="J4964" s="157">
        <f t="shared" si="154"/>
        <v>26.25</v>
      </c>
    </row>
    <row r="4965" spans="1:10" ht="15.75">
      <c r="A4965" s="37">
        <f t="shared" si="155"/>
        <v>4961</v>
      </c>
      <c r="B4965" s="115" t="s">
        <v>202</v>
      </c>
      <c r="C4965" s="116" t="s">
        <v>9139</v>
      </c>
      <c r="D4965" s="113" t="s">
        <v>9140</v>
      </c>
      <c r="E4965" s="113" t="s">
        <v>211</v>
      </c>
      <c r="F4965" s="113"/>
      <c r="G4965" s="113">
        <v>1</v>
      </c>
      <c r="H4965" s="118">
        <v>65.5</v>
      </c>
      <c r="I4965" s="161">
        <v>0.25</v>
      </c>
      <c r="J4965" s="157">
        <f t="shared" si="154"/>
        <v>49.125</v>
      </c>
    </row>
    <row r="4966" spans="1:10" ht="15.75">
      <c r="A4966" s="37">
        <f t="shared" si="155"/>
        <v>4962</v>
      </c>
      <c r="B4966" s="115" t="s">
        <v>202</v>
      </c>
      <c r="C4966" s="116" t="s">
        <v>9141</v>
      </c>
      <c r="D4966" s="113" t="s">
        <v>9142</v>
      </c>
      <c r="E4966" s="113" t="s">
        <v>211</v>
      </c>
      <c r="F4966" s="113"/>
      <c r="G4966" s="113">
        <v>1</v>
      </c>
      <c r="H4966" s="118">
        <v>112.5</v>
      </c>
      <c r="I4966" s="161">
        <v>0.25</v>
      </c>
      <c r="J4966" s="157">
        <f t="shared" si="154"/>
        <v>84.375</v>
      </c>
    </row>
    <row r="4967" spans="1:10" ht="15.75">
      <c r="A4967" s="37">
        <f t="shared" si="155"/>
        <v>4963</v>
      </c>
      <c r="B4967" s="115" t="s">
        <v>202</v>
      </c>
      <c r="C4967" s="116" t="s">
        <v>9143</v>
      </c>
      <c r="D4967" s="113" t="s">
        <v>9144</v>
      </c>
      <c r="E4967" s="113" t="s">
        <v>211</v>
      </c>
      <c r="F4967" s="113"/>
      <c r="G4967" s="113">
        <v>1</v>
      </c>
      <c r="H4967" s="118">
        <v>112.5</v>
      </c>
      <c r="I4967" s="161">
        <v>0.25</v>
      </c>
      <c r="J4967" s="157">
        <f t="shared" si="154"/>
        <v>84.375</v>
      </c>
    </row>
    <row r="4968" spans="1:10" ht="15.75">
      <c r="A4968" s="37">
        <f t="shared" si="155"/>
        <v>4964</v>
      </c>
      <c r="B4968" s="115" t="s">
        <v>202</v>
      </c>
      <c r="C4968" s="116" t="s">
        <v>9145</v>
      </c>
      <c r="D4968" s="113" t="s">
        <v>9146</v>
      </c>
      <c r="E4968" s="113" t="s">
        <v>211</v>
      </c>
      <c r="F4968" s="113"/>
      <c r="G4968" s="113">
        <v>1</v>
      </c>
      <c r="H4968" s="118">
        <v>140.5</v>
      </c>
      <c r="I4968" s="161">
        <v>0.25</v>
      </c>
      <c r="J4968" s="157">
        <f t="shared" si="154"/>
        <v>105.375</v>
      </c>
    </row>
    <row r="4969" spans="1:10" ht="15.75">
      <c r="A4969" s="37">
        <f t="shared" si="155"/>
        <v>4965</v>
      </c>
      <c r="B4969" s="115" t="s">
        <v>202</v>
      </c>
      <c r="C4969" s="116" t="s">
        <v>9147</v>
      </c>
      <c r="D4969" s="113" t="s">
        <v>9148</v>
      </c>
      <c r="E4969" s="113" t="s">
        <v>211</v>
      </c>
      <c r="F4969" s="113"/>
      <c r="G4969" s="113">
        <v>1</v>
      </c>
      <c r="H4969" s="118">
        <v>121.5</v>
      </c>
      <c r="I4969" s="161">
        <v>0.25</v>
      </c>
      <c r="J4969" s="157">
        <f t="shared" si="154"/>
        <v>91.125</v>
      </c>
    </row>
    <row r="4970" spans="1:10" ht="15.75">
      <c r="A4970" s="37">
        <f t="shared" si="155"/>
        <v>4966</v>
      </c>
      <c r="B4970" s="115" t="s">
        <v>202</v>
      </c>
      <c r="C4970" s="116" t="s">
        <v>9149</v>
      </c>
      <c r="D4970" s="113" t="s">
        <v>9150</v>
      </c>
      <c r="E4970" s="113" t="s">
        <v>211</v>
      </c>
      <c r="F4970" s="113"/>
      <c r="G4970" s="113">
        <v>1</v>
      </c>
      <c r="H4970" s="118">
        <v>121.5</v>
      </c>
      <c r="I4970" s="161">
        <v>0.25</v>
      </c>
      <c r="J4970" s="157">
        <f t="shared" si="154"/>
        <v>91.125</v>
      </c>
    </row>
    <row r="4971" spans="1:10" ht="15.75">
      <c r="A4971" s="37">
        <f t="shared" si="155"/>
        <v>4967</v>
      </c>
      <c r="B4971" s="115" t="s">
        <v>202</v>
      </c>
      <c r="C4971" s="116" t="s">
        <v>9151</v>
      </c>
      <c r="D4971" s="113" t="s">
        <v>9152</v>
      </c>
      <c r="E4971" s="113" t="s">
        <v>211</v>
      </c>
      <c r="F4971" s="113"/>
      <c r="G4971" s="113">
        <v>1</v>
      </c>
      <c r="H4971" s="118">
        <v>137.5</v>
      </c>
      <c r="I4971" s="161">
        <v>0.25</v>
      </c>
      <c r="J4971" s="157">
        <f t="shared" si="154"/>
        <v>103.125</v>
      </c>
    </row>
    <row r="4972" spans="1:10" ht="15.75">
      <c r="A4972" s="37">
        <f t="shared" si="155"/>
        <v>4968</v>
      </c>
      <c r="B4972" s="115" t="s">
        <v>202</v>
      </c>
      <c r="C4972" s="116" t="s">
        <v>9153</v>
      </c>
      <c r="D4972" s="113" t="s">
        <v>9154</v>
      </c>
      <c r="E4972" s="113" t="s">
        <v>211</v>
      </c>
      <c r="F4972" s="113"/>
      <c r="G4972" s="113">
        <v>1</v>
      </c>
      <c r="H4972" s="118">
        <v>131</v>
      </c>
      <c r="I4972" s="161">
        <v>0.25</v>
      </c>
      <c r="J4972" s="157">
        <f t="shared" si="154"/>
        <v>98.25</v>
      </c>
    </row>
    <row r="4973" spans="1:10" ht="15.75">
      <c r="A4973" s="37">
        <f t="shared" si="155"/>
        <v>4969</v>
      </c>
      <c r="B4973" s="115" t="s">
        <v>202</v>
      </c>
      <c r="C4973" s="116" t="s">
        <v>9155</v>
      </c>
      <c r="D4973" s="113" t="s">
        <v>9156</v>
      </c>
      <c r="E4973" s="113" t="s">
        <v>211</v>
      </c>
      <c r="F4973" s="113"/>
      <c r="G4973" s="113">
        <v>1</v>
      </c>
      <c r="H4973" s="118">
        <v>131</v>
      </c>
      <c r="I4973" s="161">
        <v>0.25</v>
      </c>
      <c r="J4973" s="157">
        <f t="shared" si="154"/>
        <v>98.25</v>
      </c>
    </row>
    <row r="4974" spans="1:10" ht="15.75">
      <c r="A4974" s="37">
        <f t="shared" si="155"/>
        <v>4970</v>
      </c>
      <c r="B4974" s="115" t="s">
        <v>202</v>
      </c>
      <c r="C4974" s="116" t="s">
        <v>9157</v>
      </c>
      <c r="D4974" s="113" t="s">
        <v>9158</v>
      </c>
      <c r="E4974" s="113" t="s">
        <v>211</v>
      </c>
      <c r="F4974" s="113"/>
      <c r="G4974" s="113">
        <v>1</v>
      </c>
      <c r="H4974" s="118">
        <v>149.5</v>
      </c>
      <c r="I4974" s="161">
        <v>0.25</v>
      </c>
      <c r="J4974" s="157">
        <f t="shared" si="154"/>
        <v>112.125</v>
      </c>
    </row>
    <row r="4975" spans="1:10" ht="15.75">
      <c r="A4975" s="37">
        <f t="shared" si="155"/>
        <v>4971</v>
      </c>
      <c r="B4975" s="115" t="s">
        <v>202</v>
      </c>
      <c r="C4975" s="116" t="s">
        <v>9159</v>
      </c>
      <c r="D4975" s="113" t="s">
        <v>9160</v>
      </c>
      <c r="E4975" s="113" t="s">
        <v>211</v>
      </c>
      <c r="F4975" s="113"/>
      <c r="G4975" s="113">
        <v>1</v>
      </c>
      <c r="H4975" s="118">
        <v>133.5</v>
      </c>
      <c r="I4975" s="161">
        <v>0.25</v>
      </c>
      <c r="J4975" s="157">
        <f t="shared" si="154"/>
        <v>100.125</v>
      </c>
    </row>
    <row r="4976" spans="1:10" ht="15.75">
      <c r="A4976" s="37">
        <f t="shared" si="155"/>
        <v>4972</v>
      </c>
      <c r="B4976" s="115" t="s">
        <v>202</v>
      </c>
      <c r="C4976" s="116" t="s">
        <v>9161</v>
      </c>
      <c r="D4976" s="113" t="s">
        <v>9162</v>
      </c>
      <c r="E4976" s="113" t="s">
        <v>211</v>
      </c>
      <c r="F4976" s="113"/>
      <c r="G4976" s="113">
        <v>1</v>
      </c>
      <c r="H4976" s="118">
        <v>121.5</v>
      </c>
      <c r="I4976" s="161">
        <v>0.25</v>
      </c>
      <c r="J4976" s="157">
        <f t="shared" si="154"/>
        <v>91.125</v>
      </c>
    </row>
    <row r="4977" spans="1:10" ht="15.75">
      <c r="A4977" s="37">
        <f t="shared" si="155"/>
        <v>4973</v>
      </c>
      <c r="B4977" s="115" t="s">
        <v>202</v>
      </c>
      <c r="C4977" s="116" t="s">
        <v>9163</v>
      </c>
      <c r="D4977" s="113" t="s">
        <v>9164</v>
      </c>
      <c r="E4977" s="113" t="s">
        <v>211</v>
      </c>
      <c r="F4977" s="113"/>
      <c r="G4977" s="113">
        <v>1</v>
      </c>
      <c r="H4977" s="118">
        <v>121.5</v>
      </c>
      <c r="I4977" s="161">
        <v>0.25</v>
      </c>
      <c r="J4977" s="157">
        <f t="shared" si="154"/>
        <v>91.125</v>
      </c>
    </row>
    <row r="4978" spans="1:10" ht="15.75">
      <c r="A4978" s="37">
        <f t="shared" si="155"/>
        <v>4974</v>
      </c>
      <c r="B4978" s="115" t="s">
        <v>202</v>
      </c>
      <c r="C4978" s="116" t="s">
        <v>9165</v>
      </c>
      <c r="D4978" s="113" t="s">
        <v>9166</v>
      </c>
      <c r="E4978" s="113" t="s">
        <v>211</v>
      </c>
      <c r="F4978" s="113"/>
      <c r="G4978" s="113">
        <v>1</v>
      </c>
      <c r="H4978" s="118">
        <v>137.5</v>
      </c>
      <c r="I4978" s="161">
        <v>0.25</v>
      </c>
      <c r="J4978" s="157">
        <f t="shared" si="154"/>
        <v>103.125</v>
      </c>
    </row>
    <row r="4979" spans="1:10" ht="15.75">
      <c r="A4979" s="37">
        <f t="shared" si="155"/>
        <v>4975</v>
      </c>
      <c r="B4979" s="115" t="s">
        <v>202</v>
      </c>
      <c r="C4979" s="116" t="s">
        <v>9167</v>
      </c>
      <c r="D4979" s="113" t="s">
        <v>9168</v>
      </c>
      <c r="E4979" s="113" t="s">
        <v>211</v>
      </c>
      <c r="F4979" s="113"/>
      <c r="G4979" s="113">
        <v>1</v>
      </c>
      <c r="H4979" s="118">
        <v>131</v>
      </c>
      <c r="I4979" s="161">
        <v>0.25</v>
      </c>
      <c r="J4979" s="157">
        <f t="shared" si="154"/>
        <v>98.25</v>
      </c>
    </row>
    <row r="4980" spans="1:10" ht="15.75">
      <c r="A4980" s="37">
        <f t="shared" si="155"/>
        <v>4976</v>
      </c>
      <c r="B4980" s="115" t="s">
        <v>202</v>
      </c>
      <c r="C4980" s="116" t="s">
        <v>9169</v>
      </c>
      <c r="D4980" s="113" t="s">
        <v>9170</v>
      </c>
      <c r="E4980" s="113" t="s">
        <v>211</v>
      </c>
      <c r="F4980" s="113"/>
      <c r="G4980" s="113">
        <v>1</v>
      </c>
      <c r="H4980" s="118">
        <v>131</v>
      </c>
      <c r="I4980" s="161">
        <v>0.25</v>
      </c>
      <c r="J4980" s="157">
        <f t="shared" si="154"/>
        <v>98.25</v>
      </c>
    </row>
    <row r="4981" spans="1:10" ht="15.75">
      <c r="A4981" s="37">
        <f t="shared" si="155"/>
        <v>4977</v>
      </c>
      <c r="B4981" s="115" t="s">
        <v>202</v>
      </c>
      <c r="C4981" s="116" t="s">
        <v>9171</v>
      </c>
      <c r="D4981" s="113" t="s">
        <v>9172</v>
      </c>
      <c r="E4981" s="113" t="s">
        <v>211</v>
      </c>
      <c r="F4981" s="113"/>
      <c r="G4981" s="113">
        <v>1</v>
      </c>
      <c r="H4981" s="118">
        <v>149.5</v>
      </c>
      <c r="I4981" s="161">
        <v>0.25</v>
      </c>
      <c r="J4981" s="157">
        <f t="shared" si="154"/>
        <v>112.125</v>
      </c>
    </row>
    <row r="4982" spans="1:10" ht="15.75">
      <c r="A4982" s="37">
        <f t="shared" si="155"/>
        <v>4978</v>
      </c>
      <c r="B4982" s="115" t="s">
        <v>202</v>
      </c>
      <c r="C4982" s="116" t="s">
        <v>9173</v>
      </c>
      <c r="D4982" s="113" t="s">
        <v>9174</v>
      </c>
      <c r="E4982" s="113" t="s">
        <v>211</v>
      </c>
      <c r="F4982" s="113"/>
      <c r="G4982" s="113">
        <v>1</v>
      </c>
      <c r="H4982" s="118">
        <v>51.5</v>
      </c>
      <c r="I4982" s="161">
        <v>0.25</v>
      </c>
      <c r="J4982" s="157">
        <f t="shared" si="154"/>
        <v>38.625</v>
      </c>
    </row>
    <row r="4983" spans="1:10" ht="15.75">
      <c r="A4983" s="37">
        <f t="shared" si="155"/>
        <v>4979</v>
      </c>
      <c r="B4983" s="115" t="s">
        <v>202</v>
      </c>
      <c r="C4983" s="116" t="s">
        <v>9175</v>
      </c>
      <c r="D4983" s="113" t="s">
        <v>9176</v>
      </c>
      <c r="E4983" s="113" t="s">
        <v>211</v>
      </c>
      <c r="F4983" s="113"/>
      <c r="G4983" s="113">
        <v>1</v>
      </c>
      <c r="H4983" s="118">
        <v>51.5</v>
      </c>
      <c r="I4983" s="161">
        <v>0.25</v>
      </c>
      <c r="J4983" s="157">
        <f t="shared" ref="J4983:J5046" si="156">H4983*(1-I4983)</f>
        <v>38.625</v>
      </c>
    </row>
    <row r="4984" spans="1:10" ht="15.75">
      <c r="A4984" s="37">
        <f t="shared" si="155"/>
        <v>4980</v>
      </c>
      <c r="B4984" s="115" t="s">
        <v>202</v>
      </c>
      <c r="C4984" s="116" t="s">
        <v>9177</v>
      </c>
      <c r="D4984" s="113" t="s">
        <v>9178</v>
      </c>
      <c r="E4984" s="113" t="s">
        <v>211</v>
      </c>
      <c r="F4984" s="113"/>
      <c r="G4984" s="113">
        <v>1</v>
      </c>
      <c r="H4984" s="118">
        <v>70.5</v>
      </c>
      <c r="I4984" s="161">
        <v>0.25</v>
      </c>
      <c r="J4984" s="157">
        <f t="shared" si="156"/>
        <v>52.875</v>
      </c>
    </row>
    <row r="4985" spans="1:10" ht="15.75">
      <c r="A4985" s="37">
        <f t="shared" si="155"/>
        <v>4981</v>
      </c>
      <c r="B4985" s="115" t="s">
        <v>202</v>
      </c>
      <c r="C4985" s="116" t="s">
        <v>9179</v>
      </c>
      <c r="D4985" s="113" t="s">
        <v>9180</v>
      </c>
      <c r="E4985" s="113" t="s">
        <v>211</v>
      </c>
      <c r="F4985" s="113"/>
      <c r="G4985" s="113">
        <v>1</v>
      </c>
      <c r="H4985" s="118">
        <v>51</v>
      </c>
      <c r="I4985" s="161">
        <v>0.25</v>
      </c>
      <c r="J4985" s="157">
        <f t="shared" si="156"/>
        <v>38.25</v>
      </c>
    </row>
    <row r="4986" spans="1:10" ht="15.75">
      <c r="A4986" s="37">
        <f t="shared" si="155"/>
        <v>4982</v>
      </c>
      <c r="B4986" s="115" t="s">
        <v>202</v>
      </c>
      <c r="C4986" s="116" t="s">
        <v>9181</v>
      </c>
      <c r="D4986" s="113" t="s">
        <v>9182</v>
      </c>
      <c r="E4986" s="113" t="s">
        <v>211</v>
      </c>
      <c r="F4986" s="113"/>
      <c r="G4986" s="113">
        <v>1</v>
      </c>
      <c r="H4986" s="118">
        <v>51</v>
      </c>
      <c r="I4986" s="161">
        <v>0.25</v>
      </c>
      <c r="J4986" s="157">
        <f t="shared" si="156"/>
        <v>38.25</v>
      </c>
    </row>
    <row r="4987" spans="1:10" ht="15.75">
      <c r="A4987" s="37">
        <f t="shared" si="155"/>
        <v>4983</v>
      </c>
      <c r="B4987" s="115" t="s">
        <v>202</v>
      </c>
      <c r="C4987" s="116" t="s">
        <v>9183</v>
      </c>
      <c r="D4987" s="113" t="s">
        <v>9184</v>
      </c>
      <c r="E4987" s="113" t="s">
        <v>211</v>
      </c>
      <c r="F4987" s="113"/>
      <c r="G4987" s="113">
        <v>1</v>
      </c>
      <c r="H4987" s="118">
        <v>68</v>
      </c>
      <c r="I4987" s="161">
        <v>0.25</v>
      </c>
      <c r="J4987" s="157">
        <f t="shared" si="156"/>
        <v>51</v>
      </c>
    </row>
    <row r="4988" spans="1:10" ht="15.75">
      <c r="A4988" s="37">
        <f t="shared" si="155"/>
        <v>4984</v>
      </c>
      <c r="B4988" s="115" t="s">
        <v>202</v>
      </c>
      <c r="C4988" s="116" t="s">
        <v>9185</v>
      </c>
      <c r="D4988" s="113" t="s">
        <v>9186</v>
      </c>
      <c r="E4988" s="113" t="s">
        <v>211</v>
      </c>
      <c r="F4988" s="113"/>
      <c r="G4988" s="113">
        <v>1</v>
      </c>
      <c r="H4988" s="118">
        <v>77</v>
      </c>
      <c r="I4988" s="161">
        <v>0.25</v>
      </c>
      <c r="J4988" s="157">
        <f t="shared" si="156"/>
        <v>57.75</v>
      </c>
    </row>
    <row r="4989" spans="1:10" ht="15.75">
      <c r="A4989" s="37">
        <f t="shared" si="155"/>
        <v>4985</v>
      </c>
      <c r="B4989" s="115" t="s">
        <v>202</v>
      </c>
      <c r="C4989" s="116" t="s">
        <v>9187</v>
      </c>
      <c r="D4989" s="113" t="s">
        <v>9188</v>
      </c>
      <c r="E4989" s="113" t="s">
        <v>211</v>
      </c>
      <c r="F4989" s="113"/>
      <c r="G4989" s="113">
        <v>1</v>
      </c>
      <c r="H4989" s="118">
        <v>77</v>
      </c>
      <c r="I4989" s="161">
        <v>0.25</v>
      </c>
      <c r="J4989" s="157">
        <f t="shared" si="156"/>
        <v>57.75</v>
      </c>
    </row>
    <row r="4990" spans="1:10" ht="15.75">
      <c r="A4990" s="37">
        <f t="shared" si="155"/>
        <v>4986</v>
      </c>
      <c r="B4990" s="115" t="s">
        <v>202</v>
      </c>
      <c r="C4990" s="116" t="s">
        <v>9189</v>
      </c>
      <c r="D4990" s="113" t="s">
        <v>9190</v>
      </c>
      <c r="E4990" s="113" t="s">
        <v>211</v>
      </c>
      <c r="F4990" s="113"/>
      <c r="G4990" s="113">
        <v>1</v>
      </c>
      <c r="H4990" s="118">
        <v>61</v>
      </c>
      <c r="I4990" s="161">
        <v>0.25</v>
      </c>
      <c r="J4990" s="157">
        <f t="shared" si="156"/>
        <v>45.75</v>
      </c>
    </row>
    <row r="4991" spans="1:10" ht="15.75">
      <c r="A4991" s="37">
        <f t="shared" si="155"/>
        <v>4987</v>
      </c>
      <c r="B4991" s="115" t="s">
        <v>202</v>
      </c>
      <c r="C4991" s="116" t="s">
        <v>9191</v>
      </c>
      <c r="D4991" s="113" t="s">
        <v>9192</v>
      </c>
      <c r="E4991" s="113" t="s">
        <v>211</v>
      </c>
      <c r="F4991" s="113"/>
      <c r="G4991" s="113">
        <v>1</v>
      </c>
      <c r="H4991" s="118">
        <v>127</v>
      </c>
      <c r="I4991" s="161">
        <v>0.25</v>
      </c>
      <c r="J4991" s="157">
        <f t="shared" si="156"/>
        <v>95.25</v>
      </c>
    </row>
    <row r="4992" spans="1:10" ht="15.75">
      <c r="A4992" s="37">
        <f t="shared" si="155"/>
        <v>4988</v>
      </c>
      <c r="B4992" s="115" t="s">
        <v>202</v>
      </c>
      <c r="C4992" s="116" t="s">
        <v>9193</v>
      </c>
      <c r="D4992" s="113" t="s">
        <v>9194</v>
      </c>
      <c r="E4992" s="113" t="s">
        <v>211</v>
      </c>
      <c r="F4992" s="113"/>
      <c r="G4992" s="113">
        <v>1</v>
      </c>
      <c r="H4992" s="118">
        <v>127</v>
      </c>
      <c r="I4992" s="161">
        <v>0.25</v>
      </c>
      <c r="J4992" s="157">
        <f t="shared" si="156"/>
        <v>95.25</v>
      </c>
    </row>
    <row r="4993" spans="1:10" ht="15.75">
      <c r="A4993" s="37">
        <f t="shared" si="155"/>
        <v>4989</v>
      </c>
      <c r="B4993" s="115" t="s">
        <v>202</v>
      </c>
      <c r="C4993" s="116" t="s">
        <v>9195</v>
      </c>
      <c r="D4993" s="113" t="s">
        <v>9196</v>
      </c>
      <c r="E4993" s="113" t="s">
        <v>211</v>
      </c>
      <c r="F4993" s="113"/>
      <c r="G4993" s="113">
        <v>1</v>
      </c>
      <c r="H4993" s="118">
        <v>127</v>
      </c>
      <c r="I4993" s="161">
        <v>0.25</v>
      </c>
      <c r="J4993" s="157">
        <f t="shared" si="156"/>
        <v>95.25</v>
      </c>
    </row>
    <row r="4994" spans="1:10" ht="15.75">
      <c r="A4994" s="37">
        <f t="shared" si="155"/>
        <v>4990</v>
      </c>
      <c r="B4994" s="115" t="s">
        <v>202</v>
      </c>
      <c r="C4994" s="116" t="s">
        <v>9197</v>
      </c>
      <c r="D4994" s="113" t="s">
        <v>9198</v>
      </c>
      <c r="E4994" s="113" t="s">
        <v>211</v>
      </c>
      <c r="F4994" s="113"/>
      <c r="G4994" s="113">
        <v>1</v>
      </c>
      <c r="H4994" s="118">
        <v>127</v>
      </c>
      <c r="I4994" s="161">
        <v>0.25</v>
      </c>
      <c r="J4994" s="157">
        <f t="shared" si="156"/>
        <v>95.25</v>
      </c>
    </row>
    <row r="4995" spans="1:10" ht="15.75">
      <c r="A4995" s="37">
        <f t="shared" si="155"/>
        <v>4991</v>
      </c>
      <c r="B4995" s="115" t="s">
        <v>202</v>
      </c>
      <c r="C4995" s="116" t="s">
        <v>9199</v>
      </c>
      <c r="D4995" s="113" t="s">
        <v>9200</v>
      </c>
      <c r="E4995" s="113" t="s">
        <v>211</v>
      </c>
      <c r="F4995" s="113"/>
      <c r="G4995" s="113">
        <v>1</v>
      </c>
      <c r="H4995" s="118">
        <v>138.5</v>
      </c>
      <c r="I4995" s="161">
        <v>0.25</v>
      </c>
      <c r="J4995" s="157">
        <f t="shared" si="156"/>
        <v>103.875</v>
      </c>
    </row>
    <row r="4996" spans="1:10" ht="15.75">
      <c r="A4996" s="37">
        <f t="shared" si="155"/>
        <v>4992</v>
      </c>
      <c r="B4996" s="115" t="s">
        <v>202</v>
      </c>
      <c r="C4996" s="116" t="s">
        <v>9201</v>
      </c>
      <c r="D4996" s="113" t="s">
        <v>9202</v>
      </c>
      <c r="E4996" s="113" t="s">
        <v>211</v>
      </c>
      <c r="F4996" s="113"/>
      <c r="G4996" s="113">
        <v>1</v>
      </c>
      <c r="H4996" s="118">
        <v>138.5</v>
      </c>
      <c r="I4996" s="161">
        <v>0.25</v>
      </c>
      <c r="J4996" s="157">
        <f t="shared" si="156"/>
        <v>103.875</v>
      </c>
    </row>
    <row r="4997" spans="1:10" ht="15.75">
      <c r="A4997" s="37">
        <f t="shared" si="155"/>
        <v>4993</v>
      </c>
      <c r="B4997" s="115" t="s">
        <v>202</v>
      </c>
      <c r="C4997" s="116" t="s">
        <v>9203</v>
      </c>
      <c r="D4997" s="113" t="s">
        <v>9204</v>
      </c>
      <c r="E4997" s="113" t="s">
        <v>211</v>
      </c>
      <c r="F4997" s="113"/>
      <c r="G4997" s="113">
        <v>1</v>
      </c>
      <c r="H4997" s="118">
        <v>83</v>
      </c>
      <c r="I4997" s="161">
        <v>0.25</v>
      </c>
      <c r="J4997" s="157">
        <f t="shared" si="156"/>
        <v>62.25</v>
      </c>
    </row>
    <row r="4998" spans="1:10" ht="15.75">
      <c r="A4998" s="37">
        <f t="shared" si="155"/>
        <v>4994</v>
      </c>
      <c r="B4998" s="115" t="s">
        <v>202</v>
      </c>
      <c r="C4998" s="116" t="s">
        <v>9205</v>
      </c>
      <c r="D4998" s="113" t="s">
        <v>9206</v>
      </c>
      <c r="E4998" s="113" t="s">
        <v>211</v>
      </c>
      <c r="F4998" s="113"/>
      <c r="G4998" s="113">
        <v>1</v>
      </c>
      <c r="H4998" s="118">
        <v>141.5</v>
      </c>
      <c r="I4998" s="161">
        <v>0.25</v>
      </c>
      <c r="J4998" s="157">
        <f t="shared" si="156"/>
        <v>106.125</v>
      </c>
    </row>
    <row r="4999" spans="1:10" ht="15.75">
      <c r="A4999" s="37">
        <f t="shared" ref="A4999:A5062" si="157">A4998+1</f>
        <v>4995</v>
      </c>
      <c r="B4999" s="115" t="s">
        <v>202</v>
      </c>
      <c r="C4999" s="116" t="s">
        <v>9207</v>
      </c>
      <c r="D4999" s="113" t="s">
        <v>9208</v>
      </c>
      <c r="E4999" s="113" t="s">
        <v>211</v>
      </c>
      <c r="F4999" s="113"/>
      <c r="G4999" s="113">
        <v>1</v>
      </c>
      <c r="H4999" s="118">
        <v>160</v>
      </c>
      <c r="I4999" s="161">
        <v>0.25</v>
      </c>
      <c r="J4999" s="157">
        <f t="shared" si="156"/>
        <v>120</v>
      </c>
    </row>
    <row r="5000" spans="1:10" ht="15.75">
      <c r="A5000" s="37">
        <f t="shared" si="157"/>
        <v>4996</v>
      </c>
      <c r="B5000" s="115" t="s">
        <v>202</v>
      </c>
      <c r="C5000" s="116" t="s">
        <v>9209</v>
      </c>
      <c r="D5000" s="113" t="s">
        <v>9210</v>
      </c>
      <c r="E5000" s="113" t="s">
        <v>211</v>
      </c>
      <c r="F5000" s="113"/>
      <c r="G5000" s="113">
        <v>1</v>
      </c>
      <c r="H5000" s="118">
        <v>19.600000000000001</v>
      </c>
      <c r="I5000" s="161">
        <v>0.25</v>
      </c>
      <c r="J5000" s="157">
        <f t="shared" si="156"/>
        <v>14.700000000000001</v>
      </c>
    </row>
    <row r="5001" spans="1:10" ht="15.75">
      <c r="A5001" s="37">
        <f t="shared" si="157"/>
        <v>4997</v>
      </c>
      <c r="B5001" s="115" t="s">
        <v>202</v>
      </c>
      <c r="C5001" s="116" t="s">
        <v>9211</v>
      </c>
      <c r="D5001" s="113" t="s">
        <v>9212</v>
      </c>
      <c r="E5001" s="113" t="s">
        <v>211</v>
      </c>
      <c r="F5001" s="113"/>
      <c r="G5001" s="113">
        <v>1</v>
      </c>
      <c r="H5001" s="118">
        <v>180</v>
      </c>
      <c r="I5001" s="161">
        <v>0.25</v>
      </c>
      <c r="J5001" s="157">
        <f t="shared" si="156"/>
        <v>135</v>
      </c>
    </row>
    <row r="5002" spans="1:10" ht="15.75">
      <c r="A5002" s="37">
        <f t="shared" si="157"/>
        <v>4998</v>
      </c>
      <c r="B5002" s="115" t="s">
        <v>202</v>
      </c>
      <c r="C5002" s="116" t="s">
        <v>9213</v>
      </c>
      <c r="D5002" s="113" t="s">
        <v>9214</v>
      </c>
      <c r="E5002" s="113" t="s">
        <v>211</v>
      </c>
      <c r="F5002" s="113"/>
      <c r="G5002" s="113">
        <v>1</v>
      </c>
      <c r="H5002" s="118">
        <v>180</v>
      </c>
      <c r="I5002" s="161">
        <v>0.25</v>
      </c>
      <c r="J5002" s="157">
        <f t="shared" si="156"/>
        <v>135</v>
      </c>
    </row>
    <row r="5003" spans="1:10" ht="15.75">
      <c r="A5003" s="37">
        <f t="shared" si="157"/>
        <v>4999</v>
      </c>
      <c r="B5003" s="115" t="s">
        <v>202</v>
      </c>
      <c r="C5003" s="116" t="s">
        <v>9215</v>
      </c>
      <c r="D5003" s="113" t="s">
        <v>9216</v>
      </c>
      <c r="E5003" s="113" t="s">
        <v>211</v>
      </c>
      <c r="F5003" s="113"/>
      <c r="G5003" s="113">
        <v>1</v>
      </c>
      <c r="H5003" s="118">
        <v>13.5</v>
      </c>
      <c r="I5003" s="161">
        <v>0.25</v>
      </c>
      <c r="J5003" s="157">
        <f t="shared" si="156"/>
        <v>10.125</v>
      </c>
    </row>
    <row r="5004" spans="1:10" ht="15.75">
      <c r="A5004" s="37">
        <f t="shared" si="157"/>
        <v>5000</v>
      </c>
      <c r="B5004" s="115" t="s">
        <v>202</v>
      </c>
      <c r="C5004" s="116" t="s">
        <v>9217</v>
      </c>
      <c r="D5004" s="113" t="s">
        <v>9218</v>
      </c>
      <c r="E5004" s="113" t="s">
        <v>211</v>
      </c>
      <c r="F5004" s="113"/>
      <c r="G5004" s="113">
        <v>1</v>
      </c>
      <c r="H5004" s="118">
        <v>270</v>
      </c>
      <c r="I5004" s="161">
        <v>0.25</v>
      </c>
      <c r="J5004" s="157">
        <f t="shared" si="156"/>
        <v>202.5</v>
      </c>
    </row>
    <row r="5005" spans="1:10" ht="30">
      <c r="A5005" s="37">
        <f t="shared" si="157"/>
        <v>5001</v>
      </c>
      <c r="B5005" s="115" t="s">
        <v>202</v>
      </c>
      <c r="C5005" s="116" t="s">
        <v>9219</v>
      </c>
      <c r="D5005" s="113" t="s">
        <v>9220</v>
      </c>
      <c r="E5005" s="113" t="s">
        <v>211</v>
      </c>
      <c r="F5005" s="113"/>
      <c r="G5005" s="113">
        <v>1</v>
      </c>
      <c r="H5005" s="118">
        <v>1865</v>
      </c>
      <c r="I5005" s="161">
        <v>0.25</v>
      </c>
      <c r="J5005" s="157">
        <f t="shared" si="156"/>
        <v>1398.75</v>
      </c>
    </row>
    <row r="5006" spans="1:10" ht="30">
      <c r="A5006" s="37">
        <f t="shared" si="157"/>
        <v>5002</v>
      </c>
      <c r="B5006" s="115" t="s">
        <v>202</v>
      </c>
      <c r="C5006" s="116" t="s">
        <v>9221</v>
      </c>
      <c r="D5006" s="113" t="s">
        <v>9222</v>
      </c>
      <c r="E5006" s="113" t="s">
        <v>211</v>
      </c>
      <c r="F5006" s="113"/>
      <c r="G5006" s="113">
        <v>1</v>
      </c>
      <c r="H5006" s="118">
        <v>1865</v>
      </c>
      <c r="I5006" s="161">
        <v>0.25</v>
      </c>
      <c r="J5006" s="157">
        <f t="shared" si="156"/>
        <v>1398.75</v>
      </c>
    </row>
    <row r="5007" spans="1:10" ht="30">
      <c r="A5007" s="37">
        <f t="shared" si="157"/>
        <v>5003</v>
      </c>
      <c r="B5007" s="115" t="s">
        <v>202</v>
      </c>
      <c r="C5007" s="116" t="s">
        <v>9223</v>
      </c>
      <c r="D5007" s="113" t="s">
        <v>9224</v>
      </c>
      <c r="E5007" s="113" t="s">
        <v>211</v>
      </c>
      <c r="F5007" s="113"/>
      <c r="G5007" s="113">
        <v>1</v>
      </c>
      <c r="H5007" s="118">
        <v>1865</v>
      </c>
      <c r="I5007" s="161">
        <v>0.25</v>
      </c>
      <c r="J5007" s="157">
        <f t="shared" si="156"/>
        <v>1398.75</v>
      </c>
    </row>
    <row r="5008" spans="1:10" ht="30">
      <c r="A5008" s="37">
        <f t="shared" si="157"/>
        <v>5004</v>
      </c>
      <c r="B5008" s="115" t="s">
        <v>202</v>
      </c>
      <c r="C5008" s="116" t="s">
        <v>9225</v>
      </c>
      <c r="D5008" s="113" t="s">
        <v>9226</v>
      </c>
      <c r="E5008" s="113" t="s">
        <v>211</v>
      </c>
      <c r="F5008" s="113"/>
      <c r="G5008" s="113">
        <v>1</v>
      </c>
      <c r="H5008" s="118">
        <v>1865</v>
      </c>
      <c r="I5008" s="161">
        <v>0.25</v>
      </c>
      <c r="J5008" s="157">
        <f t="shared" si="156"/>
        <v>1398.75</v>
      </c>
    </row>
    <row r="5009" spans="1:10" ht="15.75">
      <c r="A5009" s="37">
        <f t="shared" si="157"/>
        <v>5005</v>
      </c>
      <c r="B5009" s="115" t="s">
        <v>202</v>
      </c>
      <c r="C5009" s="116" t="s">
        <v>9227</v>
      </c>
      <c r="D5009" s="113" t="s">
        <v>9228</v>
      </c>
      <c r="E5009" s="113" t="s">
        <v>211</v>
      </c>
      <c r="F5009" s="113"/>
      <c r="G5009" s="113">
        <v>1</v>
      </c>
      <c r="H5009" s="118">
        <v>1515</v>
      </c>
      <c r="I5009" s="161">
        <v>0.25</v>
      </c>
      <c r="J5009" s="157">
        <f t="shared" si="156"/>
        <v>1136.25</v>
      </c>
    </row>
    <row r="5010" spans="1:10" ht="15.75">
      <c r="A5010" s="37">
        <f t="shared" si="157"/>
        <v>5006</v>
      </c>
      <c r="B5010" s="115" t="s">
        <v>202</v>
      </c>
      <c r="C5010" s="116" t="s">
        <v>9229</v>
      </c>
      <c r="D5010" s="113" t="s">
        <v>9230</v>
      </c>
      <c r="E5010" s="113" t="s">
        <v>211</v>
      </c>
      <c r="F5010" s="113"/>
      <c r="G5010" s="113">
        <v>1</v>
      </c>
      <c r="H5010" s="118">
        <v>1515</v>
      </c>
      <c r="I5010" s="161">
        <v>0.25</v>
      </c>
      <c r="J5010" s="157">
        <f t="shared" si="156"/>
        <v>1136.25</v>
      </c>
    </row>
    <row r="5011" spans="1:10" ht="15.75">
      <c r="A5011" s="37">
        <f t="shared" si="157"/>
        <v>5007</v>
      </c>
      <c r="B5011" s="115" t="s">
        <v>202</v>
      </c>
      <c r="C5011" s="116" t="s">
        <v>9231</v>
      </c>
      <c r="D5011" s="113" t="s">
        <v>9232</v>
      </c>
      <c r="E5011" s="113" t="s">
        <v>211</v>
      </c>
      <c r="F5011" s="113"/>
      <c r="G5011" s="113">
        <v>1</v>
      </c>
      <c r="H5011" s="118">
        <v>1515</v>
      </c>
      <c r="I5011" s="161">
        <v>0.25</v>
      </c>
      <c r="J5011" s="157">
        <f t="shared" si="156"/>
        <v>1136.25</v>
      </c>
    </row>
    <row r="5012" spans="1:10" ht="15.75">
      <c r="A5012" s="37">
        <f t="shared" si="157"/>
        <v>5008</v>
      </c>
      <c r="B5012" s="115" t="s">
        <v>202</v>
      </c>
      <c r="C5012" s="116" t="s">
        <v>9233</v>
      </c>
      <c r="D5012" s="113" t="s">
        <v>9234</v>
      </c>
      <c r="E5012" s="113" t="s">
        <v>211</v>
      </c>
      <c r="F5012" s="113"/>
      <c r="G5012" s="113">
        <v>1</v>
      </c>
      <c r="H5012" s="118">
        <v>1515</v>
      </c>
      <c r="I5012" s="161">
        <v>0.25</v>
      </c>
      <c r="J5012" s="157">
        <f t="shared" si="156"/>
        <v>1136.25</v>
      </c>
    </row>
    <row r="5013" spans="1:10" ht="15.75">
      <c r="A5013" s="37">
        <f t="shared" si="157"/>
        <v>5009</v>
      </c>
      <c r="B5013" s="115" t="s">
        <v>202</v>
      </c>
      <c r="C5013" s="116" t="s">
        <v>9235</v>
      </c>
      <c r="D5013" s="113" t="s">
        <v>9236</v>
      </c>
      <c r="E5013" s="113" t="s">
        <v>211</v>
      </c>
      <c r="F5013" s="113"/>
      <c r="G5013" s="113">
        <v>1</v>
      </c>
      <c r="H5013" s="118">
        <v>1350</v>
      </c>
      <c r="I5013" s="161">
        <v>0.25</v>
      </c>
      <c r="J5013" s="157">
        <f t="shared" si="156"/>
        <v>1012.5</v>
      </c>
    </row>
    <row r="5014" spans="1:10" ht="15.75">
      <c r="A5014" s="37">
        <f t="shared" si="157"/>
        <v>5010</v>
      </c>
      <c r="B5014" s="115" t="s">
        <v>202</v>
      </c>
      <c r="C5014" s="116" t="s">
        <v>9237</v>
      </c>
      <c r="D5014" s="113" t="s">
        <v>9238</v>
      </c>
      <c r="E5014" s="113" t="s">
        <v>211</v>
      </c>
      <c r="F5014" s="113"/>
      <c r="G5014" s="113">
        <v>1</v>
      </c>
      <c r="H5014" s="118">
        <v>1350</v>
      </c>
      <c r="I5014" s="161">
        <v>0.25</v>
      </c>
      <c r="J5014" s="157">
        <f t="shared" si="156"/>
        <v>1012.5</v>
      </c>
    </row>
    <row r="5015" spans="1:10" ht="15.75">
      <c r="A5015" s="37">
        <f t="shared" si="157"/>
        <v>5011</v>
      </c>
      <c r="B5015" s="115" t="s">
        <v>202</v>
      </c>
      <c r="C5015" s="116" t="s">
        <v>9239</v>
      </c>
      <c r="D5015" s="113" t="s">
        <v>9240</v>
      </c>
      <c r="E5015" s="113" t="s">
        <v>211</v>
      </c>
      <c r="F5015" s="113"/>
      <c r="G5015" s="113">
        <v>1</v>
      </c>
      <c r="H5015" s="118">
        <v>1350</v>
      </c>
      <c r="I5015" s="161">
        <v>0.25</v>
      </c>
      <c r="J5015" s="157">
        <f t="shared" si="156"/>
        <v>1012.5</v>
      </c>
    </row>
    <row r="5016" spans="1:10" ht="15.75">
      <c r="A5016" s="37">
        <f t="shared" si="157"/>
        <v>5012</v>
      </c>
      <c r="B5016" s="115" t="s">
        <v>202</v>
      </c>
      <c r="C5016" s="116" t="s">
        <v>9241</v>
      </c>
      <c r="D5016" s="113" t="s">
        <v>9242</v>
      </c>
      <c r="E5016" s="113" t="s">
        <v>211</v>
      </c>
      <c r="F5016" s="113"/>
      <c r="G5016" s="113">
        <v>1</v>
      </c>
      <c r="H5016" s="118">
        <v>1350</v>
      </c>
      <c r="I5016" s="161">
        <v>0.25</v>
      </c>
      <c r="J5016" s="157">
        <f t="shared" si="156"/>
        <v>1012.5</v>
      </c>
    </row>
    <row r="5017" spans="1:10" ht="15.75">
      <c r="A5017" s="37">
        <f t="shared" si="157"/>
        <v>5013</v>
      </c>
      <c r="B5017" s="115" t="s">
        <v>202</v>
      </c>
      <c r="C5017" s="116" t="s">
        <v>9243</v>
      </c>
      <c r="D5017" s="113" t="s">
        <v>9244</v>
      </c>
      <c r="E5017" s="113" t="s">
        <v>211</v>
      </c>
      <c r="F5017" s="113"/>
      <c r="G5017" s="113">
        <v>1</v>
      </c>
      <c r="H5017" s="118">
        <v>1175</v>
      </c>
      <c r="I5017" s="161">
        <v>0.25</v>
      </c>
      <c r="J5017" s="157">
        <f t="shared" si="156"/>
        <v>881.25</v>
      </c>
    </row>
    <row r="5018" spans="1:10" ht="15.75">
      <c r="A5018" s="37">
        <f t="shared" si="157"/>
        <v>5014</v>
      </c>
      <c r="B5018" s="115" t="s">
        <v>202</v>
      </c>
      <c r="C5018" s="116" t="s">
        <v>9245</v>
      </c>
      <c r="D5018" s="113" t="s">
        <v>9246</v>
      </c>
      <c r="E5018" s="113" t="s">
        <v>211</v>
      </c>
      <c r="F5018" s="113"/>
      <c r="G5018" s="113">
        <v>1</v>
      </c>
      <c r="H5018" s="118">
        <v>1175</v>
      </c>
      <c r="I5018" s="161">
        <v>0.25</v>
      </c>
      <c r="J5018" s="157">
        <f t="shared" si="156"/>
        <v>881.25</v>
      </c>
    </row>
    <row r="5019" spans="1:10" ht="30">
      <c r="A5019" s="37">
        <f t="shared" si="157"/>
        <v>5015</v>
      </c>
      <c r="B5019" s="115" t="s">
        <v>202</v>
      </c>
      <c r="C5019" s="116" t="s">
        <v>9247</v>
      </c>
      <c r="D5019" s="113" t="s">
        <v>9248</v>
      </c>
      <c r="E5019" s="113" t="s">
        <v>211</v>
      </c>
      <c r="F5019" s="113"/>
      <c r="G5019" s="113">
        <v>1</v>
      </c>
      <c r="H5019" s="118">
        <v>1175</v>
      </c>
      <c r="I5019" s="161">
        <v>0.25</v>
      </c>
      <c r="J5019" s="157">
        <f t="shared" si="156"/>
        <v>881.25</v>
      </c>
    </row>
    <row r="5020" spans="1:10" ht="30">
      <c r="A5020" s="37">
        <f t="shared" si="157"/>
        <v>5016</v>
      </c>
      <c r="B5020" s="115" t="s">
        <v>202</v>
      </c>
      <c r="C5020" s="116" t="s">
        <v>9249</v>
      </c>
      <c r="D5020" s="113" t="s">
        <v>9250</v>
      </c>
      <c r="E5020" s="113" t="s">
        <v>211</v>
      </c>
      <c r="F5020" s="113"/>
      <c r="G5020" s="113">
        <v>1</v>
      </c>
      <c r="H5020" s="118">
        <v>1175</v>
      </c>
      <c r="I5020" s="161">
        <v>0.25</v>
      </c>
      <c r="J5020" s="157">
        <f t="shared" si="156"/>
        <v>881.25</v>
      </c>
    </row>
    <row r="5021" spans="1:10" ht="15.75">
      <c r="A5021" s="37">
        <f t="shared" si="157"/>
        <v>5017</v>
      </c>
      <c r="B5021" s="115" t="s">
        <v>202</v>
      </c>
      <c r="C5021" s="116" t="s">
        <v>9251</v>
      </c>
      <c r="D5021" s="113" t="s">
        <v>9252</v>
      </c>
      <c r="E5021" s="113" t="s">
        <v>211</v>
      </c>
      <c r="F5021" s="113"/>
      <c r="G5021" s="113">
        <v>1</v>
      </c>
      <c r="H5021" s="118">
        <v>2970</v>
      </c>
      <c r="I5021" s="161">
        <v>0.25</v>
      </c>
      <c r="J5021" s="157">
        <f t="shared" si="156"/>
        <v>2227.5</v>
      </c>
    </row>
    <row r="5022" spans="1:10" ht="15.75">
      <c r="A5022" s="37">
        <f t="shared" si="157"/>
        <v>5018</v>
      </c>
      <c r="B5022" s="115" t="s">
        <v>202</v>
      </c>
      <c r="C5022" s="116" t="s">
        <v>9253</v>
      </c>
      <c r="D5022" s="113" t="s">
        <v>9254</v>
      </c>
      <c r="E5022" s="113" t="s">
        <v>211</v>
      </c>
      <c r="F5022" s="113"/>
      <c r="G5022" s="113">
        <v>1</v>
      </c>
      <c r="H5022" s="118">
        <v>1545</v>
      </c>
      <c r="I5022" s="161">
        <v>0.25</v>
      </c>
      <c r="J5022" s="157">
        <f t="shared" si="156"/>
        <v>1158.75</v>
      </c>
    </row>
    <row r="5023" spans="1:10" ht="15.75">
      <c r="A5023" s="37">
        <f t="shared" si="157"/>
        <v>5019</v>
      </c>
      <c r="B5023" s="115" t="s">
        <v>202</v>
      </c>
      <c r="C5023" s="116" t="s">
        <v>9255</v>
      </c>
      <c r="D5023" s="113" t="s">
        <v>9256</v>
      </c>
      <c r="E5023" s="113" t="s">
        <v>211</v>
      </c>
      <c r="F5023" s="113"/>
      <c r="G5023" s="113">
        <v>1</v>
      </c>
      <c r="H5023" s="118">
        <v>1290</v>
      </c>
      <c r="I5023" s="161">
        <v>0.25</v>
      </c>
      <c r="J5023" s="157">
        <f t="shared" si="156"/>
        <v>967.5</v>
      </c>
    </row>
    <row r="5024" spans="1:10" ht="15.75">
      <c r="A5024" s="37">
        <f t="shared" si="157"/>
        <v>5020</v>
      </c>
      <c r="B5024" s="115" t="s">
        <v>202</v>
      </c>
      <c r="C5024" s="116" t="s">
        <v>9257</v>
      </c>
      <c r="D5024" s="113" t="s">
        <v>9258</v>
      </c>
      <c r="E5024" s="113" t="s">
        <v>211</v>
      </c>
      <c r="F5024" s="113"/>
      <c r="G5024" s="113">
        <v>1</v>
      </c>
      <c r="H5024" s="118">
        <v>1010</v>
      </c>
      <c r="I5024" s="161">
        <v>0.25</v>
      </c>
      <c r="J5024" s="157">
        <f t="shared" si="156"/>
        <v>757.5</v>
      </c>
    </row>
    <row r="5025" spans="1:10" ht="15.75">
      <c r="A5025" s="37">
        <f t="shared" si="157"/>
        <v>5021</v>
      </c>
      <c r="B5025" s="115" t="s">
        <v>202</v>
      </c>
      <c r="C5025" s="116" t="s">
        <v>9259</v>
      </c>
      <c r="D5025" s="113" t="s">
        <v>9260</v>
      </c>
      <c r="E5025" s="113" t="s">
        <v>211</v>
      </c>
      <c r="F5025" s="113"/>
      <c r="G5025" s="113">
        <v>1</v>
      </c>
      <c r="H5025" s="118">
        <v>13.5</v>
      </c>
      <c r="I5025" s="161">
        <v>0.25</v>
      </c>
      <c r="J5025" s="157">
        <f t="shared" si="156"/>
        <v>10.125</v>
      </c>
    </row>
    <row r="5026" spans="1:10" ht="15.75">
      <c r="A5026" s="37">
        <f t="shared" si="157"/>
        <v>5022</v>
      </c>
      <c r="B5026" s="115" t="s">
        <v>202</v>
      </c>
      <c r="C5026" s="116" t="s">
        <v>9261</v>
      </c>
      <c r="D5026" s="113" t="s">
        <v>9262</v>
      </c>
      <c r="E5026" s="113" t="s">
        <v>211</v>
      </c>
      <c r="F5026" s="113"/>
      <c r="G5026" s="113">
        <v>1</v>
      </c>
      <c r="H5026" s="118">
        <v>1330</v>
      </c>
      <c r="I5026" s="161">
        <v>0.25</v>
      </c>
      <c r="J5026" s="157">
        <f t="shared" si="156"/>
        <v>997.5</v>
      </c>
    </row>
    <row r="5027" spans="1:10" ht="15.75">
      <c r="A5027" s="37">
        <f t="shared" si="157"/>
        <v>5023</v>
      </c>
      <c r="B5027" s="115" t="s">
        <v>202</v>
      </c>
      <c r="C5027" s="116" t="s">
        <v>9263</v>
      </c>
      <c r="D5027" s="113" t="s">
        <v>9264</v>
      </c>
      <c r="E5027" s="113" t="s">
        <v>211</v>
      </c>
      <c r="F5027" s="113"/>
      <c r="G5027" s="113">
        <v>1</v>
      </c>
      <c r="H5027" s="118">
        <v>1075</v>
      </c>
      <c r="I5027" s="161">
        <v>0.25</v>
      </c>
      <c r="J5027" s="157">
        <f t="shared" si="156"/>
        <v>806.25</v>
      </c>
    </row>
    <row r="5028" spans="1:10" ht="15.75">
      <c r="A5028" s="37">
        <f t="shared" si="157"/>
        <v>5024</v>
      </c>
      <c r="B5028" s="115" t="s">
        <v>202</v>
      </c>
      <c r="C5028" s="116" t="s">
        <v>9265</v>
      </c>
      <c r="D5028" s="113" t="s">
        <v>9266</v>
      </c>
      <c r="E5028" s="113" t="s">
        <v>211</v>
      </c>
      <c r="F5028" s="113"/>
      <c r="G5028" s="113">
        <v>1</v>
      </c>
      <c r="H5028" s="118">
        <v>805</v>
      </c>
      <c r="I5028" s="161">
        <v>0.25</v>
      </c>
      <c r="J5028" s="157">
        <f t="shared" si="156"/>
        <v>603.75</v>
      </c>
    </row>
    <row r="5029" spans="1:10" ht="15.75">
      <c r="A5029" s="37">
        <f t="shared" si="157"/>
        <v>5025</v>
      </c>
      <c r="B5029" s="115" t="s">
        <v>202</v>
      </c>
      <c r="C5029" s="116" t="s">
        <v>9267</v>
      </c>
      <c r="D5029" s="113" t="s">
        <v>9268</v>
      </c>
      <c r="E5029" s="113" t="s">
        <v>211</v>
      </c>
      <c r="F5029" s="113"/>
      <c r="G5029" s="113">
        <v>1</v>
      </c>
      <c r="H5029" s="118">
        <v>805</v>
      </c>
      <c r="I5029" s="161">
        <v>0.25</v>
      </c>
      <c r="J5029" s="157">
        <f t="shared" si="156"/>
        <v>603.75</v>
      </c>
    </row>
    <row r="5030" spans="1:10" ht="15.75">
      <c r="A5030" s="37">
        <f t="shared" si="157"/>
        <v>5026</v>
      </c>
      <c r="B5030" s="115" t="s">
        <v>202</v>
      </c>
      <c r="C5030" s="113" t="s">
        <v>9269</v>
      </c>
      <c r="D5030" s="113" t="s">
        <v>9270</v>
      </c>
      <c r="E5030" s="113" t="s">
        <v>211</v>
      </c>
      <c r="F5030" s="113"/>
      <c r="G5030" s="113">
        <v>1</v>
      </c>
      <c r="H5030" s="118">
        <v>73.5</v>
      </c>
      <c r="I5030" s="161">
        <v>0.25</v>
      </c>
      <c r="J5030" s="157">
        <f t="shared" si="156"/>
        <v>55.125</v>
      </c>
    </row>
    <row r="5031" spans="1:10" ht="15.75">
      <c r="A5031" s="37">
        <f t="shared" si="157"/>
        <v>5027</v>
      </c>
      <c r="B5031" s="115" t="s">
        <v>202</v>
      </c>
      <c r="C5031" s="116" t="s">
        <v>9271</v>
      </c>
      <c r="D5031" s="113" t="s">
        <v>9272</v>
      </c>
      <c r="E5031" s="113" t="s">
        <v>211</v>
      </c>
      <c r="F5031" s="113"/>
      <c r="G5031" s="113">
        <v>1</v>
      </c>
      <c r="H5031" s="118">
        <v>73.5</v>
      </c>
      <c r="I5031" s="161">
        <v>0.25</v>
      </c>
      <c r="J5031" s="157">
        <f t="shared" si="156"/>
        <v>55.125</v>
      </c>
    </row>
    <row r="5032" spans="1:10" ht="15.75">
      <c r="A5032" s="37">
        <f t="shared" si="157"/>
        <v>5028</v>
      </c>
      <c r="B5032" s="115" t="s">
        <v>202</v>
      </c>
      <c r="C5032" s="116" t="s">
        <v>9273</v>
      </c>
      <c r="D5032" s="113" t="s">
        <v>9270</v>
      </c>
      <c r="E5032" s="113" t="s">
        <v>211</v>
      </c>
      <c r="F5032" s="113"/>
      <c r="G5032" s="113">
        <v>1</v>
      </c>
      <c r="H5032" s="118">
        <v>83</v>
      </c>
      <c r="I5032" s="161">
        <v>0.25</v>
      </c>
      <c r="J5032" s="157">
        <f t="shared" si="156"/>
        <v>62.25</v>
      </c>
    </row>
    <row r="5033" spans="1:10" ht="15.75">
      <c r="A5033" s="37">
        <f t="shared" si="157"/>
        <v>5029</v>
      </c>
      <c r="B5033" s="115" t="s">
        <v>202</v>
      </c>
      <c r="C5033" s="116" t="s">
        <v>9274</v>
      </c>
      <c r="D5033" s="113" t="s">
        <v>9272</v>
      </c>
      <c r="E5033" s="113" t="s">
        <v>211</v>
      </c>
      <c r="F5033" s="113"/>
      <c r="G5033" s="113">
        <v>1</v>
      </c>
      <c r="H5033" s="118">
        <v>83</v>
      </c>
      <c r="I5033" s="161">
        <v>0.25</v>
      </c>
      <c r="J5033" s="157">
        <f t="shared" si="156"/>
        <v>62.25</v>
      </c>
    </row>
    <row r="5034" spans="1:10" ht="15.75">
      <c r="A5034" s="37">
        <f t="shared" si="157"/>
        <v>5030</v>
      </c>
      <c r="B5034" s="115" t="s">
        <v>202</v>
      </c>
      <c r="C5034" s="116" t="s">
        <v>9275</v>
      </c>
      <c r="D5034" s="113" t="s">
        <v>9276</v>
      </c>
      <c r="E5034" s="113" t="s">
        <v>211</v>
      </c>
      <c r="F5034" s="113"/>
      <c r="G5034" s="113">
        <v>1</v>
      </c>
      <c r="H5034" s="118">
        <v>73.5</v>
      </c>
      <c r="I5034" s="161">
        <v>0.25</v>
      </c>
      <c r="J5034" s="157">
        <f t="shared" si="156"/>
        <v>55.125</v>
      </c>
    </row>
    <row r="5035" spans="1:10" ht="15.75">
      <c r="A5035" s="37">
        <f t="shared" si="157"/>
        <v>5031</v>
      </c>
      <c r="B5035" s="115" t="s">
        <v>202</v>
      </c>
      <c r="C5035" s="116" t="s">
        <v>9277</v>
      </c>
      <c r="D5035" s="113" t="s">
        <v>9278</v>
      </c>
      <c r="E5035" s="113" t="s">
        <v>211</v>
      </c>
      <c r="F5035" s="113"/>
      <c r="G5035" s="113">
        <v>1</v>
      </c>
      <c r="H5035" s="118">
        <v>73.5</v>
      </c>
      <c r="I5035" s="161">
        <v>0.25</v>
      </c>
      <c r="J5035" s="157">
        <f t="shared" si="156"/>
        <v>55.125</v>
      </c>
    </row>
    <row r="5036" spans="1:10" ht="15.75">
      <c r="A5036" s="37">
        <f t="shared" si="157"/>
        <v>5032</v>
      </c>
      <c r="B5036" s="115" t="s">
        <v>202</v>
      </c>
      <c r="C5036" s="116" t="s">
        <v>9279</v>
      </c>
      <c r="D5036" s="113" t="s">
        <v>9276</v>
      </c>
      <c r="E5036" s="113" t="s">
        <v>211</v>
      </c>
      <c r="F5036" s="113"/>
      <c r="G5036" s="113">
        <v>1</v>
      </c>
      <c r="H5036" s="118">
        <v>83</v>
      </c>
      <c r="I5036" s="161">
        <v>0.25</v>
      </c>
      <c r="J5036" s="157">
        <f t="shared" si="156"/>
        <v>62.25</v>
      </c>
    </row>
    <row r="5037" spans="1:10" ht="15.75">
      <c r="A5037" s="37">
        <f t="shared" si="157"/>
        <v>5033</v>
      </c>
      <c r="B5037" s="115" t="s">
        <v>202</v>
      </c>
      <c r="C5037" s="116" t="s">
        <v>9280</v>
      </c>
      <c r="D5037" s="113" t="s">
        <v>9278</v>
      </c>
      <c r="E5037" s="113" t="s">
        <v>211</v>
      </c>
      <c r="F5037" s="113"/>
      <c r="G5037" s="113">
        <v>1</v>
      </c>
      <c r="H5037" s="118">
        <v>83</v>
      </c>
      <c r="I5037" s="161">
        <v>0.25</v>
      </c>
      <c r="J5037" s="157">
        <f t="shared" si="156"/>
        <v>62.25</v>
      </c>
    </row>
    <row r="5038" spans="1:10" ht="15.75">
      <c r="A5038" s="37">
        <f t="shared" si="157"/>
        <v>5034</v>
      </c>
      <c r="B5038" s="115" t="s">
        <v>202</v>
      </c>
      <c r="C5038" s="116" t="s">
        <v>9281</v>
      </c>
      <c r="D5038" s="113" t="s">
        <v>9282</v>
      </c>
      <c r="E5038" s="113" t="s">
        <v>211</v>
      </c>
      <c r="F5038" s="113"/>
      <c r="G5038" s="113">
        <v>1</v>
      </c>
      <c r="H5038" s="118">
        <v>84.5</v>
      </c>
      <c r="I5038" s="161">
        <v>0.25</v>
      </c>
      <c r="J5038" s="157">
        <f t="shared" si="156"/>
        <v>63.375</v>
      </c>
    </row>
    <row r="5039" spans="1:10" ht="15.75">
      <c r="A5039" s="37">
        <f t="shared" si="157"/>
        <v>5035</v>
      </c>
      <c r="B5039" s="115" t="s">
        <v>202</v>
      </c>
      <c r="C5039" s="116" t="s">
        <v>9283</v>
      </c>
      <c r="D5039" s="113" t="s">
        <v>9282</v>
      </c>
      <c r="E5039" s="113" t="s">
        <v>211</v>
      </c>
      <c r="F5039" s="113"/>
      <c r="G5039" s="113">
        <v>1</v>
      </c>
      <c r="H5039" s="118">
        <v>98.5</v>
      </c>
      <c r="I5039" s="161">
        <v>0.25</v>
      </c>
      <c r="J5039" s="157">
        <f t="shared" si="156"/>
        <v>73.875</v>
      </c>
    </row>
    <row r="5040" spans="1:10" ht="15.75">
      <c r="A5040" s="37">
        <f t="shared" si="157"/>
        <v>5036</v>
      </c>
      <c r="B5040" s="115" t="s">
        <v>202</v>
      </c>
      <c r="C5040" s="116" t="s">
        <v>9284</v>
      </c>
      <c r="D5040" s="113" t="s">
        <v>9285</v>
      </c>
      <c r="E5040" s="113" t="s">
        <v>211</v>
      </c>
      <c r="F5040" s="113"/>
      <c r="G5040" s="113">
        <v>1</v>
      </c>
      <c r="H5040" s="118">
        <v>98.5</v>
      </c>
      <c r="I5040" s="161">
        <v>0.25</v>
      </c>
      <c r="J5040" s="157">
        <f t="shared" si="156"/>
        <v>73.875</v>
      </c>
    </row>
    <row r="5041" spans="1:10" ht="15.75">
      <c r="A5041" s="37">
        <f t="shared" si="157"/>
        <v>5037</v>
      </c>
      <c r="B5041" s="115" t="s">
        <v>202</v>
      </c>
      <c r="C5041" s="116" t="s">
        <v>9286</v>
      </c>
      <c r="D5041" s="113" t="s">
        <v>9287</v>
      </c>
      <c r="E5041" s="113" t="s">
        <v>211</v>
      </c>
      <c r="F5041" s="113"/>
      <c r="G5041" s="113">
        <v>1</v>
      </c>
      <c r="H5041" s="118">
        <v>84.5</v>
      </c>
      <c r="I5041" s="161">
        <v>0.25</v>
      </c>
      <c r="J5041" s="157">
        <f t="shared" si="156"/>
        <v>63.375</v>
      </c>
    </row>
    <row r="5042" spans="1:10" ht="15.75">
      <c r="A5042" s="37">
        <f t="shared" si="157"/>
        <v>5038</v>
      </c>
      <c r="B5042" s="115" t="s">
        <v>202</v>
      </c>
      <c r="C5042" s="116" t="s">
        <v>9288</v>
      </c>
      <c r="D5042" s="113" t="s">
        <v>9289</v>
      </c>
      <c r="E5042" s="113" t="s">
        <v>211</v>
      </c>
      <c r="F5042" s="113"/>
      <c r="G5042" s="113">
        <v>1</v>
      </c>
      <c r="H5042" s="118">
        <v>84.5</v>
      </c>
      <c r="I5042" s="161">
        <v>0.25</v>
      </c>
      <c r="J5042" s="157">
        <f t="shared" si="156"/>
        <v>63.375</v>
      </c>
    </row>
    <row r="5043" spans="1:10" ht="15.75">
      <c r="A5043" s="37">
        <f t="shared" si="157"/>
        <v>5039</v>
      </c>
      <c r="B5043" s="115" t="s">
        <v>202</v>
      </c>
      <c r="C5043" s="116" t="s">
        <v>9290</v>
      </c>
      <c r="D5043" s="113" t="s">
        <v>9287</v>
      </c>
      <c r="E5043" s="113" t="s">
        <v>211</v>
      </c>
      <c r="F5043" s="113"/>
      <c r="G5043" s="113">
        <v>1</v>
      </c>
      <c r="H5043" s="118">
        <v>98.5</v>
      </c>
      <c r="I5043" s="161">
        <v>0.25</v>
      </c>
      <c r="J5043" s="157">
        <f t="shared" si="156"/>
        <v>73.875</v>
      </c>
    </row>
    <row r="5044" spans="1:10" ht="15.75">
      <c r="A5044" s="37">
        <f t="shared" si="157"/>
        <v>5040</v>
      </c>
      <c r="B5044" s="115" t="s">
        <v>202</v>
      </c>
      <c r="C5044" s="116" t="s">
        <v>9291</v>
      </c>
      <c r="D5044" s="113" t="s">
        <v>9289</v>
      </c>
      <c r="E5044" s="113" t="s">
        <v>211</v>
      </c>
      <c r="F5044" s="113"/>
      <c r="G5044" s="113">
        <v>1</v>
      </c>
      <c r="H5044" s="118">
        <v>98.5</v>
      </c>
      <c r="I5044" s="161">
        <v>0.25</v>
      </c>
      <c r="J5044" s="157">
        <f t="shared" si="156"/>
        <v>73.875</v>
      </c>
    </row>
    <row r="5045" spans="1:10" ht="15.75">
      <c r="A5045" s="37">
        <f t="shared" si="157"/>
        <v>5041</v>
      </c>
      <c r="B5045" s="115" t="s">
        <v>202</v>
      </c>
      <c r="C5045" s="116" t="s">
        <v>9292</v>
      </c>
      <c r="D5045" s="113" t="s">
        <v>9293</v>
      </c>
      <c r="E5045" s="113" t="s">
        <v>211</v>
      </c>
      <c r="F5045" s="113"/>
      <c r="G5045" s="113">
        <v>1</v>
      </c>
      <c r="H5045" s="118">
        <v>102.5</v>
      </c>
      <c r="I5045" s="161">
        <v>0.25</v>
      </c>
      <c r="J5045" s="157">
        <f t="shared" si="156"/>
        <v>76.875</v>
      </c>
    </row>
    <row r="5046" spans="1:10" ht="15.75">
      <c r="A5046" s="37">
        <f t="shared" si="157"/>
        <v>5042</v>
      </c>
      <c r="B5046" s="115" t="s">
        <v>202</v>
      </c>
      <c r="C5046" s="116" t="s">
        <v>9294</v>
      </c>
      <c r="D5046" s="113" t="s">
        <v>9295</v>
      </c>
      <c r="E5046" s="113" t="s">
        <v>211</v>
      </c>
      <c r="F5046" s="113"/>
      <c r="G5046" s="113">
        <v>1</v>
      </c>
      <c r="H5046" s="118">
        <v>102.5</v>
      </c>
      <c r="I5046" s="161">
        <v>0.25</v>
      </c>
      <c r="J5046" s="157">
        <f t="shared" si="156"/>
        <v>76.875</v>
      </c>
    </row>
    <row r="5047" spans="1:10" ht="15.75">
      <c r="A5047" s="37">
        <f t="shared" si="157"/>
        <v>5043</v>
      </c>
      <c r="B5047" s="115" t="s">
        <v>202</v>
      </c>
      <c r="C5047" s="116" t="s">
        <v>9296</v>
      </c>
      <c r="D5047" s="113" t="s">
        <v>9293</v>
      </c>
      <c r="E5047" s="113" t="s">
        <v>211</v>
      </c>
      <c r="F5047" s="113"/>
      <c r="G5047" s="113">
        <v>1</v>
      </c>
      <c r="H5047" s="118">
        <v>113.5</v>
      </c>
      <c r="I5047" s="161">
        <v>0.25</v>
      </c>
      <c r="J5047" s="157">
        <f t="shared" ref="J5047:J5110" si="158">H5047*(1-I5047)</f>
        <v>85.125</v>
      </c>
    </row>
    <row r="5048" spans="1:10" ht="15.75">
      <c r="A5048" s="37">
        <f t="shared" si="157"/>
        <v>5044</v>
      </c>
      <c r="B5048" s="115" t="s">
        <v>202</v>
      </c>
      <c r="C5048" s="116" t="s">
        <v>9297</v>
      </c>
      <c r="D5048" s="113" t="s">
        <v>9295</v>
      </c>
      <c r="E5048" s="113" t="s">
        <v>211</v>
      </c>
      <c r="F5048" s="113"/>
      <c r="G5048" s="113">
        <v>1</v>
      </c>
      <c r="H5048" s="118">
        <v>113.5</v>
      </c>
      <c r="I5048" s="161">
        <v>0.25</v>
      </c>
      <c r="J5048" s="157">
        <f t="shared" si="158"/>
        <v>85.125</v>
      </c>
    </row>
    <row r="5049" spans="1:10" ht="15.75">
      <c r="A5049" s="37">
        <f t="shared" si="157"/>
        <v>5045</v>
      </c>
      <c r="B5049" s="115" t="s">
        <v>202</v>
      </c>
      <c r="C5049" s="116" t="s">
        <v>9298</v>
      </c>
      <c r="D5049" s="113" t="s">
        <v>9299</v>
      </c>
      <c r="E5049" s="113" t="s">
        <v>211</v>
      </c>
      <c r="F5049" s="113"/>
      <c r="G5049" s="113">
        <v>1</v>
      </c>
      <c r="H5049" s="118">
        <v>102.5</v>
      </c>
      <c r="I5049" s="161">
        <v>0.25</v>
      </c>
      <c r="J5049" s="157">
        <f t="shared" si="158"/>
        <v>76.875</v>
      </c>
    </row>
    <row r="5050" spans="1:10" ht="15.75">
      <c r="A5050" s="37">
        <f t="shared" si="157"/>
        <v>5046</v>
      </c>
      <c r="B5050" s="115" t="s">
        <v>202</v>
      </c>
      <c r="C5050" s="116" t="s">
        <v>9300</v>
      </c>
      <c r="D5050" s="113" t="s">
        <v>9301</v>
      </c>
      <c r="E5050" s="113" t="s">
        <v>211</v>
      </c>
      <c r="F5050" s="113"/>
      <c r="G5050" s="113">
        <v>1</v>
      </c>
      <c r="H5050" s="118">
        <v>102.5</v>
      </c>
      <c r="I5050" s="161">
        <v>0.25</v>
      </c>
      <c r="J5050" s="157">
        <f t="shared" si="158"/>
        <v>76.875</v>
      </c>
    </row>
    <row r="5051" spans="1:10" ht="15.75">
      <c r="A5051" s="37">
        <f t="shared" si="157"/>
        <v>5047</v>
      </c>
      <c r="B5051" s="115" t="s">
        <v>202</v>
      </c>
      <c r="C5051" s="116" t="s">
        <v>9302</v>
      </c>
      <c r="D5051" s="113" t="s">
        <v>9299</v>
      </c>
      <c r="E5051" s="113" t="s">
        <v>211</v>
      </c>
      <c r="F5051" s="113"/>
      <c r="G5051" s="113">
        <v>1</v>
      </c>
      <c r="H5051" s="118">
        <v>133.5</v>
      </c>
      <c r="I5051" s="161">
        <v>0.25</v>
      </c>
      <c r="J5051" s="157">
        <f t="shared" si="158"/>
        <v>100.125</v>
      </c>
    </row>
    <row r="5052" spans="1:10" ht="15.75">
      <c r="A5052" s="37">
        <f t="shared" si="157"/>
        <v>5048</v>
      </c>
      <c r="B5052" s="115" t="s">
        <v>202</v>
      </c>
      <c r="C5052" s="116" t="s">
        <v>9303</v>
      </c>
      <c r="D5052" s="113" t="s">
        <v>9301</v>
      </c>
      <c r="E5052" s="113" t="s">
        <v>211</v>
      </c>
      <c r="F5052" s="113"/>
      <c r="G5052" s="113">
        <v>1</v>
      </c>
      <c r="H5052" s="118">
        <v>113.5</v>
      </c>
      <c r="I5052" s="161">
        <v>0.25</v>
      </c>
      <c r="J5052" s="157">
        <f t="shared" si="158"/>
        <v>85.125</v>
      </c>
    </row>
    <row r="5053" spans="1:10" ht="15.75">
      <c r="A5053" s="37">
        <f t="shared" si="157"/>
        <v>5049</v>
      </c>
      <c r="B5053" s="115" t="s">
        <v>202</v>
      </c>
      <c r="C5053" s="116" t="s">
        <v>9304</v>
      </c>
      <c r="D5053" s="113" t="s">
        <v>9305</v>
      </c>
      <c r="E5053" s="113" t="s">
        <v>211</v>
      </c>
      <c r="F5053" s="113"/>
      <c r="G5053" s="113">
        <v>1</v>
      </c>
      <c r="H5053" s="118">
        <v>133.5</v>
      </c>
      <c r="I5053" s="161">
        <v>0.25</v>
      </c>
      <c r="J5053" s="157">
        <f t="shared" si="158"/>
        <v>100.125</v>
      </c>
    </row>
    <row r="5054" spans="1:10" ht="15.75">
      <c r="A5054" s="37">
        <f t="shared" si="157"/>
        <v>5050</v>
      </c>
      <c r="B5054" s="115" t="s">
        <v>202</v>
      </c>
      <c r="C5054" s="116" t="s">
        <v>9306</v>
      </c>
      <c r="D5054" s="113" t="s">
        <v>9307</v>
      </c>
      <c r="E5054" s="113" t="s">
        <v>211</v>
      </c>
      <c r="F5054" s="113"/>
      <c r="G5054" s="113">
        <v>1</v>
      </c>
      <c r="H5054" s="118">
        <v>133.5</v>
      </c>
      <c r="I5054" s="161">
        <v>0.25</v>
      </c>
      <c r="J5054" s="157">
        <f t="shared" si="158"/>
        <v>100.125</v>
      </c>
    </row>
    <row r="5055" spans="1:10" ht="15.75">
      <c r="A5055" s="37">
        <f t="shared" si="157"/>
        <v>5051</v>
      </c>
      <c r="B5055" s="115" t="s">
        <v>202</v>
      </c>
      <c r="C5055" s="116" t="s">
        <v>9308</v>
      </c>
      <c r="D5055" s="113" t="s">
        <v>9305</v>
      </c>
      <c r="E5055" s="113" t="s">
        <v>211</v>
      </c>
      <c r="F5055" s="113"/>
      <c r="G5055" s="113">
        <v>1</v>
      </c>
      <c r="H5055" s="118">
        <v>144.5</v>
      </c>
      <c r="I5055" s="161">
        <v>0.25</v>
      </c>
      <c r="J5055" s="157">
        <f t="shared" si="158"/>
        <v>108.375</v>
      </c>
    </row>
    <row r="5056" spans="1:10" ht="15.75">
      <c r="A5056" s="37">
        <f t="shared" si="157"/>
        <v>5052</v>
      </c>
      <c r="B5056" s="115" t="s">
        <v>202</v>
      </c>
      <c r="C5056" s="116" t="s">
        <v>9309</v>
      </c>
      <c r="D5056" s="113" t="s">
        <v>9307</v>
      </c>
      <c r="E5056" s="113" t="s">
        <v>211</v>
      </c>
      <c r="F5056" s="113"/>
      <c r="G5056" s="113">
        <v>1</v>
      </c>
      <c r="H5056" s="118">
        <v>144.5</v>
      </c>
      <c r="I5056" s="161">
        <v>0.25</v>
      </c>
      <c r="J5056" s="157">
        <f t="shared" si="158"/>
        <v>108.375</v>
      </c>
    </row>
    <row r="5057" spans="1:10" ht="15.75">
      <c r="A5057" s="37">
        <f t="shared" si="157"/>
        <v>5053</v>
      </c>
      <c r="B5057" s="115" t="s">
        <v>202</v>
      </c>
      <c r="C5057" s="116" t="s">
        <v>9310</v>
      </c>
      <c r="D5057" s="113" t="s">
        <v>9305</v>
      </c>
      <c r="E5057" s="113" t="s">
        <v>211</v>
      </c>
      <c r="F5057" s="113"/>
      <c r="G5057" s="113">
        <v>1</v>
      </c>
      <c r="H5057" s="118">
        <v>144.5</v>
      </c>
      <c r="I5057" s="161">
        <v>0.25</v>
      </c>
      <c r="J5057" s="157">
        <f t="shared" si="158"/>
        <v>108.375</v>
      </c>
    </row>
    <row r="5058" spans="1:10" ht="15.75">
      <c r="A5058" s="37">
        <f t="shared" si="157"/>
        <v>5054</v>
      </c>
      <c r="B5058" s="115" t="s">
        <v>202</v>
      </c>
      <c r="C5058" s="116" t="s">
        <v>9311</v>
      </c>
      <c r="D5058" s="113" t="s">
        <v>9307</v>
      </c>
      <c r="E5058" s="113" t="s">
        <v>211</v>
      </c>
      <c r="F5058" s="113"/>
      <c r="G5058" s="113">
        <v>1</v>
      </c>
      <c r="H5058" s="118">
        <v>144.5</v>
      </c>
      <c r="I5058" s="161">
        <v>0.25</v>
      </c>
      <c r="J5058" s="157">
        <f t="shared" si="158"/>
        <v>108.375</v>
      </c>
    </row>
    <row r="5059" spans="1:10" ht="15.75">
      <c r="A5059" s="37">
        <f t="shared" si="157"/>
        <v>5055</v>
      </c>
      <c r="B5059" s="115" t="s">
        <v>202</v>
      </c>
      <c r="C5059" s="116" t="s">
        <v>9312</v>
      </c>
      <c r="D5059" s="113" t="s">
        <v>9313</v>
      </c>
      <c r="E5059" s="113" t="s">
        <v>211</v>
      </c>
      <c r="F5059" s="113"/>
      <c r="G5059" s="113">
        <v>1</v>
      </c>
      <c r="H5059" s="118">
        <v>133.5</v>
      </c>
      <c r="I5059" s="161">
        <v>0.25</v>
      </c>
      <c r="J5059" s="157">
        <f t="shared" si="158"/>
        <v>100.125</v>
      </c>
    </row>
    <row r="5060" spans="1:10" ht="15.75">
      <c r="A5060" s="37">
        <f t="shared" si="157"/>
        <v>5056</v>
      </c>
      <c r="B5060" s="115" t="s">
        <v>202</v>
      </c>
      <c r="C5060" s="116" t="s">
        <v>9314</v>
      </c>
      <c r="D5060" s="113" t="s">
        <v>9315</v>
      </c>
      <c r="E5060" s="113" t="s">
        <v>211</v>
      </c>
      <c r="F5060" s="113"/>
      <c r="G5060" s="113">
        <v>1</v>
      </c>
      <c r="H5060" s="118">
        <v>133.5</v>
      </c>
      <c r="I5060" s="161">
        <v>0.25</v>
      </c>
      <c r="J5060" s="157">
        <f t="shared" si="158"/>
        <v>100.125</v>
      </c>
    </row>
    <row r="5061" spans="1:10" ht="15.75">
      <c r="A5061" s="37">
        <f t="shared" si="157"/>
        <v>5057</v>
      </c>
      <c r="B5061" s="115" t="s">
        <v>202</v>
      </c>
      <c r="C5061" s="116" t="s">
        <v>9316</v>
      </c>
      <c r="D5061" s="113" t="s">
        <v>9317</v>
      </c>
      <c r="E5061" s="113" t="s">
        <v>211</v>
      </c>
      <c r="F5061" s="113"/>
      <c r="G5061" s="113">
        <v>1</v>
      </c>
      <c r="H5061" s="118">
        <v>36</v>
      </c>
      <c r="I5061" s="161">
        <v>0.25</v>
      </c>
      <c r="J5061" s="157">
        <f t="shared" si="158"/>
        <v>27</v>
      </c>
    </row>
    <row r="5062" spans="1:10" ht="15.75">
      <c r="A5062" s="37">
        <f t="shared" si="157"/>
        <v>5058</v>
      </c>
      <c r="B5062" s="115" t="s">
        <v>202</v>
      </c>
      <c r="C5062" s="116" t="s">
        <v>9318</v>
      </c>
      <c r="D5062" s="113" t="s">
        <v>9319</v>
      </c>
      <c r="E5062" s="113" t="s">
        <v>211</v>
      </c>
      <c r="F5062" s="113"/>
      <c r="G5062" s="113">
        <v>1</v>
      </c>
      <c r="H5062" s="118">
        <v>36</v>
      </c>
      <c r="I5062" s="161">
        <v>0.25</v>
      </c>
      <c r="J5062" s="157">
        <f t="shared" si="158"/>
        <v>27</v>
      </c>
    </row>
    <row r="5063" spans="1:10" ht="15.75">
      <c r="A5063" s="37">
        <f t="shared" ref="A5063:A5126" si="159">A5062+1</f>
        <v>5059</v>
      </c>
      <c r="B5063" s="115" t="s">
        <v>202</v>
      </c>
      <c r="C5063" s="116" t="s">
        <v>9320</v>
      </c>
      <c r="D5063" s="113" t="s">
        <v>9321</v>
      </c>
      <c r="E5063" s="113" t="s">
        <v>211</v>
      </c>
      <c r="F5063" s="113"/>
      <c r="G5063" s="113">
        <v>1</v>
      </c>
      <c r="H5063" s="118">
        <v>8.5</v>
      </c>
      <c r="I5063" s="161">
        <v>0.25</v>
      </c>
      <c r="J5063" s="157">
        <f t="shared" si="158"/>
        <v>6.375</v>
      </c>
    </row>
    <row r="5064" spans="1:10" ht="15.75">
      <c r="A5064" s="37">
        <f t="shared" si="159"/>
        <v>5060</v>
      </c>
      <c r="B5064" s="115" t="s">
        <v>202</v>
      </c>
      <c r="C5064" s="116" t="s">
        <v>9322</v>
      </c>
      <c r="D5064" s="113" t="s">
        <v>9323</v>
      </c>
      <c r="E5064" s="113" t="s">
        <v>211</v>
      </c>
      <c r="F5064" s="113"/>
      <c r="G5064" s="113">
        <v>1</v>
      </c>
      <c r="H5064" s="118">
        <v>21.5</v>
      </c>
      <c r="I5064" s="161">
        <v>0.25</v>
      </c>
      <c r="J5064" s="157">
        <f t="shared" si="158"/>
        <v>16.125</v>
      </c>
    </row>
    <row r="5065" spans="1:10" ht="15.75">
      <c r="A5065" s="37">
        <f t="shared" si="159"/>
        <v>5061</v>
      </c>
      <c r="B5065" s="115" t="s">
        <v>202</v>
      </c>
      <c r="C5065" s="116" t="s">
        <v>9324</v>
      </c>
      <c r="D5065" s="113" t="s">
        <v>9325</v>
      </c>
      <c r="E5065" s="113" t="s">
        <v>211</v>
      </c>
      <c r="F5065" s="113"/>
      <c r="G5065" s="113">
        <v>1</v>
      </c>
      <c r="H5065" s="118">
        <v>23.5</v>
      </c>
      <c r="I5065" s="161">
        <v>0.25</v>
      </c>
      <c r="J5065" s="157">
        <f t="shared" si="158"/>
        <v>17.625</v>
      </c>
    </row>
    <row r="5066" spans="1:10" ht="15.75">
      <c r="A5066" s="37">
        <f t="shared" si="159"/>
        <v>5062</v>
      </c>
      <c r="B5066" s="115" t="s">
        <v>202</v>
      </c>
      <c r="C5066" s="116" t="s">
        <v>9326</v>
      </c>
      <c r="D5066" s="113" t="s">
        <v>9327</v>
      </c>
      <c r="E5066" s="113" t="s">
        <v>211</v>
      </c>
      <c r="F5066" s="113"/>
      <c r="G5066" s="113">
        <v>1</v>
      </c>
      <c r="H5066" s="118">
        <v>23.5</v>
      </c>
      <c r="I5066" s="161">
        <v>0.25</v>
      </c>
      <c r="J5066" s="157">
        <f t="shared" si="158"/>
        <v>17.625</v>
      </c>
    </row>
    <row r="5067" spans="1:10" ht="15.75">
      <c r="A5067" s="37">
        <f t="shared" si="159"/>
        <v>5063</v>
      </c>
      <c r="B5067" s="115" t="s">
        <v>202</v>
      </c>
      <c r="C5067" s="116" t="s">
        <v>9328</v>
      </c>
      <c r="D5067" s="113" t="s">
        <v>9329</v>
      </c>
      <c r="E5067" s="113" t="s">
        <v>211</v>
      </c>
      <c r="F5067" s="113"/>
      <c r="G5067" s="113">
        <v>1</v>
      </c>
      <c r="H5067" s="118">
        <v>21.5</v>
      </c>
      <c r="I5067" s="161">
        <v>0.25</v>
      </c>
      <c r="J5067" s="157">
        <f t="shared" si="158"/>
        <v>16.125</v>
      </c>
    </row>
    <row r="5068" spans="1:10" ht="15.75">
      <c r="A5068" s="37">
        <f t="shared" si="159"/>
        <v>5064</v>
      </c>
      <c r="B5068" s="115" t="s">
        <v>202</v>
      </c>
      <c r="C5068" s="116" t="s">
        <v>9330</v>
      </c>
      <c r="D5068" s="113" t="s">
        <v>9331</v>
      </c>
      <c r="E5068" s="113" t="s">
        <v>211</v>
      </c>
      <c r="F5068" s="113"/>
      <c r="G5068" s="113">
        <v>1</v>
      </c>
      <c r="H5068" s="118">
        <v>16</v>
      </c>
      <c r="I5068" s="161">
        <v>0.25</v>
      </c>
      <c r="J5068" s="157">
        <f t="shared" si="158"/>
        <v>12</v>
      </c>
    </row>
    <row r="5069" spans="1:10" ht="15.75">
      <c r="A5069" s="37">
        <f t="shared" si="159"/>
        <v>5065</v>
      </c>
      <c r="B5069" s="115" t="s">
        <v>202</v>
      </c>
      <c r="C5069" s="116" t="s">
        <v>9332</v>
      </c>
      <c r="D5069" s="113" t="s">
        <v>9333</v>
      </c>
      <c r="E5069" s="113" t="s">
        <v>211</v>
      </c>
      <c r="F5069" s="113"/>
      <c r="G5069" s="113">
        <v>1</v>
      </c>
      <c r="H5069" s="118">
        <v>16</v>
      </c>
      <c r="I5069" s="161">
        <v>0.25</v>
      </c>
      <c r="J5069" s="157">
        <f t="shared" si="158"/>
        <v>12</v>
      </c>
    </row>
    <row r="5070" spans="1:10" ht="15.75">
      <c r="A5070" s="37">
        <f t="shared" si="159"/>
        <v>5066</v>
      </c>
      <c r="B5070" s="115" t="s">
        <v>202</v>
      </c>
      <c r="C5070" s="116" t="s">
        <v>9334</v>
      </c>
      <c r="D5070" s="113" t="s">
        <v>9335</v>
      </c>
      <c r="E5070" s="113" t="s">
        <v>211</v>
      </c>
      <c r="F5070" s="113"/>
      <c r="G5070" s="113">
        <v>1</v>
      </c>
      <c r="H5070" s="118">
        <v>18.5</v>
      </c>
      <c r="I5070" s="161">
        <v>0.25</v>
      </c>
      <c r="J5070" s="157">
        <f t="shared" si="158"/>
        <v>13.875</v>
      </c>
    </row>
    <row r="5071" spans="1:10" ht="15.75">
      <c r="A5071" s="37">
        <f t="shared" si="159"/>
        <v>5067</v>
      </c>
      <c r="B5071" s="115" t="s">
        <v>202</v>
      </c>
      <c r="C5071" s="116" t="s">
        <v>9336</v>
      </c>
      <c r="D5071" s="113" t="s">
        <v>9337</v>
      </c>
      <c r="E5071" s="113" t="s">
        <v>211</v>
      </c>
      <c r="F5071" s="113"/>
      <c r="G5071" s="113">
        <v>1</v>
      </c>
      <c r="H5071" s="118">
        <v>18.5</v>
      </c>
      <c r="I5071" s="161">
        <v>0.25</v>
      </c>
      <c r="J5071" s="157">
        <f t="shared" si="158"/>
        <v>13.875</v>
      </c>
    </row>
    <row r="5072" spans="1:10" ht="15.75">
      <c r="A5072" s="37">
        <f t="shared" si="159"/>
        <v>5068</v>
      </c>
      <c r="B5072" s="115" t="s">
        <v>202</v>
      </c>
      <c r="C5072" s="116" t="s">
        <v>9338</v>
      </c>
      <c r="D5072" s="113" t="s">
        <v>9339</v>
      </c>
      <c r="E5072" s="113" t="s">
        <v>211</v>
      </c>
      <c r="F5072" s="113"/>
      <c r="G5072" s="113">
        <v>1</v>
      </c>
      <c r="H5072" s="118">
        <v>18.5</v>
      </c>
      <c r="I5072" s="161">
        <v>0.25</v>
      </c>
      <c r="J5072" s="157">
        <f t="shared" si="158"/>
        <v>13.875</v>
      </c>
    </row>
    <row r="5073" spans="1:10" ht="15.75">
      <c r="A5073" s="37">
        <f t="shared" si="159"/>
        <v>5069</v>
      </c>
      <c r="B5073" s="115" t="s">
        <v>202</v>
      </c>
      <c r="C5073" s="93" t="s">
        <v>9340</v>
      </c>
      <c r="D5073" s="113" t="s">
        <v>9341</v>
      </c>
      <c r="E5073" s="113" t="s">
        <v>211</v>
      </c>
      <c r="F5073" s="113"/>
      <c r="G5073" s="113">
        <v>1</v>
      </c>
      <c r="H5073" s="118">
        <v>18.5</v>
      </c>
      <c r="I5073" s="161">
        <v>0.25</v>
      </c>
      <c r="J5073" s="157">
        <f t="shared" si="158"/>
        <v>13.875</v>
      </c>
    </row>
    <row r="5074" spans="1:10" ht="15.75">
      <c r="A5074" s="37">
        <f t="shared" si="159"/>
        <v>5070</v>
      </c>
      <c r="B5074" s="115" t="s">
        <v>202</v>
      </c>
      <c r="C5074" s="116" t="s">
        <v>9342</v>
      </c>
      <c r="D5074" s="113" t="s">
        <v>9343</v>
      </c>
      <c r="E5074" s="113" t="s">
        <v>211</v>
      </c>
      <c r="F5074" s="113"/>
      <c r="G5074" s="113">
        <v>1</v>
      </c>
      <c r="H5074" s="118">
        <v>18.5</v>
      </c>
      <c r="I5074" s="161">
        <v>0.25</v>
      </c>
      <c r="J5074" s="157">
        <f t="shared" si="158"/>
        <v>13.875</v>
      </c>
    </row>
    <row r="5075" spans="1:10" ht="15.75">
      <c r="A5075" s="37">
        <f t="shared" si="159"/>
        <v>5071</v>
      </c>
      <c r="B5075" s="115" t="s">
        <v>202</v>
      </c>
      <c r="C5075" s="116" t="s">
        <v>9344</v>
      </c>
      <c r="D5075" s="113" t="s">
        <v>9345</v>
      </c>
      <c r="E5075" s="113" t="s">
        <v>211</v>
      </c>
      <c r="F5075" s="113"/>
      <c r="G5075" s="113">
        <v>1</v>
      </c>
      <c r="H5075" s="118">
        <v>18.5</v>
      </c>
      <c r="I5075" s="161">
        <v>0.25</v>
      </c>
      <c r="J5075" s="157">
        <f t="shared" si="158"/>
        <v>13.875</v>
      </c>
    </row>
    <row r="5076" spans="1:10" ht="15.75">
      <c r="A5076" s="37">
        <f t="shared" si="159"/>
        <v>5072</v>
      </c>
      <c r="B5076" s="115" t="s">
        <v>202</v>
      </c>
      <c r="C5076" s="93" t="s">
        <v>9346</v>
      </c>
      <c r="D5076" s="113" t="s">
        <v>9347</v>
      </c>
      <c r="E5076" s="113" t="s">
        <v>211</v>
      </c>
      <c r="F5076" s="113"/>
      <c r="G5076" s="113">
        <v>1</v>
      </c>
      <c r="H5076" s="118">
        <v>117.5</v>
      </c>
      <c r="I5076" s="161">
        <v>0.25</v>
      </c>
      <c r="J5076" s="157">
        <f t="shared" si="158"/>
        <v>88.125</v>
      </c>
    </row>
    <row r="5077" spans="1:10" ht="15.75">
      <c r="A5077" s="37">
        <f t="shared" si="159"/>
        <v>5073</v>
      </c>
      <c r="B5077" s="115" t="s">
        <v>202</v>
      </c>
      <c r="C5077" s="116" t="s">
        <v>9348</v>
      </c>
      <c r="D5077" s="113" t="s">
        <v>9349</v>
      </c>
      <c r="E5077" s="113" t="s">
        <v>211</v>
      </c>
      <c r="F5077" s="113"/>
      <c r="G5077" s="113">
        <v>1</v>
      </c>
      <c r="H5077" s="119">
        <v>156</v>
      </c>
      <c r="I5077" s="161">
        <v>0.25</v>
      </c>
      <c r="J5077" s="157">
        <f t="shared" si="158"/>
        <v>117</v>
      </c>
    </row>
    <row r="5078" spans="1:10" ht="15.75">
      <c r="A5078" s="37">
        <f t="shared" si="159"/>
        <v>5074</v>
      </c>
      <c r="B5078" s="115" t="s">
        <v>202</v>
      </c>
      <c r="C5078" s="116" t="s">
        <v>9350</v>
      </c>
      <c r="D5078" s="113" t="s">
        <v>9351</v>
      </c>
      <c r="E5078" s="113" t="s">
        <v>211</v>
      </c>
      <c r="F5078" s="113"/>
      <c r="G5078" s="113">
        <v>1</v>
      </c>
      <c r="H5078" s="119">
        <v>156</v>
      </c>
      <c r="I5078" s="161">
        <v>0.25</v>
      </c>
      <c r="J5078" s="157">
        <f t="shared" si="158"/>
        <v>117</v>
      </c>
    </row>
    <row r="5079" spans="1:10" ht="15.75">
      <c r="A5079" s="37">
        <f t="shared" si="159"/>
        <v>5075</v>
      </c>
      <c r="B5079" s="115" t="s">
        <v>202</v>
      </c>
      <c r="C5079" s="116" t="s">
        <v>9352</v>
      </c>
      <c r="D5079" s="113" t="s">
        <v>9353</v>
      </c>
      <c r="E5079" s="113" t="s">
        <v>211</v>
      </c>
      <c r="F5079" s="113"/>
      <c r="G5079" s="113">
        <v>1</v>
      </c>
      <c r="H5079" s="119">
        <v>156</v>
      </c>
      <c r="I5079" s="161">
        <v>0.25</v>
      </c>
      <c r="J5079" s="157">
        <f t="shared" si="158"/>
        <v>117</v>
      </c>
    </row>
    <row r="5080" spans="1:10" ht="15.75">
      <c r="A5080" s="37">
        <f t="shared" si="159"/>
        <v>5076</v>
      </c>
      <c r="B5080" s="115" t="s">
        <v>202</v>
      </c>
      <c r="C5080" s="116" t="s">
        <v>9354</v>
      </c>
      <c r="D5080" s="113" t="s">
        <v>9355</v>
      </c>
      <c r="E5080" s="113" t="s">
        <v>211</v>
      </c>
      <c r="F5080" s="113"/>
      <c r="G5080" s="113">
        <v>1</v>
      </c>
      <c r="H5080" s="119">
        <v>156</v>
      </c>
      <c r="I5080" s="161">
        <v>0.25</v>
      </c>
      <c r="J5080" s="157">
        <f t="shared" si="158"/>
        <v>117</v>
      </c>
    </row>
    <row r="5081" spans="1:10" ht="15.75">
      <c r="A5081" s="37">
        <f t="shared" si="159"/>
        <v>5077</v>
      </c>
      <c r="B5081" s="115" t="s">
        <v>202</v>
      </c>
      <c r="C5081" s="116" t="s">
        <v>9356</v>
      </c>
      <c r="D5081" s="113" t="s">
        <v>9357</v>
      </c>
      <c r="E5081" s="113" t="s">
        <v>211</v>
      </c>
      <c r="F5081" s="113"/>
      <c r="G5081" s="113">
        <v>1</v>
      </c>
      <c r="H5081" s="119">
        <v>175</v>
      </c>
      <c r="I5081" s="161">
        <v>0.25</v>
      </c>
      <c r="J5081" s="157">
        <f t="shared" si="158"/>
        <v>131.25</v>
      </c>
    </row>
    <row r="5082" spans="1:10" ht="15.75">
      <c r="A5082" s="37">
        <f t="shared" si="159"/>
        <v>5078</v>
      </c>
      <c r="B5082" s="115" t="s">
        <v>202</v>
      </c>
      <c r="C5082" s="116" t="s">
        <v>9358</v>
      </c>
      <c r="D5082" s="113" t="s">
        <v>9359</v>
      </c>
      <c r="E5082" s="113" t="s">
        <v>211</v>
      </c>
      <c r="F5082" s="113"/>
      <c r="G5082" s="113">
        <v>1</v>
      </c>
      <c r="H5082" s="119">
        <v>175</v>
      </c>
      <c r="I5082" s="161">
        <v>0.25</v>
      </c>
      <c r="J5082" s="157">
        <f t="shared" si="158"/>
        <v>131.25</v>
      </c>
    </row>
    <row r="5083" spans="1:10" ht="15.75">
      <c r="A5083" s="37">
        <f t="shared" si="159"/>
        <v>5079</v>
      </c>
      <c r="B5083" s="115" t="s">
        <v>202</v>
      </c>
      <c r="C5083" s="116" t="s">
        <v>9360</v>
      </c>
      <c r="D5083" s="113" t="s">
        <v>9361</v>
      </c>
      <c r="E5083" s="113" t="s">
        <v>211</v>
      </c>
      <c r="F5083" s="113"/>
      <c r="G5083" s="113">
        <v>1</v>
      </c>
      <c r="H5083" s="119">
        <v>175</v>
      </c>
      <c r="I5083" s="161">
        <v>0.25</v>
      </c>
      <c r="J5083" s="157">
        <f t="shared" si="158"/>
        <v>131.25</v>
      </c>
    </row>
    <row r="5084" spans="1:10" ht="15.75">
      <c r="A5084" s="37">
        <f t="shared" si="159"/>
        <v>5080</v>
      </c>
      <c r="B5084" s="115" t="s">
        <v>202</v>
      </c>
      <c r="C5084" s="116" t="s">
        <v>9362</v>
      </c>
      <c r="D5084" s="113" t="s">
        <v>9363</v>
      </c>
      <c r="E5084" s="113" t="s">
        <v>211</v>
      </c>
      <c r="F5084" s="113"/>
      <c r="G5084" s="113">
        <v>1</v>
      </c>
      <c r="H5084" s="119">
        <v>175</v>
      </c>
      <c r="I5084" s="161">
        <v>0.25</v>
      </c>
      <c r="J5084" s="157">
        <f t="shared" si="158"/>
        <v>131.25</v>
      </c>
    </row>
    <row r="5085" spans="1:10" ht="15.75">
      <c r="A5085" s="37">
        <f t="shared" si="159"/>
        <v>5081</v>
      </c>
      <c r="B5085" s="115" t="s">
        <v>202</v>
      </c>
      <c r="C5085" s="116" t="s">
        <v>9364</v>
      </c>
      <c r="D5085" s="113" t="s">
        <v>9365</v>
      </c>
      <c r="E5085" s="113" t="s">
        <v>211</v>
      </c>
      <c r="F5085" s="113"/>
      <c r="G5085" s="113">
        <v>1</v>
      </c>
      <c r="H5085" s="119">
        <v>102.5</v>
      </c>
      <c r="I5085" s="161">
        <v>0.25</v>
      </c>
      <c r="J5085" s="157">
        <f t="shared" si="158"/>
        <v>76.875</v>
      </c>
    </row>
    <row r="5086" spans="1:10" ht="15.75">
      <c r="A5086" s="37">
        <f t="shared" si="159"/>
        <v>5082</v>
      </c>
      <c r="B5086" s="115" t="s">
        <v>202</v>
      </c>
      <c r="C5086" s="116" t="s">
        <v>9366</v>
      </c>
      <c r="D5086" s="113" t="s">
        <v>9367</v>
      </c>
      <c r="E5086" s="113" t="s">
        <v>211</v>
      </c>
      <c r="F5086" s="113"/>
      <c r="G5086" s="113">
        <v>1</v>
      </c>
      <c r="H5086" s="119">
        <v>102.5</v>
      </c>
      <c r="I5086" s="161">
        <v>0.25</v>
      </c>
      <c r="J5086" s="157">
        <f t="shared" si="158"/>
        <v>76.875</v>
      </c>
    </row>
    <row r="5087" spans="1:10" ht="15.75">
      <c r="A5087" s="37">
        <f t="shared" si="159"/>
        <v>5083</v>
      </c>
      <c r="B5087" s="115" t="s">
        <v>202</v>
      </c>
      <c r="C5087" s="116" t="s">
        <v>9368</v>
      </c>
      <c r="D5087" s="113" t="s">
        <v>9369</v>
      </c>
      <c r="E5087" s="113" t="s">
        <v>211</v>
      </c>
      <c r="F5087" s="113"/>
      <c r="G5087" s="113">
        <v>1</v>
      </c>
      <c r="H5087" s="119">
        <v>102.5</v>
      </c>
      <c r="I5087" s="161">
        <v>0.25</v>
      </c>
      <c r="J5087" s="157">
        <f t="shared" si="158"/>
        <v>76.875</v>
      </c>
    </row>
    <row r="5088" spans="1:10" ht="15.75">
      <c r="A5088" s="37">
        <f t="shared" si="159"/>
        <v>5084</v>
      </c>
      <c r="B5088" s="115" t="s">
        <v>202</v>
      </c>
      <c r="C5088" s="116" t="s">
        <v>9370</v>
      </c>
      <c r="D5088" s="113" t="s">
        <v>9371</v>
      </c>
      <c r="E5088" s="113" t="s">
        <v>211</v>
      </c>
      <c r="F5088" s="113"/>
      <c r="G5088" s="113">
        <v>1</v>
      </c>
      <c r="H5088" s="119">
        <v>102.5</v>
      </c>
      <c r="I5088" s="161">
        <v>0.25</v>
      </c>
      <c r="J5088" s="157">
        <f t="shared" si="158"/>
        <v>76.875</v>
      </c>
    </row>
    <row r="5089" spans="1:10" ht="15.75">
      <c r="A5089" s="37">
        <f t="shared" si="159"/>
        <v>5085</v>
      </c>
      <c r="B5089" s="115" t="s">
        <v>202</v>
      </c>
      <c r="C5089" s="116" t="s">
        <v>9372</v>
      </c>
      <c r="D5089" s="113" t="s">
        <v>9373</v>
      </c>
      <c r="E5089" s="113" t="s">
        <v>211</v>
      </c>
      <c r="F5089" s="113"/>
      <c r="G5089" s="113">
        <v>1</v>
      </c>
      <c r="H5089" s="119">
        <v>119.995</v>
      </c>
      <c r="I5089" s="161">
        <v>0.25</v>
      </c>
      <c r="J5089" s="157">
        <f t="shared" si="158"/>
        <v>89.996250000000003</v>
      </c>
    </row>
    <row r="5090" spans="1:10" ht="15.75">
      <c r="A5090" s="37">
        <f t="shared" si="159"/>
        <v>5086</v>
      </c>
      <c r="B5090" s="115" t="s">
        <v>202</v>
      </c>
      <c r="C5090" s="116" t="s">
        <v>9374</v>
      </c>
      <c r="D5090" s="113" t="s">
        <v>9375</v>
      </c>
      <c r="E5090" s="113" t="s">
        <v>211</v>
      </c>
      <c r="F5090" s="113"/>
      <c r="G5090" s="113">
        <v>1</v>
      </c>
      <c r="H5090" s="119">
        <v>119.995</v>
      </c>
      <c r="I5090" s="161">
        <v>0.25</v>
      </c>
      <c r="J5090" s="157">
        <f t="shared" si="158"/>
        <v>89.996250000000003</v>
      </c>
    </row>
    <row r="5091" spans="1:10" ht="15.75">
      <c r="A5091" s="37">
        <f t="shared" si="159"/>
        <v>5087</v>
      </c>
      <c r="B5091" s="115" t="s">
        <v>202</v>
      </c>
      <c r="C5091" s="116" t="s">
        <v>9376</v>
      </c>
      <c r="D5091" s="113" t="s">
        <v>9377</v>
      </c>
      <c r="E5091" s="113" t="s">
        <v>211</v>
      </c>
      <c r="F5091" s="113"/>
      <c r="G5091" s="113">
        <v>1</v>
      </c>
      <c r="H5091" s="119">
        <v>119.995</v>
      </c>
      <c r="I5091" s="161">
        <v>0.25</v>
      </c>
      <c r="J5091" s="157">
        <f t="shared" si="158"/>
        <v>89.996250000000003</v>
      </c>
    </row>
    <row r="5092" spans="1:10" ht="15.75">
      <c r="A5092" s="37">
        <f t="shared" si="159"/>
        <v>5088</v>
      </c>
      <c r="B5092" s="115" t="s">
        <v>202</v>
      </c>
      <c r="C5092" s="116" t="s">
        <v>9378</v>
      </c>
      <c r="D5092" s="113" t="s">
        <v>9379</v>
      </c>
      <c r="E5092" s="113" t="s">
        <v>211</v>
      </c>
      <c r="F5092" s="113"/>
      <c r="G5092" s="113">
        <v>1</v>
      </c>
      <c r="H5092" s="119">
        <v>119.995</v>
      </c>
      <c r="I5092" s="161">
        <v>0.25</v>
      </c>
      <c r="J5092" s="157">
        <f t="shared" si="158"/>
        <v>89.996250000000003</v>
      </c>
    </row>
    <row r="5093" spans="1:10" ht="15.75">
      <c r="A5093" s="37">
        <f t="shared" si="159"/>
        <v>5089</v>
      </c>
      <c r="B5093" s="115" t="s">
        <v>202</v>
      </c>
      <c r="C5093" s="116" t="s">
        <v>9380</v>
      </c>
      <c r="D5093" s="113" t="s">
        <v>9381</v>
      </c>
      <c r="E5093" s="113" t="s">
        <v>211</v>
      </c>
      <c r="F5093" s="113"/>
      <c r="G5093" s="113">
        <v>1</v>
      </c>
      <c r="H5093" s="119">
        <v>165</v>
      </c>
      <c r="I5093" s="161">
        <v>0.25</v>
      </c>
      <c r="J5093" s="157">
        <f t="shared" si="158"/>
        <v>123.75</v>
      </c>
    </row>
    <row r="5094" spans="1:10" ht="15.75">
      <c r="A5094" s="37">
        <f t="shared" si="159"/>
        <v>5090</v>
      </c>
      <c r="B5094" s="115" t="s">
        <v>202</v>
      </c>
      <c r="C5094" s="116" t="s">
        <v>9382</v>
      </c>
      <c r="D5094" s="113" t="s">
        <v>9383</v>
      </c>
      <c r="E5094" s="113" t="s">
        <v>211</v>
      </c>
      <c r="F5094" s="113"/>
      <c r="G5094" s="113">
        <v>1</v>
      </c>
      <c r="H5094" s="119">
        <v>165</v>
      </c>
      <c r="I5094" s="161">
        <v>0.25</v>
      </c>
      <c r="J5094" s="157">
        <f t="shared" si="158"/>
        <v>123.75</v>
      </c>
    </row>
    <row r="5095" spans="1:10" ht="15.75">
      <c r="A5095" s="37">
        <f t="shared" si="159"/>
        <v>5091</v>
      </c>
      <c r="B5095" s="115" t="s">
        <v>202</v>
      </c>
      <c r="C5095" s="116" t="s">
        <v>9384</v>
      </c>
      <c r="D5095" s="113" t="s">
        <v>9385</v>
      </c>
      <c r="E5095" s="113" t="s">
        <v>211</v>
      </c>
      <c r="F5095" s="113"/>
      <c r="G5095" s="113">
        <v>1</v>
      </c>
      <c r="H5095" s="119">
        <v>165</v>
      </c>
      <c r="I5095" s="161">
        <v>0.25</v>
      </c>
      <c r="J5095" s="157">
        <f t="shared" si="158"/>
        <v>123.75</v>
      </c>
    </row>
    <row r="5096" spans="1:10" ht="15.75">
      <c r="A5096" s="37">
        <f t="shared" si="159"/>
        <v>5092</v>
      </c>
      <c r="B5096" s="115" t="s">
        <v>202</v>
      </c>
      <c r="C5096" s="116" t="s">
        <v>9386</v>
      </c>
      <c r="D5096" s="113" t="s">
        <v>9387</v>
      </c>
      <c r="E5096" s="113" t="s">
        <v>211</v>
      </c>
      <c r="F5096" s="113"/>
      <c r="G5096" s="113">
        <v>1</v>
      </c>
      <c r="H5096" s="119">
        <v>165</v>
      </c>
      <c r="I5096" s="161">
        <v>0.25</v>
      </c>
      <c r="J5096" s="157">
        <f t="shared" si="158"/>
        <v>123.75</v>
      </c>
    </row>
    <row r="5097" spans="1:10" ht="15.75">
      <c r="A5097" s="37">
        <f t="shared" si="159"/>
        <v>5093</v>
      </c>
      <c r="B5097" s="115" t="s">
        <v>202</v>
      </c>
      <c r="C5097" s="116" t="s">
        <v>9388</v>
      </c>
      <c r="D5097" s="113" t="s">
        <v>9389</v>
      </c>
      <c r="E5097" s="113" t="s">
        <v>211</v>
      </c>
      <c r="F5097" s="113"/>
      <c r="G5097" s="113">
        <v>1</v>
      </c>
      <c r="H5097" s="119">
        <v>188</v>
      </c>
      <c r="I5097" s="161">
        <v>0.25</v>
      </c>
      <c r="J5097" s="157">
        <f t="shared" si="158"/>
        <v>141</v>
      </c>
    </row>
    <row r="5098" spans="1:10" ht="15.75">
      <c r="A5098" s="37">
        <f t="shared" si="159"/>
        <v>5094</v>
      </c>
      <c r="B5098" s="115" t="s">
        <v>202</v>
      </c>
      <c r="C5098" s="116" t="s">
        <v>9390</v>
      </c>
      <c r="D5098" s="113" t="s">
        <v>9391</v>
      </c>
      <c r="E5098" s="113" t="s">
        <v>211</v>
      </c>
      <c r="F5098" s="113"/>
      <c r="G5098" s="113">
        <v>1</v>
      </c>
      <c r="H5098" s="119">
        <v>188</v>
      </c>
      <c r="I5098" s="161">
        <v>0.25</v>
      </c>
      <c r="J5098" s="157">
        <f t="shared" si="158"/>
        <v>141</v>
      </c>
    </row>
    <row r="5099" spans="1:10" ht="15.75">
      <c r="A5099" s="37">
        <f t="shared" si="159"/>
        <v>5095</v>
      </c>
      <c r="B5099" s="115" t="s">
        <v>202</v>
      </c>
      <c r="C5099" s="116" t="s">
        <v>9392</v>
      </c>
      <c r="D5099" s="113" t="s">
        <v>9393</v>
      </c>
      <c r="E5099" s="113" t="s">
        <v>211</v>
      </c>
      <c r="F5099" s="113"/>
      <c r="G5099" s="113">
        <v>1</v>
      </c>
      <c r="H5099" s="119">
        <v>188</v>
      </c>
      <c r="I5099" s="161">
        <v>0.25</v>
      </c>
      <c r="J5099" s="157">
        <f t="shared" si="158"/>
        <v>141</v>
      </c>
    </row>
    <row r="5100" spans="1:10" ht="15.75">
      <c r="A5100" s="37">
        <f t="shared" si="159"/>
        <v>5096</v>
      </c>
      <c r="B5100" s="115" t="s">
        <v>202</v>
      </c>
      <c r="C5100" s="116" t="s">
        <v>9394</v>
      </c>
      <c r="D5100" s="113" t="s">
        <v>9395</v>
      </c>
      <c r="E5100" s="113" t="s">
        <v>211</v>
      </c>
      <c r="F5100" s="113"/>
      <c r="G5100" s="113">
        <v>1</v>
      </c>
      <c r="H5100" s="119">
        <v>188</v>
      </c>
      <c r="I5100" s="161">
        <v>0.25</v>
      </c>
      <c r="J5100" s="157">
        <f t="shared" si="158"/>
        <v>141</v>
      </c>
    </row>
    <row r="5101" spans="1:10" ht="15.75">
      <c r="A5101" s="37">
        <f t="shared" si="159"/>
        <v>5097</v>
      </c>
      <c r="B5101" s="115" t="s">
        <v>202</v>
      </c>
      <c r="C5101" s="116" t="s">
        <v>9396</v>
      </c>
      <c r="D5101" s="113" t="s">
        <v>9397</v>
      </c>
      <c r="E5101" s="113" t="s">
        <v>211</v>
      </c>
      <c r="F5101" s="113"/>
      <c r="G5101" s="113">
        <v>1</v>
      </c>
      <c r="H5101" s="119">
        <v>165</v>
      </c>
      <c r="I5101" s="161">
        <v>0.25</v>
      </c>
      <c r="J5101" s="157">
        <f t="shared" si="158"/>
        <v>123.75</v>
      </c>
    </row>
    <row r="5102" spans="1:10" ht="15.75">
      <c r="A5102" s="37">
        <f t="shared" si="159"/>
        <v>5098</v>
      </c>
      <c r="B5102" s="115" t="s">
        <v>202</v>
      </c>
      <c r="C5102" s="116" t="s">
        <v>9398</v>
      </c>
      <c r="D5102" s="113" t="s">
        <v>9399</v>
      </c>
      <c r="E5102" s="113" t="s">
        <v>211</v>
      </c>
      <c r="F5102" s="113"/>
      <c r="G5102" s="113">
        <v>1</v>
      </c>
      <c r="H5102" s="119">
        <v>165</v>
      </c>
      <c r="I5102" s="161">
        <v>0.25</v>
      </c>
      <c r="J5102" s="157">
        <f t="shared" si="158"/>
        <v>123.75</v>
      </c>
    </row>
    <row r="5103" spans="1:10" ht="15.75">
      <c r="A5103" s="37">
        <f t="shared" si="159"/>
        <v>5099</v>
      </c>
      <c r="B5103" s="115" t="s">
        <v>202</v>
      </c>
      <c r="C5103" s="116" t="s">
        <v>9400</v>
      </c>
      <c r="D5103" s="113" t="s">
        <v>9401</v>
      </c>
      <c r="E5103" s="113" t="s">
        <v>211</v>
      </c>
      <c r="F5103" s="113"/>
      <c r="G5103" s="113">
        <v>1</v>
      </c>
      <c r="H5103" s="119">
        <v>165</v>
      </c>
      <c r="I5103" s="161">
        <v>0.25</v>
      </c>
      <c r="J5103" s="157">
        <f t="shared" si="158"/>
        <v>123.75</v>
      </c>
    </row>
    <row r="5104" spans="1:10" ht="15.75">
      <c r="A5104" s="37">
        <f t="shared" si="159"/>
        <v>5100</v>
      </c>
      <c r="B5104" s="115" t="s">
        <v>202</v>
      </c>
      <c r="C5104" s="116" t="s">
        <v>9402</v>
      </c>
      <c r="D5104" s="113" t="s">
        <v>9403</v>
      </c>
      <c r="E5104" s="113" t="s">
        <v>211</v>
      </c>
      <c r="F5104" s="113"/>
      <c r="G5104" s="113">
        <v>1</v>
      </c>
      <c r="H5104" s="119">
        <v>165</v>
      </c>
      <c r="I5104" s="161">
        <v>0.25</v>
      </c>
      <c r="J5104" s="157">
        <f t="shared" si="158"/>
        <v>123.75</v>
      </c>
    </row>
    <row r="5105" spans="1:10" ht="15.75">
      <c r="A5105" s="37">
        <f t="shared" si="159"/>
        <v>5101</v>
      </c>
      <c r="B5105" s="115" t="s">
        <v>202</v>
      </c>
      <c r="C5105" s="116" t="s">
        <v>9404</v>
      </c>
      <c r="D5105" s="113" t="s">
        <v>9405</v>
      </c>
      <c r="E5105" s="113" t="s">
        <v>211</v>
      </c>
      <c r="F5105" s="113"/>
      <c r="G5105" s="113">
        <v>1</v>
      </c>
      <c r="H5105" s="119">
        <v>204.5</v>
      </c>
      <c r="I5105" s="161">
        <v>0.25</v>
      </c>
      <c r="J5105" s="157">
        <f t="shared" si="158"/>
        <v>153.375</v>
      </c>
    </row>
    <row r="5106" spans="1:10" ht="15.75">
      <c r="A5106" s="37">
        <f t="shared" si="159"/>
        <v>5102</v>
      </c>
      <c r="B5106" s="115" t="s">
        <v>202</v>
      </c>
      <c r="C5106" s="116" t="s">
        <v>9406</v>
      </c>
      <c r="D5106" s="113" t="s">
        <v>9407</v>
      </c>
      <c r="E5106" s="113" t="s">
        <v>211</v>
      </c>
      <c r="F5106" s="113"/>
      <c r="G5106" s="113">
        <v>1</v>
      </c>
      <c r="H5106" s="119">
        <v>204.5</v>
      </c>
      <c r="I5106" s="161">
        <v>0.25</v>
      </c>
      <c r="J5106" s="157">
        <f t="shared" si="158"/>
        <v>153.375</v>
      </c>
    </row>
    <row r="5107" spans="1:10" ht="15.75">
      <c r="A5107" s="37">
        <f t="shared" si="159"/>
        <v>5103</v>
      </c>
      <c r="B5107" s="115" t="s">
        <v>202</v>
      </c>
      <c r="C5107" s="116" t="s">
        <v>9408</v>
      </c>
      <c r="D5107" s="113" t="s">
        <v>9409</v>
      </c>
      <c r="E5107" s="113" t="s">
        <v>211</v>
      </c>
      <c r="F5107" s="113"/>
      <c r="G5107" s="113">
        <v>1</v>
      </c>
      <c r="H5107" s="119">
        <v>204.5</v>
      </c>
      <c r="I5107" s="161">
        <v>0.25</v>
      </c>
      <c r="J5107" s="157">
        <f t="shared" si="158"/>
        <v>153.375</v>
      </c>
    </row>
    <row r="5108" spans="1:10" ht="15.75">
      <c r="A5108" s="37">
        <f t="shared" si="159"/>
        <v>5104</v>
      </c>
      <c r="B5108" s="115" t="s">
        <v>202</v>
      </c>
      <c r="C5108" s="116" t="s">
        <v>9410</v>
      </c>
      <c r="D5108" s="113" t="s">
        <v>9411</v>
      </c>
      <c r="E5108" s="113" t="s">
        <v>211</v>
      </c>
      <c r="F5108" s="113"/>
      <c r="G5108" s="113">
        <v>1</v>
      </c>
      <c r="H5108" s="119">
        <v>204.5</v>
      </c>
      <c r="I5108" s="161">
        <v>0.25</v>
      </c>
      <c r="J5108" s="157">
        <f t="shared" si="158"/>
        <v>153.375</v>
      </c>
    </row>
    <row r="5109" spans="1:10" ht="15.75">
      <c r="A5109" s="37">
        <f t="shared" si="159"/>
        <v>5105</v>
      </c>
      <c r="B5109" s="115" t="s">
        <v>202</v>
      </c>
      <c r="C5109" s="116" t="s">
        <v>9412</v>
      </c>
      <c r="D5109" s="113" t="s">
        <v>9413</v>
      </c>
      <c r="E5109" s="113" t="s">
        <v>211</v>
      </c>
      <c r="F5109" s="113"/>
      <c r="G5109" s="113">
        <v>1</v>
      </c>
      <c r="H5109" s="119">
        <v>174</v>
      </c>
      <c r="I5109" s="161">
        <v>0.25</v>
      </c>
      <c r="J5109" s="157">
        <f t="shared" si="158"/>
        <v>130.5</v>
      </c>
    </row>
    <row r="5110" spans="1:10" ht="15.75">
      <c r="A5110" s="37">
        <f t="shared" si="159"/>
        <v>5106</v>
      </c>
      <c r="B5110" s="115" t="s">
        <v>202</v>
      </c>
      <c r="C5110" s="116" t="s">
        <v>9414</v>
      </c>
      <c r="D5110" s="113" t="s">
        <v>9415</v>
      </c>
      <c r="E5110" s="113" t="s">
        <v>211</v>
      </c>
      <c r="F5110" s="113"/>
      <c r="G5110" s="113">
        <v>1</v>
      </c>
      <c r="H5110" s="119">
        <v>174</v>
      </c>
      <c r="I5110" s="161">
        <v>0.25</v>
      </c>
      <c r="J5110" s="157">
        <f t="shared" si="158"/>
        <v>130.5</v>
      </c>
    </row>
    <row r="5111" spans="1:10" ht="15.75">
      <c r="A5111" s="37">
        <f t="shared" si="159"/>
        <v>5107</v>
      </c>
      <c r="B5111" s="115" t="s">
        <v>202</v>
      </c>
      <c r="C5111" s="116" t="s">
        <v>9416</v>
      </c>
      <c r="D5111" s="113" t="s">
        <v>9417</v>
      </c>
      <c r="E5111" s="113" t="s">
        <v>211</v>
      </c>
      <c r="F5111" s="113"/>
      <c r="G5111" s="113">
        <v>1</v>
      </c>
      <c r="H5111" s="119">
        <v>174</v>
      </c>
      <c r="I5111" s="161">
        <v>0.25</v>
      </c>
      <c r="J5111" s="157">
        <f t="shared" ref="J5111:J5174" si="160">H5111*(1-I5111)</f>
        <v>130.5</v>
      </c>
    </row>
    <row r="5112" spans="1:10" ht="15.75">
      <c r="A5112" s="37">
        <f t="shared" si="159"/>
        <v>5108</v>
      </c>
      <c r="B5112" s="115" t="s">
        <v>202</v>
      </c>
      <c r="C5112" s="116" t="s">
        <v>9418</v>
      </c>
      <c r="D5112" s="113" t="s">
        <v>9419</v>
      </c>
      <c r="E5112" s="113" t="s">
        <v>211</v>
      </c>
      <c r="F5112" s="113"/>
      <c r="G5112" s="113">
        <v>1</v>
      </c>
      <c r="H5112" s="119">
        <v>174</v>
      </c>
      <c r="I5112" s="161">
        <v>0.25</v>
      </c>
      <c r="J5112" s="157">
        <f t="shared" si="160"/>
        <v>130.5</v>
      </c>
    </row>
    <row r="5113" spans="1:10" ht="15.75">
      <c r="A5113" s="37">
        <f t="shared" si="159"/>
        <v>5109</v>
      </c>
      <c r="B5113" s="115" t="s">
        <v>202</v>
      </c>
      <c r="C5113" s="116" t="s">
        <v>9420</v>
      </c>
      <c r="D5113" s="113" t="s">
        <v>9421</v>
      </c>
      <c r="E5113" s="113" t="s">
        <v>211</v>
      </c>
      <c r="F5113" s="113"/>
      <c r="G5113" s="113">
        <v>1</v>
      </c>
      <c r="H5113" s="119">
        <v>216</v>
      </c>
      <c r="I5113" s="161">
        <v>0.25</v>
      </c>
      <c r="J5113" s="157">
        <f t="shared" si="160"/>
        <v>162</v>
      </c>
    </row>
    <row r="5114" spans="1:10" ht="15.75">
      <c r="A5114" s="37">
        <f t="shared" si="159"/>
        <v>5110</v>
      </c>
      <c r="B5114" s="115" t="s">
        <v>202</v>
      </c>
      <c r="C5114" s="116" t="s">
        <v>9422</v>
      </c>
      <c r="D5114" s="113" t="s">
        <v>9423</v>
      </c>
      <c r="E5114" s="113" t="s">
        <v>211</v>
      </c>
      <c r="F5114" s="113"/>
      <c r="G5114" s="113">
        <v>1</v>
      </c>
      <c r="H5114" s="119">
        <v>216</v>
      </c>
      <c r="I5114" s="161">
        <v>0.25</v>
      </c>
      <c r="J5114" s="157">
        <f t="shared" si="160"/>
        <v>162</v>
      </c>
    </row>
    <row r="5115" spans="1:10" ht="15.75">
      <c r="A5115" s="37">
        <f t="shared" si="159"/>
        <v>5111</v>
      </c>
      <c r="B5115" s="115" t="s">
        <v>202</v>
      </c>
      <c r="C5115" s="116" t="s">
        <v>9424</v>
      </c>
      <c r="D5115" s="113" t="s">
        <v>9425</v>
      </c>
      <c r="E5115" s="113" t="s">
        <v>211</v>
      </c>
      <c r="F5115" s="113"/>
      <c r="G5115" s="113">
        <v>1</v>
      </c>
      <c r="H5115" s="119">
        <v>216</v>
      </c>
      <c r="I5115" s="161">
        <v>0.25</v>
      </c>
      <c r="J5115" s="157">
        <f t="shared" si="160"/>
        <v>162</v>
      </c>
    </row>
    <row r="5116" spans="1:10" ht="15.75">
      <c r="A5116" s="37">
        <f t="shared" si="159"/>
        <v>5112</v>
      </c>
      <c r="B5116" s="115" t="s">
        <v>202</v>
      </c>
      <c r="C5116" s="116" t="s">
        <v>9426</v>
      </c>
      <c r="D5116" s="113" t="s">
        <v>9427</v>
      </c>
      <c r="E5116" s="113" t="s">
        <v>211</v>
      </c>
      <c r="F5116" s="113"/>
      <c r="G5116" s="113">
        <v>1</v>
      </c>
      <c r="H5116" s="119">
        <v>216</v>
      </c>
      <c r="I5116" s="161">
        <v>0.25</v>
      </c>
      <c r="J5116" s="157">
        <f t="shared" si="160"/>
        <v>162</v>
      </c>
    </row>
    <row r="5117" spans="1:10" ht="15.75">
      <c r="A5117" s="37">
        <f t="shared" si="159"/>
        <v>5113</v>
      </c>
      <c r="B5117" s="115" t="s">
        <v>202</v>
      </c>
      <c r="C5117" s="116" t="s">
        <v>9428</v>
      </c>
      <c r="D5117" s="113" t="s">
        <v>9429</v>
      </c>
      <c r="E5117" s="113" t="s">
        <v>211</v>
      </c>
      <c r="F5117" s="113"/>
      <c r="G5117" s="113">
        <v>1</v>
      </c>
      <c r="H5117" s="119">
        <v>113.5</v>
      </c>
      <c r="I5117" s="161">
        <v>0.25</v>
      </c>
      <c r="J5117" s="157">
        <f t="shared" si="160"/>
        <v>85.125</v>
      </c>
    </row>
    <row r="5118" spans="1:10" ht="15.75">
      <c r="A5118" s="37">
        <f t="shared" si="159"/>
        <v>5114</v>
      </c>
      <c r="B5118" s="115" t="s">
        <v>202</v>
      </c>
      <c r="C5118" s="116" t="s">
        <v>9430</v>
      </c>
      <c r="D5118" s="113" t="s">
        <v>9431</v>
      </c>
      <c r="E5118" s="113" t="s">
        <v>211</v>
      </c>
      <c r="F5118" s="113"/>
      <c r="G5118" s="113">
        <v>1</v>
      </c>
      <c r="H5118" s="119">
        <v>113.5</v>
      </c>
      <c r="I5118" s="161">
        <v>0.25</v>
      </c>
      <c r="J5118" s="157">
        <f t="shared" si="160"/>
        <v>85.125</v>
      </c>
    </row>
    <row r="5119" spans="1:10" ht="15.75">
      <c r="A5119" s="37">
        <f t="shared" si="159"/>
        <v>5115</v>
      </c>
      <c r="B5119" s="115" t="s">
        <v>202</v>
      </c>
      <c r="C5119" s="116" t="s">
        <v>9432</v>
      </c>
      <c r="D5119" s="113" t="s">
        <v>9433</v>
      </c>
      <c r="E5119" s="113" t="s">
        <v>211</v>
      </c>
      <c r="F5119" s="113"/>
      <c r="G5119" s="113">
        <v>1</v>
      </c>
      <c r="H5119" s="119">
        <v>113.5</v>
      </c>
      <c r="I5119" s="161">
        <v>0.25</v>
      </c>
      <c r="J5119" s="157">
        <f t="shared" si="160"/>
        <v>85.125</v>
      </c>
    </row>
    <row r="5120" spans="1:10" ht="15.75">
      <c r="A5120" s="37">
        <f t="shared" si="159"/>
        <v>5116</v>
      </c>
      <c r="B5120" s="115" t="s">
        <v>202</v>
      </c>
      <c r="C5120" s="116" t="s">
        <v>9434</v>
      </c>
      <c r="D5120" s="113" t="s">
        <v>9435</v>
      </c>
      <c r="E5120" s="113" t="s">
        <v>211</v>
      </c>
      <c r="F5120" s="113"/>
      <c r="G5120" s="113">
        <v>1</v>
      </c>
      <c r="H5120" s="119">
        <v>113.5</v>
      </c>
      <c r="I5120" s="161">
        <v>0.25</v>
      </c>
      <c r="J5120" s="157">
        <f t="shared" si="160"/>
        <v>85.125</v>
      </c>
    </row>
    <row r="5121" spans="1:10" ht="15.75">
      <c r="A5121" s="37">
        <f t="shared" si="159"/>
        <v>5117</v>
      </c>
      <c r="B5121" s="115" t="s">
        <v>202</v>
      </c>
      <c r="C5121" s="116" t="s">
        <v>9436</v>
      </c>
      <c r="D5121" s="113" t="s">
        <v>9437</v>
      </c>
      <c r="E5121" s="113" t="s">
        <v>211</v>
      </c>
      <c r="F5121" s="113"/>
      <c r="G5121" s="113">
        <v>1</v>
      </c>
      <c r="H5121" s="119">
        <v>142.5</v>
      </c>
      <c r="I5121" s="161">
        <v>0.25</v>
      </c>
      <c r="J5121" s="157">
        <f t="shared" si="160"/>
        <v>106.875</v>
      </c>
    </row>
    <row r="5122" spans="1:10" ht="15.75">
      <c r="A5122" s="37">
        <f t="shared" si="159"/>
        <v>5118</v>
      </c>
      <c r="B5122" s="115" t="s">
        <v>202</v>
      </c>
      <c r="C5122" s="116" t="s">
        <v>9438</v>
      </c>
      <c r="D5122" s="113" t="s">
        <v>9439</v>
      </c>
      <c r="E5122" s="113" t="s">
        <v>211</v>
      </c>
      <c r="F5122" s="113"/>
      <c r="G5122" s="113">
        <v>1</v>
      </c>
      <c r="H5122" s="119">
        <v>142.5</v>
      </c>
      <c r="I5122" s="161">
        <v>0.25</v>
      </c>
      <c r="J5122" s="157">
        <f t="shared" si="160"/>
        <v>106.875</v>
      </c>
    </row>
    <row r="5123" spans="1:10" ht="15.75">
      <c r="A5123" s="37">
        <f t="shared" si="159"/>
        <v>5119</v>
      </c>
      <c r="B5123" s="115" t="s">
        <v>202</v>
      </c>
      <c r="C5123" s="116" t="s">
        <v>9440</v>
      </c>
      <c r="D5123" s="113" t="s">
        <v>9441</v>
      </c>
      <c r="E5123" s="113" t="s">
        <v>211</v>
      </c>
      <c r="F5123" s="113"/>
      <c r="G5123" s="113">
        <v>1</v>
      </c>
      <c r="H5123" s="119">
        <v>142.5</v>
      </c>
      <c r="I5123" s="161">
        <v>0.25</v>
      </c>
      <c r="J5123" s="157">
        <f t="shared" si="160"/>
        <v>106.875</v>
      </c>
    </row>
    <row r="5124" spans="1:10" ht="15.75">
      <c r="A5124" s="37">
        <f t="shared" si="159"/>
        <v>5120</v>
      </c>
      <c r="B5124" s="115" t="s">
        <v>202</v>
      </c>
      <c r="C5124" s="116" t="s">
        <v>9442</v>
      </c>
      <c r="D5124" s="113" t="s">
        <v>9443</v>
      </c>
      <c r="E5124" s="113" t="s">
        <v>211</v>
      </c>
      <c r="F5124" s="113"/>
      <c r="G5124" s="113">
        <v>1</v>
      </c>
      <c r="H5124" s="119">
        <v>142.5</v>
      </c>
      <c r="I5124" s="161">
        <v>0.25</v>
      </c>
      <c r="J5124" s="157">
        <f t="shared" si="160"/>
        <v>106.875</v>
      </c>
    </row>
    <row r="5125" spans="1:10" ht="15.75">
      <c r="A5125" s="37">
        <f t="shared" si="159"/>
        <v>5121</v>
      </c>
      <c r="B5125" s="115" t="s">
        <v>202</v>
      </c>
      <c r="C5125" s="116" t="s">
        <v>9444</v>
      </c>
      <c r="D5125" s="113" t="s">
        <v>9445</v>
      </c>
      <c r="E5125" s="113" t="s">
        <v>211</v>
      </c>
      <c r="F5125" s="113"/>
      <c r="G5125" s="113">
        <v>1</v>
      </c>
      <c r="H5125" s="119">
        <v>142.5</v>
      </c>
      <c r="I5125" s="161">
        <v>0.25</v>
      </c>
      <c r="J5125" s="157">
        <f t="shared" si="160"/>
        <v>106.875</v>
      </c>
    </row>
    <row r="5126" spans="1:10" ht="15.75">
      <c r="A5126" s="37">
        <f t="shared" si="159"/>
        <v>5122</v>
      </c>
      <c r="B5126" s="115" t="s">
        <v>202</v>
      </c>
      <c r="C5126" s="116" t="s">
        <v>9446</v>
      </c>
      <c r="D5126" s="113" t="s">
        <v>9447</v>
      </c>
      <c r="E5126" s="113" t="s">
        <v>211</v>
      </c>
      <c r="F5126" s="113"/>
      <c r="G5126" s="113">
        <v>1</v>
      </c>
      <c r="H5126" s="119">
        <v>30</v>
      </c>
      <c r="I5126" s="161">
        <v>0.25</v>
      </c>
      <c r="J5126" s="157">
        <f t="shared" si="160"/>
        <v>22.5</v>
      </c>
    </row>
    <row r="5127" spans="1:10" ht="15.75">
      <c r="A5127" s="37">
        <f t="shared" ref="A5127:A5190" si="161">A5126+1</f>
        <v>5123</v>
      </c>
      <c r="B5127" s="115" t="s">
        <v>202</v>
      </c>
      <c r="C5127" s="116" t="s">
        <v>9448</v>
      </c>
      <c r="D5127" s="113" t="s">
        <v>9449</v>
      </c>
      <c r="E5127" s="113" t="s">
        <v>211</v>
      </c>
      <c r="F5127" s="113"/>
      <c r="G5127" s="113">
        <v>1</v>
      </c>
      <c r="H5127" s="119">
        <v>31.5</v>
      </c>
      <c r="I5127" s="161">
        <v>0.25</v>
      </c>
      <c r="J5127" s="157">
        <f t="shared" si="160"/>
        <v>23.625</v>
      </c>
    </row>
    <row r="5128" spans="1:10" ht="15.75">
      <c r="A5128" s="37">
        <f t="shared" si="161"/>
        <v>5124</v>
      </c>
      <c r="B5128" s="115" t="s">
        <v>202</v>
      </c>
      <c r="C5128" s="116" t="s">
        <v>9450</v>
      </c>
      <c r="D5128" s="113" t="s">
        <v>9451</v>
      </c>
      <c r="E5128" s="113" t="s">
        <v>211</v>
      </c>
      <c r="F5128" s="113"/>
      <c r="G5128" s="113">
        <v>1</v>
      </c>
      <c r="H5128" s="119">
        <v>31.5</v>
      </c>
      <c r="I5128" s="161">
        <v>0.25</v>
      </c>
      <c r="J5128" s="157">
        <f t="shared" si="160"/>
        <v>23.625</v>
      </c>
    </row>
    <row r="5129" spans="1:10" ht="15.75">
      <c r="A5129" s="37">
        <f t="shared" si="161"/>
        <v>5125</v>
      </c>
      <c r="B5129" s="115" t="s">
        <v>202</v>
      </c>
      <c r="C5129" s="116" t="s">
        <v>9452</v>
      </c>
      <c r="D5129" s="113" t="s">
        <v>9453</v>
      </c>
      <c r="E5129" s="113" t="s">
        <v>211</v>
      </c>
      <c r="F5129" s="113"/>
      <c r="G5129" s="113">
        <v>1</v>
      </c>
      <c r="H5129" s="119">
        <v>31.5</v>
      </c>
      <c r="I5129" s="161">
        <v>0.25</v>
      </c>
      <c r="J5129" s="157">
        <f t="shared" si="160"/>
        <v>23.625</v>
      </c>
    </row>
    <row r="5130" spans="1:10" ht="15.75">
      <c r="A5130" s="37">
        <f t="shared" si="161"/>
        <v>5126</v>
      </c>
      <c r="B5130" s="115" t="s">
        <v>202</v>
      </c>
      <c r="C5130" s="116" t="s">
        <v>9454</v>
      </c>
      <c r="D5130" s="113" t="s">
        <v>9455</v>
      </c>
      <c r="E5130" s="113" t="s">
        <v>211</v>
      </c>
      <c r="F5130" s="113"/>
      <c r="G5130" s="113">
        <v>1</v>
      </c>
      <c r="H5130" s="119">
        <v>31.5</v>
      </c>
      <c r="I5130" s="161">
        <v>0.25</v>
      </c>
      <c r="J5130" s="157">
        <f t="shared" si="160"/>
        <v>23.625</v>
      </c>
    </row>
    <row r="5131" spans="1:10" ht="15.75">
      <c r="A5131" s="37">
        <f t="shared" si="161"/>
        <v>5127</v>
      </c>
      <c r="B5131" s="115" t="s">
        <v>202</v>
      </c>
      <c r="C5131" s="116" t="s">
        <v>9456</v>
      </c>
      <c r="D5131" s="113" t="s">
        <v>9457</v>
      </c>
      <c r="E5131" s="113" t="s">
        <v>211</v>
      </c>
      <c r="F5131" s="113"/>
      <c r="G5131" s="113">
        <v>1</v>
      </c>
      <c r="H5131" s="119">
        <v>39.5</v>
      </c>
      <c r="I5131" s="161">
        <v>0.25</v>
      </c>
      <c r="J5131" s="157">
        <f t="shared" si="160"/>
        <v>29.625</v>
      </c>
    </row>
    <row r="5132" spans="1:10" ht="15.75">
      <c r="A5132" s="37">
        <f t="shared" si="161"/>
        <v>5128</v>
      </c>
      <c r="B5132" s="115" t="s">
        <v>202</v>
      </c>
      <c r="C5132" s="116" t="s">
        <v>9458</v>
      </c>
      <c r="D5132" s="113" t="s">
        <v>9459</v>
      </c>
      <c r="E5132" s="113" t="s">
        <v>211</v>
      </c>
      <c r="F5132" s="113"/>
      <c r="G5132" s="113">
        <v>1</v>
      </c>
      <c r="H5132" s="119">
        <v>7.25</v>
      </c>
      <c r="I5132" s="161">
        <v>0.25</v>
      </c>
      <c r="J5132" s="157">
        <f t="shared" si="160"/>
        <v>5.4375</v>
      </c>
    </row>
    <row r="5133" spans="1:10" ht="15.75">
      <c r="A5133" s="37">
        <f t="shared" si="161"/>
        <v>5129</v>
      </c>
      <c r="B5133" s="115" t="s">
        <v>202</v>
      </c>
      <c r="C5133" s="116" t="s">
        <v>9460</v>
      </c>
      <c r="D5133" s="113" t="s">
        <v>9461</v>
      </c>
      <c r="E5133" s="113" t="s">
        <v>211</v>
      </c>
      <c r="F5133" s="113"/>
      <c r="G5133" s="113">
        <v>1</v>
      </c>
      <c r="H5133" s="119">
        <v>7.25</v>
      </c>
      <c r="I5133" s="161">
        <v>0.25</v>
      </c>
      <c r="J5133" s="157">
        <f t="shared" si="160"/>
        <v>5.4375</v>
      </c>
    </row>
    <row r="5134" spans="1:10" ht="15.75">
      <c r="A5134" s="37">
        <f t="shared" si="161"/>
        <v>5130</v>
      </c>
      <c r="B5134" s="115" t="s">
        <v>202</v>
      </c>
      <c r="C5134" s="116" t="s">
        <v>9462</v>
      </c>
      <c r="D5134" s="113" t="s">
        <v>9463</v>
      </c>
      <c r="E5134" s="113" t="s">
        <v>211</v>
      </c>
      <c r="F5134" s="113"/>
      <c r="G5134" s="113">
        <v>1</v>
      </c>
      <c r="H5134" s="119">
        <v>24.25</v>
      </c>
      <c r="I5134" s="161">
        <v>0.25</v>
      </c>
      <c r="J5134" s="157">
        <f t="shared" si="160"/>
        <v>18.1875</v>
      </c>
    </row>
    <row r="5135" spans="1:10" ht="15.75">
      <c r="A5135" s="37">
        <f t="shared" si="161"/>
        <v>5131</v>
      </c>
      <c r="B5135" s="115" t="s">
        <v>202</v>
      </c>
      <c r="C5135" s="116" t="s">
        <v>9464</v>
      </c>
      <c r="D5135" s="113" t="s">
        <v>9465</v>
      </c>
      <c r="E5135" s="113" t="s">
        <v>211</v>
      </c>
      <c r="F5135" s="113"/>
      <c r="G5135" s="113">
        <v>1</v>
      </c>
      <c r="H5135" s="119">
        <v>14</v>
      </c>
      <c r="I5135" s="161">
        <v>0.25</v>
      </c>
      <c r="J5135" s="157">
        <f t="shared" si="160"/>
        <v>10.5</v>
      </c>
    </row>
    <row r="5136" spans="1:10" ht="15.75">
      <c r="A5136" s="37">
        <f t="shared" si="161"/>
        <v>5132</v>
      </c>
      <c r="B5136" s="115" t="s">
        <v>202</v>
      </c>
      <c r="C5136" s="116" t="s">
        <v>9466</v>
      </c>
      <c r="D5136" s="113" t="s">
        <v>9467</v>
      </c>
      <c r="E5136" s="113" t="s">
        <v>211</v>
      </c>
      <c r="F5136" s="113"/>
      <c r="G5136" s="113">
        <v>1</v>
      </c>
      <c r="H5136" s="119">
        <v>9.25</v>
      </c>
      <c r="I5136" s="161">
        <v>0.25</v>
      </c>
      <c r="J5136" s="157">
        <f t="shared" si="160"/>
        <v>6.9375</v>
      </c>
    </row>
    <row r="5137" spans="1:10" ht="15.75">
      <c r="A5137" s="37">
        <f t="shared" si="161"/>
        <v>5133</v>
      </c>
      <c r="B5137" s="115" t="s">
        <v>202</v>
      </c>
      <c r="C5137" s="116" t="s">
        <v>9468</v>
      </c>
      <c r="D5137" s="113" t="s">
        <v>9469</v>
      </c>
      <c r="E5137" s="113" t="s">
        <v>211</v>
      </c>
      <c r="F5137" s="113"/>
      <c r="G5137" s="113">
        <v>1</v>
      </c>
      <c r="H5137" s="119">
        <v>9.25</v>
      </c>
      <c r="I5137" s="161">
        <v>0.25</v>
      </c>
      <c r="J5137" s="157">
        <f t="shared" si="160"/>
        <v>6.9375</v>
      </c>
    </row>
    <row r="5138" spans="1:10" ht="15.75">
      <c r="A5138" s="37">
        <f t="shared" si="161"/>
        <v>5134</v>
      </c>
      <c r="B5138" s="115" t="s">
        <v>202</v>
      </c>
      <c r="C5138" s="116" t="s">
        <v>9470</v>
      </c>
      <c r="D5138" s="113" t="s">
        <v>9471</v>
      </c>
      <c r="E5138" s="113" t="s">
        <v>211</v>
      </c>
      <c r="F5138" s="113"/>
      <c r="G5138" s="113">
        <v>1</v>
      </c>
      <c r="H5138" s="119">
        <v>2.5</v>
      </c>
      <c r="I5138" s="161">
        <v>0.25</v>
      </c>
      <c r="J5138" s="157">
        <f t="shared" si="160"/>
        <v>1.875</v>
      </c>
    </row>
    <row r="5139" spans="1:10" ht="15.75">
      <c r="A5139" s="37">
        <f t="shared" si="161"/>
        <v>5135</v>
      </c>
      <c r="B5139" s="115" t="s">
        <v>202</v>
      </c>
      <c r="C5139" s="116" t="s">
        <v>9472</v>
      </c>
      <c r="D5139" s="113" t="s">
        <v>9473</v>
      </c>
      <c r="E5139" s="113" t="s">
        <v>211</v>
      </c>
      <c r="F5139" s="113"/>
      <c r="G5139" s="113">
        <v>1</v>
      </c>
      <c r="H5139" s="119">
        <v>75.25</v>
      </c>
      <c r="I5139" s="161">
        <v>0.25</v>
      </c>
      <c r="J5139" s="157">
        <f t="shared" si="160"/>
        <v>56.4375</v>
      </c>
    </row>
    <row r="5140" spans="1:10" ht="15.75">
      <c r="A5140" s="37">
        <f t="shared" si="161"/>
        <v>5136</v>
      </c>
      <c r="B5140" s="115" t="s">
        <v>202</v>
      </c>
      <c r="C5140" s="116" t="s">
        <v>9474</v>
      </c>
      <c r="D5140" s="113" t="s">
        <v>9475</v>
      </c>
      <c r="E5140" s="113" t="s">
        <v>211</v>
      </c>
      <c r="F5140" s="113"/>
      <c r="G5140" s="113">
        <v>1</v>
      </c>
      <c r="H5140" s="119">
        <v>57.25</v>
      </c>
      <c r="I5140" s="161">
        <v>0.25</v>
      </c>
      <c r="J5140" s="157">
        <f t="shared" si="160"/>
        <v>42.9375</v>
      </c>
    </row>
    <row r="5141" spans="1:10" ht="15.75">
      <c r="A5141" s="37">
        <f t="shared" si="161"/>
        <v>5137</v>
      </c>
      <c r="B5141" s="115" t="s">
        <v>202</v>
      </c>
      <c r="C5141" s="116" t="s">
        <v>9476</v>
      </c>
      <c r="D5141" s="113" t="s">
        <v>9477</v>
      </c>
      <c r="E5141" s="113" t="s">
        <v>211</v>
      </c>
      <c r="F5141" s="113"/>
      <c r="G5141" s="113">
        <v>1</v>
      </c>
      <c r="H5141" s="119">
        <v>80.5</v>
      </c>
      <c r="I5141" s="161">
        <v>0.25</v>
      </c>
      <c r="J5141" s="157">
        <f t="shared" si="160"/>
        <v>60.375</v>
      </c>
    </row>
    <row r="5142" spans="1:10" ht="15.75">
      <c r="A5142" s="37">
        <f t="shared" si="161"/>
        <v>5138</v>
      </c>
      <c r="B5142" s="115" t="s">
        <v>202</v>
      </c>
      <c r="C5142" s="116" t="s">
        <v>9478</v>
      </c>
      <c r="D5142" s="113" t="s">
        <v>9479</v>
      </c>
      <c r="E5142" s="113" t="s">
        <v>211</v>
      </c>
      <c r="F5142" s="113"/>
      <c r="G5142" s="113">
        <v>1</v>
      </c>
      <c r="H5142" s="119">
        <v>62</v>
      </c>
      <c r="I5142" s="161">
        <v>0.25</v>
      </c>
      <c r="J5142" s="157">
        <f t="shared" si="160"/>
        <v>46.5</v>
      </c>
    </row>
    <row r="5143" spans="1:10" ht="15.75">
      <c r="A5143" s="37">
        <f t="shared" si="161"/>
        <v>5139</v>
      </c>
      <c r="B5143" s="115" t="s">
        <v>202</v>
      </c>
      <c r="C5143" s="116" t="s">
        <v>9480</v>
      </c>
      <c r="D5143" s="113" t="s">
        <v>9365</v>
      </c>
      <c r="E5143" s="113" t="s">
        <v>211</v>
      </c>
      <c r="F5143" s="113"/>
      <c r="G5143" s="113">
        <v>1</v>
      </c>
      <c r="H5143" s="119">
        <v>64.5</v>
      </c>
      <c r="I5143" s="161">
        <v>0.25</v>
      </c>
      <c r="J5143" s="157">
        <f t="shared" si="160"/>
        <v>48.375</v>
      </c>
    </row>
    <row r="5144" spans="1:10" ht="15.75">
      <c r="A5144" s="37">
        <f t="shared" si="161"/>
        <v>5140</v>
      </c>
      <c r="B5144" s="115" t="s">
        <v>202</v>
      </c>
      <c r="C5144" s="116" t="s">
        <v>9481</v>
      </c>
      <c r="D5144" s="113" t="s">
        <v>9367</v>
      </c>
      <c r="E5144" s="113" t="s">
        <v>211</v>
      </c>
      <c r="F5144" s="113"/>
      <c r="G5144" s="113">
        <v>1</v>
      </c>
      <c r="H5144" s="119">
        <v>64.5</v>
      </c>
      <c r="I5144" s="161">
        <v>0.25</v>
      </c>
      <c r="J5144" s="157">
        <f t="shared" si="160"/>
        <v>48.375</v>
      </c>
    </row>
    <row r="5145" spans="1:10" ht="15.75">
      <c r="A5145" s="37">
        <f t="shared" si="161"/>
        <v>5141</v>
      </c>
      <c r="B5145" s="115" t="s">
        <v>202</v>
      </c>
      <c r="C5145" s="116" t="s">
        <v>9482</v>
      </c>
      <c r="D5145" s="113" t="s">
        <v>9369</v>
      </c>
      <c r="E5145" s="113" t="s">
        <v>211</v>
      </c>
      <c r="F5145" s="113"/>
      <c r="G5145" s="113">
        <v>1</v>
      </c>
      <c r="H5145" s="119">
        <v>64.5</v>
      </c>
      <c r="I5145" s="161">
        <v>0.25</v>
      </c>
      <c r="J5145" s="157">
        <f t="shared" si="160"/>
        <v>48.375</v>
      </c>
    </row>
    <row r="5146" spans="1:10" ht="15.75">
      <c r="A5146" s="37">
        <f t="shared" si="161"/>
        <v>5142</v>
      </c>
      <c r="B5146" s="115" t="s">
        <v>202</v>
      </c>
      <c r="C5146" s="116" t="s">
        <v>9483</v>
      </c>
      <c r="D5146" s="113" t="s">
        <v>9371</v>
      </c>
      <c r="E5146" s="113" t="s">
        <v>211</v>
      </c>
      <c r="F5146" s="113"/>
      <c r="G5146" s="113">
        <v>1</v>
      </c>
      <c r="H5146" s="119">
        <v>64.5</v>
      </c>
      <c r="I5146" s="161">
        <v>0.25</v>
      </c>
      <c r="J5146" s="157">
        <f t="shared" si="160"/>
        <v>48.375</v>
      </c>
    </row>
    <row r="5147" spans="1:10" ht="15.75">
      <c r="A5147" s="37">
        <f t="shared" si="161"/>
        <v>5143</v>
      </c>
      <c r="B5147" s="115" t="s">
        <v>202</v>
      </c>
      <c r="C5147" s="116" t="s">
        <v>9484</v>
      </c>
      <c r="D5147" s="113" t="s">
        <v>9373</v>
      </c>
      <c r="E5147" s="113" t="s">
        <v>211</v>
      </c>
      <c r="F5147" s="113"/>
      <c r="G5147" s="113">
        <v>1</v>
      </c>
      <c r="H5147" s="119">
        <v>82.5</v>
      </c>
      <c r="I5147" s="161">
        <v>0.25</v>
      </c>
      <c r="J5147" s="157">
        <f t="shared" si="160"/>
        <v>61.875</v>
      </c>
    </row>
    <row r="5148" spans="1:10" ht="15.75">
      <c r="A5148" s="37">
        <f t="shared" si="161"/>
        <v>5144</v>
      </c>
      <c r="B5148" s="115" t="s">
        <v>202</v>
      </c>
      <c r="C5148" s="116" t="s">
        <v>9485</v>
      </c>
      <c r="D5148" s="113" t="s">
        <v>9375</v>
      </c>
      <c r="E5148" s="113" t="s">
        <v>211</v>
      </c>
      <c r="F5148" s="113"/>
      <c r="G5148" s="113">
        <v>1</v>
      </c>
      <c r="H5148" s="119">
        <v>82.5</v>
      </c>
      <c r="I5148" s="161">
        <v>0.25</v>
      </c>
      <c r="J5148" s="157">
        <f t="shared" si="160"/>
        <v>61.875</v>
      </c>
    </row>
    <row r="5149" spans="1:10" ht="15.75">
      <c r="A5149" s="37">
        <f t="shared" si="161"/>
        <v>5145</v>
      </c>
      <c r="B5149" s="115" t="s">
        <v>202</v>
      </c>
      <c r="C5149" s="116" t="s">
        <v>9486</v>
      </c>
      <c r="D5149" s="113" t="s">
        <v>9377</v>
      </c>
      <c r="E5149" s="113" t="s">
        <v>211</v>
      </c>
      <c r="F5149" s="113"/>
      <c r="G5149" s="113">
        <v>1</v>
      </c>
      <c r="H5149" s="119">
        <v>82.5</v>
      </c>
      <c r="I5149" s="161">
        <v>0.25</v>
      </c>
      <c r="J5149" s="157">
        <f t="shared" si="160"/>
        <v>61.875</v>
      </c>
    </row>
    <row r="5150" spans="1:10" ht="15.75">
      <c r="A5150" s="37">
        <f t="shared" si="161"/>
        <v>5146</v>
      </c>
      <c r="B5150" s="115" t="s">
        <v>202</v>
      </c>
      <c r="C5150" s="116" t="s">
        <v>9487</v>
      </c>
      <c r="D5150" s="113" t="s">
        <v>9379</v>
      </c>
      <c r="E5150" s="113" t="s">
        <v>211</v>
      </c>
      <c r="F5150" s="113"/>
      <c r="G5150" s="113">
        <v>1</v>
      </c>
      <c r="H5150" s="119">
        <v>82.5</v>
      </c>
      <c r="I5150" s="161">
        <v>0.25</v>
      </c>
      <c r="J5150" s="157">
        <f t="shared" si="160"/>
        <v>61.875</v>
      </c>
    </row>
    <row r="5151" spans="1:10" ht="15.75">
      <c r="A5151" s="37">
        <f t="shared" si="161"/>
        <v>5147</v>
      </c>
      <c r="B5151" s="115" t="s">
        <v>202</v>
      </c>
      <c r="C5151" s="116" t="s">
        <v>9488</v>
      </c>
      <c r="D5151" s="113" t="s">
        <v>9349</v>
      </c>
      <c r="E5151" s="113" t="s">
        <v>211</v>
      </c>
      <c r="F5151" s="113"/>
      <c r="G5151" s="113">
        <v>1</v>
      </c>
      <c r="H5151" s="119">
        <v>127.5</v>
      </c>
      <c r="I5151" s="161">
        <v>0.25</v>
      </c>
      <c r="J5151" s="157">
        <f t="shared" si="160"/>
        <v>95.625</v>
      </c>
    </row>
    <row r="5152" spans="1:10" ht="15.75">
      <c r="A5152" s="37">
        <f t="shared" si="161"/>
        <v>5148</v>
      </c>
      <c r="B5152" s="115" t="s">
        <v>202</v>
      </c>
      <c r="C5152" s="116" t="s">
        <v>9489</v>
      </c>
      <c r="D5152" s="113" t="s">
        <v>9351</v>
      </c>
      <c r="E5152" s="113" t="s">
        <v>211</v>
      </c>
      <c r="F5152" s="113"/>
      <c r="G5152" s="113">
        <v>1</v>
      </c>
      <c r="H5152" s="119">
        <v>127.5</v>
      </c>
      <c r="I5152" s="161">
        <v>0.25</v>
      </c>
      <c r="J5152" s="157">
        <f t="shared" si="160"/>
        <v>95.625</v>
      </c>
    </row>
    <row r="5153" spans="1:10" ht="15.75">
      <c r="A5153" s="37">
        <f t="shared" si="161"/>
        <v>5149</v>
      </c>
      <c r="B5153" s="115" t="s">
        <v>202</v>
      </c>
      <c r="C5153" s="116" t="s">
        <v>9490</v>
      </c>
      <c r="D5153" s="113" t="s">
        <v>9353</v>
      </c>
      <c r="E5153" s="113" t="s">
        <v>211</v>
      </c>
      <c r="F5153" s="113"/>
      <c r="G5153" s="113">
        <v>1</v>
      </c>
      <c r="H5153" s="119">
        <v>127.5</v>
      </c>
      <c r="I5153" s="161">
        <v>0.25</v>
      </c>
      <c r="J5153" s="157">
        <f t="shared" si="160"/>
        <v>95.625</v>
      </c>
    </row>
    <row r="5154" spans="1:10" ht="15.75">
      <c r="A5154" s="37">
        <f t="shared" si="161"/>
        <v>5150</v>
      </c>
      <c r="B5154" s="115" t="s">
        <v>202</v>
      </c>
      <c r="C5154" s="116" t="s">
        <v>9491</v>
      </c>
      <c r="D5154" s="113" t="s">
        <v>9355</v>
      </c>
      <c r="E5154" s="113" t="s">
        <v>211</v>
      </c>
      <c r="F5154" s="113"/>
      <c r="G5154" s="113">
        <v>1</v>
      </c>
      <c r="H5154" s="119">
        <v>127.5</v>
      </c>
      <c r="I5154" s="161">
        <v>0.25</v>
      </c>
      <c r="J5154" s="157">
        <f t="shared" si="160"/>
        <v>95.625</v>
      </c>
    </row>
    <row r="5155" spans="1:10" ht="15.75">
      <c r="A5155" s="37">
        <f t="shared" si="161"/>
        <v>5151</v>
      </c>
      <c r="B5155" s="115" t="s">
        <v>202</v>
      </c>
      <c r="C5155" s="116" t="s">
        <v>9492</v>
      </c>
      <c r="D5155" s="113" t="s">
        <v>9357</v>
      </c>
      <c r="E5155" s="113" t="s">
        <v>211</v>
      </c>
      <c r="F5155" s="113"/>
      <c r="G5155" s="113">
        <v>1</v>
      </c>
      <c r="H5155" s="119">
        <v>147.5</v>
      </c>
      <c r="I5155" s="161">
        <v>0.25</v>
      </c>
      <c r="J5155" s="157">
        <f t="shared" si="160"/>
        <v>110.625</v>
      </c>
    </row>
    <row r="5156" spans="1:10" ht="15.75">
      <c r="A5156" s="37">
        <f t="shared" si="161"/>
        <v>5152</v>
      </c>
      <c r="B5156" s="115" t="s">
        <v>202</v>
      </c>
      <c r="C5156" s="116" t="s">
        <v>9493</v>
      </c>
      <c r="D5156" s="113" t="s">
        <v>9359</v>
      </c>
      <c r="E5156" s="113" t="s">
        <v>211</v>
      </c>
      <c r="F5156" s="113"/>
      <c r="G5156" s="113">
        <v>1</v>
      </c>
      <c r="H5156" s="119">
        <v>147.5</v>
      </c>
      <c r="I5156" s="161">
        <v>0.25</v>
      </c>
      <c r="J5156" s="157">
        <f t="shared" si="160"/>
        <v>110.625</v>
      </c>
    </row>
    <row r="5157" spans="1:10" ht="15.75">
      <c r="A5157" s="37">
        <f t="shared" si="161"/>
        <v>5153</v>
      </c>
      <c r="B5157" s="115" t="s">
        <v>202</v>
      </c>
      <c r="C5157" s="116" t="s">
        <v>9494</v>
      </c>
      <c r="D5157" s="113" t="s">
        <v>9361</v>
      </c>
      <c r="E5157" s="113" t="s">
        <v>211</v>
      </c>
      <c r="F5157" s="113"/>
      <c r="G5157" s="113">
        <v>1</v>
      </c>
      <c r="H5157" s="119">
        <v>147.5</v>
      </c>
      <c r="I5157" s="161">
        <v>0.25</v>
      </c>
      <c r="J5157" s="157">
        <f t="shared" si="160"/>
        <v>110.625</v>
      </c>
    </row>
    <row r="5158" spans="1:10" ht="15.75">
      <c r="A5158" s="37">
        <f t="shared" si="161"/>
        <v>5154</v>
      </c>
      <c r="B5158" s="115" t="s">
        <v>202</v>
      </c>
      <c r="C5158" s="116" t="s">
        <v>9495</v>
      </c>
      <c r="D5158" s="113" t="s">
        <v>9363</v>
      </c>
      <c r="E5158" s="113" t="s">
        <v>211</v>
      </c>
      <c r="F5158" s="113"/>
      <c r="G5158" s="113">
        <v>1</v>
      </c>
      <c r="H5158" s="119">
        <v>147.5</v>
      </c>
      <c r="I5158" s="161">
        <v>0.25</v>
      </c>
      <c r="J5158" s="157">
        <f t="shared" si="160"/>
        <v>110.625</v>
      </c>
    </row>
    <row r="5159" spans="1:10" ht="15.75">
      <c r="A5159" s="37">
        <f t="shared" si="161"/>
        <v>5155</v>
      </c>
      <c r="B5159" s="115" t="s">
        <v>202</v>
      </c>
      <c r="C5159" s="116" t="s">
        <v>9496</v>
      </c>
      <c r="D5159" s="113" t="s">
        <v>9497</v>
      </c>
      <c r="E5159" s="113" t="s">
        <v>211</v>
      </c>
      <c r="F5159" s="113"/>
      <c r="G5159" s="113">
        <v>1</v>
      </c>
      <c r="H5159" s="119">
        <v>130.5</v>
      </c>
      <c r="I5159" s="161">
        <v>0.25</v>
      </c>
      <c r="J5159" s="157">
        <f t="shared" si="160"/>
        <v>97.875</v>
      </c>
    </row>
    <row r="5160" spans="1:10" ht="15.75">
      <c r="A5160" s="37">
        <f t="shared" si="161"/>
        <v>5156</v>
      </c>
      <c r="B5160" s="115" t="s">
        <v>202</v>
      </c>
      <c r="C5160" s="116" t="s">
        <v>9498</v>
      </c>
      <c r="D5160" s="113" t="s">
        <v>9499</v>
      </c>
      <c r="E5160" s="113" t="s">
        <v>211</v>
      </c>
      <c r="F5160" s="113"/>
      <c r="G5160" s="113">
        <v>1</v>
      </c>
      <c r="H5160" s="119">
        <v>130.5</v>
      </c>
      <c r="I5160" s="161">
        <v>0.25</v>
      </c>
      <c r="J5160" s="157">
        <f t="shared" si="160"/>
        <v>97.875</v>
      </c>
    </row>
    <row r="5161" spans="1:10" ht="15.75">
      <c r="A5161" s="37">
        <f t="shared" si="161"/>
        <v>5157</v>
      </c>
      <c r="B5161" s="115" t="s">
        <v>202</v>
      </c>
      <c r="C5161" s="116" t="s">
        <v>9500</v>
      </c>
      <c r="D5161" s="113" t="s">
        <v>9501</v>
      </c>
      <c r="E5161" s="113" t="s">
        <v>211</v>
      </c>
      <c r="F5161" s="113"/>
      <c r="G5161" s="113">
        <v>1</v>
      </c>
      <c r="H5161" s="119">
        <v>130.5</v>
      </c>
      <c r="I5161" s="161">
        <v>0.25</v>
      </c>
      <c r="J5161" s="157">
        <f t="shared" si="160"/>
        <v>97.875</v>
      </c>
    </row>
    <row r="5162" spans="1:10" ht="15.75">
      <c r="A5162" s="37">
        <f t="shared" si="161"/>
        <v>5158</v>
      </c>
      <c r="B5162" s="115" t="s">
        <v>202</v>
      </c>
      <c r="C5162" s="116" t="s">
        <v>9502</v>
      </c>
      <c r="D5162" s="113" t="s">
        <v>9503</v>
      </c>
      <c r="E5162" s="113" t="s">
        <v>211</v>
      </c>
      <c r="F5162" s="113"/>
      <c r="G5162" s="113">
        <v>1</v>
      </c>
      <c r="H5162" s="119">
        <v>130.5</v>
      </c>
      <c r="I5162" s="161">
        <v>0.25</v>
      </c>
      <c r="J5162" s="157">
        <f t="shared" si="160"/>
        <v>97.875</v>
      </c>
    </row>
    <row r="5163" spans="1:10" ht="15.75">
      <c r="A5163" s="37">
        <f t="shared" si="161"/>
        <v>5159</v>
      </c>
      <c r="B5163" s="115" t="s">
        <v>202</v>
      </c>
      <c r="C5163" s="116" t="s">
        <v>9504</v>
      </c>
      <c r="D5163" s="113" t="s">
        <v>9505</v>
      </c>
      <c r="E5163" s="113" t="s">
        <v>211</v>
      </c>
      <c r="F5163" s="113"/>
      <c r="G5163" s="113">
        <v>1</v>
      </c>
      <c r="H5163" s="119">
        <v>68.495000000000005</v>
      </c>
      <c r="I5163" s="161">
        <v>0.25</v>
      </c>
      <c r="J5163" s="157">
        <f t="shared" si="160"/>
        <v>51.371250000000003</v>
      </c>
    </row>
    <row r="5164" spans="1:10" ht="15.75">
      <c r="A5164" s="37">
        <f t="shared" si="161"/>
        <v>5160</v>
      </c>
      <c r="B5164" s="115" t="s">
        <v>202</v>
      </c>
      <c r="C5164" s="116" t="s">
        <v>9506</v>
      </c>
      <c r="D5164" s="113" t="s">
        <v>9507</v>
      </c>
      <c r="E5164" s="113" t="s">
        <v>211</v>
      </c>
      <c r="F5164" s="113"/>
      <c r="G5164" s="113">
        <v>1</v>
      </c>
      <c r="H5164" s="119">
        <v>68.495000000000005</v>
      </c>
      <c r="I5164" s="161">
        <v>0.25</v>
      </c>
      <c r="J5164" s="157">
        <f t="shared" si="160"/>
        <v>51.371250000000003</v>
      </c>
    </row>
    <row r="5165" spans="1:10" ht="15.75">
      <c r="A5165" s="37">
        <f t="shared" si="161"/>
        <v>5161</v>
      </c>
      <c r="B5165" s="115" t="s">
        <v>202</v>
      </c>
      <c r="C5165" s="116" t="s">
        <v>9508</v>
      </c>
      <c r="D5165" s="113" t="s">
        <v>9509</v>
      </c>
      <c r="E5165" s="113" t="s">
        <v>211</v>
      </c>
      <c r="F5165" s="113"/>
      <c r="G5165" s="113">
        <v>1</v>
      </c>
      <c r="H5165" s="119">
        <v>68.495000000000005</v>
      </c>
      <c r="I5165" s="161">
        <v>0.25</v>
      </c>
      <c r="J5165" s="157">
        <f t="shared" si="160"/>
        <v>51.371250000000003</v>
      </c>
    </row>
    <row r="5166" spans="1:10" ht="15.75">
      <c r="A5166" s="37">
        <f t="shared" si="161"/>
        <v>5162</v>
      </c>
      <c r="B5166" s="115" t="s">
        <v>202</v>
      </c>
      <c r="C5166" s="116" t="s">
        <v>9510</v>
      </c>
      <c r="D5166" s="113" t="s">
        <v>9511</v>
      </c>
      <c r="E5166" s="113" t="s">
        <v>211</v>
      </c>
      <c r="F5166" s="113"/>
      <c r="G5166" s="113">
        <v>1</v>
      </c>
      <c r="H5166" s="119">
        <v>68.495000000000005</v>
      </c>
      <c r="I5166" s="161">
        <v>0.25</v>
      </c>
      <c r="J5166" s="157">
        <f t="shared" si="160"/>
        <v>51.371250000000003</v>
      </c>
    </row>
    <row r="5167" spans="1:10" ht="15.75">
      <c r="A5167" s="37">
        <f t="shared" si="161"/>
        <v>5163</v>
      </c>
      <c r="B5167" s="115" t="s">
        <v>202</v>
      </c>
      <c r="C5167" s="116" t="s">
        <v>9512</v>
      </c>
      <c r="D5167" s="113" t="s">
        <v>9513</v>
      </c>
      <c r="E5167" s="113" t="s">
        <v>211</v>
      </c>
      <c r="F5167" s="113"/>
      <c r="G5167" s="113">
        <v>1</v>
      </c>
      <c r="H5167" s="119">
        <v>97</v>
      </c>
      <c r="I5167" s="161">
        <v>0.25</v>
      </c>
      <c r="J5167" s="157">
        <f t="shared" si="160"/>
        <v>72.75</v>
      </c>
    </row>
    <row r="5168" spans="1:10" ht="15.75">
      <c r="A5168" s="37">
        <f t="shared" si="161"/>
        <v>5164</v>
      </c>
      <c r="B5168" s="115" t="s">
        <v>202</v>
      </c>
      <c r="C5168" s="116" t="s">
        <v>9514</v>
      </c>
      <c r="D5168" s="113" t="s">
        <v>9515</v>
      </c>
      <c r="E5168" s="113" t="s">
        <v>211</v>
      </c>
      <c r="F5168" s="113"/>
      <c r="G5168" s="113">
        <v>1</v>
      </c>
      <c r="H5168" s="119">
        <v>97</v>
      </c>
      <c r="I5168" s="161">
        <v>0.25</v>
      </c>
      <c r="J5168" s="157">
        <f t="shared" si="160"/>
        <v>72.75</v>
      </c>
    </row>
    <row r="5169" spans="1:10" ht="15.75">
      <c r="A5169" s="37">
        <f t="shared" si="161"/>
        <v>5165</v>
      </c>
      <c r="B5169" s="115" t="s">
        <v>202</v>
      </c>
      <c r="C5169" s="116" t="s">
        <v>9516</v>
      </c>
      <c r="D5169" s="113" t="s">
        <v>9517</v>
      </c>
      <c r="E5169" s="113" t="s">
        <v>211</v>
      </c>
      <c r="F5169" s="113"/>
      <c r="G5169" s="113">
        <v>1</v>
      </c>
      <c r="H5169" s="119">
        <v>97</v>
      </c>
      <c r="I5169" s="161">
        <v>0.25</v>
      </c>
      <c r="J5169" s="157">
        <f t="shared" si="160"/>
        <v>72.75</v>
      </c>
    </row>
    <row r="5170" spans="1:10" ht="15.75">
      <c r="A5170" s="37">
        <f t="shared" si="161"/>
        <v>5166</v>
      </c>
      <c r="B5170" s="115" t="s">
        <v>202</v>
      </c>
      <c r="C5170" s="116" t="s">
        <v>9518</v>
      </c>
      <c r="D5170" s="113" t="s">
        <v>9519</v>
      </c>
      <c r="E5170" s="113" t="s">
        <v>211</v>
      </c>
      <c r="F5170" s="113"/>
      <c r="G5170" s="113">
        <v>1</v>
      </c>
      <c r="H5170" s="119">
        <v>97</v>
      </c>
      <c r="I5170" s="161">
        <v>0.25</v>
      </c>
      <c r="J5170" s="157">
        <f t="shared" si="160"/>
        <v>72.75</v>
      </c>
    </row>
    <row r="5171" spans="1:10" ht="15.75">
      <c r="A5171" s="37">
        <f t="shared" si="161"/>
        <v>5167</v>
      </c>
      <c r="B5171" s="115" t="s">
        <v>202</v>
      </c>
      <c r="C5171" s="116" t="s">
        <v>9520</v>
      </c>
      <c r="D5171" s="113" t="s">
        <v>9521</v>
      </c>
      <c r="E5171" s="113" t="s">
        <v>211</v>
      </c>
      <c r="F5171" s="113"/>
      <c r="G5171" s="113">
        <v>1</v>
      </c>
      <c r="H5171" s="119">
        <v>97</v>
      </c>
      <c r="I5171" s="161">
        <v>0.25</v>
      </c>
      <c r="J5171" s="157">
        <f t="shared" si="160"/>
        <v>72.75</v>
      </c>
    </row>
    <row r="5172" spans="1:10" ht="15.75">
      <c r="A5172" s="37">
        <f t="shared" si="161"/>
        <v>5168</v>
      </c>
      <c r="B5172" s="115" t="s">
        <v>202</v>
      </c>
      <c r="C5172" s="116" t="s">
        <v>9522</v>
      </c>
      <c r="D5172" s="113" t="s">
        <v>9523</v>
      </c>
      <c r="E5172" s="113" t="s">
        <v>211</v>
      </c>
      <c r="F5172" s="113"/>
      <c r="G5172" s="113">
        <v>1</v>
      </c>
      <c r="H5172" s="119">
        <v>76</v>
      </c>
      <c r="I5172" s="161">
        <v>0.25</v>
      </c>
      <c r="J5172" s="157">
        <f t="shared" si="160"/>
        <v>57</v>
      </c>
    </row>
    <row r="5173" spans="1:10" ht="15.75">
      <c r="A5173" s="37">
        <f t="shared" si="161"/>
        <v>5169</v>
      </c>
      <c r="B5173" s="115" t="s">
        <v>202</v>
      </c>
      <c r="C5173" s="116" t="s">
        <v>9524</v>
      </c>
      <c r="D5173" s="113" t="s">
        <v>9525</v>
      </c>
      <c r="E5173" s="113" t="s">
        <v>211</v>
      </c>
      <c r="F5173" s="113"/>
      <c r="G5173" s="113">
        <v>1</v>
      </c>
      <c r="H5173" s="119">
        <v>76</v>
      </c>
      <c r="I5173" s="161">
        <v>0.25</v>
      </c>
      <c r="J5173" s="157">
        <f t="shared" si="160"/>
        <v>57</v>
      </c>
    </row>
    <row r="5174" spans="1:10" ht="15.75">
      <c r="A5174" s="37">
        <f t="shared" si="161"/>
        <v>5170</v>
      </c>
      <c r="B5174" s="115" t="s">
        <v>202</v>
      </c>
      <c r="C5174" s="116" t="s">
        <v>9526</v>
      </c>
      <c r="D5174" s="113" t="s">
        <v>9527</v>
      </c>
      <c r="E5174" s="113" t="s">
        <v>211</v>
      </c>
      <c r="F5174" s="113"/>
      <c r="G5174" s="113">
        <v>1</v>
      </c>
      <c r="H5174" s="119">
        <v>76</v>
      </c>
      <c r="I5174" s="161">
        <v>0.25</v>
      </c>
      <c r="J5174" s="157">
        <f t="shared" si="160"/>
        <v>57</v>
      </c>
    </row>
    <row r="5175" spans="1:10" ht="15.75">
      <c r="A5175" s="37">
        <f t="shared" si="161"/>
        <v>5171</v>
      </c>
      <c r="B5175" s="115" t="s">
        <v>202</v>
      </c>
      <c r="C5175" s="116" t="s">
        <v>9528</v>
      </c>
      <c r="D5175" s="113" t="s">
        <v>9529</v>
      </c>
      <c r="E5175" s="113" t="s">
        <v>211</v>
      </c>
      <c r="F5175" s="113"/>
      <c r="G5175" s="113">
        <v>1</v>
      </c>
      <c r="H5175" s="119">
        <v>76</v>
      </c>
      <c r="I5175" s="161">
        <v>0.25</v>
      </c>
      <c r="J5175" s="157">
        <f t="shared" ref="J5175:J5238" si="162">H5175*(1-I5175)</f>
        <v>57</v>
      </c>
    </row>
    <row r="5176" spans="1:10" ht="15.75">
      <c r="A5176" s="37">
        <f t="shared" si="161"/>
        <v>5172</v>
      </c>
      <c r="B5176" s="115" t="s">
        <v>202</v>
      </c>
      <c r="C5176" s="116" t="s">
        <v>9530</v>
      </c>
      <c r="D5176" s="113" t="s">
        <v>9467</v>
      </c>
      <c r="E5176" s="113" t="s">
        <v>211</v>
      </c>
      <c r="F5176" s="113"/>
      <c r="G5176" s="113">
        <v>1</v>
      </c>
      <c r="H5176" s="119">
        <v>9.25</v>
      </c>
      <c r="I5176" s="161">
        <v>0.25</v>
      </c>
      <c r="J5176" s="157">
        <f t="shared" si="162"/>
        <v>6.9375</v>
      </c>
    </row>
    <row r="5177" spans="1:10" ht="15.75">
      <c r="A5177" s="37">
        <f t="shared" si="161"/>
        <v>5173</v>
      </c>
      <c r="B5177" s="115" t="s">
        <v>202</v>
      </c>
      <c r="C5177" s="116" t="s">
        <v>9531</v>
      </c>
      <c r="D5177" s="113" t="s">
        <v>9465</v>
      </c>
      <c r="E5177" s="113" t="s">
        <v>211</v>
      </c>
      <c r="F5177" s="113"/>
      <c r="G5177" s="113">
        <v>1</v>
      </c>
      <c r="H5177" s="119">
        <v>10.25</v>
      </c>
      <c r="I5177" s="161">
        <v>0.25</v>
      </c>
      <c r="J5177" s="157">
        <f t="shared" si="162"/>
        <v>7.6875</v>
      </c>
    </row>
    <row r="5178" spans="1:10" ht="15.75">
      <c r="A5178" s="37">
        <f t="shared" si="161"/>
        <v>5174</v>
      </c>
      <c r="B5178" s="115" t="s">
        <v>202</v>
      </c>
      <c r="C5178" s="116" t="s">
        <v>9532</v>
      </c>
      <c r="D5178" s="113" t="s">
        <v>9533</v>
      </c>
      <c r="E5178" s="113" t="s">
        <v>211</v>
      </c>
      <c r="F5178" s="113"/>
      <c r="G5178" s="113">
        <v>1</v>
      </c>
      <c r="H5178" s="119">
        <v>9.25</v>
      </c>
      <c r="I5178" s="161">
        <v>0.25</v>
      </c>
      <c r="J5178" s="157">
        <f t="shared" si="162"/>
        <v>6.9375</v>
      </c>
    </row>
    <row r="5179" spans="1:10" ht="15.75">
      <c r="A5179" s="37">
        <f t="shared" si="161"/>
        <v>5175</v>
      </c>
      <c r="B5179" s="115" t="s">
        <v>202</v>
      </c>
      <c r="C5179" s="116" t="s">
        <v>9534</v>
      </c>
      <c r="D5179" s="113" t="s">
        <v>9535</v>
      </c>
      <c r="E5179" s="113" t="s">
        <v>211</v>
      </c>
      <c r="F5179" s="113"/>
      <c r="G5179" s="113">
        <v>1</v>
      </c>
      <c r="H5179" s="119">
        <v>24.25</v>
      </c>
      <c r="I5179" s="161">
        <v>0.25</v>
      </c>
      <c r="J5179" s="157">
        <f t="shared" si="162"/>
        <v>18.1875</v>
      </c>
    </row>
    <row r="5180" spans="1:10" ht="15.75">
      <c r="A5180" s="37">
        <f t="shared" si="161"/>
        <v>5176</v>
      </c>
      <c r="B5180" s="115" t="s">
        <v>202</v>
      </c>
      <c r="C5180" s="116" t="s">
        <v>9536</v>
      </c>
      <c r="D5180" s="113" t="s">
        <v>9537</v>
      </c>
      <c r="E5180" s="113" t="s">
        <v>211</v>
      </c>
      <c r="F5180" s="113"/>
      <c r="G5180" s="113">
        <v>1</v>
      </c>
      <c r="H5180" s="119">
        <v>24.25</v>
      </c>
      <c r="I5180" s="161">
        <v>0.25</v>
      </c>
      <c r="J5180" s="157">
        <f t="shared" si="162"/>
        <v>18.1875</v>
      </c>
    </row>
    <row r="5181" spans="1:10" ht="15.75">
      <c r="A5181" s="37">
        <f t="shared" si="161"/>
        <v>5177</v>
      </c>
      <c r="B5181" s="115" t="s">
        <v>202</v>
      </c>
      <c r="C5181" s="116" t="s">
        <v>9538</v>
      </c>
      <c r="D5181" s="113" t="s">
        <v>9539</v>
      </c>
      <c r="E5181" s="113" t="s">
        <v>211</v>
      </c>
      <c r="F5181" s="113"/>
      <c r="G5181" s="113">
        <v>1</v>
      </c>
      <c r="H5181" s="119">
        <v>24.25</v>
      </c>
      <c r="I5181" s="161">
        <v>0.25</v>
      </c>
      <c r="J5181" s="157">
        <f t="shared" si="162"/>
        <v>18.1875</v>
      </c>
    </row>
    <row r="5182" spans="1:10" ht="15.75">
      <c r="A5182" s="37">
        <f t="shared" si="161"/>
        <v>5178</v>
      </c>
      <c r="B5182" s="115" t="s">
        <v>202</v>
      </c>
      <c r="C5182" s="116" t="s">
        <v>9540</v>
      </c>
      <c r="D5182" s="113" t="s">
        <v>9541</v>
      </c>
      <c r="E5182" s="113" t="s">
        <v>211</v>
      </c>
      <c r="F5182" s="113"/>
      <c r="G5182" s="113">
        <v>1</v>
      </c>
      <c r="H5182" s="119">
        <v>24.25</v>
      </c>
      <c r="I5182" s="161">
        <v>0.25</v>
      </c>
      <c r="J5182" s="157">
        <f t="shared" si="162"/>
        <v>18.1875</v>
      </c>
    </row>
    <row r="5183" spans="1:10" ht="15.75">
      <c r="A5183" s="37">
        <f t="shared" si="161"/>
        <v>5179</v>
      </c>
      <c r="B5183" s="115" t="s">
        <v>202</v>
      </c>
      <c r="C5183" s="116" t="s">
        <v>9542</v>
      </c>
      <c r="D5183" s="113" t="s">
        <v>9543</v>
      </c>
      <c r="E5183" s="113" t="s">
        <v>211</v>
      </c>
      <c r="F5183" s="113"/>
      <c r="G5183" s="113">
        <v>1</v>
      </c>
      <c r="H5183" s="119">
        <v>24.25</v>
      </c>
      <c r="I5183" s="161">
        <v>0.25</v>
      </c>
      <c r="J5183" s="157">
        <f t="shared" si="162"/>
        <v>18.1875</v>
      </c>
    </row>
    <row r="5184" spans="1:10" ht="15.75">
      <c r="A5184" s="37">
        <f t="shared" si="161"/>
        <v>5180</v>
      </c>
      <c r="B5184" s="115" t="s">
        <v>202</v>
      </c>
      <c r="C5184" s="116" t="s">
        <v>9544</v>
      </c>
      <c r="D5184" s="113" t="s">
        <v>9545</v>
      </c>
      <c r="E5184" s="113" t="s">
        <v>211</v>
      </c>
      <c r="F5184" s="113"/>
      <c r="G5184" s="113">
        <v>1</v>
      </c>
      <c r="H5184" s="119">
        <v>24.25</v>
      </c>
      <c r="I5184" s="161">
        <v>0.25</v>
      </c>
      <c r="J5184" s="157">
        <f t="shared" si="162"/>
        <v>18.1875</v>
      </c>
    </row>
    <row r="5185" spans="1:10" ht="15.75">
      <c r="A5185" s="37">
        <f t="shared" si="161"/>
        <v>5181</v>
      </c>
      <c r="B5185" s="115" t="s">
        <v>202</v>
      </c>
      <c r="C5185" s="116" t="s">
        <v>9546</v>
      </c>
      <c r="D5185" s="113" t="s">
        <v>9547</v>
      </c>
      <c r="E5185" s="113" t="s">
        <v>211</v>
      </c>
      <c r="F5185" s="113"/>
      <c r="G5185" s="113">
        <v>1</v>
      </c>
      <c r="H5185" s="119">
        <v>10.25</v>
      </c>
      <c r="I5185" s="161">
        <v>0.25</v>
      </c>
      <c r="J5185" s="157">
        <f t="shared" si="162"/>
        <v>7.6875</v>
      </c>
    </row>
    <row r="5186" spans="1:10" ht="15.75">
      <c r="A5186" s="37">
        <f t="shared" si="161"/>
        <v>5182</v>
      </c>
      <c r="B5186" s="115" t="s">
        <v>202</v>
      </c>
      <c r="C5186" s="116" t="s">
        <v>9548</v>
      </c>
      <c r="D5186" s="113" t="s">
        <v>9549</v>
      </c>
      <c r="E5186" s="113" t="s">
        <v>211</v>
      </c>
      <c r="F5186" s="113"/>
      <c r="G5186" s="113">
        <v>1</v>
      </c>
      <c r="H5186" s="119">
        <v>7.25</v>
      </c>
      <c r="I5186" s="161">
        <v>0.25</v>
      </c>
      <c r="J5186" s="157">
        <f t="shared" si="162"/>
        <v>5.4375</v>
      </c>
    </row>
    <row r="5187" spans="1:10" ht="15.75">
      <c r="A5187" s="37">
        <f t="shared" si="161"/>
        <v>5183</v>
      </c>
      <c r="B5187" s="115" t="s">
        <v>202</v>
      </c>
      <c r="C5187" s="116" t="s">
        <v>9550</v>
      </c>
      <c r="D5187" s="113" t="s">
        <v>9463</v>
      </c>
      <c r="E5187" s="113" t="s">
        <v>211</v>
      </c>
      <c r="F5187" s="113"/>
      <c r="G5187" s="113">
        <v>1</v>
      </c>
      <c r="H5187" s="119">
        <v>22</v>
      </c>
      <c r="I5187" s="161">
        <v>0.25</v>
      </c>
      <c r="J5187" s="157">
        <f t="shared" si="162"/>
        <v>16.5</v>
      </c>
    </row>
    <row r="5188" spans="1:10" ht="15.75">
      <c r="A5188" s="37">
        <f t="shared" si="161"/>
        <v>5184</v>
      </c>
      <c r="B5188" s="115" t="s">
        <v>202</v>
      </c>
      <c r="C5188" s="116" t="s">
        <v>9551</v>
      </c>
      <c r="D5188" s="113" t="s">
        <v>9552</v>
      </c>
      <c r="E5188" s="113" t="s">
        <v>211</v>
      </c>
      <c r="F5188" s="113"/>
      <c r="G5188" s="113">
        <v>1</v>
      </c>
      <c r="H5188" s="119">
        <v>24.25</v>
      </c>
      <c r="I5188" s="161">
        <v>0.25</v>
      </c>
      <c r="J5188" s="157">
        <f t="shared" si="162"/>
        <v>18.1875</v>
      </c>
    </row>
    <row r="5189" spans="1:10" ht="15.75">
      <c r="A5189" s="37">
        <f t="shared" si="161"/>
        <v>5185</v>
      </c>
      <c r="B5189" s="115" t="s">
        <v>202</v>
      </c>
      <c r="C5189" s="116" t="s">
        <v>9553</v>
      </c>
      <c r="D5189" s="113" t="s">
        <v>9554</v>
      </c>
      <c r="E5189" s="113" t="s">
        <v>211</v>
      </c>
      <c r="F5189" s="113"/>
      <c r="G5189" s="113">
        <v>1</v>
      </c>
      <c r="H5189" s="119">
        <v>6.25</v>
      </c>
      <c r="I5189" s="161">
        <v>0.25</v>
      </c>
      <c r="J5189" s="157">
        <f t="shared" si="162"/>
        <v>4.6875</v>
      </c>
    </row>
    <row r="5190" spans="1:10" ht="15.75">
      <c r="A5190" s="37">
        <f t="shared" si="161"/>
        <v>5186</v>
      </c>
      <c r="B5190" s="115" t="s">
        <v>202</v>
      </c>
      <c r="C5190" s="116" t="s">
        <v>9555</v>
      </c>
      <c r="D5190" s="113" t="s">
        <v>9556</v>
      </c>
      <c r="E5190" s="113" t="s">
        <v>211</v>
      </c>
      <c r="F5190" s="113"/>
      <c r="G5190" s="113">
        <v>1</v>
      </c>
      <c r="H5190" s="119">
        <v>108</v>
      </c>
      <c r="I5190" s="161">
        <v>0.25</v>
      </c>
      <c r="J5190" s="157">
        <f t="shared" si="162"/>
        <v>81</v>
      </c>
    </row>
    <row r="5191" spans="1:10" ht="15.75">
      <c r="A5191" s="37">
        <f t="shared" ref="A5191:A5254" si="163">A5190+1</f>
        <v>5187</v>
      </c>
      <c r="B5191" s="115" t="s">
        <v>202</v>
      </c>
      <c r="C5191" s="116" t="s">
        <v>9557</v>
      </c>
      <c r="D5191" s="113" t="s">
        <v>9558</v>
      </c>
      <c r="E5191" s="113" t="s">
        <v>211</v>
      </c>
      <c r="F5191" s="113"/>
      <c r="G5191" s="113">
        <v>1</v>
      </c>
      <c r="H5191" s="119">
        <v>94.245000000000005</v>
      </c>
      <c r="I5191" s="161">
        <v>0.25</v>
      </c>
      <c r="J5191" s="157">
        <f t="shared" si="162"/>
        <v>70.683750000000003</v>
      </c>
    </row>
    <row r="5192" spans="1:10" ht="15.75">
      <c r="A5192" s="37">
        <f t="shared" si="163"/>
        <v>5188</v>
      </c>
      <c r="B5192" s="115" t="s">
        <v>202</v>
      </c>
      <c r="C5192" s="116" t="s">
        <v>9559</v>
      </c>
      <c r="D5192" s="113" t="s">
        <v>9560</v>
      </c>
      <c r="E5192" s="113" t="s">
        <v>211</v>
      </c>
      <c r="F5192" s="113"/>
      <c r="G5192" s="113">
        <v>1</v>
      </c>
      <c r="H5192" s="119">
        <v>91</v>
      </c>
      <c r="I5192" s="161">
        <v>0.25</v>
      </c>
      <c r="J5192" s="157">
        <f t="shared" si="162"/>
        <v>68.25</v>
      </c>
    </row>
    <row r="5193" spans="1:10" ht="15.75">
      <c r="A5193" s="37">
        <f t="shared" si="163"/>
        <v>5189</v>
      </c>
      <c r="B5193" s="115" t="s">
        <v>202</v>
      </c>
      <c r="C5193" s="116" t="s">
        <v>9561</v>
      </c>
      <c r="D5193" s="113" t="s">
        <v>9562</v>
      </c>
      <c r="E5193" s="113" t="s">
        <v>211</v>
      </c>
      <c r="F5193" s="113"/>
      <c r="G5193" s="113">
        <v>1</v>
      </c>
      <c r="H5193" s="119">
        <v>87.5</v>
      </c>
      <c r="I5193" s="161">
        <v>0.25</v>
      </c>
      <c r="J5193" s="157">
        <f t="shared" si="162"/>
        <v>65.625</v>
      </c>
    </row>
    <row r="5194" spans="1:10" ht="15.75">
      <c r="A5194" s="37">
        <f t="shared" si="163"/>
        <v>5190</v>
      </c>
      <c r="B5194" s="115" t="s">
        <v>202</v>
      </c>
      <c r="C5194" s="116" t="s">
        <v>9563</v>
      </c>
      <c r="D5194" s="113" t="s">
        <v>9564</v>
      </c>
      <c r="E5194" s="113" t="s">
        <v>211</v>
      </c>
      <c r="F5194" s="113"/>
      <c r="G5194" s="113">
        <v>1</v>
      </c>
      <c r="H5194" s="119">
        <v>73</v>
      </c>
      <c r="I5194" s="161">
        <v>0.25</v>
      </c>
      <c r="J5194" s="157">
        <f t="shared" si="162"/>
        <v>54.75</v>
      </c>
    </row>
    <row r="5195" spans="1:10" ht="15.75">
      <c r="A5195" s="37">
        <f t="shared" si="163"/>
        <v>5191</v>
      </c>
      <c r="B5195" s="115" t="s">
        <v>202</v>
      </c>
      <c r="C5195" s="116" t="s">
        <v>9565</v>
      </c>
      <c r="D5195" s="113" t="s">
        <v>9566</v>
      </c>
      <c r="E5195" s="113" t="s">
        <v>211</v>
      </c>
      <c r="F5195" s="113"/>
      <c r="G5195" s="113">
        <v>1</v>
      </c>
      <c r="H5195" s="119">
        <v>79.5</v>
      </c>
      <c r="I5195" s="161">
        <v>0.25</v>
      </c>
      <c r="J5195" s="157">
        <f t="shared" si="162"/>
        <v>59.625</v>
      </c>
    </row>
    <row r="5196" spans="1:10" ht="15.75">
      <c r="A5196" s="37">
        <f t="shared" si="163"/>
        <v>5192</v>
      </c>
      <c r="B5196" s="115" t="s">
        <v>202</v>
      </c>
      <c r="C5196" s="116" t="s">
        <v>9567</v>
      </c>
      <c r="D5196" s="113" t="s">
        <v>9568</v>
      </c>
      <c r="E5196" s="113" t="s">
        <v>211</v>
      </c>
      <c r="F5196" s="113"/>
      <c r="G5196" s="113">
        <v>1</v>
      </c>
      <c r="H5196" s="119">
        <v>65.5</v>
      </c>
      <c r="I5196" s="161">
        <v>0.25</v>
      </c>
      <c r="J5196" s="157">
        <f t="shared" si="162"/>
        <v>49.125</v>
      </c>
    </row>
    <row r="5197" spans="1:10" ht="15.75">
      <c r="A5197" s="37">
        <f t="shared" si="163"/>
        <v>5193</v>
      </c>
      <c r="B5197" s="115" t="s">
        <v>202</v>
      </c>
      <c r="C5197" s="116" t="s">
        <v>9569</v>
      </c>
      <c r="D5197" s="113" t="s">
        <v>9560</v>
      </c>
      <c r="E5197" s="113" t="s">
        <v>211</v>
      </c>
      <c r="F5197" s="113"/>
      <c r="G5197" s="113">
        <v>1</v>
      </c>
      <c r="H5197" s="119">
        <v>91</v>
      </c>
      <c r="I5197" s="161">
        <v>0.25</v>
      </c>
      <c r="J5197" s="157">
        <f t="shared" si="162"/>
        <v>68.25</v>
      </c>
    </row>
    <row r="5198" spans="1:10" ht="15.75">
      <c r="A5198" s="37">
        <f t="shared" si="163"/>
        <v>5194</v>
      </c>
      <c r="B5198" s="115" t="s">
        <v>202</v>
      </c>
      <c r="C5198" s="116" t="s">
        <v>9570</v>
      </c>
      <c r="D5198" s="113" t="s">
        <v>9571</v>
      </c>
      <c r="E5198" s="113" t="s">
        <v>211</v>
      </c>
      <c r="F5198" s="113"/>
      <c r="G5198" s="113">
        <v>1</v>
      </c>
      <c r="H5198" s="119">
        <v>127</v>
      </c>
      <c r="I5198" s="161">
        <v>0.25</v>
      </c>
      <c r="J5198" s="157">
        <f t="shared" si="162"/>
        <v>95.25</v>
      </c>
    </row>
    <row r="5199" spans="1:10" ht="15.75">
      <c r="A5199" s="37">
        <f t="shared" si="163"/>
        <v>5195</v>
      </c>
      <c r="B5199" s="115" t="s">
        <v>202</v>
      </c>
      <c r="C5199" s="116" t="s">
        <v>9572</v>
      </c>
      <c r="D5199" s="113" t="s">
        <v>9562</v>
      </c>
      <c r="E5199" s="113" t="s">
        <v>211</v>
      </c>
      <c r="F5199" s="113"/>
      <c r="G5199" s="113">
        <v>1</v>
      </c>
      <c r="H5199" s="119">
        <v>88</v>
      </c>
      <c r="I5199" s="161">
        <v>0.25</v>
      </c>
      <c r="J5199" s="157">
        <f t="shared" si="162"/>
        <v>66</v>
      </c>
    </row>
    <row r="5200" spans="1:10" ht="15.75">
      <c r="A5200" s="37">
        <f t="shared" si="163"/>
        <v>5196</v>
      </c>
      <c r="B5200" s="115" t="s">
        <v>202</v>
      </c>
      <c r="C5200" s="116" t="s">
        <v>9573</v>
      </c>
      <c r="D5200" s="113" t="s">
        <v>9564</v>
      </c>
      <c r="E5200" s="113" t="s">
        <v>211</v>
      </c>
      <c r="F5200" s="113"/>
      <c r="G5200" s="113">
        <v>1</v>
      </c>
      <c r="H5200" s="119">
        <v>73</v>
      </c>
      <c r="I5200" s="161">
        <v>0.25</v>
      </c>
      <c r="J5200" s="157">
        <f t="shared" si="162"/>
        <v>54.75</v>
      </c>
    </row>
    <row r="5201" spans="1:10" ht="15.75">
      <c r="A5201" s="37">
        <f t="shared" si="163"/>
        <v>5197</v>
      </c>
      <c r="B5201" s="115" t="s">
        <v>202</v>
      </c>
      <c r="C5201" s="116" t="s">
        <v>9574</v>
      </c>
      <c r="D5201" s="113" t="s">
        <v>9566</v>
      </c>
      <c r="E5201" s="113" t="s">
        <v>211</v>
      </c>
      <c r="F5201" s="113"/>
      <c r="G5201" s="113">
        <v>1</v>
      </c>
      <c r="H5201" s="119">
        <v>80</v>
      </c>
      <c r="I5201" s="161">
        <v>0.25</v>
      </c>
      <c r="J5201" s="157">
        <f t="shared" si="162"/>
        <v>60</v>
      </c>
    </row>
    <row r="5202" spans="1:10" ht="15.75">
      <c r="A5202" s="37">
        <f t="shared" si="163"/>
        <v>5198</v>
      </c>
      <c r="B5202" s="115" t="s">
        <v>202</v>
      </c>
      <c r="C5202" s="116" t="s">
        <v>9575</v>
      </c>
      <c r="D5202" s="113" t="s">
        <v>9568</v>
      </c>
      <c r="E5202" s="113" t="s">
        <v>211</v>
      </c>
      <c r="F5202" s="113"/>
      <c r="G5202" s="113">
        <v>1</v>
      </c>
      <c r="H5202" s="119">
        <v>65.5</v>
      </c>
      <c r="I5202" s="161">
        <v>0.25</v>
      </c>
      <c r="J5202" s="157">
        <f t="shared" si="162"/>
        <v>49.125</v>
      </c>
    </row>
    <row r="5203" spans="1:10" ht="15.75">
      <c r="A5203" s="37">
        <f t="shared" si="163"/>
        <v>5199</v>
      </c>
      <c r="B5203" s="115" t="s">
        <v>202</v>
      </c>
      <c r="C5203" s="116" t="s">
        <v>9576</v>
      </c>
      <c r="D5203" s="113" t="s">
        <v>9577</v>
      </c>
      <c r="E5203" s="113" t="s">
        <v>211</v>
      </c>
      <c r="F5203" s="113"/>
      <c r="G5203" s="113">
        <v>1</v>
      </c>
      <c r="H5203" s="119">
        <v>65.5</v>
      </c>
      <c r="I5203" s="161">
        <v>0.25</v>
      </c>
      <c r="J5203" s="157">
        <f t="shared" si="162"/>
        <v>49.125</v>
      </c>
    </row>
    <row r="5204" spans="1:10" ht="15.75">
      <c r="A5204" s="37">
        <f t="shared" si="163"/>
        <v>5200</v>
      </c>
      <c r="B5204" s="115" t="s">
        <v>202</v>
      </c>
      <c r="C5204" s="116" t="s">
        <v>9578</v>
      </c>
      <c r="D5204" s="113" t="s">
        <v>9579</v>
      </c>
      <c r="E5204" s="113" t="s">
        <v>211</v>
      </c>
      <c r="F5204" s="113"/>
      <c r="G5204" s="113">
        <v>1</v>
      </c>
      <c r="H5204" s="119">
        <v>73</v>
      </c>
      <c r="I5204" s="161">
        <v>0.25</v>
      </c>
      <c r="J5204" s="157">
        <f t="shared" si="162"/>
        <v>54.75</v>
      </c>
    </row>
    <row r="5205" spans="1:10" ht="15.75">
      <c r="A5205" s="37">
        <f t="shared" si="163"/>
        <v>5201</v>
      </c>
      <c r="B5205" s="115" t="s">
        <v>202</v>
      </c>
      <c r="C5205" s="116" t="s">
        <v>9580</v>
      </c>
      <c r="D5205" s="113" t="s">
        <v>9581</v>
      </c>
      <c r="E5205" s="113" t="s">
        <v>211</v>
      </c>
      <c r="F5205" s="113"/>
      <c r="G5205" s="113">
        <v>1</v>
      </c>
      <c r="H5205" s="119">
        <v>127</v>
      </c>
      <c r="I5205" s="161">
        <v>0.25</v>
      </c>
      <c r="J5205" s="157">
        <f t="shared" si="162"/>
        <v>95.25</v>
      </c>
    </row>
    <row r="5206" spans="1:10" ht="15.75">
      <c r="A5206" s="37">
        <f t="shared" si="163"/>
        <v>5202</v>
      </c>
      <c r="B5206" s="115" t="s">
        <v>202</v>
      </c>
      <c r="C5206" s="116" t="s">
        <v>9582</v>
      </c>
      <c r="D5206" s="113" t="s">
        <v>9583</v>
      </c>
      <c r="E5206" s="113" t="s">
        <v>211</v>
      </c>
      <c r="F5206" s="113"/>
      <c r="G5206" s="113">
        <v>1</v>
      </c>
      <c r="H5206" s="119">
        <v>65.5</v>
      </c>
      <c r="I5206" s="161">
        <v>0.25</v>
      </c>
      <c r="J5206" s="157">
        <f t="shared" si="162"/>
        <v>49.125</v>
      </c>
    </row>
    <row r="5207" spans="1:10" ht="15.75">
      <c r="A5207" s="37">
        <f t="shared" si="163"/>
        <v>5203</v>
      </c>
      <c r="B5207" s="115" t="s">
        <v>202</v>
      </c>
      <c r="C5207" s="116" t="s">
        <v>9584</v>
      </c>
      <c r="D5207" s="113" t="s">
        <v>9585</v>
      </c>
      <c r="E5207" s="113" t="s">
        <v>211</v>
      </c>
      <c r="F5207" s="113"/>
      <c r="G5207" s="113">
        <v>1</v>
      </c>
      <c r="H5207" s="119">
        <v>73</v>
      </c>
      <c r="I5207" s="161">
        <v>0.25</v>
      </c>
      <c r="J5207" s="157">
        <f t="shared" si="162"/>
        <v>54.75</v>
      </c>
    </row>
    <row r="5208" spans="1:10" ht="15.75">
      <c r="A5208" s="37">
        <f t="shared" si="163"/>
        <v>5204</v>
      </c>
      <c r="B5208" s="115" t="s">
        <v>202</v>
      </c>
      <c r="C5208" s="116" t="s">
        <v>9586</v>
      </c>
      <c r="D5208" s="113" t="s">
        <v>9587</v>
      </c>
      <c r="E5208" s="113" t="s">
        <v>211</v>
      </c>
      <c r="F5208" s="113"/>
      <c r="G5208" s="113">
        <v>1</v>
      </c>
      <c r="H5208" s="119">
        <v>111.25</v>
      </c>
      <c r="I5208" s="161">
        <v>0.25</v>
      </c>
      <c r="J5208" s="157">
        <f t="shared" si="162"/>
        <v>83.4375</v>
      </c>
    </row>
    <row r="5209" spans="1:10" ht="15.75">
      <c r="A5209" s="37">
        <f t="shared" si="163"/>
        <v>5205</v>
      </c>
      <c r="B5209" s="115" t="s">
        <v>202</v>
      </c>
      <c r="C5209" s="116" t="s">
        <v>9588</v>
      </c>
      <c r="D5209" s="113" t="s">
        <v>9589</v>
      </c>
      <c r="E5209" s="113" t="s">
        <v>211</v>
      </c>
      <c r="F5209" s="113"/>
      <c r="G5209" s="113">
        <v>1</v>
      </c>
      <c r="H5209" s="119">
        <v>111.25</v>
      </c>
      <c r="I5209" s="161">
        <v>0.25</v>
      </c>
      <c r="J5209" s="157">
        <f t="shared" si="162"/>
        <v>83.4375</v>
      </c>
    </row>
    <row r="5210" spans="1:10" ht="15.75">
      <c r="A5210" s="37">
        <f t="shared" si="163"/>
        <v>5206</v>
      </c>
      <c r="B5210" s="115" t="s">
        <v>202</v>
      </c>
      <c r="C5210" s="116" t="s">
        <v>9590</v>
      </c>
      <c r="D5210" s="113" t="s">
        <v>9591</v>
      </c>
      <c r="E5210" s="113" t="s">
        <v>211</v>
      </c>
      <c r="F5210" s="113"/>
      <c r="G5210" s="113">
        <v>1</v>
      </c>
      <c r="H5210" s="119">
        <v>24.25</v>
      </c>
      <c r="I5210" s="161">
        <v>0.25</v>
      </c>
      <c r="J5210" s="157">
        <f t="shared" si="162"/>
        <v>18.1875</v>
      </c>
    </row>
    <row r="5211" spans="1:10" ht="15.75">
      <c r="A5211" s="37">
        <f t="shared" si="163"/>
        <v>5207</v>
      </c>
      <c r="B5211" s="115" t="s">
        <v>202</v>
      </c>
      <c r="C5211" s="116" t="s">
        <v>9592</v>
      </c>
      <c r="D5211" s="113" t="s">
        <v>9593</v>
      </c>
      <c r="E5211" s="113" t="s">
        <v>211</v>
      </c>
      <c r="F5211" s="113"/>
      <c r="G5211" s="113">
        <v>1</v>
      </c>
      <c r="H5211" s="119">
        <v>10.75</v>
      </c>
      <c r="I5211" s="161">
        <v>0.25</v>
      </c>
      <c r="J5211" s="157">
        <f t="shared" si="162"/>
        <v>8.0625</v>
      </c>
    </row>
    <row r="5212" spans="1:10" ht="15.75">
      <c r="A5212" s="37">
        <f t="shared" si="163"/>
        <v>5208</v>
      </c>
      <c r="B5212" s="115" t="s">
        <v>202</v>
      </c>
      <c r="C5212" s="116" t="s">
        <v>9594</v>
      </c>
      <c r="D5212" s="113" t="s">
        <v>9595</v>
      </c>
      <c r="E5212" s="113" t="s">
        <v>211</v>
      </c>
      <c r="F5212" s="113"/>
      <c r="G5212" s="113">
        <v>1</v>
      </c>
      <c r="H5212" s="119">
        <v>10.75</v>
      </c>
      <c r="I5212" s="161">
        <v>0.25</v>
      </c>
      <c r="J5212" s="157">
        <f t="shared" si="162"/>
        <v>8.0625</v>
      </c>
    </row>
    <row r="5213" spans="1:10" ht="15.75">
      <c r="A5213" s="37">
        <f t="shared" si="163"/>
        <v>5209</v>
      </c>
      <c r="B5213" s="115" t="s">
        <v>202</v>
      </c>
      <c r="C5213" s="116" t="s">
        <v>9596</v>
      </c>
      <c r="D5213" s="113" t="s">
        <v>9597</v>
      </c>
      <c r="E5213" s="113" t="s">
        <v>211</v>
      </c>
      <c r="F5213" s="113"/>
      <c r="G5213" s="113">
        <v>1</v>
      </c>
      <c r="H5213" s="119">
        <v>30</v>
      </c>
      <c r="I5213" s="161">
        <v>0.25</v>
      </c>
      <c r="J5213" s="157">
        <f t="shared" si="162"/>
        <v>22.5</v>
      </c>
    </row>
    <row r="5214" spans="1:10" ht="15.75">
      <c r="A5214" s="37">
        <f t="shared" si="163"/>
        <v>5210</v>
      </c>
      <c r="B5214" s="115" t="s">
        <v>202</v>
      </c>
      <c r="C5214" s="116" t="s">
        <v>9598</v>
      </c>
      <c r="D5214" s="113" t="s">
        <v>9599</v>
      </c>
      <c r="E5214" s="113" t="s">
        <v>211</v>
      </c>
      <c r="F5214" s="113"/>
      <c r="G5214" s="113">
        <v>1</v>
      </c>
      <c r="H5214" s="119">
        <v>50.5</v>
      </c>
      <c r="I5214" s="161">
        <v>0.25</v>
      </c>
      <c r="J5214" s="157">
        <f t="shared" si="162"/>
        <v>37.875</v>
      </c>
    </row>
    <row r="5215" spans="1:10" ht="15.75">
      <c r="A5215" s="37">
        <f t="shared" si="163"/>
        <v>5211</v>
      </c>
      <c r="B5215" s="115" t="s">
        <v>202</v>
      </c>
      <c r="C5215" s="116" t="s">
        <v>9600</v>
      </c>
      <c r="D5215" s="113" t="s">
        <v>9601</v>
      </c>
      <c r="E5215" s="113" t="s">
        <v>211</v>
      </c>
      <c r="F5215" s="113"/>
      <c r="G5215" s="113">
        <v>1</v>
      </c>
      <c r="H5215" s="119">
        <v>20.5</v>
      </c>
      <c r="I5215" s="161">
        <v>0.25</v>
      </c>
      <c r="J5215" s="157">
        <f t="shared" si="162"/>
        <v>15.375</v>
      </c>
    </row>
    <row r="5216" spans="1:10" ht="15.75">
      <c r="A5216" s="37">
        <f t="shared" si="163"/>
        <v>5212</v>
      </c>
      <c r="B5216" s="115" t="s">
        <v>202</v>
      </c>
      <c r="C5216" s="116" t="s">
        <v>9602</v>
      </c>
      <c r="D5216" s="113" t="s">
        <v>9603</v>
      </c>
      <c r="E5216" s="113" t="s">
        <v>211</v>
      </c>
      <c r="F5216" s="113"/>
      <c r="G5216" s="113">
        <v>1</v>
      </c>
      <c r="H5216" s="118">
        <v>15</v>
      </c>
      <c r="I5216" s="161">
        <v>0.25</v>
      </c>
      <c r="J5216" s="157">
        <f t="shared" si="162"/>
        <v>11.25</v>
      </c>
    </row>
    <row r="5217" spans="1:10" ht="15.75">
      <c r="A5217" s="37">
        <f t="shared" si="163"/>
        <v>5213</v>
      </c>
      <c r="B5217" s="115" t="s">
        <v>202</v>
      </c>
      <c r="C5217" s="116" t="s">
        <v>9604</v>
      </c>
      <c r="D5217" s="113" t="s">
        <v>9605</v>
      </c>
      <c r="E5217" s="113" t="s">
        <v>211</v>
      </c>
      <c r="F5217" s="113"/>
      <c r="G5217" s="113">
        <v>1</v>
      </c>
      <c r="H5217" s="118">
        <v>15</v>
      </c>
      <c r="I5217" s="161">
        <v>0.25</v>
      </c>
      <c r="J5217" s="157">
        <f t="shared" si="162"/>
        <v>11.25</v>
      </c>
    </row>
    <row r="5218" spans="1:10" ht="15.75">
      <c r="A5218" s="37">
        <f t="shared" si="163"/>
        <v>5214</v>
      </c>
      <c r="B5218" s="115" t="s">
        <v>202</v>
      </c>
      <c r="C5218" s="116" t="s">
        <v>9606</v>
      </c>
      <c r="D5218" s="113" t="s">
        <v>9607</v>
      </c>
      <c r="E5218" s="113" t="s">
        <v>211</v>
      </c>
      <c r="F5218" s="113"/>
      <c r="G5218" s="113">
        <v>1</v>
      </c>
      <c r="H5218" s="118">
        <v>15</v>
      </c>
      <c r="I5218" s="161">
        <v>0.25</v>
      </c>
      <c r="J5218" s="157">
        <f t="shared" si="162"/>
        <v>11.25</v>
      </c>
    </row>
    <row r="5219" spans="1:10" ht="15.75">
      <c r="A5219" s="37">
        <f t="shared" si="163"/>
        <v>5215</v>
      </c>
      <c r="B5219" s="115" t="s">
        <v>202</v>
      </c>
      <c r="C5219" s="116" t="s">
        <v>9608</v>
      </c>
      <c r="D5219" s="113" t="s">
        <v>9609</v>
      </c>
      <c r="E5219" s="113" t="s">
        <v>211</v>
      </c>
      <c r="F5219" s="113"/>
      <c r="G5219" s="113">
        <v>1</v>
      </c>
      <c r="H5219" s="118">
        <v>25.5</v>
      </c>
      <c r="I5219" s="161">
        <v>0.25</v>
      </c>
      <c r="J5219" s="157">
        <f t="shared" si="162"/>
        <v>19.125</v>
      </c>
    </row>
    <row r="5220" spans="1:10" ht="15.75">
      <c r="A5220" s="37">
        <f t="shared" si="163"/>
        <v>5216</v>
      </c>
      <c r="B5220" s="115" t="s">
        <v>202</v>
      </c>
      <c r="C5220" s="116" t="s">
        <v>9610</v>
      </c>
      <c r="D5220" s="113" t="s">
        <v>9611</v>
      </c>
      <c r="E5220" s="113" t="s">
        <v>211</v>
      </c>
      <c r="F5220" s="113"/>
      <c r="G5220" s="113">
        <v>1</v>
      </c>
      <c r="H5220" s="118">
        <v>17.5</v>
      </c>
      <c r="I5220" s="161">
        <v>0.25</v>
      </c>
      <c r="J5220" s="157">
        <f t="shared" si="162"/>
        <v>13.125</v>
      </c>
    </row>
    <row r="5221" spans="1:10" ht="15.75">
      <c r="A5221" s="37">
        <f t="shared" si="163"/>
        <v>5217</v>
      </c>
      <c r="B5221" s="115" t="s">
        <v>202</v>
      </c>
      <c r="C5221" s="116" t="s">
        <v>9612</v>
      </c>
      <c r="D5221" s="113" t="s">
        <v>9613</v>
      </c>
      <c r="E5221" s="113" t="s">
        <v>211</v>
      </c>
      <c r="F5221" s="113"/>
      <c r="G5221" s="113">
        <v>1</v>
      </c>
      <c r="H5221" s="118">
        <v>66.5</v>
      </c>
      <c r="I5221" s="161">
        <v>0.25</v>
      </c>
      <c r="J5221" s="157">
        <f t="shared" si="162"/>
        <v>49.875</v>
      </c>
    </row>
    <row r="5222" spans="1:10" ht="15.75">
      <c r="A5222" s="37">
        <f t="shared" si="163"/>
        <v>5218</v>
      </c>
      <c r="B5222" s="115" t="s">
        <v>202</v>
      </c>
      <c r="C5222" s="116" t="s">
        <v>9614</v>
      </c>
      <c r="D5222" s="113" t="s">
        <v>9615</v>
      </c>
      <c r="E5222" s="113" t="s">
        <v>211</v>
      </c>
      <c r="F5222" s="113"/>
      <c r="G5222" s="113">
        <v>1</v>
      </c>
      <c r="H5222" s="118">
        <v>22</v>
      </c>
      <c r="I5222" s="161">
        <v>0.25</v>
      </c>
      <c r="J5222" s="157">
        <f t="shared" si="162"/>
        <v>16.5</v>
      </c>
    </row>
    <row r="5223" spans="1:10" ht="15.75">
      <c r="A5223" s="37">
        <f t="shared" si="163"/>
        <v>5219</v>
      </c>
      <c r="B5223" s="115" t="s">
        <v>202</v>
      </c>
      <c r="C5223" s="116" t="s">
        <v>9616</v>
      </c>
      <c r="D5223" s="113" t="s">
        <v>9617</v>
      </c>
      <c r="E5223" s="113" t="s">
        <v>211</v>
      </c>
      <c r="F5223" s="113"/>
      <c r="G5223" s="113">
        <v>1</v>
      </c>
      <c r="H5223" s="118">
        <v>86.5</v>
      </c>
      <c r="I5223" s="161">
        <v>0.25</v>
      </c>
      <c r="J5223" s="157">
        <f t="shared" si="162"/>
        <v>64.875</v>
      </c>
    </row>
    <row r="5224" spans="1:10" ht="15.75">
      <c r="A5224" s="37">
        <f t="shared" si="163"/>
        <v>5220</v>
      </c>
      <c r="B5224" s="115" t="s">
        <v>202</v>
      </c>
      <c r="C5224" s="116" t="s">
        <v>9618</v>
      </c>
      <c r="D5224" s="113" t="s">
        <v>9611</v>
      </c>
      <c r="E5224" s="113" t="s">
        <v>211</v>
      </c>
      <c r="F5224" s="113"/>
      <c r="G5224" s="113">
        <v>1</v>
      </c>
      <c r="H5224" s="118">
        <v>28.5</v>
      </c>
      <c r="I5224" s="161">
        <v>0.25</v>
      </c>
      <c r="J5224" s="157">
        <f t="shared" si="162"/>
        <v>21.375</v>
      </c>
    </row>
    <row r="5225" spans="1:10" ht="15.75">
      <c r="A5225" s="37">
        <f t="shared" si="163"/>
        <v>5221</v>
      </c>
      <c r="B5225" s="115" t="s">
        <v>202</v>
      </c>
      <c r="C5225" s="116" t="s">
        <v>9619</v>
      </c>
      <c r="D5225" s="113" t="s">
        <v>9613</v>
      </c>
      <c r="E5225" s="113" t="s">
        <v>211</v>
      </c>
      <c r="F5225" s="113"/>
      <c r="G5225" s="113">
        <v>1</v>
      </c>
      <c r="H5225" s="118">
        <v>104</v>
      </c>
      <c r="I5225" s="161">
        <v>0.25</v>
      </c>
      <c r="J5225" s="157">
        <f t="shared" si="162"/>
        <v>78</v>
      </c>
    </row>
    <row r="5226" spans="1:10" ht="15.75">
      <c r="A5226" s="37">
        <f t="shared" si="163"/>
        <v>5222</v>
      </c>
      <c r="B5226" s="115" t="s">
        <v>202</v>
      </c>
      <c r="C5226" s="116" t="s">
        <v>9620</v>
      </c>
      <c r="D5226" s="113" t="s">
        <v>9615</v>
      </c>
      <c r="E5226" s="113" t="s">
        <v>211</v>
      </c>
      <c r="F5226" s="113"/>
      <c r="G5226" s="113">
        <v>1</v>
      </c>
      <c r="H5226" s="118">
        <v>33</v>
      </c>
      <c r="I5226" s="161">
        <v>0.25</v>
      </c>
      <c r="J5226" s="157">
        <f t="shared" si="162"/>
        <v>24.75</v>
      </c>
    </row>
    <row r="5227" spans="1:10" ht="15.75">
      <c r="A5227" s="37">
        <f t="shared" si="163"/>
        <v>5223</v>
      </c>
      <c r="B5227" s="115" t="s">
        <v>202</v>
      </c>
      <c r="C5227" s="116" t="s">
        <v>9621</v>
      </c>
      <c r="D5227" s="113" t="s">
        <v>9617</v>
      </c>
      <c r="E5227" s="113" t="s">
        <v>211</v>
      </c>
      <c r="F5227" s="113"/>
      <c r="G5227" s="113">
        <v>1</v>
      </c>
      <c r="H5227" s="118">
        <v>122</v>
      </c>
      <c r="I5227" s="161">
        <v>0.25</v>
      </c>
      <c r="J5227" s="157">
        <f t="shared" si="162"/>
        <v>91.5</v>
      </c>
    </row>
    <row r="5228" spans="1:10" ht="15.75">
      <c r="A5228" s="37">
        <f t="shared" si="163"/>
        <v>5224</v>
      </c>
      <c r="B5228" s="115" t="s">
        <v>202</v>
      </c>
      <c r="C5228" s="121" t="s">
        <v>9622</v>
      </c>
      <c r="D5228" s="121" t="s">
        <v>9623</v>
      </c>
      <c r="E5228" s="113" t="s">
        <v>211</v>
      </c>
      <c r="F5228" s="121"/>
      <c r="G5228" s="113">
        <v>1</v>
      </c>
      <c r="H5228" s="118">
        <v>2550</v>
      </c>
      <c r="I5228" s="161">
        <v>0.25</v>
      </c>
      <c r="J5228" s="157">
        <f t="shared" si="162"/>
        <v>1912.5</v>
      </c>
    </row>
    <row r="5229" spans="1:10" ht="15.75">
      <c r="A5229" s="37">
        <f t="shared" si="163"/>
        <v>5225</v>
      </c>
      <c r="B5229" s="115" t="s">
        <v>202</v>
      </c>
      <c r="C5229" s="121" t="s">
        <v>9624</v>
      </c>
      <c r="D5229" s="121" t="s">
        <v>9625</v>
      </c>
      <c r="E5229" s="113" t="s">
        <v>211</v>
      </c>
      <c r="F5229" s="121"/>
      <c r="G5229" s="113">
        <v>1</v>
      </c>
      <c r="H5229" s="118">
        <v>2550</v>
      </c>
      <c r="I5229" s="161">
        <v>0.25</v>
      </c>
      <c r="J5229" s="157">
        <f t="shared" si="162"/>
        <v>1912.5</v>
      </c>
    </row>
    <row r="5230" spans="1:10" ht="15.75">
      <c r="A5230" s="37">
        <f t="shared" si="163"/>
        <v>5226</v>
      </c>
      <c r="B5230" s="115" t="s">
        <v>202</v>
      </c>
      <c r="C5230" s="121" t="s">
        <v>9626</v>
      </c>
      <c r="D5230" s="121" t="s">
        <v>9627</v>
      </c>
      <c r="E5230" s="113" t="s">
        <v>211</v>
      </c>
      <c r="F5230" s="121"/>
      <c r="G5230" s="113">
        <v>1</v>
      </c>
      <c r="H5230" s="118">
        <v>2550</v>
      </c>
      <c r="I5230" s="161">
        <v>0.25</v>
      </c>
      <c r="J5230" s="157">
        <f t="shared" si="162"/>
        <v>1912.5</v>
      </c>
    </row>
    <row r="5231" spans="1:10" ht="15.75">
      <c r="A5231" s="37">
        <f t="shared" si="163"/>
        <v>5227</v>
      </c>
      <c r="B5231" s="115" t="s">
        <v>202</v>
      </c>
      <c r="C5231" s="121" t="s">
        <v>9628</v>
      </c>
      <c r="D5231" s="121" t="s">
        <v>9629</v>
      </c>
      <c r="E5231" s="113" t="s">
        <v>211</v>
      </c>
      <c r="F5231" s="121"/>
      <c r="G5231" s="113">
        <v>1</v>
      </c>
      <c r="H5231" s="118">
        <v>2550</v>
      </c>
      <c r="I5231" s="161">
        <v>0.25</v>
      </c>
      <c r="J5231" s="157">
        <f t="shared" si="162"/>
        <v>1912.5</v>
      </c>
    </row>
    <row r="5232" spans="1:10" ht="15.75">
      <c r="A5232" s="37">
        <f t="shared" si="163"/>
        <v>5228</v>
      </c>
      <c r="B5232" s="115" t="s">
        <v>202</v>
      </c>
      <c r="C5232" s="121" t="s">
        <v>9630</v>
      </c>
      <c r="D5232" s="121" t="s">
        <v>9631</v>
      </c>
      <c r="E5232" s="113" t="s">
        <v>211</v>
      </c>
      <c r="F5232" s="121"/>
      <c r="G5232" s="113">
        <v>1</v>
      </c>
      <c r="H5232" s="118">
        <v>2550</v>
      </c>
      <c r="I5232" s="161">
        <v>0.25</v>
      </c>
      <c r="J5232" s="157">
        <f t="shared" si="162"/>
        <v>1912.5</v>
      </c>
    </row>
    <row r="5233" spans="1:10" ht="15.75">
      <c r="A5233" s="37">
        <f t="shared" si="163"/>
        <v>5229</v>
      </c>
      <c r="B5233" s="115" t="s">
        <v>202</v>
      </c>
      <c r="C5233" s="121" t="s">
        <v>9632</v>
      </c>
      <c r="D5233" s="121" t="s">
        <v>9633</v>
      </c>
      <c r="E5233" s="113" t="s">
        <v>211</v>
      </c>
      <c r="F5233" s="121"/>
      <c r="G5233" s="113">
        <v>1</v>
      </c>
      <c r="H5233" s="118">
        <v>2550</v>
      </c>
      <c r="I5233" s="161">
        <v>0.25</v>
      </c>
      <c r="J5233" s="157">
        <f t="shared" si="162"/>
        <v>1912.5</v>
      </c>
    </row>
    <row r="5234" spans="1:10" ht="15.75">
      <c r="A5234" s="37">
        <f t="shared" si="163"/>
        <v>5230</v>
      </c>
      <c r="B5234" s="115" t="s">
        <v>202</v>
      </c>
      <c r="C5234" s="121" t="s">
        <v>9634</v>
      </c>
      <c r="D5234" s="121" t="s">
        <v>9635</v>
      </c>
      <c r="E5234" s="113" t="s">
        <v>211</v>
      </c>
      <c r="F5234" s="121"/>
      <c r="G5234" s="113">
        <v>1</v>
      </c>
      <c r="H5234" s="118">
        <v>2550</v>
      </c>
      <c r="I5234" s="161">
        <v>0.25</v>
      </c>
      <c r="J5234" s="157">
        <f t="shared" si="162"/>
        <v>1912.5</v>
      </c>
    </row>
    <row r="5235" spans="1:10" ht="15.75">
      <c r="A5235" s="37">
        <f t="shared" si="163"/>
        <v>5231</v>
      </c>
      <c r="B5235" s="115" t="s">
        <v>202</v>
      </c>
      <c r="C5235" s="121" t="s">
        <v>9636</v>
      </c>
      <c r="D5235" s="121" t="s">
        <v>9637</v>
      </c>
      <c r="E5235" s="113" t="s">
        <v>211</v>
      </c>
      <c r="F5235" s="121"/>
      <c r="G5235" s="113">
        <v>1</v>
      </c>
      <c r="H5235" s="119">
        <v>120</v>
      </c>
      <c r="I5235" s="161">
        <v>0.25</v>
      </c>
      <c r="J5235" s="157">
        <f t="shared" si="162"/>
        <v>90</v>
      </c>
    </row>
    <row r="5236" spans="1:10" ht="15.75">
      <c r="A5236" s="37">
        <f t="shared" si="163"/>
        <v>5232</v>
      </c>
      <c r="B5236" s="115" t="s">
        <v>202</v>
      </c>
      <c r="C5236" s="92" t="s">
        <v>9638</v>
      </c>
      <c r="D5236" s="92" t="s">
        <v>9639</v>
      </c>
      <c r="E5236" s="113" t="s">
        <v>211</v>
      </c>
      <c r="F5236" s="92"/>
      <c r="G5236" s="113">
        <v>1</v>
      </c>
      <c r="H5236" s="118">
        <v>4880</v>
      </c>
      <c r="I5236" s="161">
        <v>0.25</v>
      </c>
      <c r="J5236" s="157">
        <f t="shared" si="162"/>
        <v>3660</v>
      </c>
    </row>
    <row r="5237" spans="1:10" ht="15.75">
      <c r="A5237" s="37">
        <f t="shared" si="163"/>
        <v>5233</v>
      </c>
      <c r="B5237" s="115" t="s">
        <v>202</v>
      </c>
      <c r="C5237" s="92" t="s">
        <v>9640</v>
      </c>
      <c r="D5237" s="92" t="s">
        <v>9641</v>
      </c>
      <c r="E5237" s="113" t="s">
        <v>211</v>
      </c>
      <c r="F5237" s="92"/>
      <c r="G5237" s="113">
        <v>1</v>
      </c>
      <c r="H5237" s="118">
        <v>1600</v>
      </c>
      <c r="I5237" s="161">
        <v>0.25</v>
      </c>
      <c r="J5237" s="157">
        <f t="shared" si="162"/>
        <v>1200</v>
      </c>
    </row>
    <row r="5238" spans="1:10" ht="15.75">
      <c r="A5238" s="37">
        <f t="shared" si="163"/>
        <v>5234</v>
      </c>
      <c r="B5238" s="115" t="s">
        <v>202</v>
      </c>
      <c r="C5238" s="92" t="s">
        <v>9642</v>
      </c>
      <c r="D5238" s="92" t="s">
        <v>9643</v>
      </c>
      <c r="E5238" s="113" t="s">
        <v>211</v>
      </c>
      <c r="F5238" s="92"/>
      <c r="G5238" s="113">
        <v>1</v>
      </c>
      <c r="H5238" s="118">
        <v>1600</v>
      </c>
      <c r="I5238" s="161">
        <v>0.25</v>
      </c>
      <c r="J5238" s="157">
        <f t="shared" si="162"/>
        <v>1200</v>
      </c>
    </row>
    <row r="5239" spans="1:10" ht="15.75">
      <c r="A5239" s="37">
        <f t="shared" si="163"/>
        <v>5235</v>
      </c>
      <c r="B5239" s="115" t="s">
        <v>202</v>
      </c>
      <c r="C5239" s="92" t="s">
        <v>9644</v>
      </c>
      <c r="D5239" s="92" t="s">
        <v>9645</v>
      </c>
      <c r="E5239" s="113" t="s">
        <v>211</v>
      </c>
      <c r="F5239" s="92"/>
      <c r="G5239" s="113">
        <v>1</v>
      </c>
      <c r="H5239" s="118">
        <v>1600</v>
      </c>
      <c r="I5239" s="161">
        <v>0.25</v>
      </c>
      <c r="J5239" s="157">
        <f t="shared" ref="J5239:J5457" si="164">H5239*(1-I5239)</f>
        <v>1200</v>
      </c>
    </row>
    <row r="5240" spans="1:10" ht="15.75">
      <c r="A5240" s="37">
        <f t="shared" si="163"/>
        <v>5236</v>
      </c>
      <c r="B5240" s="115" t="s">
        <v>202</v>
      </c>
      <c r="C5240" s="92" t="s">
        <v>9646</v>
      </c>
      <c r="D5240" s="92" t="s">
        <v>9647</v>
      </c>
      <c r="E5240" s="113" t="s">
        <v>211</v>
      </c>
      <c r="F5240" s="92"/>
      <c r="G5240" s="113">
        <v>1</v>
      </c>
      <c r="H5240" s="118">
        <v>1600</v>
      </c>
      <c r="I5240" s="161">
        <v>0.25</v>
      </c>
      <c r="J5240" s="157">
        <f t="shared" si="164"/>
        <v>1200</v>
      </c>
    </row>
    <row r="5241" spans="1:10" ht="15.75">
      <c r="A5241" s="37">
        <f t="shared" si="163"/>
        <v>5237</v>
      </c>
      <c r="B5241" s="115" t="s">
        <v>202</v>
      </c>
      <c r="C5241" s="92" t="s">
        <v>9648</v>
      </c>
      <c r="D5241" s="92" t="s">
        <v>9649</v>
      </c>
      <c r="E5241" s="113" t="s">
        <v>211</v>
      </c>
      <c r="F5241" s="92"/>
      <c r="G5241" s="113">
        <v>1</v>
      </c>
      <c r="H5241" s="118">
        <v>1600</v>
      </c>
      <c r="I5241" s="161">
        <v>0.25</v>
      </c>
      <c r="J5241" s="157">
        <f t="shared" si="164"/>
        <v>1200</v>
      </c>
    </row>
    <row r="5242" spans="1:10" ht="15.75">
      <c r="A5242" s="37">
        <f t="shared" si="163"/>
        <v>5238</v>
      </c>
      <c r="B5242" s="115" t="s">
        <v>202</v>
      </c>
      <c r="C5242" s="92" t="s">
        <v>9650</v>
      </c>
      <c r="D5242" s="92" t="s">
        <v>9651</v>
      </c>
      <c r="E5242" s="113" t="s">
        <v>211</v>
      </c>
      <c r="F5242" s="92"/>
      <c r="G5242" s="113">
        <v>1</v>
      </c>
      <c r="H5242" s="118">
        <v>1600</v>
      </c>
      <c r="I5242" s="161">
        <v>0.25</v>
      </c>
      <c r="J5242" s="157">
        <f t="shared" si="164"/>
        <v>1200</v>
      </c>
    </row>
    <row r="5243" spans="1:10" ht="15.75">
      <c r="A5243" s="37">
        <f t="shared" si="163"/>
        <v>5239</v>
      </c>
      <c r="B5243" s="115" t="s">
        <v>202</v>
      </c>
      <c r="C5243" s="122" t="s">
        <v>9652</v>
      </c>
      <c r="D5243" s="92" t="s">
        <v>9653</v>
      </c>
      <c r="E5243" s="113" t="s">
        <v>211</v>
      </c>
      <c r="F5243" s="92"/>
      <c r="G5243" s="113">
        <v>1</v>
      </c>
      <c r="H5243" s="118">
        <v>1600</v>
      </c>
      <c r="I5243" s="161">
        <v>0.25</v>
      </c>
      <c r="J5243" s="157">
        <f t="shared" si="164"/>
        <v>1200</v>
      </c>
    </row>
    <row r="5244" spans="1:10" ht="15.75">
      <c r="A5244" s="37">
        <f t="shared" si="163"/>
        <v>5240</v>
      </c>
      <c r="B5244" s="115" t="s">
        <v>202</v>
      </c>
      <c r="C5244" s="92" t="s">
        <v>9654</v>
      </c>
      <c r="D5244" s="92" t="s">
        <v>9655</v>
      </c>
      <c r="E5244" s="113" t="s">
        <v>211</v>
      </c>
      <c r="F5244" s="92"/>
      <c r="G5244" s="113">
        <v>1</v>
      </c>
      <c r="H5244" s="149">
        <v>2400</v>
      </c>
      <c r="I5244" s="161">
        <v>0.25</v>
      </c>
      <c r="J5244" s="157">
        <f t="shared" si="164"/>
        <v>1800</v>
      </c>
    </row>
    <row r="5245" spans="1:10" ht="15.75">
      <c r="A5245" s="37">
        <f t="shared" si="163"/>
        <v>5241</v>
      </c>
      <c r="B5245" s="115" t="s">
        <v>202</v>
      </c>
      <c r="C5245" s="92" t="s">
        <v>9656</v>
      </c>
      <c r="D5245" s="92" t="s">
        <v>9657</v>
      </c>
      <c r="E5245" s="113" t="s">
        <v>211</v>
      </c>
      <c r="F5245" s="92"/>
      <c r="G5245" s="113">
        <v>1</v>
      </c>
      <c r="H5245" s="149">
        <v>4800</v>
      </c>
      <c r="I5245" s="161">
        <v>0.25</v>
      </c>
      <c r="J5245" s="157">
        <f t="shared" si="164"/>
        <v>3600</v>
      </c>
    </row>
    <row r="5246" spans="1:10" ht="15.75">
      <c r="A5246" s="37">
        <f t="shared" si="163"/>
        <v>5242</v>
      </c>
      <c r="B5246" s="115" t="s">
        <v>202</v>
      </c>
      <c r="C5246" s="92" t="s">
        <v>9658</v>
      </c>
      <c r="D5246" s="92" t="s">
        <v>9659</v>
      </c>
      <c r="E5246" s="113" t="s">
        <v>211</v>
      </c>
      <c r="F5246" s="92"/>
      <c r="G5246" s="113">
        <v>1</v>
      </c>
      <c r="H5246" s="149">
        <v>195</v>
      </c>
      <c r="I5246" s="161">
        <v>0.25</v>
      </c>
      <c r="J5246" s="157">
        <f t="shared" si="164"/>
        <v>146.25</v>
      </c>
    </row>
    <row r="5247" spans="1:10" ht="15.75">
      <c r="A5247" s="37">
        <f t="shared" si="163"/>
        <v>5243</v>
      </c>
      <c r="B5247" s="115" t="s">
        <v>202</v>
      </c>
      <c r="C5247" s="92" t="s">
        <v>9660</v>
      </c>
      <c r="D5247" s="121" t="s">
        <v>9661</v>
      </c>
      <c r="E5247" s="113" t="s">
        <v>211</v>
      </c>
      <c r="F5247" s="121"/>
      <c r="G5247" s="113">
        <v>1</v>
      </c>
      <c r="H5247" s="149">
        <v>1790</v>
      </c>
      <c r="I5247" s="161">
        <v>0.25</v>
      </c>
      <c r="J5247" s="157">
        <f t="shared" si="164"/>
        <v>1342.5</v>
      </c>
    </row>
    <row r="5248" spans="1:10" ht="15.75">
      <c r="A5248" s="37">
        <f t="shared" si="163"/>
        <v>5244</v>
      </c>
      <c r="B5248" s="115" t="s">
        <v>202</v>
      </c>
      <c r="C5248" s="121" t="s">
        <v>9662</v>
      </c>
      <c r="D5248" s="121" t="s">
        <v>9663</v>
      </c>
      <c r="E5248" s="113" t="s">
        <v>211</v>
      </c>
      <c r="F5248" s="121"/>
      <c r="G5248" s="113">
        <v>1</v>
      </c>
      <c r="H5248" s="119">
        <v>2190</v>
      </c>
      <c r="I5248" s="161">
        <v>0.25</v>
      </c>
      <c r="J5248" s="157">
        <f t="shared" si="164"/>
        <v>1642.5</v>
      </c>
    </row>
    <row r="5249" spans="1:10" ht="15.75">
      <c r="A5249" s="37">
        <f t="shared" si="163"/>
        <v>5245</v>
      </c>
      <c r="B5249" s="115" t="s">
        <v>202</v>
      </c>
      <c r="C5249" s="92" t="s">
        <v>9664</v>
      </c>
      <c r="D5249" s="92" t="s">
        <v>9665</v>
      </c>
      <c r="E5249" s="113" t="s">
        <v>211</v>
      </c>
      <c r="F5249" s="92"/>
      <c r="G5249" s="113">
        <v>1</v>
      </c>
      <c r="H5249" s="149">
        <v>2590</v>
      </c>
      <c r="I5249" s="161">
        <v>0.25</v>
      </c>
      <c r="J5249" s="157">
        <f t="shared" si="164"/>
        <v>1942.5</v>
      </c>
    </row>
    <row r="5250" spans="1:10" ht="15.75">
      <c r="A5250" s="37">
        <f t="shared" si="163"/>
        <v>5246</v>
      </c>
      <c r="B5250" s="115" t="s">
        <v>202</v>
      </c>
      <c r="C5250" s="92" t="s">
        <v>9666</v>
      </c>
      <c r="D5250" s="92" t="s">
        <v>9667</v>
      </c>
      <c r="E5250" s="113" t="s">
        <v>211</v>
      </c>
      <c r="F5250" s="92"/>
      <c r="G5250" s="113">
        <v>1</v>
      </c>
      <c r="H5250" s="149">
        <v>3300</v>
      </c>
      <c r="I5250" s="161">
        <v>0.25</v>
      </c>
      <c r="J5250" s="157">
        <f t="shared" si="164"/>
        <v>2475</v>
      </c>
    </row>
    <row r="5251" spans="1:10" ht="15.75">
      <c r="A5251" s="37">
        <f t="shared" si="163"/>
        <v>5247</v>
      </c>
      <c r="B5251" s="115" t="s">
        <v>202</v>
      </c>
      <c r="C5251" s="92" t="s">
        <v>9668</v>
      </c>
      <c r="D5251" s="92" t="s">
        <v>9669</v>
      </c>
      <c r="E5251" s="113" t="s">
        <v>211</v>
      </c>
      <c r="F5251" s="92"/>
      <c r="G5251" s="113">
        <v>1</v>
      </c>
      <c r="H5251" s="149">
        <v>4300</v>
      </c>
      <c r="I5251" s="161">
        <v>0.25</v>
      </c>
      <c r="J5251" s="157">
        <f t="shared" si="164"/>
        <v>3225</v>
      </c>
    </row>
    <row r="5252" spans="1:10" ht="15.75">
      <c r="A5252" s="37">
        <f t="shared" si="163"/>
        <v>5248</v>
      </c>
      <c r="B5252" s="115" t="s">
        <v>202</v>
      </c>
      <c r="C5252" s="92" t="s">
        <v>9670</v>
      </c>
      <c r="D5252" s="92" t="s">
        <v>9671</v>
      </c>
      <c r="E5252" s="113" t="s">
        <v>211</v>
      </c>
      <c r="F5252" s="92"/>
      <c r="G5252" s="113">
        <v>1</v>
      </c>
      <c r="H5252" s="149">
        <v>1000</v>
      </c>
      <c r="I5252" s="161">
        <v>0.25</v>
      </c>
      <c r="J5252" s="157">
        <f t="shared" si="164"/>
        <v>750</v>
      </c>
    </row>
    <row r="5253" spans="1:10" ht="15.75">
      <c r="A5253" s="37">
        <f t="shared" si="163"/>
        <v>5249</v>
      </c>
      <c r="B5253" s="115" t="s">
        <v>202</v>
      </c>
      <c r="C5253" s="92" t="s">
        <v>9672</v>
      </c>
      <c r="D5253" s="92" t="s">
        <v>9673</v>
      </c>
      <c r="E5253" s="113" t="s">
        <v>211</v>
      </c>
      <c r="F5253" s="92"/>
      <c r="G5253" s="113">
        <v>1</v>
      </c>
      <c r="H5253" s="149">
        <v>400</v>
      </c>
      <c r="I5253" s="161">
        <v>0.25</v>
      </c>
      <c r="J5253" s="157">
        <f t="shared" si="164"/>
        <v>300</v>
      </c>
    </row>
    <row r="5254" spans="1:10" ht="15.75">
      <c r="A5254" s="37">
        <f t="shared" si="163"/>
        <v>5250</v>
      </c>
      <c r="B5254" s="115" t="s">
        <v>202</v>
      </c>
      <c r="C5254" s="92" t="s">
        <v>9674</v>
      </c>
      <c r="D5254" s="92" t="s">
        <v>9675</v>
      </c>
      <c r="E5254" s="113" t="s">
        <v>211</v>
      </c>
      <c r="F5254" s="92"/>
      <c r="G5254" s="113">
        <v>1</v>
      </c>
      <c r="H5254" s="149">
        <v>300</v>
      </c>
      <c r="I5254" s="161">
        <v>0.25</v>
      </c>
      <c r="J5254" s="157">
        <f t="shared" si="164"/>
        <v>225</v>
      </c>
    </row>
    <row r="5255" spans="1:10" ht="15.75">
      <c r="A5255" s="37">
        <f t="shared" ref="A5255:A5318" si="165">A5254+1</f>
        <v>5251</v>
      </c>
      <c r="B5255" s="115" t="s">
        <v>202</v>
      </c>
      <c r="C5255" s="116" t="s">
        <v>9676</v>
      </c>
      <c r="D5255" s="113" t="s">
        <v>9677</v>
      </c>
      <c r="E5255" s="113" t="s">
        <v>211</v>
      </c>
      <c r="F5255" s="113"/>
      <c r="G5255" s="113">
        <v>1</v>
      </c>
      <c r="H5255" s="118">
        <v>80</v>
      </c>
      <c r="I5255" s="161">
        <v>0.25</v>
      </c>
      <c r="J5255" s="157">
        <f t="shared" si="164"/>
        <v>60</v>
      </c>
    </row>
    <row r="5256" spans="1:10" ht="15.75">
      <c r="A5256" s="37">
        <f t="shared" si="165"/>
        <v>5252</v>
      </c>
      <c r="B5256" s="115" t="s">
        <v>202</v>
      </c>
      <c r="C5256" s="116" t="s">
        <v>9678</v>
      </c>
      <c r="D5256" s="113" t="s">
        <v>9679</v>
      </c>
      <c r="E5256" s="113" t="s">
        <v>211</v>
      </c>
      <c r="F5256" s="113"/>
      <c r="G5256" s="113">
        <v>1</v>
      </c>
      <c r="H5256" s="118">
        <v>170</v>
      </c>
      <c r="I5256" s="161">
        <v>0.25</v>
      </c>
      <c r="J5256" s="157">
        <f t="shared" si="164"/>
        <v>127.5</v>
      </c>
    </row>
    <row r="5257" spans="1:10" ht="15.75">
      <c r="A5257" s="37">
        <f t="shared" si="165"/>
        <v>5253</v>
      </c>
      <c r="B5257" s="115" t="s">
        <v>202</v>
      </c>
      <c r="C5257" s="116" t="s">
        <v>9680</v>
      </c>
      <c r="D5257" s="113" t="s">
        <v>9681</v>
      </c>
      <c r="E5257" s="113" t="s">
        <v>211</v>
      </c>
      <c r="F5257" s="113"/>
      <c r="G5257" s="113">
        <v>1</v>
      </c>
      <c r="H5257" s="118">
        <v>110</v>
      </c>
      <c r="I5257" s="161">
        <v>0.25</v>
      </c>
      <c r="J5257" s="157">
        <f t="shared" si="164"/>
        <v>82.5</v>
      </c>
    </row>
    <row r="5258" spans="1:10" ht="15.75">
      <c r="A5258" s="37">
        <f t="shared" si="165"/>
        <v>5254</v>
      </c>
      <c r="B5258" s="115" t="s">
        <v>202</v>
      </c>
      <c r="C5258" s="116" t="s">
        <v>9682</v>
      </c>
      <c r="D5258" s="113" t="s">
        <v>9683</v>
      </c>
      <c r="E5258" s="113" t="s">
        <v>211</v>
      </c>
      <c r="F5258" s="113"/>
      <c r="G5258" s="113">
        <v>1</v>
      </c>
      <c r="H5258" s="118">
        <v>95</v>
      </c>
      <c r="I5258" s="161">
        <v>0.25</v>
      </c>
      <c r="J5258" s="157">
        <f t="shared" si="164"/>
        <v>71.25</v>
      </c>
    </row>
    <row r="5259" spans="1:10" ht="15.75">
      <c r="A5259" s="37">
        <f t="shared" si="165"/>
        <v>5255</v>
      </c>
      <c r="B5259" s="115" t="s">
        <v>202</v>
      </c>
      <c r="C5259" s="116" t="s">
        <v>9684</v>
      </c>
      <c r="D5259" s="113" t="s">
        <v>9685</v>
      </c>
      <c r="E5259" s="113" t="s">
        <v>211</v>
      </c>
      <c r="F5259" s="113"/>
      <c r="G5259" s="113">
        <v>1</v>
      </c>
      <c r="H5259" s="118">
        <v>122.5</v>
      </c>
      <c r="I5259" s="161">
        <v>0.25</v>
      </c>
      <c r="J5259" s="157">
        <f t="shared" si="164"/>
        <v>91.875</v>
      </c>
    </row>
    <row r="5260" spans="1:10" ht="15.75">
      <c r="A5260" s="37">
        <f t="shared" si="165"/>
        <v>5256</v>
      </c>
      <c r="B5260" s="115" t="s">
        <v>202</v>
      </c>
      <c r="C5260" s="116" t="s">
        <v>9686</v>
      </c>
      <c r="D5260" s="113" t="s">
        <v>9687</v>
      </c>
      <c r="E5260" s="113" t="s">
        <v>211</v>
      </c>
      <c r="F5260" s="113"/>
      <c r="G5260" s="113">
        <v>1</v>
      </c>
      <c r="H5260" s="118">
        <v>112</v>
      </c>
      <c r="I5260" s="161">
        <v>0.25</v>
      </c>
      <c r="J5260" s="157">
        <f t="shared" si="164"/>
        <v>84</v>
      </c>
    </row>
    <row r="5261" spans="1:10" ht="15.75">
      <c r="A5261" s="37">
        <f t="shared" si="165"/>
        <v>5257</v>
      </c>
      <c r="B5261" s="115" t="s">
        <v>202</v>
      </c>
      <c r="C5261" s="116" t="s">
        <v>9688</v>
      </c>
      <c r="D5261" s="113" t="s">
        <v>9689</v>
      </c>
      <c r="E5261" s="113" t="s">
        <v>211</v>
      </c>
      <c r="F5261" s="113"/>
      <c r="G5261" s="113">
        <v>1</v>
      </c>
      <c r="H5261" s="118">
        <v>108</v>
      </c>
      <c r="I5261" s="161">
        <v>0.25</v>
      </c>
      <c r="J5261" s="157">
        <f t="shared" si="164"/>
        <v>81</v>
      </c>
    </row>
    <row r="5262" spans="1:10" ht="15.75">
      <c r="A5262" s="37">
        <f t="shared" si="165"/>
        <v>5258</v>
      </c>
      <c r="B5262" s="115" t="s">
        <v>202</v>
      </c>
      <c r="C5262" s="116" t="s">
        <v>9690</v>
      </c>
      <c r="D5262" s="113" t="s">
        <v>9691</v>
      </c>
      <c r="E5262" s="113" t="s">
        <v>211</v>
      </c>
      <c r="F5262" s="113"/>
      <c r="G5262" s="113">
        <v>1</v>
      </c>
      <c r="H5262" s="118">
        <v>9.75</v>
      </c>
      <c r="I5262" s="161">
        <v>0.25</v>
      </c>
      <c r="J5262" s="157">
        <f t="shared" si="164"/>
        <v>7.3125</v>
      </c>
    </row>
    <row r="5263" spans="1:10" ht="15.75">
      <c r="A5263" s="37">
        <f t="shared" si="165"/>
        <v>5259</v>
      </c>
      <c r="B5263" s="115" t="s">
        <v>202</v>
      </c>
      <c r="C5263" s="116" t="s">
        <v>9692</v>
      </c>
      <c r="D5263" s="113" t="s">
        <v>9693</v>
      </c>
      <c r="E5263" s="113" t="s">
        <v>211</v>
      </c>
      <c r="F5263" s="113"/>
      <c r="G5263" s="113">
        <v>1</v>
      </c>
      <c r="H5263" s="118">
        <v>136</v>
      </c>
      <c r="I5263" s="161">
        <v>0.25</v>
      </c>
      <c r="J5263" s="157">
        <f t="shared" si="164"/>
        <v>102</v>
      </c>
    </row>
    <row r="5264" spans="1:10" ht="15.75">
      <c r="A5264" s="37">
        <f t="shared" si="165"/>
        <v>5260</v>
      </c>
      <c r="B5264" s="115" t="s">
        <v>202</v>
      </c>
      <c r="C5264" s="116" t="s">
        <v>9694</v>
      </c>
      <c r="D5264" s="113" t="s">
        <v>9695</v>
      </c>
      <c r="E5264" s="113" t="s">
        <v>211</v>
      </c>
      <c r="F5264" s="113"/>
      <c r="G5264" s="113">
        <v>1</v>
      </c>
      <c r="H5264" s="118">
        <v>30.5</v>
      </c>
      <c r="I5264" s="161">
        <v>0.25</v>
      </c>
      <c r="J5264" s="157">
        <f t="shared" si="164"/>
        <v>22.875</v>
      </c>
    </row>
    <row r="5265" spans="1:10" ht="15.75">
      <c r="A5265" s="37">
        <f t="shared" si="165"/>
        <v>5261</v>
      </c>
      <c r="B5265" s="115" t="s">
        <v>202</v>
      </c>
      <c r="C5265" s="116" t="s">
        <v>9696</v>
      </c>
      <c r="D5265" s="113" t="s">
        <v>9697</v>
      </c>
      <c r="E5265" s="113" t="s">
        <v>211</v>
      </c>
      <c r="F5265" s="113"/>
      <c r="G5265" s="113">
        <v>1</v>
      </c>
      <c r="H5265" s="118">
        <v>105.5</v>
      </c>
      <c r="I5265" s="161">
        <v>0.25</v>
      </c>
      <c r="J5265" s="157">
        <f t="shared" si="164"/>
        <v>79.125</v>
      </c>
    </row>
    <row r="5266" spans="1:10" ht="15.75">
      <c r="A5266" s="37">
        <f t="shared" si="165"/>
        <v>5262</v>
      </c>
      <c r="B5266" s="115" t="s">
        <v>202</v>
      </c>
      <c r="C5266" s="123" t="s">
        <v>9698</v>
      </c>
      <c r="D5266" s="113" t="s">
        <v>9699</v>
      </c>
      <c r="E5266" s="113" t="s">
        <v>211</v>
      </c>
      <c r="F5266" s="113"/>
      <c r="G5266" s="113">
        <v>1</v>
      </c>
      <c r="H5266" s="150">
        <v>430</v>
      </c>
      <c r="I5266" s="161">
        <v>0.25</v>
      </c>
      <c r="J5266" s="157">
        <f t="shared" si="164"/>
        <v>322.5</v>
      </c>
    </row>
    <row r="5267" spans="1:10" ht="15.75">
      <c r="A5267" s="37">
        <f t="shared" si="165"/>
        <v>5263</v>
      </c>
      <c r="B5267" s="124" t="s">
        <v>201</v>
      </c>
      <c r="C5267" s="125" t="s">
        <v>10230</v>
      </c>
      <c r="D5267" s="125" t="s">
        <v>10231</v>
      </c>
      <c r="E5267" s="125" t="s">
        <v>13409</v>
      </c>
      <c r="F5267" s="125"/>
      <c r="G5267" s="125">
        <v>1</v>
      </c>
      <c r="H5267" s="152">
        <v>2620</v>
      </c>
      <c r="I5267" s="162">
        <v>0.25</v>
      </c>
      <c r="J5267" s="158">
        <f t="shared" si="164"/>
        <v>1965</v>
      </c>
    </row>
    <row r="5268" spans="1:10" ht="15.75">
      <c r="A5268" s="37">
        <f t="shared" si="165"/>
        <v>5264</v>
      </c>
      <c r="B5268" s="124" t="s">
        <v>201</v>
      </c>
      <c r="C5268" s="125" t="s">
        <v>10232</v>
      </c>
      <c r="D5268" s="125" t="s">
        <v>10233</v>
      </c>
      <c r="E5268" s="125" t="s">
        <v>13409</v>
      </c>
      <c r="F5268" s="125"/>
      <c r="G5268" s="125">
        <v>1</v>
      </c>
      <c r="H5268" s="152">
        <v>2870</v>
      </c>
      <c r="I5268" s="162">
        <v>0.25</v>
      </c>
      <c r="J5268" s="158">
        <f t="shared" si="164"/>
        <v>2152.5</v>
      </c>
    </row>
    <row r="5269" spans="1:10" ht="15.75">
      <c r="A5269" s="37">
        <f t="shared" si="165"/>
        <v>5265</v>
      </c>
      <c r="B5269" s="124" t="s">
        <v>201</v>
      </c>
      <c r="C5269" s="125" t="s">
        <v>10234</v>
      </c>
      <c r="D5269" s="125" t="s">
        <v>10235</v>
      </c>
      <c r="E5269" s="125" t="s">
        <v>13409</v>
      </c>
      <c r="F5269" s="125"/>
      <c r="G5269" s="125">
        <v>1</v>
      </c>
      <c r="H5269" s="152">
        <v>2560</v>
      </c>
      <c r="I5269" s="162">
        <v>0.25</v>
      </c>
      <c r="J5269" s="158">
        <f t="shared" si="164"/>
        <v>1920</v>
      </c>
    </row>
    <row r="5270" spans="1:10" ht="15.75">
      <c r="A5270" s="37">
        <f t="shared" si="165"/>
        <v>5266</v>
      </c>
      <c r="B5270" s="124" t="s">
        <v>201</v>
      </c>
      <c r="C5270" s="125" t="s">
        <v>10236</v>
      </c>
      <c r="D5270" s="125" t="s">
        <v>10237</v>
      </c>
      <c r="E5270" s="125" t="s">
        <v>13409</v>
      </c>
      <c r="F5270" s="125"/>
      <c r="G5270" s="125">
        <v>1</v>
      </c>
      <c r="H5270" s="152">
        <v>2680</v>
      </c>
      <c r="I5270" s="162">
        <v>0.25</v>
      </c>
      <c r="J5270" s="158">
        <f t="shared" si="164"/>
        <v>2010</v>
      </c>
    </row>
    <row r="5271" spans="1:10" ht="15.75">
      <c r="A5271" s="37">
        <f t="shared" si="165"/>
        <v>5267</v>
      </c>
      <c r="B5271" s="124" t="s">
        <v>201</v>
      </c>
      <c r="C5271" s="125" t="s">
        <v>10238</v>
      </c>
      <c r="D5271" s="125" t="s">
        <v>10239</v>
      </c>
      <c r="E5271" s="125" t="s">
        <v>13409</v>
      </c>
      <c r="F5271" s="125"/>
      <c r="G5271" s="125">
        <v>1</v>
      </c>
      <c r="H5271" s="152">
        <v>1300</v>
      </c>
      <c r="I5271" s="162">
        <v>0.25</v>
      </c>
      <c r="J5271" s="158">
        <f t="shared" si="164"/>
        <v>975</v>
      </c>
    </row>
    <row r="5272" spans="1:10" ht="15.75">
      <c r="A5272" s="37">
        <f t="shared" si="165"/>
        <v>5268</v>
      </c>
      <c r="B5272" s="124" t="s">
        <v>201</v>
      </c>
      <c r="C5272" s="125" t="s">
        <v>10240</v>
      </c>
      <c r="D5272" s="125" t="s">
        <v>10241</v>
      </c>
      <c r="E5272" s="125" t="s">
        <v>13409</v>
      </c>
      <c r="F5272" s="125"/>
      <c r="G5272" s="125">
        <v>1</v>
      </c>
      <c r="H5272" s="152">
        <v>1350</v>
      </c>
      <c r="I5272" s="162">
        <v>0.25</v>
      </c>
      <c r="J5272" s="158">
        <f t="shared" si="164"/>
        <v>1012.5</v>
      </c>
    </row>
    <row r="5273" spans="1:10" ht="15.75">
      <c r="A5273" s="37">
        <f t="shared" si="165"/>
        <v>5269</v>
      </c>
      <c r="B5273" s="124" t="s">
        <v>201</v>
      </c>
      <c r="C5273" s="125" t="s">
        <v>10242</v>
      </c>
      <c r="D5273" s="125" t="s">
        <v>10243</v>
      </c>
      <c r="E5273" s="125" t="s">
        <v>13409</v>
      </c>
      <c r="F5273" s="125"/>
      <c r="G5273" s="125">
        <v>1</v>
      </c>
      <c r="H5273" s="152">
        <v>132</v>
      </c>
      <c r="I5273" s="162">
        <v>0.25</v>
      </c>
      <c r="J5273" s="158">
        <f t="shared" si="164"/>
        <v>99</v>
      </c>
    </row>
    <row r="5274" spans="1:10" ht="15.75">
      <c r="A5274" s="37">
        <f t="shared" si="165"/>
        <v>5270</v>
      </c>
      <c r="B5274" s="124" t="s">
        <v>201</v>
      </c>
      <c r="C5274" s="125" t="s">
        <v>10244</v>
      </c>
      <c r="D5274" s="125" t="s">
        <v>10245</v>
      </c>
      <c r="E5274" s="125" t="s">
        <v>13409</v>
      </c>
      <c r="F5274" s="125"/>
      <c r="G5274" s="125">
        <v>1</v>
      </c>
      <c r="H5274" s="152">
        <v>181</v>
      </c>
      <c r="I5274" s="162">
        <v>0.25</v>
      </c>
      <c r="J5274" s="158">
        <f t="shared" si="164"/>
        <v>135.75</v>
      </c>
    </row>
    <row r="5275" spans="1:10" ht="30">
      <c r="A5275" s="37">
        <f t="shared" si="165"/>
        <v>5271</v>
      </c>
      <c r="B5275" s="124" t="s">
        <v>201</v>
      </c>
      <c r="C5275" s="125" t="s">
        <v>10246</v>
      </c>
      <c r="D5275" s="125" t="s">
        <v>10247</v>
      </c>
      <c r="E5275" s="125" t="s">
        <v>13409</v>
      </c>
      <c r="F5275" s="125"/>
      <c r="G5275" s="125">
        <v>1</v>
      </c>
      <c r="H5275" s="152">
        <v>177</v>
      </c>
      <c r="I5275" s="162">
        <v>0.25</v>
      </c>
      <c r="J5275" s="158">
        <f t="shared" si="164"/>
        <v>132.75</v>
      </c>
    </row>
    <row r="5276" spans="1:10" ht="15.75">
      <c r="A5276" s="37">
        <f t="shared" si="165"/>
        <v>5272</v>
      </c>
      <c r="B5276" s="124" t="s">
        <v>201</v>
      </c>
      <c r="C5276" s="125" t="s">
        <v>10248</v>
      </c>
      <c r="D5276" s="125" t="s">
        <v>10249</v>
      </c>
      <c r="E5276" s="125" t="s">
        <v>13409</v>
      </c>
      <c r="F5276" s="125"/>
      <c r="G5276" s="125">
        <v>1</v>
      </c>
      <c r="H5276" s="152">
        <v>181</v>
      </c>
      <c r="I5276" s="162">
        <v>0.25</v>
      </c>
      <c r="J5276" s="158">
        <f t="shared" si="164"/>
        <v>135.75</v>
      </c>
    </row>
    <row r="5277" spans="1:10" ht="15.75">
      <c r="A5277" s="37">
        <f t="shared" si="165"/>
        <v>5273</v>
      </c>
      <c r="B5277" s="124" t="s">
        <v>201</v>
      </c>
      <c r="C5277" s="125" t="s">
        <v>10250</v>
      </c>
      <c r="D5277" s="125" t="s">
        <v>10251</v>
      </c>
      <c r="E5277" s="125" t="s">
        <v>13409</v>
      </c>
      <c r="F5277" s="125"/>
      <c r="G5277" s="125">
        <v>1</v>
      </c>
      <c r="H5277" s="152">
        <v>1230</v>
      </c>
      <c r="I5277" s="162">
        <v>0.25</v>
      </c>
      <c r="J5277" s="158">
        <f t="shared" si="164"/>
        <v>922.5</v>
      </c>
    </row>
    <row r="5278" spans="1:10" ht="15.75">
      <c r="A5278" s="37">
        <f t="shared" si="165"/>
        <v>5274</v>
      </c>
      <c r="B5278" s="124" t="s">
        <v>201</v>
      </c>
      <c r="C5278" s="125" t="s">
        <v>10252</v>
      </c>
      <c r="D5278" s="125" t="s">
        <v>10253</v>
      </c>
      <c r="E5278" s="125" t="s">
        <v>13409</v>
      </c>
      <c r="F5278" s="125"/>
      <c r="G5278" s="125">
        <v>1</v>
      </c>
      <c r="H5278" s="152">
        <v>1230</v>
      </c>
      <c r="I5278" s="162">
        <v>0.25</v>
      </c>
      <c r="J5278" s="158">
        <f t="shared" si="164"/>
        <v>922.5</v>
      </c>
    </row>
    <row r="5279" spans="1:10" ht="15.75">
      <c r="A5279" s="37">
        <f t="shared" si="165"/>
        <v>5275</v>
      </c>
      <c r="B5279" s="124" t="s">
        <v>201</v>
      </c>
      <c r="C5279" s="125" t="s">
        <v>10254</v>
      </c>
      <c r="D5279" s="125" t="s">
        <v>10255</v>
      </c>
      <c r="E5279" s="125" t="s">
        <v>13409</v>
      </c>
      <c r="F5279" s="125"/>
      <c r="G5279" s="125">
        <v>1</v>
      </c>
      <c r="H5279" s="152">
        <v>595</v>
      </c>
      <c r="I5279" s="162">
        <v>0.25</v>
      </c>
      <c r="J5279" s="158">
        <f t="shared" si="164"/>
        <v>446.25</v>
      </c>
    </row>
    <row r="5280" spans="1:10" ht="15.75">
      <c r="A5280" s="37">
        <f t="shared" si="165"/>
        <v>5276</v>
      </c>
      <c r="B5280" s="124" t="s">
        <v>201</v>
      </c>
      <c r="C5280" s="125" t="s">
        <v>10256</v>
      </c>
      <c r="D5280" s="125" t="s">
        <v>10257</v>
      </c>
      <c r="E5280" s="125" t="s">
        <v>13409</v>
      </c>
      <c r="F5280" s="125"/>
      <c r="G5280" s="125">
        <v>1</v>
      </c>
      <c r="H5280" s="152">
        <v>600</v>
      </c>
      <c r="I5280" s="162">
        <v>0.25</v>
      </c>
      <c r="J5280" s="158">
        <f t="shared" si="164"/>
        <v>450</v>
      </c>
    </row>
    <row r="5281" spans="1:10" ht="15.75">
      <c r="A5281" s="37">
        <f t="shared" si="165"/>
        <v>5277</v>
      </c>
      <c r="B5281" s="124" t="s">
        <v>201</v>
      </c>
      <c r="C5281" s="125" t="s">
        <v>10258</v>
      </c>
      <c r="D5281" s="125" t="s">
        <v>10259</v>
      </c>
      <c r="E5281" s="125" t="s">
        <v>13409</v>
      </c>
      <c r="F5281" s="125"/>
      <c r="G5281" s="125">
        <v>1</v>
      </c>
      <c r="H5281" s="152">
        <v>110</v>
      </c>
      <c r="I5281" s="162">
        <v>0.25</v>
      </c>
      <c r="J5281" s="158">
        <f t="shared" si="164"/>
        <v>82.5</v>
      </c>
    </row>
    <row r="5282" spans="1:10" ht="30">
      <c r="A5282" s="37">
        <f t="shared" si="165"/>
        <v>5278</v>
      </c>
      <c r="B5282" s="124" t="s">
        <v>201</v>
      </c>
      <c r="C5282" s="125" t="s">
        <v>13410</v>
      </c>
      <c r="D5282" s="125" t="s">
        <v>13411</v>
      </c>
      <c r="E5282" s="125" t="s">
        <v>13409</v>
      </c>
      <c r="F5282" s="125"/>
      <c r="G5282" s="125">
        <v>1</v>
      </c>
      <c r="H5282" s="152">
        <v>565</v>
      </c>
      <c r="I5282" s="162">
        <v>0.25</v>
      </c>
      <c r="J5282" s="158">
        <f t="shared" si="164"/>
        <v>423.75</v>
      </c>
    </row>
    <row r="5283" spans="1:10" ht="15.75">
      <c r="A5283" s="37">
        <f t="shared" si="165"/>
        <v>5279</v>
      </c>
      <c r="B5283" s="124" t="s">
        <v>201</v>
      </c>
      <c r="C5283" s="125" t="s">
        <v>13412</v>
      </c>
      <c r="D5283" s="125" t="s">
        <v>13413</v>
      </c>
      <c r="E5283" s="125" t="s">
        <v>13409</v>
      </c>
      <c r="F5283" s="125"/>
      <c r="G5283" s="125">
        <v>1</v>
      </c>
      <c r="H5283" s="152">
        <v>514</v>
      </c>
      <c r="I5283" s="162">
        <v>0.25</v>
      </c>
      <c r="J5283" s="158">
        <f t="shared" si="164"/>
        <v>385.5</v>
      </c>
    </row>
    <row r="5284" spans="1:10" ht="15.75">
      <c r="A5284" s="37">
        <f t="shared" si="165"/>
        <v>5280</v>
      </c>
      <c r="B5284" s="124" t="s">
        <v>201</v>
      </c>
      <c r="C5284" s="125" t="s">
        <v>10260</v>
      </c>
      <c r="D5284" s="125" t="s">
        <v>10261</v>
      </c>
      <c r="E5284" s="125" t="s">
        <v>13409</v>
      </c>
      <c r="F5284" s="125"/>
      <c r="G5284" s="125">
        <v>1</v>
      </c>
      <c r="H5284" s="152">
        <v>123</v>
      </c>
      <c r="I5284" s="162">
        <v>0.25</v>
      </c>
      <c r="J5284" s="158">
        <f t="shared" si="164"/>
        <v>92.25</v>
      </c>
    </row>
    <row r="5285" spans="1:10" ht="15.75">
      <c r="A5285" s="37">
        <f t="shared" si="165"/>
        <v>5281</v>
      </c>
      <c r="B5285" s="124" t="s">
        <v>201</v>
      </c>
      <c r="C5285" s="125" t="s">
        <v>10262</v>
      </c>
      <c r="D5285" s="125" t="s">
        <v>10263</v>
      </c>
      <c r="E5285" s="125" t="s">
        <v>13409</v>
      </c>
      <c r="F5285" s="125"/>
      <c r="G5285" s="125">
        <v>1</v>
      </c>
      <c r="H5285" s="152">
        <v>488</v>
      </c>
      <c r="I5285" s="162">
        <v>0.25</v>
      </c>
      <c r="J5285" s="158">
        <f t="shared" si="164"/>
        <v>366</v>
      </c>
    </row>
    <row r="5286" spans="1:10" ht="15.75">
      <c r="A5286" s="37">
        <f t="shared" si="165"/>
        <v>5282</v>
      </c>
      <c r="B5286" s="124" t="s">
        <v>201</v>
      </c>
      <c r="C5286" s="125" t="s">
        <v>10264</v>
      </c>
      <c r="D5286" s="125" t="s">
        <v>10265</v>
      </c>
      <c r="E5286" s="125" t="s">
        <v>13409</v>
      </c>
      <c r="F5286" s="125"/>
      <c r="G5286" s="125">
        <v>1</v>
      </c>
      <c r="H5286" s="152">
        <v>227</v>
      </c>
      <c r="I5286" s="162">
        <v>0.25</v>
      </c>
      <c r="J5286" s="158">
        <f t="shared" si="164"/>
        <v>170.25</v>
      </c>
    </row>
    <row r="5287" spans="1:10" ht="15.75">
      <c r="A5287" s="37">
        <f t="shared" si="165"/>
        <v>5283</v>
      </c>
      <c r="B5287" s="124" t="s">
        <v>201</v>
      </c>
      <c r="C5287" s="125" t="s">
        <v>10266</v>
      </c>
      <c r="D5287" s="125" t="s">
        <v>10267</v>
      </c>
      <c r="E5287" s="125" t="s">
        <v>13409</v>
      </c>
      <c r="F5287" s="125"/>
      <c r="G5287" s="125">
        <v>1</v>
      </c>
      <c r="H5287" s="152">
        <v>236</v>
      </c>
      <c r="I5287" s="162">
        <v>0.25</v>
      </c>
      <c r="J5287" s="158">
        <f t="shared" si="164"/>
        <v>177</v>
      </c>
    </row>
    <row r="5288" spans="1:10" ht="15.75">
      <c r="A5288" s="37">
        <f t="shared" si="165"/>
        <v>5284</v>
      </c>
      <c r="B5288" s="124" t="s">
        <v>201</v>
      </c>
      <c r="C5288" s="125" t="s">
        <v>10268</v>
      </c>
      <c r="D5288" s="125" t="s">
        <v>10269</v>
      </c>
      <c r="E5288" s="125" t="s">
        <v>13409</v>
      </c>
      <c r="F5288" s="125"/>
      <c r="G5288" s="125">
        <v>1</v>
      </c>
      <c r="H5288" s="152">
        <v>830</v>
      </c>
      <c r="I5288" s="162">
        <v>0.25</v>
      </c>
      <c r="J5288" s="158">
        <f t="shared" si="164"/>
        <v>622.5</v>
      </c>
    </row>
    <row r="5289" spans="1:10" ht="15.75">
      <c r="A5289" s="37">
        <f t="shared" si="165"/>
        <v>5285</v>
      </c>
      <c r="B5289" s="124" t="s">
        <v>201</v>
      </c>
      <c r="C5289" s="125" t="s">
        <v>10270</v>
      </c>
      <c r="D5289" s="125" t="s">
        <v>10271</v>
      </c>
      <c r="E5289" s="125" t="s">
        <v>13409</v>
      </c>
      <c r="F5289" s="125"/>
      <c r="G5289" s="125">
        <v>1</v>
      </c>
      <c r="H5289" s="152">
        <v>840</v>
      </c>
      <c r="I5289" s="162">
        <v>0.25</v>
      </c>
      <c r="J5289" s="158">
        <f t="shared" si="164"/>
        <v>630</v>
      </c>
    </row>
    <row r="5290" spans="1:10" ht="30">
      <c r="A5290" s="37">
        <f t="shared" si="165"/>
        <v>5286</v>
      </c>
      <c r="B5290" s="124" t="s">
        <v>201</v>
      </c>
      <c r="C5290" s="125" t="s">
        <v>10272</v>
      </c>
      <c r="D5290" s="125" t="s">
        <v>10273</v>
      </c>
      <c r="E5290" s="125" t="s">
        <v>13409</v>
      </c>
      <c r="F5290" s="125"/>
      <c r="G5290" s="125">
        <v>1</v>
      </c>
      <c r="H5290" s="152">
        <v>347</v>
      </c>
      <c r="I5290" s="162">
        <v>0.25</v>
      </c>
      <c r="J5290" s="158">
        <f t="shared" si="164"/>
        <v>260.25</v>
      </c>
    </row>
    <row r="5291" spans="1:10" ht="15.75">
      <c r="A5291" s="37">
        <f t="shared" si="165"/>
        <v>5287</v>
      </c>
      <c r="B5291" s="124" t="s">
        <v>201</v>
      </c>
      <c r="C5291" s="125" t="s">
        <v>10274</v>
      </c>
      <c r="D5291" s="125" t="s">
        <v>10275</v>
      </c>
      <c r="E5291" s="125" t="s">
        <v>13409</v>
      </c>
      <c r="F5291" s="125"/>
      <c r="G5291" s="125">
        <v>1</v>
      </c>
      <c r="H5291" s="152">
        <v>125</v>
      </c>
      <c r="I5291" s="162">
        <v>0.25</v>
      </c>
      <c r="J5291" s="158">
        <f t="shared" si="164"/>
        <v>93.75</v>
      </c>
    </row>
    <row r="5292" spans="1:10" ht="15.75">
      <c r="A5292" s="37">
        <f t="shared" si="165"/>
        <v>5288</v>
      </c>
      <c r="B5292" s="124" t="s">
        <v>201</v>
      </c>
      <c r="C5292" s="125" t="s">
        <v>10276</v>
      </c>
      <c r="D5292" s="125" t="s">
        <v>10277</v>
      </c>
      <c r="E5292" s="125" t="s">
        <v>13409</v>
      </c>
      <c r="F5292" s="125"/>
      <c r="G5292" s="125">
        <v>1</v>
      </c>
      <c r="H5292" s="152">
        <v>318</v>
      </c>
      <c r="I5292" s="162">
        <v>0.25</v>
      </c>
      <c r="J5292" s="158">
        <f t="shared" si="164"/>
        <v>238.5</v>
      </c>
    </row>
    <row r="5293" spans="1:10" ht="15.75">
      <c r="A5293" s="37">
        <f t="shared" si="165"/>
        <v>5289</v>
      </c>
      <c r="B5293" s="124" t="s">
        <v>201</v>
      </c>
      <c r="C5293" s="125" t="s">
        <v>10278</v>
      </c>
      <c r="D5293" s="125" t="s">
        <v>10279</v>
      </c>
      <c r="E5293" s="125" t="s">
        <v>13409</v>
      </c>
      <c r="F5293" s="125"/>
      <c r="G5293" s="125">
        <v>1</v>
      </c>
      <c r="H5293" s="152">
        <v>389</v>
      </c>
      <c r="I5293" s="162">
        <v>0.25</v>
      </c>
      <c r="J5293" s="158">
        <f t="shared" si="164"/>
        <v>291.75</v>
      </c>
    </row>
    <row r="5294" spans="1:10" ht="15.75">
      <c r="A5294" s="37">
        <f t="shared" si="165"/>
        <v>5290</v>
      </c>
      <c r="B5294" s="124" t="s">
        <v>201</v>
      </c>
      <c r="C5294" s="125" t="s">
        <v>10280</v>
      </c>
      <c r="D5294" s="125" t="s">
        <v>10281</v>
      </c>
      <c r="E5294" s="125" t="s">
        <v>13409</v>
      </c>
      <c r="F5294" s="125"/>
      <c r="G5294" s="125">
        <v>1</v>
      </c>
      <c r="H5294" s="152">
        <v>2160</v>
      </c>
      <c r="I5294" s="162">
        <v>0.25</v>
      </c>
      <c r="J5294" s="158">
        <f t="shared" si="164"/>
        <v>1620</v>
      </c>
    </row>
    <row r="5295" spans="1:10" ht="15.75">
      <c r="A5295" s="37">
        <f t="shared" si="165"/>
        <v>5291</v>
      </c>
      <c r="B5295" s="124" t="s">
        <v>201</v>
      </c>
      <c r="C5295" s="125" t="s">
        <v>13414</v>
      </c>
      <c r="D5295" s="125" t="s">
        <v>13415</v>
      </c>
      <c r="E5295" s="125" t="s">
        <v>13409</v>
      </c>
      <c r="F5295" s="125"/>
      <c r="G5295" s="125">
        <v>1</v>
      </c>
      <c r="H5295" s="152">
        <v>2600</v>
      </c>
      <c r="I5295" s="162">
        <v>0.25</v>
      </c>
      <c r="J5295" s="158">
        <f t="shared" si="164"/>
        <v>1950</v>
      </c>
    </row>
    <row r="5296" spans="1:10" ht="15.75">
      <c r="A5296" s="37">
        <f t="shared" si="165"/>
        <v>5292</v>
      </c>
      <c r="B5296" s="124" t="s">
        <v>201</v>
      </c>
      <c r="C5296" s="125" t="s">
        <v>13414</v>
      </c>
      <c r="D5296" s="125" t="s">
        <v>13415</v>
      </c>
      <c r="E5296" s="125" t="s">
        <v>13409</v>
      </c>
      <c r="F5296" s="125"/>
      <c r="G5296" s="125">
        <v>1</v>
      </c>
      <c r="H5296" s="152">
        <v>2600</v>
      </c>
      <c r="I5296" s="162">
        <v>0.25</v>
      </c>
      <c r="J5296" s="158">
        <f t="shared" si="164"/>
        <v>1950</v>
      </c>
    </row>
    <row r="5297" spans="1:10" ht="15.75">
      <c r="A5297" s="37">
        <f t="shared" si="165"/>
        <v>5293</v>
      </c>
      <c r="B5297" s="124" t="s">
        <v>201</v>
      </c>
      <c r="C5297" s="125" t="s">
        <v>10282</v>
      </c>
      <c r="D5297" s="125" t="s">
        <v>10283</v>
      </c>
      <c r="E5297" s="125" t="s">
        <v>13409</v>
      </c>
      <c r="F5297" s="125"/>
      <c r="G5297" s="125">
        <v>1</v>
      </c>
      <c r="H5297" s="152">
        <v>2420</v>
      </c>
      <c r="I5297" s="162">
        <v>0.25</v>
      </c>
      <c r="J5297" s="158">
        <f t="shared" si="164"/>
        <v>1815</v>
      </c>
    </row>
    <row r="5298" spans="1:10" ht="15.75">
      <c r="A5298" s="37">
        <f t="shared" si="165"/>
        <v>5294</v>
      </c>
      <c r="B5298" s="124" t="s">
        <v>201</v>
      </c>
      <c r="C5298" s="125" t="s">
        <v>13416</v>
      </c>
      <c r="D5298" s="125" t="s">
        <v>13417</v>
      </c>
      <c r="E5298" s="125" t="s">
        <v>13409</v>
      </c>
      <c r="F5298" s="125"/>
      <c r="G5298" s="125">
        <v>1</v>
      </c>
      <c r="H5298" s="152">
        <v>2690</v>
      </c>
      <c r="I5298" s="162">
        <v>0.25</v>
      </c>
      <c r="J5298" s="158">
        <f t="shared" si="164"/>
        <v>2017.5</v>
      </c>
    </row>
    <row r="5299" spans="1:10" ht="15.75">
      <c r="A5299" s="37">
        <f t="shared" si="165"/>
        <v>5295</v>
      </c>
      <c r="B5299" s="124" t="s">
        <v>201</v>
      </c>
      <c r="C5299" s="125" t="s">
        <v>13416</v>
      </c>
      <c r="D5299" s="125" t="s">
        <v>13417</v>
      </c>
      <c r="E5299" s="125" t="s">
        <v>13409</v>
      </c>
      <c r="F5299" s="125"/>
      <c r="G5299" s="125">
        <v>1</v>
      </c>
      <c r="H5299" s="152">
        <v>2690</v>
      </c>
      <c r="I5299" s="162">
        <v>0.25</v>
      </c>
      <c r="J5299" s="158">
        <f t="shared" si="164"/>
        <v>2017.5</v>
      </c>
    </row>
    <row r="5300" spans="1:10" ht="15.75">
      <c r="A5300" s="37">
        <f t="shared" si="165"/>
        <v>5296</v>
      </c>
      <c r="B5300" s="124" t="s">
        <v>201</v>
      </c>
      <c r="C5300" s="125" t="s">
        <v>10284</v>
      </c>
      <c r="D5300" s="125" t="s">
        <v>10285</v>
      </c>
      <c r="E5300" s="125" t="s">
        <v>13409</v>
      </c>
      <c r="F5300" s="125"/>
      <c r="G5300" s="125">
        <v>1</v>
      </c>
      <c r="H5300" s="152">
        <v>2270</v>
      </c>
      <c r="I5300" s="162">
        <v>0.25</v>
      </c>
      <c r="J5300" s="158">
        <f t="shared" si="164"/>
        <v>1702.5</v>
      </c>
    </row>
    <row r="5301" spans="1:10" ht="15.75">
      <c r="A5301" s="37">
        <f t="shared" si="165"/>
        <v>5297</v>
      </c>
      <c r="B5301" s="124" t="s">
        <v>201</v>
      </c>
      <c r="C5301" s="125" t="s">
        <v>13418</v>
      </c>
      <c r="D5301" s="125" t="s">
        <v>13419</v>
      </c>
      <c r="E5301" s="125" t="s">
        <v>13409</v>
      </c>
      <c r="F5301" s="125"/>
      <c r="G5301" s="125">
        <v>1</v>
      </c>
      <c r="H5301" s="152">
        <v>2790</v>
      </c>
      <c r="I5301" s="162">
        <v>0.25</v>
      </c>
      <c r="J5301" s="158">
        <f t="shared" si="164"/>
        <v>2092.5</v>
      </c>
    </row>
    <row r="5302" spans="1:10" ht="15.75">
      <c r="A5302" s="37">
        <f t="shared" si="165"/>
        <v>5298</v>
      </c>
      <c r="B5302" s="124" t="s">
        <v>201</v>
      </c>
      <c r="C5302" s="125" t="s">
        <v>13418</v>
      </c>
      <c r="D5302" s="125" t="s">
        <v>13419</v>
      </c>
      <c r="E5302" s="125" t="s">
        <v>13409</v>
      </c>
      <c r="F5302" s="125"/>
      <c r="G5302" s="125">
        <v>1</v>
      </c>
      <c r="H5302" s="152">
        <v>2790</v>
      </c>
      <c r="I5302" s="162">
        <v>0.25</v>
      </c>
      <c r="J5302" s="158">
        <f t="shared" si="164"/>
        <v>2092.5</v>
      </c>
    </row>
    <row r="5303" spans="1:10" ht="15.75">
      <c r="A5303" s="37">
        <f t="shared" si="165"/>
        <v>5299</v>
      </c>
      <c r="B5303" s="124" t="s">
        <v>201</v>
      </c>
      <c r="C5303" s="125" t="s">
        <v>10286</v>
      </c>
      <c r="D5303" s="125" t="s">
        <v>10287</v>
      </c>
      <c r="E5303" s="125" t="s">
        <v>13409</v>
      </c>
      <c r="F5303" s="125"/>
      <c r="G5303" s="125">
        <v>1</v>
      </c>
      <c r="H5303" s="152">
        <v>2370</v>
      </c>
      <c r="I5303" s="162">
        <v>0.25</v>
      </c>
      <c r="J5303" s="158">
        <f t="shared" si="164"/>
        <v>1777.5</v>
      </c>
    </row>
    <row r="5304" spans="1:10" ht="15.75">
      <c r="A5304" s="37">
        <f t="shared" si="165"/>
        <v>5300</v>
      </c>
      <c r="B5304" s="124" t="s">
        <v>201</v>
      </c>
      <c r="C5304" s="125" t="s">
        <v>13420</v>
      </c>
      <c r="D5304" s="125" t="s">
        <v>13421</v>
      </c>
      <c r="E5304" s="125" t="s">
        <v>13409</v>
      </c>
      <c r="F5304" s="125"/>
      <c r="G5304" s="125">
        <v>1</v>
      </c>
      <c r="H5304" s="152">
        <v>2790</v>
      </c>
      <c r="I5304" s="162">
        <v>0.25</v>
      </c>
      <c r="J5304" s="158">
        <f t="shared" si="164"/>
        <v>2092.5</v>
      </c>
    </row>
    <row r="5305" spans="1:10" ht="15.75">
      <c r="A5305" s="37">
        <f t="shared" si="165"/>
        <v>5301</v>
      </c>
      <c r="B5305" s="124" t="s">
        <v>201</v>
      </c>
      <c r="C5305" s="125" t="s">
        <v>13420</v>
      </c>
      <c r="D5305" s="125" t="s">
        <v>13421</v>
      </c>
      <c r="E5305" s="125" t="s">
        <v>13409</v>
      </c>
      <c r="F5305" s="125"/>
      <c r="G5305" s="125">
        <v>1</v>
      </c>
      <c r="H5305" s="152">
        <v>2790</v>
      </c>
      <c r="I5305" s="162">
        <v>0.25</v>
      </c>
      <c r="J5305" s="158">
        <f t="shared" si="164"/>
        <v>2092.5</v>
      </c>
    </row>
    <row r="5306" spans="1:10" ht="15.75">
      <c r="A5306" s="37">
        <f t="shared" si="165"/>
        <v>5302</v>
      </c>
      <c r="B5306" s="124" t="s">
        <v>201</v>
      </c>
      <c r="C5306" s="125" t="s">
        <v>10288</v>
      </c>
      <c r="D5306" s="125" t="s">
        <v>10289</v>
      </c>
      <c r="E5306" s="125" t="s">
        <v>13409</v>
      </c>
      <c r="F5306" s="125"/>
      <c r="G5306" s="125">
        <v>1</v>
      </c>
      <c r="H5306" s="152">
        <v>2370</v>
      </c>
      <c r="I5306" s="162">
        <v>0.25</v>
      </c>
      <c r="J5306" s="158">
        <f t="shared" si="164"/>
        <v>1777.5</v>
      </c>
    </row>
    <row r="5307" spans="1:10" ht="15.75">
      <c r="A5307" s="37">
        <f t="shared" si="165"/>
        <v>5303</v>
      </c>
      <c r="B5307" s="124" t="s">
        <v>201</v>
      </c>
      <c r="C5307" s="125" t="s">
        <v>13422</v>
      </c>
      <c r="D5307" s="125" t="s">
        <v>13423</v>
      </c>
      <c r="E5307" s="125" t="s">
        <v>13409</v>
      </c>
      <c r="F5307" s="125"/>
      <c r="G5307" s="125">
        <v>1</v>
      </c>
      <c r="H5307" s="152">
        <v>3070</v>
      </c>
      <c r="I5307" s="162">
        <v>0.25</v>
      </c>
      <c r="J5307" s="158">
        <f t="shared" si="164"/>
        <v>2302.5</v>
      </c>
    </row>
    <row r="5308" spans="1:10" ht="15.75">
      <c r="A5308" s="37">
        <f t="shared" si="165"/>
        <v>5304</v>
      </c>
      <c r="B5308" s="124" t="s">
        <v>201</v>
      </c>
      <c r="C5308" s="125" t="s">
        <v>13422</v>
      </c>
      <c r="D5308" s="125" t="s">
        <v>13423</v>
      </c>
      <c r="E5308" s="125" t="s">
        <v>13409</v>
      </c>
      <c r="F5308" s="125"/>
      <c r="G5308" s="125">
        <v>1</v>
      </c>
      <c r="H5308" s="152">
        <v>3070</v>
      </c>
      <c r="I5308" s="162">
        <v>0.25</v>
      </c>
      <c r="J5308" s="158">
        <f t="shared" si="164"/>
        <v>2302.5</v>
      </c>
    </row>
    <row r="5309" spans="1:10" ht="15.75">
      <c r="A5309" s="37">
        <f t="shared" si="165"/>
        <v>5305</v>
      </c>
      <c r="B5309" s="124" t="s">
        <v>201</v>
      </c>
      <c r="C5309" s="125" t="s">
        <v>10290</v>
      </c>
      <c r="D5309" s="125" t="s">
        <v>10291</v>
      </c>
      <c r="E5309" s="125" t="s">
        <v>13409</v>
      </c>
      <c r="F5309" s="125"/>
      <c r="G5309" s="125">
        <v>1</v>
      </c>
      <c r="H5309" s="152">
        <v>2470</v>
      </c>
      <c r="I5309" s="162">
        <v>0.25</v>
      </c>
      <c r="J5309" s="158">
        <f t="shared" si="164"/>
        <v>1852.5</v>
      </c>
    </row>
    <row r="5310" spans="1:10" ht="15.75">
      <c r="A5310" s="37">
        <f t="shared" si="165"/>
        <v>5306</v>
      </c>
      <c r="B5310" s="124" t="s">
        <v>201</v>
      </c>
      <c r="C5310" s="125" t="s">
        <v>13424</v>
      </c>
      <c r="D5310" s="125" t="s">
        <v>13425</v>
      </c>
      <c r="E5310" s="125" t="s">
        <v>13409</v>
      </c>
      <c r="F5310" s="125"/>
      <c r="G5310" s="125">
        <v>1</v>
      </c>
      <c r="H5310" s="152">
        <v>3130</v>
      </c>
      <c r="I5310" s="162">
        <v>0.25</v>
      </c>
      <c r="J5310" s="158">
        <f t="shared" si="164"/>
        <v>2347.5</v>
      </c>
    </row>
    <row r="5311" spans="1:10" ht="15.75">
      <c r="A5311" s="37">
        <f t="shared" si="165"/>
        <v>5307</v>
      </c>
      <c r="B5311" s="124" t="s">
        <v>201</v>
      </c>
      <c r="C5311" s="125" t="s">
        <v>13424</v>
      </c>
      <c r="D5311" s="125" t="s">
        <v>13425</v>
      </c>
      <c r="E5311" s="125" t="s">
        <v>13409</v>
      </c>
      <c r="F5311" s="125"/>
      <c r="G5311" s="125">
        <v>1</v>
      </c>
      <c r="H5311" s="152">
        <v>3130</v>
      </c>
      <c r="I5311" s="162">
        <v>0.25</v>
      </c>
      <c r="J5311" s="158">
        <f t="shared" si="164"/>
        <v>2347.5</v>
      </c>
    </row>
    <row r="5312" spans="1:10" ht="15.75">
      <c r="A5312" s="37">
        <f t="shared" si="165"/>
        <v>5308</v>
      </c>
      <c r="B5312" s="124" t="s">
        <v>201</v>
      </c>
      <c r="C5312" s="125" t="s">
        <v>10292</v>
      </c>
      <c r="D5312" s="125" t="s">
        <v>10293</v>
      </c>
      <c r="E5312" s="125" t="s">
        <v>13409</v>
      </c>
      <c r="F5312" s="125"/>
      <c r="G5312" s="125">
        <v>1</v>
      </c>
      <c r="H5312" s="152">
        <v>1560</v>
      </c>
      <c r="I5312" s="162">
        <v>0.25</v>
      </c>
      <c r="J5312" s="158">
        <f t="shared" si="164"/>
        <v>1170</v>
      </c>
    </row>
    <row r="5313" spans="1:10" ht="15.75">
      <c r="A5313" s="37">
        <f t="shared" si="165"/>
        <v>5309</v>
      </c>
      <c r="B5313" s="124" t="s">
        <v>201</v>
      </c>
      <c r="C5313" s="125" t="s">
        <v>10294</v>
      </c>
      <c r="D5313" s="125" t="s">
        <v>10295</v>
      </c>
      <c r="E5313" s="125" t="s">
        <v>13409</v>
      </c>
      <c r="F5313" s="125"/>
      <c r="G5313" s="125">
        <v>1</v>
      </c>
      <c r="H5313" s="152">
        <v>1620</v>
      </c>
      <c r="I5313" s="162">
        <v>0.25</v>
      </c>
      <c r="J5313" s="158">
        <f t="shared" si="164"/>
        <v>1215</v>
      </c>
    </row>
    <row r="5314" spans="1:10" ht="15.75">
      <c r="A5314" s="37">
        <f t="shared" si="165"/>
        <v>5310</v>
      </c>
      <c r="B5314" s="124" t="s">
        <v>201</v>
      </c>
      <c r="C5314" s="125" t="s">
        <v>10296</v>
      </c>
      <c r="D5314" s="125" t="s">
        <v>10297</v>
      </c>
      <c r="E5314" s="125" t="s">
        <v>13409</v>
      </c>
      <c r="F5314" s="125"/>
      <c r="G5314" s="125">
        <v>1</v>
      </c>
      <c r="H5314" s="152">
        <v>1650</v>
      </c>
      <c r="I5314" s="162">
        <v>0.25</v>
      </c>
      <c r="J5314" s="158">
        <f t="shared" si="164"/>
        <v>1237.5</v>
      </c>
    </row>
    <row r="5315" spans="1:10" ht="15.75">
      <c r="A5315" s="37">
        <f t="shared" si="165"/>
        <v>5311</v>
      </c>
      <c r="B5315" s="124" t="s">
        <v>201</v>
      </c>
      <c r="C5315" s="125" t="s">
        <v>10298</v>
      </c>
      <c r="D5315" s="125" t="s">
        <v>10299</v>
      </c>
      <c r="E5315" s="125" t="s">
        <v>13409</v>
      </c>
      <c r="F5315" s="125"/>
      <c r="G5315" s="125">
        <v>1</v>
      </c>
      <c r="H5315" s="152">
        <v>1820</v>
      </c>
      <c r="I5315" s="162">
        <v>0.25</v>
      </c>
      <c r="J5315" s="158">
        <f t="shared" si="164"/>
        <v>1365</v>
      </c>
    </row>
    <row r="5316" spans="1:10" ht="15.75">
      <c r="A5316" s="37">
        <f t="shared" si="165"/>
        <v>5312</v>
      </c>
      <c r="B5316" s="124" t="s">
        <v>201</v>
      </c>
      <c r="C5316" s="125" t="s">
        <v>10300</v>
      </c>
      <c r="D5316" s="125" t="s">
        <v>10301</v>
      </c>
      <c r="E5316" s="125" t="s">
        <v>13409</v>
      </c>
      <c r="F5316" s="125"/>
      <c r="G5316" s="125">
        <v>1</v>
      </c>
      <c r="H5316" s="152">
        <v>1700</v>
      </c>
      <c r="I5316" s="162">
        <v>0.25</v>
      </c>
      <c r="J5316" s="158">
        <f t="shared" si="164"/>
        <v>1275</v>
      </c>
    </row>
    <row r="5317" spans="1:10" ht="15.75">
      <c r="A5317" s="37">
        <f t="shared" si="165"/>
        <v>5313</v>
      </c>
      <c r="B5317" s="124" t="s">
        <v>201</v>
      </c>
      <c r="C5317" s="125" t="s">
        <v>10302</v>
      </c>
      <c r="D5317" s="125" t="s">
        <v>10303</v>
      </c>
      <c r="E5317" s="125" t="s">
        <v>13409</v>
      </c>
      <c r="F5317" s="125"/>
      <c r="G5317" s="125">
        <v>1</v>
      </c>
      <c r="H5317" s="152">
        <v>1810</v>
      </c>
      <c r="I5317" s="162">
        <v>0.25</v>
      </c>
      <c r="J5317" s="158">
        <f t="shared" si="164"/>
        <v>1357.5</v>
      </c>
    </row>
    <row r="5318" spans="1:10" ht="15.75">
      <c r="A5318" s="37">
        <f t="shared" si="165"/>
        <v>5314</v>
      </c>
      <c r="B5318" s="124" t="s">
        <v>201</v>
      </c>
      <c r="C5318" s="125" t="s">
        <v>10304</v>
      </c>
      <c r="D5318" s="125" t="s">
        <v>10285</v>
      </c>
      <c r="E5318" s="125" t="s">
        <v>13409</v>
      </c>
      <c r="F5318" s="125"/>
      <c r="G5318" s="125">
        <v>1</v>
      </c>
      <c r="H5318" s="152">
        <v>1820</v>
      </c>
      <c r="I5318" s="162">
        <v>0.25</v>
      </c>
      <c r="J5318" s="158">
        <f t="shared" si="164"/>
        <v>1365</v>
      </c>
    </row>
    <row r="5319" spans="1:10" ht="15.75">
      <c r="A5319" s="37">
        <f t="shared" ref="A5319:A5382" si="166">A5318+1</f>
        <v>5315</v>
      </c>
      <c r="B5319" s="124" t="s">
        <v>201</v>
      </c>
      <c r="C5319" s="125" t="s">
        <v>10305</v>
      </c>
      <c r="D5319" s="125" t="s">
        <v>10287</v>
      </c>
      <c r="E5319" s="125" t="s">
        <v>13409</v>
      </c>
      <c r="F5319" s="125"/>
      <c r="G5319" s="125">
        <v>1</v>
      </c>
      <c r="H5319" s="152">
        <v>1940</v>
      </c>
      <c r="I5319" s="162">
        <v>0.25</v>
      </c>
      <c r="J5319" s="158">
        <f t="shared" si="164"/>
        <v>1455</v>
      </c>
    </row>
    <row r="5320" spans="1:10" ht="15.75">
      <c r="A5320" s="37">
        <f t="shared" si="166"/>
        <v>5316</v>
      </c>
      <c r="B5320" s="124" t="s">
        <v>201</v>
      </c>
      <c r="C5320" s="125" t="s">
        <v>10306</v>
      </c>
      <c r="D5320" s="125" t="s">
        <v>10307</v>
      </c>
      <c r="E5320" s="125" t="s">
        <v>13409</v>
      </c>
      <c r="F5320" s="125"/>
      <c r="G5320" s="125">
        <v>1</v>
      </c>
      <c r="H5320" s="152">
        <v>122</v>
      </c>
      <c r="I5320" s="162">
        <v>0.25</v>
      </c>
      <c r="J5320" s="158">
        <f t="shared" si="164"/>
        <v>91.5</v>
      </c>
    </row>
    <row r="5321" spans="1:10" ht="15.75">
      <c r="A5321" s="37">
        <f t="shared" si="166"/>
        <v>5317</v>
      </c>
      <c r="B5321" s="124" t="s">
        <v>201</v>
      </c>
      <c r="C5321" s="125" t="s">
        <v>10308</v>
      </c>
      <c r="D5321" s="125" t="s">
        <v>10309</v>
      </c>
      <c r="E5321" s="125" t="s">
        <v>13409</v>
      </c>
      <c r="F5321" s="125"/>
      <c r="G5321" s="125">
        <v>1</v>
      </c>
      <c r="H5321" s="152">
        <v>135</v>
      </c>
      <c r="I5321" s="162">
        <v>0.25</v>
      </c>
      <c r="J5321" s="158">
        <f t="shared" si="164"/>
        <v>101.25</v>
      </c>
    </row>
    <row r="5322" spans="1:10" ht="15.75">
      <c r="A5322" s="37">
        <f t="shared" si="166"/>
        <v>5318</v>
      </c>
      <c r="B5322" s="124" t="s">
        <v>201</v>
      </c>
      <c r="C5322" s="125" t="s">
        <v>10310</v>
      </c>
      <c r="D5322" s="125" t="s">
        <v>10311</v>
      </c>
      <c r="E5322" s="125" t="s">
        <v>13409</v>
      </c>
      <c r="F5322" s="125"/>
      <c r="G5322" s="125">
        <v>1</v>
      </c>
      <c r="H5322" s="152">
        <v>260</v>
      </c>
      <c r="I5322" s="162">
        <v>0.25</v>
      </c>
      <c r="J5322" s="158">
        <f t="shared" si="164"/>
        <v>195</v>
      </c>
    </row>
    <row r="5323" spans="1:10" ht="15.75">
      <c r="A5323" s="37">
        <f t="shared" si="166"/>
        <v>5319</v>
      </c>
      <c r="B5323" s="124" t="s">
        <v>201</v>
      </c>
      <c r="C5323" s="125" t="s">
        <v>10312</v>
      </c>
      <c r="D5323" s="125" t="s">
        <v>10313</v>
      </c>
      <c r="E5323" s="125" t="s">
        <v>13409</v>
      </c>
      <c r="F5323" s="125"/>
      <c r="G5323" s="125">
        <v>1</v>
      </c>
      <c r="H5323" s="152">
        <v>137</v>
      </c>
      <c r="I5323" s="162">
        <v>0.25</v>
      </c>
      <c r="J5323" s="158">
        <f t="shared" si="164"/>
        <v>102.75</v>
      </c>
    </row>
    <row r="5324" spans="1:10" ht="15.75">
      <c r="A5324" s="37">
        <f t="shared" si="166"/>
        <v>5320</v>
      </c>
      <c r="B5324" s="124" t="s">
        <v>201</v>
      </c>
      <c r="C5324" s="125" t="s">
        <v>10314</v>
      </c>
      <c r="D5324" s="125" t="s">
        <v>10315</v>
      </c>
      <c r="E5324" s="125" t="s">
        <v>13409</v>
      </c>
      <c r="F5324" s="125"/>
      <c r="G5324" s="125">
        <v>1</v>
      </c>
      <c r="H5324" s="152">
        <v>1190</v>
      </c>
      <c r="I5324" s="162">
        <v>0.25</v>
      </c>
      <c r="J5324" s="158">
        <f t="shared" si="164"/>
        <v>892.5</v>
      </c>
    </row>
    <row r="5325" spans="1:10" ht="30">
      <c r="A5325" s="37">
        <f t="shared" si="166"/>
        <v>5321</v>
      </c>
      <c r="B5325" s="124" t="s">
        <v>201</v>
      </c>
      <c r="C5325" s="125" t="s">
        <v>10316</v>
      </c>
      <c r="D5325" s="125" t="s">
        <v>10317</v>
      </c>
      <c r="E5325" s="125" t="s">
        <v>13409</v>
      </c>
      <c r="F5325" s="125"/>
      <c r="G5325" s="125">
        <v>1</v>
      </c>
      <c r="H5325" s="152">
        <v>1200</v>
      </c>
      <c r="I5325" s="162">
        <v>0.25</v>
      </c>
      <c r="J5325" s="158">
        <f t="shared" si="164"/>
        <v>900</v>
      </c>
    </row>
    <row r="5326" spans="1:10" ht="15.75">
      <c r="A5326" s="37">
        <f t="shared" si="166"/>
        <v>5322</v>
      </c>
      <c r="B5326" s="124" t="s">
        <v>201</v>
      </c>
      <c r="C5326" s="125" t="s">
        <v>10318</v>
      </c>
      <c r="D5326" s="125" t="s">
        <v>10319</v>
      </c>
      <c r="E5326" s="125" t="s">
        <v>13409</v>
      </c>
      <c r="F5326" s="125"/>
      <c r="G5326" s="125">
        <v>1</v>
      </c>
      <c r="H5326" s="152">
        <v>660</v>
      </c>
      <c r="I5326" s="162">
        <v>0.25</v>
      </c>
      <c r="J5326" s="158">
        <f t="shared" si="164"/>
        <v>495</v>
      </c>
    </row>
    <row r="5327" spans="1:10" ht="15.75">
      <c r="A5327" s="37">
        <f t="shared" si="166"/>
        <v>5323</v>
      </c>
      <c r="B5327" s="124" t="s">
        <v>201</v>
      </c>
      <c r="C5327" s="125" t="s">
        <v>10320</v>
      </c>
      <c r="D5327" s="125" t="s">
        <v>10321</v>
      </c>
      <c r="E5327" s="125" t="s">
        <v>13409</v>
      </c>
      <c r="F5327" s="125"/>
      <c r="G5327" s="125">
        <v>1</v>
      </c>
      <c r="H5327" s="152">
        <v>2010</v>
      </c>
      <c r="I5327" s="162">
        <v>0.25</v>
      </c>
      <c r="J5327" s="158">
        <f t="shared" si="164"/>
        <v>1507.5</v>
      </c>
    </row>
    <row r="5328" spans="1:10" ht="15.75">
      <c r="A5328" s="37">
        <f t="shared" si="166"/>
        <v>5324</v>
      </c>
      <c r="B5328" s="124" t="s">
        <v>201</v>
      </c>
      <c r="C5328" s="125" t="s">
        <v>10322</v>
      </c>
      <c r="D5328" s="125" t="s">
        <v>10323</v>
      </c>
      <c r="E5328" s="125" t="s">
        <v>13409</v>
      </c>
      <c r="F5328" s="125"/>
      <c r="G5328" s="125">
        <v>1</v>
      </c>
      <c r="H5328" s="152">
        <v>358</v>
      </c>
      <c r="I5328" s="162">
        <v>0.25</v>
      </c>
      <c r="J5328" s="158">
        <f t="shared" si="164"/>
        <v>268.5</v>
      </c>
    </row>
    <row r="5329" spans="1:10" ht="30">
      <c r="A5329" s="37">
        <f t="shared" si="166"/>
        <v>5325</v>
      </c>
      <c r="B5329" s="124" t="s">
        <v>201</v>
      </c>
      <c r="C5329" s="125" t="s">
        <v>10324</v>
      </c>
      <c r="D5329" s="125" t="s">
        <v>10325</v>
      </c>
      <c r="E5329" s="125" t="s">
        <v>13409</v>
      </c>
      <c r="F5329" s="125"/>
      <c r="G5329" s="125">
        <v>1</v>
      </c>
      <c r="H5329" s="152">
        <v>361</v>
      </c>
      <c r="I5329" s="162">
        <v>0.25</v>
      </c>
      <c r="J5329" s="158">
        <f t="shared" si="164"/>
        <v>270.75</v>
      </c>
    </row>
    <row r="5330" spans="1:10" ht="15.75">
      <c r="A5330" s="37">
        <f t="shared" si="166"/>
        <v>5326</v>
      </c>
      <c r="B5330" s="124" t="s">
        <v>201</v>
      </c>
      <c r="C5330" s="125" t="s">
        <v>10326</v>
      </c>
      <c r="D5330" s="125" t="s">
        <v>10327</v>
      </c>
      <c r="E5330" s="125" t="s">
        <v>13409</v>
      </c>
      <c r="F5330" s="125"/>
      <c r="G5330" s="125">
        <v>1</v>
      </c>
      <c r="H5330" s="152">
        <v>358</v>
      </c>
      <c r="I5330" s="162">
        <v>0.25</v>
      </c>
      <c r="J5330" s="158">
        <f t="shared" si="164"/>
        <v>268.5</v>
      </c>
    </row>
    <row r="5331" spans="1:10" ht="15.75">
      <c r="A5331" s="37">
        <f t="shared" si="166"/>
        <v>5327</v>
      </c>
      <c r="B5331" s="124" t="s">
        <v>201</v>
      </c>
      <c r="C5331" s="125" t="s">
        <v>10328</v>
      </c>
      <c r="D5331" s="125" t="s">
        <v>10329</v>
      </c>
      <c r="E5331" s="125" t="s">
        <v>13409</v>
      </c>
      <c r="F5331" s="125"/>
      <c r="G5331" s="125">
        <v>1</v>
      </c>
      <c r="H5331" s="152">
        <v>115</v>
      </c>
      <c r="I5331" s="162">
        <v>0.25</v>
      </c>
      <c r="J5331" s="158">
        <f t="shared" si="164"/>
        <v>86.25</v>
      </c>
    </row>
    <row r="5332" spans="1:10" ht="15.75">
      <c r="A5332" s="37">
        <f t="shared" si="166"/>
        <v>5328</v>
      </c>
      <c r="B5332" s="124" t="s">
        <v>201</v>
      </c>
      <c r="C5332" s="125" t="s">
        <v>10330</v>
      </c>
      <c r="D5332" s="125" t="s">
        <v>10331</v>
      </c>
      <c r="E5332" s="125" t="s">
        <v>13409</v>
      </c>
      <c r="F5332" s="125"/>
      <c r="G5332" s="125">
        <v>1</v>
      </c>
      <c r="H5332" s="152">
        <v>337</v>
      </c>
      <c r="I5332" s="162">
        <v>0.25</v>
      </c>
      <c r="J5332" s="158">
        <f t="shared" si="164"/>
        <v>252.75</v>
      </c>
    </row>
    <row r="5333" spans="1:10" ht="15.75">
      <c r="A5333" s="37">
        <f t="shared" si="166"/>
        <v>5329</v>
      </c>
      <c r="B5333" s="124" t="s">
        <v>201</v>
      </c>
      <c r="C5333" s="125" t="s">
        <v>10332</v>
      </c>
      <c r="D5333" s="125" t="s">
        <v>10333</v>
      </c>
      <c r="E5333" s="125" t="s">
        <v>13409</v>
      </c>
      <c r="F5333" s="125"/>
      <c r="G5333" s="125">
        <v>1</v>
      </c>
      <c r="H5333" s="152">
        <v>2150</v>
      </c>
      <c r="I5333" s="162">
        <v>0.25</v>
      </c>
      <c r="J5333" s="158">
        <f t="shared" si="164"/>
        <v>1612.5</v>
      </c>
    </row>
    <row r="5334" spans="1:10" ht="15.75">
      <c r="A5334" s="37">
        <f t="shared" si="166"/>
        <v>5330</v>
      </c>
      <c r="B5334" s="124" t="s">
        <v>201</v>
      </c>
      <c r="C5334" s="125" t="s">
        <v>10334</v>
      </c>
      <c r="D5334" s="125" t="s">
        <v>10335</v>
      </c>
      <c r="E5334" s="125" t="s">
        <v>13409</v>
      </c>
      <c r="F5334" s="125"/>
      <c r="G5334" s="125">
        <v>1</v>
      </c>
      <c r="H5334" s="152">
        <v>545</v>
      </c>
      <c r="I5334" s="162">
        <v>0.25</v>
      </c>
      <c r="J5334" s="158">
        <f t="shared" si="164"/>
        <v>408.75</v>
      </c>
    </row>
    <row r="5335" spans="1:10" ht="15.75">
      <c r="A5335" s="37">
        <f t="shared" si="166"/>
        <v>5331</v>
      </c>
      <c r="B5335" s="124" t="s">
        <v>201</v>
      </c>
      <c r="C5335" s="125" t="s">
        <v>10336</v>
      </c>
      <c r="D5335" s="125" t="s">
        <v>10337</v>
      </c>
      <c r="E5335" s="125" t="s">
        <v>13409</v>
      </c>
      <c r="F5335" s="125"/>
      <c r="G5335" s="125">
        <v>1</v>
      </c>
      <c r="H5335" s="152">
        <v>3030</v>
      </c>
      <c r="I5335" s="162">
        <v>0.25</v>
      </c>
      <c r="J5335" s="158">
        <f t="shared" si="164"/>
        <v>2272.5</v>
      </c>
    </row>
    <row r="5336" spans="1:10" ht="15.75">
      <c r="A5336" s="37">
        <f t="shared" si="166"/>
        <v>5332</v>
      </c>
      <c r="B5336" s="124" t="s">
        <v>201</v>
      </c>
      <c r="C5336" s="125" t="s">
        <v>10338</v>
      </c>
      <c r="D5336" s="125" t="s">
        <v>10339</v>
      </c>
      <c r="E5336" s="125" t="s">
        <v>13409</v>
      </c>
      <c r="F5336" s="125"/>
      <c r="G5336" s="125">
        <v>1</v>
      </c>
      <c r="H5336" s="152">
        <v>331</v>
      </c>
      <c r="I5336" s="162">
        <v>0.25</v>
      </c>
      <c r="J5336" s="158">
        <f t="shared" si="164"/>
        <v>248.25</v>
      </c>
    </row>
    <row r="5337" spans="1:10" ht="15.75">
      <c r="A5337" s="37">
        <f t="shared" si="166"/>
        <v>5333</v>
      </c>
      <c r="B5337" s="124" t="s">
        <v>201</v>
      </c>
      <c r="C5337" s="125" t="s">
        <v>10340</v>
      </c>
      <c r="D5337" s="125" t="s">
        <v>10341</v>
      </c>
      <c r="E5337" s="125" t="s">
        <v>13409</v>
      </c>
      <c r="F5337" s="125"/>
      <c r="G5337" s="125">
        <v>1</v>
      </c>
      <c r="H5337" s="152">
        <v>565</v>
      </c>
      <c r="I5337" s="162">
        <v>0.25</v>
      </c>
      <c r="J5337" s="158">
        <f t="shared" si="164"/>
        <v>423.75</v>
      </c>
    </row>
    <row r="5338" spans="1:10" ht="15.75">
      <c r="A5338" s="37">
        <f t="shared" si="166"/>
        <v>5334</v>
      </c>
      <c r="B5338" s="124" t="s">
        <v>201</v>
      </c>
      <c r="C5338" s="125" t="s">
        <v>10342</v>
      </c>
      <c r="D5338" s="125" t="s">
        <v>10343</v>
      </c>
      <c r="E5338" s="125" t="s">
        <v>13409</v>
      </c>
      <c r="F5338" s="125"/>
      <c r="G5338" s="125">
        <v>1</v>
      </c>
      <c r="H5338" s="152">
        <v>555</v>
      </c>
      <c r="I5338" s="162">
        <v>0.25</v>
      </c>
      <c r="J5338" s="158">
        <f t="shared" si="164"/>
        <v>416.25</v>
      </c>
    </row>
    <row r="5339" spans="1:10" ht="15.75">
      <c r="A5339" s="37">
        <f t="shared" si="166"/>
        <v>5335</v>
      </c>
      <c r="B5339" s="124" t="s">
        <v>201</v>
      </c>
      <c r="C5339" s="125" t="s">
        <v>10344</v>
      </c>
      <c r="D5339" s="125" t="s">
        <v>10345</v>
      </c>
      <c r="E5339" s="125" t="s">
        <v>13409</v>
      </c>
      <c r="F5339" s="125"/>
      <c r="G5339" s="125">
        <v>1</v>
      </c>
      <c r="H5339" s="152">
        <v>228</v>
      </c>
      <c r="I5339" s="162">
        <v>0.25</v>
      </c>
      <c r="J5339" s="158">
        <f t="shared" si="164"/>
        <v>171</v>
      </c>
    </row>
    <row r="5340" spans="1:10" ht="15.75">
      <c r="A5340" s="37">
        <f t="shared" si="166"/>
        <v>5336</v>
      </c>
      <c r="B5340" s="124" t="s">
        <v>201</v>
      </c>
      <c r="C5340" s="125" t="s">
        <v>10346</v>
      </c>
      <c r="D5340" s="125" t="s">
        <v>10347</v>
      </c>
      <c r="E5340" s="125" t="s">
        <v>13409</v>
      </c>
      <c r="F5340" s="125"/>
      <c r="G5340" s="125">
        <v>1</v>
      </c>
      <c r="H5340" s="152">
        <v>207</v>
      </c>
      <c r="I5340" s="162">
        <v>0.25</v>
      </c>
      <c r="J5340" s="158">
        <f t="shared" si="164"/>
        <v>155.25</v>
      </c>
    </row>
    <row r="5341" spans="1:10" ht="15.75">
      <c r="A5341" s="37">
        <f t="shared" si="166"/>
        <v>5337</v>
      </c>
      <c r="B5341" s="124" t="s">
        <v>201</v>
      </c>
      <c r="C5341" s="125" t="s">
        <v>10348</v>
      </c>
      <c r="D5341" s="125" t="s">
        <v>10349</v>
      </c>
      <c r="E5341" s="125" t="s">
        <v>13409</v>
      </c>
      <c r="F5341" s="125"/>
      <c r="G5341" s="125">
        <v>1</v>
      </c>
      <c r="H5341" s="152">
        <v>3800</v>
      </c>
      <c r="I5341" s="162">
        <v>0.25</v>
      </c>
      <c r="J5341" s="158">
        <f t="shared" si="164"/>
        <v>2850</v>
      </c>
    </row>
    <row r="5342" spans="1:10" ht="15.75">
      <c r="A5342" s="37">
        <f t="shared" si="166"/>
        <v>5338</v>
      </c>
      <c r="B5342" s="124" t="s">
        <v>201</v>
      </c>
      <c r="C5342" s="125" t="s">
        <v>10350</v>
      </c>
      <c r="D5342" s="125" t="s">
        <v>10351</v>
      </c>
      <c r="E5342" s="125" t="s">
        <v>13409</v>
      </c>
      <c r="F5342" s="125"/>
      <c r="G5342" s="125">
        <v>1</v>
      </c>
      <c r="H5342" s="152">
        <v>4070</v>
      </c>
      <c r="I5342" s="162">
        <v>0.25</v>
      </c>
      <c r="J5342" s="158">
        <f t="shared" si="164"/>
        <v>3052.5</v>
      </c>
    </row>
    <row r="5343" spans="1:10" ht="15.75">
      <c r="A5343" s="37">
        <f t="shared" si="166"/>
        <v>5339</v>
      </c>
      <c r="B5343" s="124" t="s">
        <v>201</v>
      </c>
      <c r="C5343" s="125" t="s">
        <v>10352</v>
      </c>
      <c r="D5343" s="125" t="s">
        <v>10353</v>
      </c>
      <c r="E5343" s="125" t="s">
        <v>13409</v>
      </c>
      <c r="F5343" s="125"/>
      <c r="G5343" s="125">
        <v>1</v>
      </c>
      <c r="H5343" s="152">
        <v>4340</v>
      </c>
      <c r="I5343" s="162">
        <v>0.25</v>
      </c>
      <c r="J5343" s="158">
        <f t="shared" si="164"/>
        <v>3255</v>
      </c>
    </row>
    <row r="5344" spans="1:10" ht="30">
      <c r="A5344" s="37">
        <f t="shared" si="166"/>
        <v>5340</v>
      </c>
      <c r="B5344" s="124" t="s">
        <v>201</v>
      </c>
      <c r="C5344" s="125" t="s">
        <v>10354</v>
      </c>
      <c r="D5344" s="125" t="s">
        <v>10355</v>
      </c>
      <c r="E5344" s="125" t="s">
        <v>13409</v>
      </c>
      <c r="F5344" s="125"/>
      <c r="G5344" s="125">
        <v>1</v>
      </c>
      <c r="H5344" s="152">
        <v>4310</v>
      </c>
      <c r="I5344" s="162">
        <v>0.25</v>
      </c>
      <c r="J5344" s="158">
        <f t="shared" si="164"/>
        <v>3232.5</v>
      </c>
    </row>
    <row r="5345" spans="1:10" ht="15.75">
      <c r="A5345" s="37">
        <f t="shared" si="166"/>
        <v>5341</v>
      </c>
      <c r="B5345" s="124" t="s">
        <v>201</v>
      </c>
      <c r="C5345" s="125" t="s">
        <v>10356</v>
      </c>
      <c r="D5345" s="125" t="s">
        <v>10357</v>
      </c>
      <c r="E5345" s="125" t="s">
        <v>13409</v>
      </c>
      <c r="F5345" s="125"/>
      <c r="G5345" s="125">
        <v>1</v>
      </c>
      <c r="H5345" s="152">
        <v>4570</v>
      </c>
      <c r="I5345" s="162">
        <v>0.25</v>
      </c>
      <c r="J5345" s="158">
        <f t="shared" si="164"/>
        <v>3427.5</v>
      </c>
    </row>
    <row r="5346" spans="1:10" ht="15.75">
      <c r="A5346" s="37">
        <f t="shared" si="166"/>
        <v>5342</v>
      </c>
      <c r="B5346" s="124" t="s">
        <v>201</v>
      </c>
      <c r="C5346" s="125" t="s">
        <v>10358</v>
      </c>
      <c r="D5346" s="125" t="s">
        <v>10359</v>
      </c>
      <c r="E5346" s="125" t="s">
        <v>13409</v>
      </c>
      <c r="F5346" s="125"/>
      <c r="G5346" s="125">
        <v>1</v>
      </c>
      <c r="H5346" s="152">
        <v>1940</v>
      </c>
      <c r="I5346" s="162">
        <v>0.25</v>
      </c>
      <c r="J5346" s="158">
        <f t="shared" si="164"/>
        <v>1455</v>
      </c>
    </row>
    <row r="5347" spans="1:10" ht="15.75">
      <c r="A5347" s="37">
        <f t="shared" si="166"/>
        <v>5343</v>
      </c>
      <c r="B5347" s="124" t="s">
        <v>201</v>
      </c>
      <c r="C5347" s="125" t="s">
        <v>10360</v>
      </c>
      <c r="D5347" s="125" t="s">
        <v>10361</v>
      </c>
      <c r="E5347" s="125" t="s">
        <v>13409</v>
      </c>
      <c r="F5347" s="125"/>
      <c r="G5347" s="125">
        <v>1</v>
      </c>
      <c r="H5347" s="152">
        <v>2080</v>
      </c>
      <c r="I5347" s="162">
        <v>0.25</v>
      </c>
      <c r="J5347" s="158">
        <f t="shared" si="164"/>
        <v>1560</v>
      </c>
    </row>
    <row r="5348" spans="1:10" ht="15.75">
      <c r="A5348" s="37">
        <f t="shared" si="166"/>
        <v>5344</v>
      </c>
      <c r="B5348" s="124" t="s">
        <v>201</v>
      </c>
      <c r="C5348" s="125" t="s">
        <v>10362</v>
      </c>
      <c r="D5348" s="125" t="s">
        <v>10363</v>
      </c>
      <c r="E5348" s="125" t="s">
        <v>13409</v>
      </c>
      <c r="F5348" s="125"/>
      <c r="G5348" s="125">
        <v>1</v>
      </c>
      <c r="H5348" s="152">
        <v>725</v>
      </c>
      <c r="I5348" s="162">
        <v>0.25</v>
      </c>
      <c r="J5348" s="158">
        <f t="shared" si="164"/>
        <v>543.75</v>
      </c>
    </row>
    <row r="5349" spans="1:10" ht="15.75">
      <c r="A5349" s="37">
        <f t="shared" si="166"/>
        <v>5345</v>
      </c>
      <c r="B5349" s="124" t="s">
        <v>201</v>
      </c>
      <c r="C5349" s="125" t="s">
        <v>10364</v>
      </c>
      <c r="D5349" s="125" t="s">
        <v>10365</v>
      </c>
      <c r="E5349" s="125" t="s">
        <v>13409</v>
      </c>
      <c r="F5349" s="125"/>
      <c r="G5349" s="125">
        <v>1</v>
      </c>
      <c r="H5349" s="152">
        <v>735</v>
      </c>
      <c r="I5349" s="162">
        <v>0.25</v>
      </c>
      <c r="J5349" s="158">
        <f t="shared" si="164"/>
        <v>551.25</v>
      </c>
    </row>
    <row r="5350" spans="1:10" ht="15.75">
      <c r="A5350" s="37">
        <f t="shared" si="166"/>
        <v>5346</v>
      </c>
      <c r="B5350" s="124" t="s">
        <v>201</v>
      </c>
      <c r="C5350" s="125" t="s">
        <v>10366</v>
      </c>
      <c r="D5350" s="125" t="s">
        <v>10367</v>
      </c>
      <c r="E5350" s="125" t="s">
        <v>13409</v>
      </c>
      <c r="F5350" s="125"/>
      <c r="G5350" s="125">
        <v>1</v>
      </c>
      <c r="H5350" s="152">
        <v>1100</v>
      </c>
      <c r="I5350" s="162">
        <v>0.25</v>
      </c>
      <c r="J5350" s="158">
        <f t="shared" si="164"/>
        <v>825</v>
      </c>
    </row>
    <row r="5351" spans="1:10" ht="15.75">
      <c r="A5351" s="37">
        <f t="shared" si="166"/>
        <v>5347</v>
      </c>
      <c r="B5351" s="124" t="s">
        <v>201</v>
      </c>
      <c r="C5351" s="125" t="s">
        <v>10368</v>
      </c>
      <c r="D5351" s="125" t="s">
        <v>10369</v>
      </c>
      <c r="E5351" s="125" t="s">
        <v>13409</v>
      </c>
      <c r="F5351" s="125"/>
      <c r="G5351" s="125">
        <v>1</v>
      </c>
      <c r="H5351" s="152">
        <v>550</v>
      </c>
      <c r="I5351" s="162">
        <v>0.25</v>
      </c>
      <c r="J5351" s="158">
        <f t="shared" si="164"/>
        <v>412.5</v>
      </c>
    </row>
    <row r="5352" spans="1:10" ht="15.75">
      <c r="A5352" s="37">
        <f t="shared" si="166"/>
        <v>5348</v>
      </c>
      <c r="B5352" s="124" t="s">
        <v>201</v>
      </c>
      <c r="C5352" s="125" t="s">
        <v>10370</v>
      </c>
      <c r="D5352" s="125" t="s">
        <v>10371</v>
      </c>
      <c r="E5352" s="125" t="s">
        <v>13409</v>
      </c>
      <c r="F5352" s="125"/>
      <c r="G5352" s="125">
        <v>1</v>
      </c>
      <c r="H5352" s="152">
        <v>785</v>
      </c>
      <c r="I5352" s="162">
        <v>0.25</v>
      </c>
      <c r="J5352" s="158">
        <f t="shared" si="164"/>
        <v>588.75</v>
      </c>
    </row>
    <row r="5353" spans="1:10" ht="30">
      <c r="A5353" s="37">
        <f t="shared" si="166"/>
        <v>5349</v>
      </c>
      <c r="B5353" s="124" t="s">
        <v>201</v>
      </c>
      <c r="C5353" s="125" t="s">
        <v>10372</v>
      </c>
      <c r="D5353" s="125" t="s">
        <v>10373</v>
      </c>
      <c r="E5353" s="125" t="s">
        <v>13409</v>
      </c>
      <c r="F5353" s="125"/>
      <c r="G5353" s="125">
        <v>1</v>
      </c>
      <c r="H5353" s="152">
        <v>2770</v>
      </c>
      <c r="I5353" s="162">
        <v>0.25</v>
      </c>
      <c r="J5353" s="158">
        <f t="shared" si="164"/>
        <v>2077.5</v>
      </c>
    </row>
    <row r="5354" spans="1:10" ht="15.75">
      <c r="A5354" s="37">
        <f t="shared" si="166"/>
        <v>5350</v>
      </c>
      <c r="B5354" s="124" t="s">
        <v>201</v>
      </c>
      <c r="C5354" s="125" t="s">
        <v>10374</v>
      </c>
      <c r="D5354" s="125" t="s">
        <v>10375</v>
      </c>
      <c r="E5354" s="125" t="s">
        <v>13409</v>
      </c>
      <c r="F5354" s="125"/>
      <c r="G5354" s="125">
        <v>1</v>
      </c>
      <c r="H5354" s="152">
        <v>2700</v>
      </c>
      <c r="I5354" s="162">
        <v>0.25</v>
      </c>
      <c r="J5354" s="158">
        <f t="shared" si="164"/>
        <v>2025</v>
      </c>
    </row>
    <row r="5355" spans="1:10" ht="15.75">
      <c r="A5355" s="37">
        <f t="shared" si="166"/>
        <v>5351</v>
      </c>
      <c r="B5355" s="124" t="s">
        <v>201</v>
      </c>
      <c r="C5355" s="125" t="s">
        <v>10376</v>
      </c>
      <c r="D5355" s="125" t="s">
        <v>10377</v>
      </c>
      <c r="E5355" s="125" t="s">
        <v>13409</v>
      </c>
      <c r="F5355" s="125"/>
      <c r="G5355" s="125">
        <v>1</v>
      </c>
      <c r="H5355" s="152">
        <v>980</v>
      </c>
      <c r="I5355" s="162">
        <v>0.25</v>
      </c>
      <c r="J5355" s="158">
        <f t="shared" si="164"/>
        <v>735</v>
      </c>
    </row>
    <row r="5356" spans="1:10" ht="15.75">
      <c r="A5356" s="37">
        <f t="shared" si="166"/>
        <v>5352</v>
      </c>
      <c r="B5356" s="124" t="s">
        <v>201</v>
      </c>
      <c r="C5356" s="125" t="s">
        <v>10378</v>
      </c>
      <c r="D5356" s="125" t="s">
        <v>10379</v>
      </c>
      <c r="E5356" s="125" t="s">
        <v>13409</v>
      </c>
      <c r="F5356" s="125"/>
      <c r="G5356" s="125">
        <v>1</v>
      </c>
      <c r="H5356" s="152">
        <v>2240</v>
      </c>
      <c r="I5356" s="162">
        <v>0.25</v>
      </c>
      <c r="J5356" s="158">
        <f t="shared" si="164"/>
        <v>1680</v>
      </c>
    </row>
    <row r="5357" spans="1:10" ht="15.75">
      <c r="A5357" s="37">
        <f t="shared" si="166"/>
        <v>5353</v>
      </c>
      <c r="B5357" s="124" t="s">
        <v>201</v>
      </c>
      <c r="C5357" s="125" t="s">
        <v>10380</v>
      </c>
      <c r="D5357" s="125" t="s">
        <v>10381</v>
      </c>
      <c r="E5357" s="125" t="s">
        <v>13409</v>
      </c>
      <c r="F5357" s="125"/>
      <c r="G5357" s="125">
        <v>1</v>
      </c>
      <c r="H5357" s="152">
        <v>395</v>
      </c>
      <c r="I5357" s="162">
        <v>0.25</v>
      </c>
      <c r="J5357" s="158">
        <f t="shared" si="164"/>
        <v>296.25</v>
      </c>
    </row>
    <row r="5358" spans="1:10" ht="15.75">
      <c r="A5358" s="37">
        <f t="shared" si="166"/>
        <v>5354</v>
      </c>
      <c r="B5358" s="124" t="s">
        <v>201</v>
      </c>
      <c r="C5358" s="125" t="s">
        <v>10382</v>
      </c>
      <c r="D5358" s="125" t="s">
        <v>10383</v>
      </c>
      <c r="E5358" s="125" t="s">
        <v>13409</v>
      </c>
      <c r="F5358" s="125"/>
      <c r="G5358" s="125">
        <v>1</v>
      </c>
      <c r="H5358" s="152">
        <v>195</v>
      </c>
      <c r="I5358" s="162">
        <v>0.25</v>
      </c>
      <c r="J5358" s="158">
        <f t="shared" si="164"/>
        <v>146.25</v>
      </c>
    </row>
    <row r="5359" spans="1:10" ht="15.75">
      <c r="A5359" s="37">
        <f t="shared" si="166"/>
        <v>5355</v>
      </c>
      <c r="B5359" s="124" t="s">
        <v>201</v>
      </c>
      <c r="C5359" s="125" t="s">
        <v>10384</v>
      </c>
      <c r="D5359" s="125" t="s">
        <v>10385</v>
      </c>
      <c r="E5359" s="125" t="s">
        <v>13409</v>
      </c>
      <c r="F5359" s="125"/>
      <c r="G5359" s="125">
        <v>1</v>
      </c>
      <c r="H5359" s="152">
        <v>685</v>
      </c>
      <c r="I5359" s="162">
        <v>0.25</v>
      </c>
      <c r="J5359" s="158">
        <f t="shared" si="164"/>
        <v>513.75</v>
      </c>
    </row>
    <row r="5360" spans="1:10" ht="15.75">
      <c r="A5360" s="37">
        <f t="shared" si="166"/>
        <v>5356</v>
      </c>
      <c r="B5360" s="124" t="s">
        <v>201</v>
      </c>
      <c r="C5360" s="125" t="s">
        <v>10386</v>
      </c>
      <c r="D5360" s="125" t="s">
        <v>10387</v>
      </c>
      <c r="E5360" s="125" t="s">
        <v>13409</v>
      </c>
      <c r="F5360" s="125"/>
      <c r="G5360" s="125">
        <v>1</v>
      </c>
      <c r="H5360" s="152">
        <v>625</v>
      </c>
      <c r="I5360" s="162">
        <v>0.25</v>
      </c>
      <c r="J5360" s="158">
        <f t="shared" si="164"/>
        <v>468.75</v>
      </c>
    </row>
    <row r="5361" spans="1:10" ht="15.75">
      <c r="A5361" s="37">
        <f t="shared" si="166"/>
        <v>5357</v>
      </c>
      <c r="B5361" s="124" t="s">
        <v>201</v>
      </c>
      <c r="C5361" s="125" t="s">
        <v>10388</v>
      </c>
      <c r="D5361" s="125" t="s">
        <v>10389</v>
      </c>
      <c r="E5361" s="125" t="s">
        <v>13409</v>
      </c>
      <c r="F5361" s="125"/>
      <c r="G5361" s="125">
        <v>1</v>
      </c>
      <c r="H5361" s="152">
        <v>224</v>
      </c>
      <c r="I5361" s="162">
        <v>0.25</v>
      </c>
      <c r="J5361" s="158">
        <f t="shared" si="164"/>
        <v>168</v>
      </c>
    </row>
    <row r="5362" spans="1:10" ht="15.75">
      <c r="A5362" s="37">
        <f t="shared" si="166"/>
        <v>5358</v>
      </c>
      <c r="B5362" s="124" t="s">
        <v>201</v>
      </c>
      <c r="C5362" s="125" t="s">
        <v>10390</v>
      </c>
      <c r="D5362" s="125" t="s">
        <v>10391</v>
      </c>
      <c r="E5362" s="125" t="s">
        <v>13409</v>
      </c>
      <c r="F5362" s="125"/>
      <c r="G5362" s="125">
        <v>1</v>
      </c>
      <c r="H5362" s="152">
        <v>38.5</v>
      </c>
      <c r="I5362" s="162">
        <v>0.25</v>
      </c>
      <c r="J5362" s="158">
        <f t="shared" si="164"/>
        <v>28.875</v>
      </c>
    </row>
    <row r="5363" spans="1:10" ht="15.75">
      <c r="A5363" s="37">
        <f t="shared" si="166"/>
        <v>5359</v>
      </c>
      <c r="B5363" s="124" t="s">
        <v>201</v>
      </c>
      <c r="C5363" s="125" t="s">
        <v>10392</v>
      </c>
      <c r="D5363" s="125" t="s">
        <v>10393</v>
      </c>
      <c r="E5363" s="125" t="s">
        <v>13409</v>
      </c>
      <c r="F5363" s="125"/>
      <c r="G5363" s="125">
        <v>1</v>
      </c>
      <c r="H5363" s="152">
        <v>158</v>
      </c>
      <c r="I5363" s="162">
        <v>0.25</v>
      </c>
      <c r="J5363" s="158">
        <f t="shared" si="164"/>
        <v>118.5</v>
      </c>
    </row>
    <row r="5364" spans="1:10" ht="15.75">
      <c r="A5364" s="37">
        <f t="shared" si="166"/>
        <v>5360</v>
      </c>
      <c r="B5364" s="124" t="s">
        <v>201</v>
      </c>
      <c r="C5364" s="125" t="s">
        <v>10394</v>
      </c>
      <c r="D5364" s="125" t="s">
        <v>10395</v>
      </c>
      <c r="E5364" s="125" t="s">
        <v>13409</v>
      </c>
      <c r="F5364" s="125"/>
      <c r="G5364" s="125">
        <v>1</v>
      </c>
      <c r="H5364" s="152">
        <v>287</v>
      </c>
      <c r="I5364" s="162">
        <v>0.25</v>
      </c>
      <c r="J5364" s="158">
        <f t="shared" si="164"/>
        <v>215.25</v>
      </c>
    </row>
    <row r="5365" spans="1:10" ht="15.75">
      <c r="A5365" s="37">
        <f t="shared" si="166"/>
        <v>5361</v>
      </c>
      <c r="B5365" s="124" t="s">
        <v>201</v>
      </c>
      <c r="C5365" s="125" t="s">
        <v>10644</v>
      </c>
      <c r="D5365" s="125" t="s">
        <v>10645</v>
      </c>
      <c r="E5365" s="125" t="s">
        <v>13409</v>
      </c>
      <c r="F5365" s="125"/>
      <c r="G5365" s="125">
        <v>1</v>
      </c>
      <c r="H5365" s="152">
        <v>1130</v>
      </c>
      <c r="I5365" s="162">
        <v>0.25</v>
      </c>
      <c r="J5365" s="158">
        <f t="shared" si="164"/>
        <v>847.5</v>
      </c>
    </row>
    <row r="5366" spans="1:10" ht="15.75">
      <c r="A5366" s="37">
        <f t="shared" si="166"/>
        <v>5362</v>
      </c>
      <c r="B5366" s="124" t="s">
        <v>201</v>
      </c>
      <c r="C5366" s="125" t="s">
        <v>10646</v>
      </c>
      <c r="D5366" s="125" t="s">
        <v>10647</v>
      </c>
      <c r="E5366" s="125" t="s">
        <v>13409</v>
      </c>
      <c r="F5366" s="125"/>
      <c r="G5366" s="125">
        <v>1</v>
      </c>
      <c r="H5366" s="152">
        <v>800</v>
      </c>
      <c r="I5366" s="162">
        <v>0.25</v>
      </c>
      <c r="J5366" s="158">
        <f t="shared" si="164"/>
        <v>600</v>
      </c>
    </row>
    <row r="5367" spans="1:10" ht="15.75">
      <c r="A5367" s="37">
        <f t="shared" si="166"/>
        <v>5363</v>
      </c>
      <c r="B5367" s="124" t="s">
        <v>201</v>
      </c>
      <c r="C5367" s="125" t="s">
        <v>10648</v>
      </c>
      <c r="D5367" s="125" t="s">
        <v>10649</v>
      </c>
      <c r="E5367" s="125" t="s">
        <v>13409</v>
      </c>
      <c r="F5367" s="125"/>
      <c r="G5367" s="125">
        <v>1</v>
      </c>
      <c r="H5367" s="152">
        <v>422</v>
      </c>
      <c r="I5367" s="162">
        <v>0.25</v>
      </c>
      <c r="J5367" s="158">
        <f t="shared" si="164"/>
        <v>316.5</v>
      </c>
    </row>
    <row r="5368" spans="1:10" ht="15.75">
      <c r="A5368" s="37">
        <f t="shared" si="166"/>
        <v>5364</v>
      </c>
      <c r="B5368" s="124" t="s">
        <v>201</v>
      </c>
      <c r="C5368" s="125" t="s">
        <v>10650</v>
      </c>
      <c r="D5368" s="125" t="s">
        <v>10651</v>
      </c>
      <c r="E5368" s="125" t="s">
        <v>13409</v>
      </c>
      <c r="F5368" s="125"/>
      <c r="G5368" s="125">
        <v>1</v>
      </c>
      <c r="H5368" s="152">
        <v>645</v>
      </c>
      <c r="I5368" s="162">
        <v>0.25</v>
      </c>
      <c r="J5368" s="158">
        <f t="shared" si="164"/>
        <v>483.75</v>
      </c>
    </row>
    <row r="5369" spans="1:10" ht="15.75">
      <c r="A5369" s="37">
        <f t="shared" si="166"/>
        <v>5365</v>
      </c>
      <c r="B5369" s="124" t="s">
        <v>201</v>
      </c>
      <c r="C5369" s="125" t="s">
        <v>13426</v>
      </c>
      <c r="D5369" s="125" t="s">
        <v>13427</v>
      </c>
      <c r="E5369" s="125" t="s">
        <v>13409</v>
      </c>
      <c r="F5369" s="125"/>
      <c r="G5369" s="125">
        <v>1</v>
      </c>
      <c r="H5369" s="152">
        <v>333</v>
      </c>
      <c r="I5369" s="162">
        <v>0.25</v>
      </c>
      <c r="J5369" s="158">
        <f t="shared" si="164"/>
        <v>249.75</v>
      </c>
    </row>
    <row r="5370" spans="1:10" ht="15.75">
      <c r="A5370" s="37">
        <f t="shared" si="166"/>
        <v>5366</v>
      </c>
      <c r="B5370" s="124" t="s">
        <v>201</v>
      </c>
      <c r="C5370" s="125" t="s">
        <v>10652</v>
      </c>
      <c r="D5370" s="125" t="s">
        <v>10653</v>
      </c>
      <c r="E5370" s="125" t="s">
        <v>13409</v>
      </c>
      <c r="F5370" s="125"/>
      <c r="G5370" s="125">
        <v>1</v>
      </c>
      <c r="H5370" s="152">
        <v>745</v>
      </c>
      <c r="I5370" s="162">
        <v>0.25</v>
      </c>
      <c r="J5370" s="158">
        <f t="shared" si="164"/>
        <v>558.75</v>
      </c>
    </row>
    <row r="5371" spans="1:10" ht="15.75">
      <c r="A5371" s="37">
        <f t="shared" si="166"/>
        <v>5367</v>
      </c>
      <c r="B5371" s="124" t="s">
        <v>201</v>
      </c>
      <c r="C5371" s="125" t="s">
        <v>10654</v>
      </c>
      <c r="D5371" s="125" t="s">
        <v>10655</v>
      </c>
      <c r="E5371" s="125" t="s">
        <v>13409</v>
      </c>
      <c r="F5371" s="125"/>
      <c r="G5371" s="125">
        <v>1</v>
      </c>
      <c r="H5371" s="152">
        <v>635</v>
      </c>
      <c r="I5371" s="162">
        <v>0.25</v>
      </c>
      <c r="J5371" s="158">
        <f t="shared" si="164"/>
        <v>476.25</v>
      </c>
    </row>
    <row r="5372" spans="1:10" ht="15.75">
      <c r="A5372" s="37">
        <f t="shared" si="166"/>
        <v>5368</v>
      </c>
      <c r="B5372" s="124" t="s">
        <v>201</v>
      </c>
      <c r="C5372" s="125" t="s">
        <v>10656</v>
      </c>
      <c r="D5372" s="125" t="s">
        <v>10657</v>
      </c>
      <c r="E5372" s="125" t="s">
        <v>13409</v>
      </c>
      <c r="F5372" s="125"/>
      <c r="G5372" s="125">
        <v>1</v>
      </c>
      <c r="H5372" s="152">
        <v>585</v>
      </c>
      <c r="I5372" s="162">
        <v>0.25</v>
      </c>
      <c r="J5372" s="158">
        <f t="shared" si="164"/>
        <v>438.75</v>
      </c>
    </row>
    <row r="5373" spans="1:10" ht="15.75">
      <c r="A5373" s="37">
        <f t="shared" si="166"/>
        <v>5369</v>
      </c>
      <c r="B5373" s="124" t="s">
        <v>201</v>
      </c>
      <c r="C5373" s="125" t="s">
        <v>13428</v>
      </c>
      <c r="D5373" s="125" t="s">
        <v>13429</v>
      </c>
      <c r="E5373" s="125" t="s">
        <v>13409</v>
      </c>
      <c r="F5373" s="125"/>
      <c r="G5373" s="125">
        <v>1</v>
      </c>
      <c r="H5373" s="152">
        <v>50826.400000000001</v>
      </c>
      <c r="I5373" s="162">
        <v>0.25</v>
      </c>
      <c r="J5373" s="158">
        <f t="shared" si="164"/>
        <v>38119.800000000003</v>
      </c>
    </row>
    <row r="5374" spans="1:10" ht="15.75">
      <c r="A5374" s="37">
        <f t="shared" si="166"/>
        <v>5370</v>
      </c>
      <c r="B5374" s="124" t="s">
        <v>201</v>
      </c>
      <c r="C5374" s="125" t="s">
        <v>13430</v>
      </c>
      <c r="D5374" s="125" t="s">
        <v>13431</v>
      </c>
      <c r="E5374" s="125" t="s">
        <v>13409</v>
      </c>
      <c r="F5374" s="125"/>
      <c r="G5374" s="125">
        <v>1</v>
      </c>
      <c r="H5374" s="152">
        <v>26609</v>
      </c>
      <c r="I5374" s="162">
        <v>0.25</v>
      </c>
      <c r="J5374" s="158">
        <f t="shared" si="164"/>
        <v>19956.75</v>
      </c>
    </row>
    <row r="5375" spans="1:10" ht="15.75">
      <c r="A5375" s="37">
        <f t="shared" si="166"/>
        <v>5371</v>
      </c>
      <c r="B5375" s="124" t="s">
        <v>201</v>
      </c>
      <c r="C5375" s="125" t="s">
        <v>13432</v>
      </c>
      <c r="D5375" s="125" t="s">
        <v>13433</v>
      </c>
      <c r="E5375" s="125" t="s">
        <v>13409</v>
      </c>
      <c r="F5375" s="125"/>
      <c r="G5375" s="125">
        <v>1</v>
      </c>
      <c r="H5375" s="152">
        <v>38943.15</v>
      </c>
      <c r="I5375" s="162">
        <v>0.25</v>
      </c>
      <c r="J5375" s="158">
        <f t="shared" si="164"/>
        <v>29207.362500000003</v>
      </c>
    </row>
    <row r="5376" spans="1:10" ht="15.75">
      <c r="A5376" s="37">
        <f t="shared" si="166"/>
        <v>5372</v>
      </c>
      <c r="B5376" s="124" t="s">
        <v>201</v>
      </c>
      <c r="C5376" s="125" t="s">
        <v>13434</v>
      </c>
      <c r="D5376" s="125" t="s">
        <v>13435</v>
      </c>
      <c r="E5376" s="125" t="s">
        <v>13409</v>
      </c>
      <c r="F5376" s="125"/>
      <c r="G5376" s="125">
        <v>1</v>
      </c>
      <c r="H5376" s="152">
        <v>26609</v>
      </c>
      <c r="I5376" s="162">
        <v>0.25</v>
      </c>
      <c r="J5376" s="158">
        <f t="shared" si="164"/>
        <v>19956.75</v>
      </c>
    </row>
    <row r="5377" spans="1:10" ht="15.75">
      <c r="A5377" s="37">
        <f t="shared" si="166"/>
        <v>5373</v>
      </c>
      <c r="B5377" s="124" t="s">
        <v>201</v>
      </c>
      <c r="C5377" s="125" t="s">
        <v>13436</v>
      </c>
      <c r="D5377" s="125" t="s">
        <v>13437</v>
      </c>
      <c r="E5377" s="125" t="s">
        <v>13409</v>
      </c>
      <c r="F5377" s="125"/>
      <c r="G5377" s="125">
        <v>1</v>
      </c>
      <c r="H5377" s="152">
        <v>26609</v>
      </c>
      <c r="I5377" s="162">
        <v>0.25</v>
      </c>
      <c r="J5377" s="158">
        <f t="shared" si="164"/>
        <v>19956.75</v>
      </c>
    </row>
    <row r="5378" spans="1:10" ht="15.75">
      <c r="A5378" s="37">
        <f t="shared" si="166"/>
        <v>5374</v>
      </c>
      <c r="B5378" s="124" t="s">
        <v>201</v>
      </c>
      <c r="C5378" s="125" t="s">
        <v>13438</v>
      </c>
      <c r="D5378" s="126" t="s">
        <v>13439</v>
      </c>
      <c r="E5378" s="125" t="s">
        <v>13409</v>
      </c>
      <c r="F5378" s="125"/>
      <c r="G5378" s="125">
        <v>1</v>
      </c>
      <c r="H5378" s="152">
        <v>106.65</v>
      </c>
      <c r="I5378" s="162">
        <v>0.25</v>
      </c>
      <c r="J5378" s="158">
        <f t="shared" si="164"/>
        <v>79.987500000000011</v>
      </c>
    </row>
    <row r="5379" spans="1:10" ht="15.75">
      <c r="A5379" s="37">
        <f t="shared" si="166"/>
        <v>5375</v>
      </c>
      <c r="B5379" s="124" t="s">
        <v>201</v>
      </c>
      <c r="C5379" s="125" t="s">
        <v>13440</v>
      </c>
      <c r="D5379" s="125" t="s">
        <v>13441</v>
      </c>
      <c r="E5379" s="125" t="s">
        <v>13409</v>
      </c>
      <c r="F5379" s="125"/>
      <c r="G5379" s="125">
        <v>1</v>
      </c>
      <c r="H5379" s="152">
        <v>106666.65</v>
      </c>
      <c r="I5379" s="162">
        <v>0.25</v>
      </c>
      <c r="J5379" s="158">
        <f t="shared" si="164"/>
        <v>79999.987499999988</v>
      </c>
    </row>
    <row r="5380" spans="1:10" ht="15.75">
      <c r="A5380" s="37">
        <f t="shared" si="166"/>
        <v>5376</v>
      </c>
      <c r="B5380" s="124" t="s">
        <v>201</v>
      </c>
      <c r="C5380" s="125" t="s">
        <v>13442</v>
      </c>
      <c r="D5380" s="125" t="s">
        <v>13443</v>
      </c>
      <c r="E5380" s="125" t="s">
        <v>13409</v>
      </c>
      <c r="F5380" s="125"/>
      <c r="G5380" s="125">
        <v>1</v>
      </c>
      <c r="H5380" s="152">
        <v>28.7</v>
      </c>
      <c r="I5380" s="162">
        <v>0.25</v>
      </c>
      <c r="J5380" s="158">
        <f t="shared" si="164"/>
        <v>21.524999999999999</v>
      </c>
    </row>
    <row r="5381" spans="1:10" ht="15.75">
      <c r="A5381" s="37">
        <f t="shared" si="166"/>
        <v>5377</v>
      </c>
      <c r="B5381" s="124" t="s">
        <v>201</v>
      </c>
      <c r="C5381" s="125" t="s">
        <v>13444</v>
      </c>
      <c r="D5381" s="126" t="s">
        <v>13445</v>
      </c>
      <c r="E5381" s="125" t="s">
        <v>13409</v>
      </c>
      <c r="F5381" s="125"/>
      <c r="G5381" s="125">
        <v>1</v>
      </c>
      <c r="H5381" s="152">
        <v>1162.05</v>
      </c>
      <c r="I5381" s="162">
        <v>0.25</v>
      </c>
      <c r="J5381" s="158">
        <f t="shared" si="164"/>
        <v>871.53749999999991</v>
      </c>
    </row>
    <row r="5382" spans="1:10" ht="15.75">
      <c r="A5382" s="37">
        <f t="shared" si="166"/>
        <v>5378</v>
      </c>
      <c r="B5382" s="124" t="s">
        <v>201</v>
      </c>
      <c r="C5382" s="125" t="s">
        <v>13446</v>
      </c>
      <c r="D5382" s="126" t="s">
        <v>13447</v>
      </c>
      <c r="E5382" s="125" t="s">
        <v>13409</v>
      </c>
      <c r="F5382" s="125"/>
      <c r="G5382" s="125">
        <v>1</v>
      </c>
      <c r="H5382" s="152">
        <v>1162.05</v>
      </c>
      <c r="I5382" s="162">
        <v>0.25</v>
      </c>
      <c r="J5382" s="158">
        <f t="shared" si="164"/>
        <v>871.53749999999991</v>
      </c>
    </row>
    <row r="5383" spans="1:10" ht="15.75">
      <c r="A5383" s="37">
        <f t="shared" ref="A5383:A5446" si="167">A5382+1</f>
        <v>5379</v>
      </c>
      <c r="B5383" s="124" t="s">
        <v>201</v>
      </c>
      <c r="C5383" s="125" t="s">
        <v>13448</v>
      </c>
      <c r="D5383" s="126" t="s">
        <v>13449</v>
      </c>
      <c r="E5383" s="125" t="s">
        <v>13409</v>
      </c>
      <c r="F5383" s="125"/>
      <c r="G5383" s="125">
        <v>1</v>
      </c>
      <c r="H5383" s="152">
        <v>1162.05</v>
      </c>
      <c r="I5383" s="162">
        <v>0.25</v>
      </c>
      <c r="J5383" s="158">
        <f t="shared" si="164"/>
        <v>871.53749999999991</v>
      </c>
    </row>
    <row r="5384" spans="1:10" ht="15.75">
      <c r="A5384" s="37">
        <f t="shared" si="167"/>
        <v>5380</v>
      </c>
      <c r="B5384" s="124" t="s">
        <v>201</v>
      </c>
      <c r="C5384" s="125" t="s">
        <v>13450</v>
      </c>
      <c r="D5384" s="126" t="s">
        <v>13451</v>
      </c>
      <c r="E5384" s="125" t="s">
        <v>13409</v>
      </c>
      <c r="F5384" s="125"/>
      <c r="G5384" s="125">
        <v>1</v>
      </c>
      <c r="H5384" s="152">
        <v>1162.05</v>
      </c>
      <c r="I5384" s="162">
        <v>0.25</v>
      </c>
      <c r="J5384" s="158">
        <f t="shared" si="164"/>
        <v>871.53749999999991</v>
      </c>
    </row>
    <row r="5385" spans="1:10" ht="30">
      <c r="A5385" s="37">
        <f t="shared" si="167"/>
        <v>5381</v>
      </c>
      <c r="B5385" s="124" t="s">
        <v>201</v>
      </c>
      <c r="C5385" s="125" t="s">
        <v>13452</v>
      </c>
      <c r="D5385" s="126" t="s">
        <v>13453</v>
      </c>
      <c r="E5385" s="125" t="s">
        <v>13409</v>
      </c>
      <c r="F5385" s="125"/>
      <c r="G5385" s="125">
        <v>1</v>
      </c>
      <c r="H5385" s="152">
        <v>1291.8499999999999</v>
      </c>
      <c r="I5385" s="162">
        <v>0.25</v>
      </c>
      <c r="J5385" s="158">
        <f t="shared" si="164"/>
        <v>968.88749999999993</v>
      </c>
    </row>
    <row r="5386" spans="1:10" ht="30">
      <c r="A5386" s="37">
        <f t="shared" si="167"/>
        <v>5382</v>
      </c>
      <c r="B5386" s="124" t="s">
        <v>201</v>
      </c>
      <c r="C5386" s="125" t="s">
        <v>13454</v>
      </c>
      <c r="D5386" s="126" t="s">
        <v>13455</v>
      </c>
      <c r="E5386" s="125" t="s">
        <v>13409</v>
      </c>
      <c r="F5386" s="125"/>
      <c r="G5386" s="125">
        <v>1</v>
      </c>
      <c r="H5386" s="152">
        <v>1291.8499999999999</v>
      </c>
      <c r="I5386" s="162">
        <v>0.25</v>
      </c>
      <c r="J5386" s="158">
        <f t="shared" si="164"/>
        <v>968.88749999999993</v>
      </c>
    </row>
    <row r="5387" spans="1:10" ht="15.75">
      <c r="A5387" s="37">
        <f t="shared" si="167"/>
        <v>5383</v>
      </c>
      <c r="B5387" s="124" t="s">
        <v>201</v>
      </c>
      <c r="C5387" s="125" t="s">
        <v>13456</v>
      </c>
      <c r="D5387" s="126" t="s">
        <v>13457</v>
      </c>
      <c r="E5387" s="125" t="s">
        <v>13409</v>
      </c>
      <c r="F5387" s="125"/>
      <c r="G5387" s="125">
        <v>1</v>
      </c>
      <c r="H5387" s="152">
        <v>12970.35</v>
      </c>
      <c r="I5387" s="162">
        <v>0.25</v>
      </c>
      <c r="J5387" s="158">
        <f t="shared" si="164"/>
        <v>9727.7625000000007</v>
      </c>
    </row>
    <row r="5388" spans="1:10" ht="15.75">
      <c r="A5388" s="37">
        <f t="shared" si="167"/>
        <v>5384</v>
      </c>
      <c r="B5388" s="124" t="s">
        <v>201</v>
      </c>
      <c r="C5388" s="125" t="s">
        <v>13458</v>
      </c>
      <c r="D5388" s="126" t="s">
        <v>13459</v>
      </c>
      <c r="E5388" s="125" t="s">
        <v>13409</v>
      </c>
      <c r="F5388" s="125"/>
      <c r="G5388" s="125">
        <v>1</v>
      </c>
      <c r="H5388" s="152">
        <v>12970.35</v>
      </c>
      <c r="I5388" s="162">
        <v>0.25</v>
      </c>
      <c r="J5388" s="158">
        <f t="shared" si="164"/>
        <v>9727.7625000000007</v>
      </c>
    </row>
    <row r="5389" spans="1:10" ht="15.75">
      <c r="A5389" s="37">
        <f t="shared" si="167"/>
        <v>5385</v>
      </c>
      <c r="B5389" s="124" t="s">
        <v>201</v>
      </c>
      <c r="C5389" s="125" t="s">
        <v>13460</v>
      </c>
      <c r="D5389" s="126" t="s">
        <v>13461</v>
      </c>
      <c r="E5389" s="125" t="s">
        <v>13409</v>
      </c>
      <c r="F5389" s="125"/>
      <c r="G5389" s="125">
        <v>1</v>
      </c>
      <c r="H5389" s="152">
        <v>20760.349999999999</v>
      </c>
      <c r="I5389" s="162">
        <v>0.25</v>
      </c>
      <c r="J5389" s="158">
        <f t="shared" si="164"/>
        <v>15570.262499999999</v>
      </c>
    </row>
    <row r="5390" spans="1:10" ht="15.75">
      <c r="A5390" s="37">
        <f t="shared" si="167"/>
        <v>5386</v>
      </c>
      <c r="B5390" s="124" t="s">
        <v>201</v>
      </c>
      <c r="C5390" s="125" t="s">
        <v>13462</v>
      </c>
      <c r="D5390" s="126" t="s">
        <v>13463</v>
      </c>
      <c r="E5390" s="125" t="s">
        <v>13409</v>
      </c>
      <c r="F5390" s="125"/>
      <c r="G5390" s="125">
        <v>1</v>
      </c>
      <c r="H5390" s="152">
        <v>20760.349999999999</v>
      </c>
      <c r="I5390" s="162">
        <v>0.25</v>
      </c>
      <c r="J5390" s="158">
        <f t="shared" si="164"/>
        <v>15570.262499999999</v>
      </c>
    </row>
    <row r="5391" spans="1:10" ht="30">
      <c r="A5391" s="37">
        <f t="shared" si="167"/>
        <v>5387</v>
      </c>
      <c r="B5391" s="124" t="s">
        <v>201</v>
      </c>
      <c r="C5391" s="125" t="s">
        <v>13464</v>
      </c>
      <c r="D5391" s="126" t="s">
        <v>13465</v>
      </c>
      <c r="E5391" s="125" t="s">
        <v>13409</v>
      </c>
      <c r="F5391" s="125"/>
      <c r="G5391" s="125">
        <v>1</v>
      </c>
      <c r="H5391" s="152">
        <v>2856.4</v>
      </c>
      <c r="I5391" s="162">
        <v>0.25</v>
      </c>
      <c r="J5391" s="158">
        <f t="shared" si="164"/>
        <v>2142.3000000000002</v>
      </c>
    </row>
    <row r="5392" spans="1:10" ht="30">
      <c r="A5392" s="37">
        <f t="shared" si="167"/>
        <v>5388</v>
      </c>
      <c r="B5392" s="124" t="s">
        <v>201</v>
      </c>
      <c r="C5392" s="125" t="s">
        <v>13466</v>
      </c>
      <c r="D5392" s="126" t="s">
        <v>13467</v>
      </c>
      <c r="E5392" s="125" t="s">
        <v>13409</v>
      </c>
      <c r="F5392" s="125"/>
      <c r="G5392" s="125">
        <v>1</v>
      </c>
      <c r="H5392" s="152">
        <v>2856.4</v>
      </c>
      <c r="I5392" s="162">
        <v>0.25</v>
      </c>
      <c r="J5392" s="158">
        <f t="shared" si="164"/>
        <v>2142.3000000000002</v>
      </c>
    </row>
    <row r="5393" spans="1:10" ht="15.75">
      <c r="A5393" s="37">
        <f t="shared" si="167"/>
        <v>5389</v>
      </c>
      <c r="B5393" s="124" t="s">
        <v>201</v>
      </c>
      <c r="C5393" s="125" t="s">
        <v>13468</v>
      </c>
      <c r="D5393" s="126" t="s">
        <v>13469</v>
      </c>
      <c r="E5393" s="125" t="s">
        <v>13409</v>
      </c>
      <c r="F5393" s="125"/>
      <c r="G5393" s="125">
        <v>1</v>
      </c>
      <c r="H5393" s="152">
        <v>240.9</v>
      </c>
      <c r="I5393" s="162">
        <v>0.25</v>
      </c>
      <c r="J5393" s="158">
        <f t="shared" si="164"/>
        <v>180.67500000000001</v>
      </c>
    </row>
    <row r="5394" spans="1:10" ht="15.75">
      <c r="A5394" s="37">
        <f t="shared" si="167"/>
        <v>5390</v>
      </c>
      <c r="B5394" s="124" t="s">
        <v>201</v>
      </c>
      <c r="C5394" s="125" t="s">
        <v>13470</v>
      </c>
      <c r="D5394" s="125" t="s">
        <v>13471</v>
      </c>
      <c r="E5394" s="125" t="s">
        <v>13409</v>
      </c>
      <c r="F5394" s="125"/>
      <c r="G5394" s="125">
        <v>1</v>
      </c>
      <c r="H5394" s="152">
        <v>341.65</v>
      </c>
      <c r="I5394" s="162">
        <v>0.25</v>
      </c>
      <c r="J5394" s="158">
        <f t="shared" si="164"/>
        <v>256.23749999999995</v>
      </c>
    </row>
    <row r="5395" spans="1:10" ht="15.75">
      <c r="A5395" s="37">
        <f t="shared" si="167"/>
        <v>5391</v>
      </c>
      <c r="B5395" s="124" t="s">
        <v>201</v>
      </c>
      <c r="C5395" s="125" t="s">
        <v>13472</v>
      </c>
      <c r="D5395" s="125" t="s">
        <v>13473</v>
      </c>
      <c r="E5395" s="125" t="s">
        <v>13409</v>
      </c>
      <c r="F5395" s="125"/>
      <c r="G5395" s="125">
        <v>1</v>
      </c>
      <c r="H5395" s="152">
        <v>410</v>
      </c>
      <c r="I5395" s="162">
        <v>0.25</v>
      </c>
      <c r="J5395" s="158">
        <f t="shared" si="164"/>
        <v>307.5</v>
      </c>
    </row>
    <row r="5396" spans="1:10" ht="15.75">
      <c r="A5396" s="37">
        <f t="shared" si="167"/>
        <v>5392</v>
      </c>
      <c r="B5396" s="124" t="s">
        <v>201</v>
      </c>
      <c r="C5396" s="125" t="s">
        <v>13474</v>
      </c>
      <c r="D5396" s="125" t="s">
        <v>13475</v>
      </c>
      <c r="E5396" s="125" t="s">
        <v>13409</v>
      </c>
      <c r="F5396" s="125"/>
      <c r="G5396" s="125">
        <v>1</v>
      </c>
      <c r="H5396" s="152">
        <v>30.75</v>
      </c>
      <c r="I5396" s="162">
        <v>0.25</v>
      </c>
      <c r="J5396" s="158">
        <f t="shared" si="164"/>
        <v>23.0625</v>
      </c>
    </row>
    <row r="5397" spans="1:10" ht="15.75">
      <c r="A5397" s="37">
        <f t="shared" si="167"/>
        <v>5393</v>
      </c>
      <c r="B5397" s="124" t="s">
        <v>201</v>
      </c>
      <c r="C5397" s="125" t="s">
        <v>13476</v>
      </c>
      <c r="D5397" s="125" t="s">
        <v>13477</v>
      </c>
      <c r="E5397" s="125" t="s">
        <v>13409</v>
      </c>
      <c r="F5397" s="125"/>
      <c r="G5397" s="125">
        <v>1</v>
      </c>
      <c r="H5397" s="152">
        <v>669.65</v>
      </c>
      <c r="I5397" s="162">
        <v>0.25</v>
      </c>
      <c r="J5397" s="158">
        <f t="shared" si="164"/>
        <v>502.23749999999995</v>
      </c>
    </row>
    <row r="5398" spans="1:10" ht="15.75">
      <c r="A5398" s="37">
        <f t="shared" si="167"/>
        <v>5394</v>
      </c>
      <c r="B5398" s="124" t="s">
        <v>201</v>
      </c>
      <c r="C5398" s="125" t="s">
        <v>13478</v>
      </c>
      <c r="D5398" s="125" t="s">
        <v>13479</v>
      </c>
      <c r="E5398" s="125" t="s">
        <v>13409</v>
      </c>
      <c r="F5398" s="125"/>
      <c r="G5398" s="125">
        <v>1</v>
      </c>
      <c r="H5398" s="152">
        <v>1134.4000000000001</v>
      </c>
      <c r="I5398" s="162">
        <v>0.25</v>
      </c>
      <c r="J5398" s="158">
        <f t="shared" si="164"/>
        <v>850.80000000000007</v>
      </c>
    </row>
    <row r="5399" spans="1:10" ht="15.75">
      <c r="A5399" s="37">
        <f t="shared" si="167"/>
        <v>5395</v>
      </c>
      <c r="B5399" s="124" t="s">
        <v>201</v>
      </c>
      <c r="C5399" s="125" t="s">
        <v>13480</v>
      </c>
      <c r="D5399" s="125" t="s">
        <v>13481</v>
      </c>
      <c r="E5399" s="125" t="s">
        <v>13409</v>
      </c>
      <c r="F5399" s="125"/>
      <c r="G5399" s="125">
        <v>1</v>
      </c>
      <c r="H5399" s="152">
        <v>191.4</v>
      </c>
      <c r="I5399" s="162">
        <v>0.25</v>
      </c>
      <c r="J5399" s="158">
        <f t="shared" si="164"/>
        <v>143.55000000000001</v>
      </c>
    </row>
    <row r="5400" spans="1:10" ht="15.75">
      <c r="A5400" s="37">
        <f t="shared" si="167"/>
        <v>5396</v>
      </c>
      <c r="B5400" s="124" t="s">
        <v>201</v>
      </c>
      <c r="C5400" s="125" t="s">
        <v>13482</v>
      </c>
      <c r="D5400" s="125" t="s">
        <v>13483</v>
      </c>
      <c r="E5400" s="125" t="s">
        <v>13409</v>
      </c>
      <c r="F5400" s="125"/>
      <c r="G5400" s="125">
        <v>1</v>
      </c>
      <c r="H5400" s="152">
        <v>82</v>
      </c>
      <c r="I5400" s="162">
        <v>0.25</v>
      </c>
      <c r="J5400" s="158">
        <f t="shared" si="164"/>
        <v>61.5</v>
      </c>
    </row>
    <row r="5401" spans="1:10" ht="15.75">
      <c r="A5401" s="37">
        <f t="shared" si="167"/>
        <v>5397</v>
      </c>
      <c r="B5401" s="124" t="s">
        <v>201</v>
      </c>
      <c r="C5401" s="125" t="s">
        <v>13484</v>
      </c>
      <c r="D5401" s="125" t="s">
        <v>13485</v>
      </c>
      <c r="E5401" s="125" t="s">
        <v>13409</v>
      </c>
      <c r="F5401" s="125"/>
      <c r="G5401" s="125">
        <v>1</v>
      </c>
      <c r="H5401" s="152">
        <v>191.4</v>
      </c>
      <c r="I5401" s="162">
        <v>0.25</v>
      </c>
      <c r="J5401" s="158">
        <f t="shared" si="164"/>
        <v>143.55000000000001</v>
      </c>
    </row>
    <row r="5402" spans="1:10" ht="15.75">
      <c r="A5402" s="37">
        <f t="shared" si="167"/>
        <v>5398</v>
      </c>
      <c r="B5402" s="124" t="s">
        <v>201</v>
      </c>
      <c r="C5402" s="125" t="s">
        <v>13486</v>
      </c>
      <c r="D5402" s="125" t="s">
        <v>13487</v>
      </c>
      <c r="E5402" s="125" t="s">
        <v>13409</v>
      </c>
      <c r="F5402" s="125"/>
      <c r="G5402" s="125">
        <v>1</v>
      </c>
      <c r="H5402" s="152">
        <v>82</v>
      </c>
      <c r="I5402" s="162">
        <v>0.25</v>
      </c>
      <c r="J5402" s="158">
        <f t="shared" si="164"/>
        <v>61.5</v>
      </c>
    </row>
    <row r="5403" spans="1:10" ht="15.75">
      <c r="A5403" s="37">
        <f t="shared" si="167"/>
        <v>5399</v>
      </c>
      <c r="B5403" s="124" t="s">
        <v>201</v>
      </c>
      <c r="C5403" s="125" t="s">
        <v>13488</v>
      </c>
      <c r="D5403" s="125" t="s">
        <v>13489</v>
      </c>
      <c r="E5403" s="125" t="s">
        <v>13409</v>
      </c>
      <c r="F5403" s="125"/>
      <c r="G5403" s="125">
        <v>1</v>
      </c>
      <c r="H5403" s="152">
        <v>191.4</v>
      </c>
      <c r="I5403" s="162">
        <v>0.25</v>
      </c>
      <c r="J5403" s="158">
        <f t="shared" si="164"/>
        <v>143.55000000000001</v>
      </c>
    </row>
    <row r="5404" spans="1:10" ht="15.75">
      <c r="A5404" s="37">
        <f t="shared" si="167"/>
        <v>5400</v>
      </c>
      <c r="B5404" s="124" t="s">
        <v>201</v>
      </c>
      <c r="C5404" s="125" t="s">
        <v>13490</v>
      </c>
      <c r="D5404" s="125" t="s">
        <v>13491</v>
      </c>
      <c r="E5404" s="125" t="s">
        <v>13409</v>
      </c>
      <c r="F5404" s="125"/>
      <c r="G5404" s="125">
        <v>1</v>
      </c>
      <c r="H5404" s="152">
        <v>82</v>
      </c>
      <c r="I5404" s="162">
        <v>0.25</v>
      </c>
      <c r="J5404" s="158">
        <f t="shared" si="164"/>
        <v>61.5</v>
      </c>
    </row>
    <row r="5405" spans="1:10" ht="15.75">
      <c r="A5405" s="37">
        <f t="shared" si="167"/>
        <v>5401</v>
      </c>
      <c r="B5405" s="124" t="s">
        <v>201</v>
      </c>
      <c r="C5405" s="125" t="s">
        <v>13492</v>
      </c>
      <c r="D5405" s="125" t="s">
        <v>13493</v>
      </c>
      <c r="E5405" s="125" t="s">
        <v>13409</v>
      </c>
      <c r="F5405" s="125"/>
      <c r="G5405" s="125">
        <v>1</v>
      </c>
      <c r="H5405" s="152">
        <v>191.4</v>
      </c>
      <c r="I5405" s="162">
        <v>0.25</v>
      </c>
      <c r="J5405" s="158">
        <f t="shared" si="164"/>
        <v>143.55000000000001</v>
      </c>
    </row>
    <row r="5406" spans="1:10" ht="15.75">
      <c r="A5406" s="37">
        <f t="shared" si="167"/>
        <v>5402</v>
      </c>
      <c r="B5406" s="124" t="s">
        <v>201</v>
      </c>
      <c r="C5406" s="125" t="s">
        <v>13494</v>
      </c>
      <c r="D5406" s="125" t="s">
        <v>13495</v>
      </c>
      <c r="E5406" s="125" t="s">
        <v>13409</v>
      </c>
      <c r="F5406" s="125"/>
      <c r="G5406" s="125">
        <v>1</v>
      </c>
      <c r="H5406" s="152">
        <v>82</v>
      </c>
      <c r="I5406" s="162">
        <v>0.25</v>
      </c>
      <c r="J5406" s="158">
        <f t="shared" si="164"/>
        <v>61.5</v>
      </c>
    </row>
    <row r="5407" spans="1:10" ht="15.75">
      <c r="A5407" s="37">
        <f t="shared" si="167"/>
        <v>5403</v>
      </c>
      <c r="B5407" s="124" t="s">
        <v>201</v>
      </c>
      <c r="C5407" s="125" t="s">
        <v>13496</v>
      </c>
      <c r="D5407" s="125" t="s">
        <v>13497</v>
      </c>
      <c r="E5407" s="125" t="s">
        <v>13409</v>
      </c>
      <c r="F5407" s="125"/>
      <c r="G5407" s="125">
        <v>1</v>
      </c>
      <c r="H5407" s="152">
        <v>191.4</v>
      </c>
      <c r="I5407" s="162">
        <v>0.25</v>
      </c>
      <c r="J5407" s="158">
        <f t="shared" si="164"/>
        <v>143.55000000000001</v>
      </c>
    </row>
    <row r="5408" spans="1:10" ht="15.75">
      <c r="A5408" s="37">
        <f t="shared" si="167"/>
        <v>5404</v>
      </c>
      <c r="B5408" s="124" t="s">
        <v>201</v>
      </c>
      <c r="C5408" s="125" t="s">
        <v>13498</v>
      </c>
      <c r="D5408" s="125" t="s">
        <v>13499</v>
      </c>
      <c r="E5408" s="125" t="s">
        <v>13409</v>
      </c>
      <c r="F5408" s="125"/>
      <c r="G5408" s="125">
        <v>1</v>
      </c>
      <c r="H5408" s="152">
        <v>82</v>
      </c>
      <c r="I5408" s="162">
        <v>0.25</v>
      </c>
      <c r="J5408" s="158">
        <f t="shared" si="164"/>
        <v>61.5</v>
      </c>
    </row>
    <row r="5409" spans="1:10" ht="15.75">
      <c r="A5409" s="37">
        <f t="shared" si="167"/>
        <v>5405</v>
      </c>
      <c r="B5409" s="124" t="s">
        <v>201</v>
      </c>
      <c r="C5409" s="125" t="s">
        <v>13500</v>
      </c>
      <c r="D5409" s="125" t="s">
        <v>13501</v>
      </c>
      <c r="E5409" s="125" t="s">
        <v>13409</v>
      </c>
      <c r="F5409" s="125"/>
      <c r="G5409" s="125">
        <v>1</v>
      </c>
      <c r="H5409" s="152">
        <v>191.4</v>
      </c>
      <c r="I5409" s="162">
        <v>0.25</v>
      </c>
      <c r="J5409" s="158">
        <f t="shared" si="164"/>
        <v>143.55000000000001</v>
      </c>
    </row>
    <row r="5410" spans="1:10" ht="15.75">
      <c r="A5410" s="37">
        <f t="shared" si="167"/>
        <v>5406</v>
      </c>
      <c r="B5410" s="124" t="s">
        <v>201</v>
      </c>
      <c r="C5410" s="125" t="s">
        <v>13502</v>
      </c>
      <c r="D5410" s="125" t="s">
        <v>13503</v>
      </c>
      <c r="E5410" s="125" t="s">
        <v>13409</v>
      </c>
      <c r="F5410" s="125"/>
      <c r="G5410" s="125">
        <v>1</v>
      </c>
      <c r="H5410" s="152">
        <v>774.9</v>
      </c>
      <c r="I5410" s="162">
        <v>0.25</v>
      </c>
      <c r="J5410" s="158">
        <f t="shared" si="164"/>
        <v>581.17499999999995</v>
      </c>
    </row>
    <row r="5411" spans="1:10" ht="30">
      <c r="A5411" s="37">
        <f t="shared" si="167"/>
        <v>5407</v>
      </c>
      <c r="B5411" s="124" t="s">
        <v>201</v>
      </c>
      <c r="C5411" s="125" t="s">
        <v>13504</v>
      </c>
      <c r="D5411" s="125" t="s">
        <v>13505</v>
      </c>
      <c r="E5411" s="125" t="s">
        <v>13409</v>
      </c>
      <c r="F5411" s="125"/>
      <c r="G5411" s="125">
        <v>1</v>
      </c>
      <c r="H5411" s="152">
        <v>20.100000000000001</v>
      </c>
      <c r="I5411" s="162">
        <v>0.25</v>
      </c>
      <c r="J5411" s="158">
        <f t="shared" si="164"/>
        <v>15.075000000000001</v>
      </c>
    </row>
    <row r="5412" spans="1:10" ht="15.75">
      <c r="A5412" s="37">
        <f t="shared" si="167"/>
        <v>5408</v>
      </c>
      <c r="B5412" s="124" t="s">
        <v>201</v>
      </c>
      <c r="C5412" s="125" t="s">
        <v>13506</v>
      </c>
      <c r="D5412" s="125" t="s">
        <v>12148</v>
      </c>
      <c r="E5412" s="125" t="s">
        <v>13409</v>
      </c>
      <c r="F5412" s="125"/>
      <c r="G5412" s="125">
        <v>1</v>
      </c>
      <c r="H5412" s="152">
        <v>165.35</v>
      </c>
      <c r="I5412" s="162">
        <v>0.25</v>
      </c>
      <c r="J5412" s="158">
        <f t="shared" si="164"/>
        <v>124.01249999999999</v>
      </c>
    </row>
    <row r="5413" spans="1:10" ht="15.75">
      <c r="A5413" s="37">
        <f t="shared" si="167"/>
        <v>5409</v>
      </c>
      <c r="B5413" s="124" t="s">
        <v>201</v>
      </c>
      <c r="C5413" s="125" t="s">
        <v>13507</v>
      </c>
      <c r="D5413" s="125" t="s">
        <v>13508</v>
      </c>
      <c r="E5413" s="125" t="s">
        <v>13409</v>
      </c>
      <c r="F5413" s="125"/>
      <c r="G5413" s="125">
        <v>1</v>
      </c>
      <c r="H5413" s="152">
        <v>112.05</v>
      </c>
      <c r="I5413" s="162">
        <v>0.25</v>
      </c>
      <c r="J5413" s="158">
        <f t="shared" si="164"/>
        <v>84.037499999999994</v>
      </c>
    </row>
    <row r="5414" spans="1:10" ht="15.75">
      <c r="A5414" s="37">
        <f t="shared" si="167"/>
        <v>5410</v>
      </c>
      <c r="B5414" s="124" t="s">
        <v>201</v>
      </c>
      <c r="C5414" s="125" t="s">
        <v>13509</v>
      </c>
      <c r="D5414" s="125" t="s">
        <v>13510</v>
      </c>
      <c r="E5414" s="125" t="s">
        <v>13409</v>
      </c>
      <c r="F5414" s="125"/>
      <c r="G5414" s="125">
        <v>1</v>
      </c>
      <c r="H5414" s="152">
        <v>112.05</v>
      </c>
      <c r="I5414" s="162">
        <v>0.25</v>
      </c>
      <c r="J5414" s="158">
        <f t="shared" si="164"/>
        <v>84.037499999999994</v>
      </c>
    </row>
    <row r="5415" spans="1:10" ht="15.75">
      <c r="A5415" s="37">
        <f t="shared" si="167"/>
        <v>5411</v>
      </c>
      <c r="B5415" s="124" t="s">
        <v>201</v>
      </c>
      <c r="C5415" s="125" t="s">
        <v>13511</v>
      </c>
      <c r="D5415" s="125" t="s">
        <v>13512</v>
      </c>
      <c r="E5415" s="125" t="s">
        <v>13409</v>
      </c>
      <c r="F5415" s="125"/>
      <c r="G5415" s="125">
        <v>1</v>
      </c>
      <c r="H5415" s="152">
        <v>112.05</v>
      </c>
      <c r="I5415" s="162">
        <v>0.25</v>
      </c>
      <c r="J5415" s="158">
        <f t="shared" si="164"/>
        <v>84.037499999999994</v>
      </c>
    </row>
    <row r="5416" spans="1:10" ht="15.75">
      <c r="A5416" s="37">
        <f t="shared" si="167"/>
        <v>5412</v>
      </c>
      <c r="B5416" s="124" t="s">
        <v>201</v>
      </c>
      <c r="C5416" s="125" t="s">
        <v>13513</v>
      </c>
      <c r="D5416" s="125" t="s">
        <v>13514</v>
      </c>
      <c r="E5416" s="125" t="s">
        <v>13409</v>
      </c>
      <c r="F5416" s="125"/>
      <c r="G5416" s="125">
        <v>1</v>
      </c>
      <c r="H5416" s="152">
        <v>112.05</v>
      </c>
      <c r="I5416" s="162">
        <v>0.25</v>
      </c>
      <c r="J5416" s="158">
        <f t="shared" si="164"/>
        <v>84.037499999999994</v>
      </c>
    </row>
    <row r="5417" spans="1:10" ht="15.75">
      <c r="A5417" s="37">
        <f t="shared" si="167"/>
        <v>5413</v>
      </c>
      <c r="B5417" s="124" t="s">
        <v>201</v>
      </c>
      <c r="C5417" s="125" t="s">
        <v>13515</v>
      </c>
      <c r="D5417" s="125" t="s">
        <v>13516</v>
      </c>
      <c r="E5417" s="125" t="s">
        <v>13409</v>
      </c>
      <c r="F5417" s="125"/>
      <c r="G5417" s="125">
        <v>1</v>
      </c>
      <c r="H5417" s="152">
        <v>105.3</v>
      </c>
      <c r="I5417" s="162">
        <v>0.25</v>
      </c>
      <c r="J5417" s="158">
        <f t="shared" si="164"/>
        <v>78.974999999999994</v>
      </c>
    </row>
    <row r="5418" spans="1:10" ht="15.75">
      <c r="A5418" s="37">
        <f t="shared" si="167"/>
        <v>5414</v>
      </c>
      <c r="B5418" s="124" t="s">
        <v>201</v>
      </c>
      <c r="C5418" s="125" t="s">
        <v>13517</v>
      </c>
      <c r="D5418" s="125" t="s">
        <v>13518</v>
      </c>
      <c r="E5418" s="125" t="s">
        <v>13409</v>
      </c>
      <c r="F5418" s="125"/>
      <c r="G5418" s="125">
        <v>1</v>
      </c>
      <c r="H5418" s="152">
        <v>112.05</v>
      </c>
      <c r="I5418" s="162">
        <v>0.25</v>
      </c>
      <c r="J5418" s="158">
        <f t="shared" si="164"/>
        <v>84.037499999999994</v>
      </c>
    </row>
    <row r="5419" spans="1:10" ht="15.75">
      <c r="A5419" s="37">
        <f t="shared" si="167"/>
        <v>5415</v>
      </c>
      <c r="B5419" s="124" t="s">
        <v>201</v>
      </c>
      <c r="C5419" s="125" t="s">
        <v>13519</v>
      </c>
      <c r="D5419" s="125" t="s">
        <v>12144</v>
      </c>
      <c r="E5419" s="125" t="s">
        <v>13409</v>
      </c>
      <c r="F5419" s="125"/>
      <c r="G5419" s="125">
        <v>1</v>
      </c>
      <c r="H5419" s="152">
        <v>15.1</v>
      </c>
      <c r="I5419" s="162">
        <v>0.25</v>
      </c>
      <c r="J5419" s="158">
        <f t="shared" si="164"/>
        <v>11.324999999999999</v>
      </c>
    </row>
    <row r="5420" spans="1:10" ht="15.75">
      <c r="A5420" s="37">
        <f t="shared" si="167"/>
        <v>5416</v>
      </c>
      <c r="B5420" s="124" t="s">
        <v>201</v>
      </c>
      <c r="C5420" s="125" t="s">
        <v>13520</v>
      </c>
      <c r="D5420" s="125" t="s">
        <v>13521</v>
      </c>
      <c r="E5420" s="125" t="s">
        <v>13409</v>
      </c>
      <c r="F5420" s="125"/>
      <c r="G5420" s="125">
        <v>1</v>
      </c>
      <c r="H5420" s="152">
        <v>333.3</v>
      </c>
      <c r="I5420" s="162">
        <v>0.25</v>
      </c>
      <c r="J5420" s="158">
        <f t="shared" si="164"/>
        <v>249.97500000000002</v>
      </c>
    </row>
    <row r="5421" spans="1:10" ht="15.75">
      <c r="A5421" s="37">
        <f t="shared" si="167"/>
        <v>5417</v>
      </c>
      <c r="B5421" s="124" t="s">
        <v>201</v>
      </c>
      <c r="C5421" s="125" t="s">
        <v>13522</v>
      </c>
      <c r="D5421" s="125" t="s">
        <v>13523</v>
      </c>
      <c r="E5421" s="125" t="s">
        <v>13409</v>
      </c>
      <c r="F5421" s="125"/>
      <c r="G5421" s="125">
        <v>1</v>
      </c>
      <c r="H5421" s="152">
        <v>333.3</v>
      </c>
      <c r="I5421" s="162">
        <v>0.25</v>
      </c>
      <c r="J5421" s="158">
        <f t="shared" si="164"/>
        <v>249.97500000000002</v>
      </c>
    </row>
    <row r="5422" spans="1:10" ht="15.75">
      <c r="A5422" s="37">
        <f t="shared" si="167"/>
        <v>5418</v>
      </c>
      <c r="B5422" s="124" t="s">
        <v>201</v>
      </c>
      <c r="C5422" s="125" t="s">
        <v>13524</v>
      </c>
      <c r="D5422" s="125" t="s">
        <v>13525</v>
      </c>
      <c r="E5422" s="125" t="s">
        <v>13409</v>
      </c>
      <c r="F5422" s="125"/>
      <c r="G5422" s="125">
        <v>1</v>
      </c>
      <c r="H5422" s="152">
        <v>230.95</v>
      </c>
      <c r="I5422" s="162">
        <v>0.25</v>
      </c>
      <c r="J5422" s="158">
        <f t="shared" si="164"/>
        <v>173.21249999999998</v>
      </c>
    </row>
    <row r="5423" spans="1:10" ht="15.75">
      <c r="A5423" s="37">
        <f t="shared" si="167"/>
        <v>5419</v>
      </c>
      <c r="B5423" s="124" t="s">
        <v>201</v>
      </c>
      <c r="C5423" s="125" t="s">
        <v>13526</v>
      </c>
      <c r="D5423" s="125" t="s">
        <v>13527</v>
      </c>
      <c r="E5423" s="125" t="s">
        <v>13409</v>
      </c>
      <c r="F5423" s="125"/>
      <c r="G5423" s="125">
        <v>1</v>
      </c>
      <c r="H5423" s="152">
        <v>155.80000000000001</v>
      </c>
      <c r="I5423" s="162">
        <v>0.25</v>
      </c>
      <c r="J5423" s="158">
        <f t="shared" si="164"/>
        <v>116.85000000000001</v>
      </c>
    </row>
    <row r="5424" spans="1:10" ht="15.75">
      <c r="A5424" s="37">
        <f t="shared" si="167"/>
        <v>5420</v>
      </c>
      <c r="B5424" s="124" t="s">
        <v>201</v>
      </c>
      <c r="C5424" s="125" t="s">
        <v>13528</v>
      </c>
      <c r="D5424" s="125" t="s">
        <v>13529</v>
      </c>
      <c r="E5424" s="125" t="s">
        <v>13409</v>
      </c>
      <c r="F5424" s="125"/>
      <c r="G5424" s="125">
        <v>1</v>
      </c>
      <c r="H5424" s="152">
        <v>17.75</v>
      </c>
      <c r="I5424" s="162">
        <v>0.25</v>
      </c>
      <c r="J5424" s="158">
        <f t="shared" si="164"/>
        <v>13.3125</v>
      </c>
    </row>
    <row r="5425" spans="1:10" ht="15.75">
      <c r="A5425" s="37">
        <f t="shared" si="167"/>
        <v>5421</v>
      </c>
      <c r="B5425" s="124" t="s">
        <v>201</v>
      </c>
      <c r="C5425" s="125" t="s">
        <v>13530</v>
      </c>
      <c r="D5425" s="126" t="s">
        <v>13531</v>
      </c>
      <c r="E5425" s="125" t="s">
        <v>13409</v>
      </c>
      <c r="F5425" s="125"/>
      <c r="G5425" s="125">
        <v>1</v>
      </c>
      <c r="H5425" s="152">
        <v>2083.85</v>
      </c>
      <c r="I5425" s="162">
        <v>0.25</v>
      </c>
      <c r="J5425" s="158">
        <f t="shared" si="164"/>
        <v>1562.8874999999998</v>
      </c>
    </row>
    <row r="5426" spans="1:10" ht="15.75">
      <c r="A5426" s="37">
        <f t="shared" si="167"/>
        <v>5422</v>
      </c>
      <c r="B5426" s="124" t="s">
        <v>201</v>
      </c>
      <c r="C5426" s="125" t="s">
        <v>13532</v>
      </c>
      <c r="D5426" s="125" t="s">
        <v>13533</v>
      </c>
      <c r="E5426" s="125" t="s">
        <v>13409</v>
      </c>
      <c r="F5426" s="125"/>
      <c r="G5426" s="125">
        <v>1</v>
      </c>
      <c r="H5426" s="152">
        <v>2083.85</v>
      </c>
      <c r="I5426" s="162">
        <v>0.25</v>
      </c>
      <c r="J5426" s="158">
        <f t="shared" si="164"/>
        <v>1562.8874999999998</v>
      </c>
    </row>
    <row r="5427" spans="1:10" ht="15.75">
      <c r="A5427" s="37">
        <f t="shared" si="167"/>
        <v>5423</v>
      </c>
      <c r="B5427" s="124" t="s">
        <v>201</v>
      </c>
      <c r="C5427" s="125" t="s">
        <v>13534</v>
      </c>
      <c r="D5427" s="126" t="s">
        <v>13535</v>
      </c>
      <c r="E5427" s="125" t="s">
        <v>13409</v>
      </c>
      <c r="F5427" s="125"/>
      <c r="G5427" s="125">
        <v>1</v>
      </c>
      <c r="H5427" s="152">
        <v>1100</v>
      </c>
      <c r="I5427" s="162">
        <v>0.25</v>
      </c>
      <c r="J5427" s="158">
        <f t="shared" si="164"/>
        <v>825</v>
      </c>
    </row>
    <row r="5428" spans="1:10" ht="15.75">
      <c r="A5428" s="37">
        <f t="shared" si="167"/>
        <v>5424</v>
      </c>
      <c r="B5428" s="124" t="s">
        <v>201</v>
      </c>
      <c r="C5428" s="125" t="s">
        <v>13536</v>
      </c>
      <c r="D5428" s="126" t="s">
        <v>13537</v>
      </c>
      <c r="E5428" s="125" t="s">
        <v>13409</v>
      </c>
      <c r="F5428" s="125"/>
      <c r="G5428" s="125">
        <v>1</v>
      </c>
      <c r="H5428" s="152">
        <v>2083.85</v>
      </c>
      <c r="I5428" s="162">
        <v>0.25</v>
      </c>
      <c r="J5428" s="158">
        <f t="shared" si="164"/>
        <v>1562.8874999999998</v>
      </c>
    </row>
    <row r="5429" spans="1:10" ht="15.75">
      <c r="A5429" s="37">
        <f t="shared" si="167"/>
        <v>5425</v>
      </c>
      <c r="B5429" s="124" t="s">
        <v>201</v>
      </c>
      <c r="C5429" s="125" t="s">
        <v>13538</v>
      </c>
      <c r="D5429" s="125" t="s">
        <v>13539</v>
      </c>
      <c r="E5429" s="125" t="s">
        <v>13409</v>
      </c>
      <c r="F5429" s="125"/>
      <c r="G5429" s="125">
        <v>1</v>
      </c>
      <c r="H5429" s="152">
        <v>2944.85</v>
      </c>
      <c r="I5429" s="162">
        <v>0.25</v>
      </c>
      <c r="J5429" s="158">
        <f t="shared" si="164"/>
        <v>2208.6374999999998</v>
      </c>
    </row>
    <row r="5430" spans="1:10" ht="15.75">
      <c r="A5430" s="37">
        <f t="shared" si="167"/>
        <v>5426</v>
      </c>
      <c r="B5430" s="124" t="s">
        <v>201</v>
      </c>
      <c r="C5430" s="125" t="s">
        <v>13540</v>
      </c>
      <c r="D5430" s="125" t="s">
        <v>13541</v>
      </c>
      <c r="E5430" s="125" t="s">
        <v>13409</v>
      </c>
      <c r="F5430" s="125"/>
      <c r="G5430" s="125">
        <v>1</v>
      </c>
      <c r="H5430" s="152">
        <v>21.15</v>
      </c>
      <c r="I5430" s="162">
        <v>0.25</v>
      </c>
      <c r="J5430" s="158">
        <f t="shared" si="164"/>
        <v>15.862499999999999</v>
      </c>
    </row>
    <row r="5431" spans="1:10" ht="15.75">
      <c r="A5431" s="37">
        <f t="shared" si="167"/>
        <v>5427</v>
      </c>
      <c r="B5431" s="124" t="s">
        <v>201</v>
      </c>
      <c r="C5431" s="125" t="s">
        <v>13542</v>
      </c>
      <c r="D5431" s="126" t="s">
        <v>13543</v>
      </c>
      <c r="E5431" s="125" t="s">
        <v>13409</v>
      </c>
      <c r="F5431" s="125"/>
      <c r="G5431" s="125">
        <v>1</v>
      </c>
      <c r="H5431" s="152">
        <v>4790</v>
      </c>
      <c r="I5431" s="162">
        <v>0.25</v>
      </c>
      <c r="J5431" s="158">
        <f t="shared" si="164"/>
        <v>3592.5</v>
      </c>
    </row>
    <row r="5432" spans="1:10" ht="15.75">
      <c r="A5432" s="37">
        <f t="shared" si="167"/>
        <v>5428</v>
      </c>
      <c r="B5432" s="124" t="s">
        <v>201</v>
      </c>
      <c r="C5432" s="125" t="s">
        <v>13544</v>
      </c>
      <c r="D5432" s="125" t="s">
        <v>13545</v>
      </c>
      <c r="E5432" s="125" t="s">
        <v>13409</v>
      </c>
      <c r="F5432" s="125"/>
      <c r="G5432" s="125">
        <v>1</v>
      </c>
      <c r="H5432" s="152">
        <v>31.5</v>
      </c>
      <c r="I5432" s="162">
        <v>0.25</v>
      </c>
      <c r="J5432" s="158">
        <f t="shared" si="164"/>
        <v>23.625</v>
      </c>
    </row>
    <row r="5433" spans="1:10" ht="15.75">
      <c r="A5433" s="37">
        <f t="shared" si="167"/>
        <v>5429</v>
      </c>
      <c r="B5433" s="124" t="s">
        <v>201</v>
      </c>
      <c r="C5433" s="125" t="s">
        <v>13546</v>
      </c>
      <c r="D5433" s="125" t="s">
        <v>13547</v>
      </c>
      <c r="E5433" s="125" t="s">
        <v>13409</v>
      </c>
      <c r="F5433" s="125"/>
      <c r="G5433" s="125">
        <v>1</v>
      </c>
      <c r="H5433" s="152">
        <v>98.4</v>
      </c>
      <c r="I5433" s="162">
        <v>0.25</v>
      </c>
      <c r="J5433" s="158">
        <f t="shared" si="164"/>
        <v>73.800000000000011</v>
      </c>
    </row>
    <row r="5434" spans="1:10" ht="15.75">
      <c r="A5434" s="37">
        <f t="shared" si="167"/>
        <v>5430</v>
      </c>
      <c r="B5434" s="124" t="s">
        <v>201</v>
      </c>
      <c r="C5434" s="125" t="s">
        <v>13548</v>
      </c>
      <c r="D5434" s="125" t="s">
        <v>13549</v>
      </c>
      <c r="E5434" s="125" t="s">
        <v>13409</v>
      </c>
      <c r="F5434" s="125"/>
      <c r="G5434" s="125">
        <v>1</v>
      </c>
      <c r="H5434" s="152">
        <v>2733.4</v>
      </c>
      <c r="I5434" s="162">
        <v>0.25</v>
      </c>
      <c r="J5434" s="158">
        <f t="shared" si="164"/>
        <v>2050.0500000000002</v>
      </c>
    </row>
    <row r="5435" spans="1:10" ht="15.75">
      <c r="A5435" s="37">
        <f t="shared" si="167"/>
        <v>5431</v>
      </c>
      <c r="B5435" s="124" t="s">
        <v>201</v>
      </c>
      <c r="C5435" s="125" t="s">
        <v>13550</v>
      </c>
      <c r="D5435" s="125" t="s">
        <v>13551</v>
      </c>
      <c r="E5435" s="125" t="s">
        <v>13409</v>
      </c>
      <c r="F5435" s="125"/>
      <c r="G5435" s="125">
        <v>1</v>
      </c>
      <c r="H5435" s="152">
        <v>3917.55</v>
      </c>
      <c r="I5435" s="162">
        <v>0.25</v>
      </c>
      <c r="J5435" s="158">
        <f t="shared" si="164"/>
        <v>2938.1625000000004</v>
      </c>
    </row>
    <row r="5436" spans="1:10" ht="15.75">
      <c r="A5436" s="37">
        <f t="shared" si="167"/>
        <v>5432</v>
      </c>
      <c r="B5436" s="124" t="s">
        <v>201</v>
      </c>
      <c r="C5436" s="125" t="s">
        <v>13552</v>
      </c>
      <c r="D5436" s="125" t="s">
        <v>13553</v>
      </c>
      <c r="E5436" s="125" t="s">
        <v>13409</v>
      </c>
      <c r="F5436" s="125"/>
      <c r="G5436" s="125">
        <v>1</v>
      </c>
      <c r="H5436" s="152">
        <v>5596.5</v>
      </c>
      <c r="I5436" s="162">
        <v>0.25</v>
      </c>
      <c r="J5436" s="158">
        <f t="shared" si="164"/>
        <v>4197.375</v>
      </c>
    </row>
    <row r="5437" spans="1:10" ht="15.75">
      <c r="A5437" s="37">
        <f t="shared" si="167"/>
        <v>5433</v>
      </c>
      <c r="B5437" s="124" t="s">
        <v>201</v>
      </c>
      <c r="C5437" s="125" t="s">
        <v>13554</v>
      </c>
      <c r="D5437" s="125" t="s">
        <v>13555</v>
      </c>
      <c r="E5437" s="125" t="s">
        <v>13409</v>
      </c>
      <c r="F5437" s="125"/>
      <c r="G5437" s="125">
        <v>1</v>
      </c>
      <c r="H5437" s="152">
        <v>3536.25</v>
      </c>
      <c r="I5437" s="162">
        <v>0.25</v>
      </c>
      <c r="J5437" s="158">
        <f t="shared" si="164"/>
        <v>2652.1875</v>
      </c>
    </row>
    <row r="5438" spans="1:10" ht="15.75">
      <c r="A5438" s="37">
        <f t="shared" si="167"/>
        <v>5434</v>
      </c>
      <c r="B5438" s="124" t="s">
        <v>201</v>
      </c>
      <c r="C5438" s="125" t="s">
        <v>13556</v>
      </c>
      <c r="D5438" s="125" t="s">
        <v>13557</v>
      </c>
      <c r="E5438" s="125" t="s">
        <v>13409</v>
      </c>
      <c r="F5438" s="125"/>
      <c r="G5438" s="125">
        <v>1</v>
      </c>
      <c r="H5438" s="152">
        <v>2733.4</v>
      </c>
      <c r="I5438" s="162">
        <v>0.25</v>
      </c>
      <c r="J5438" s="158">
        <f t="shared" si="164"/>
        <v>2050.0500000000002</v>
      </c>
    </row>
    <row r="5439" spans="1:10" ht="15.75">
      <c r="A5439" s="37">
        <f t="shared" si="167"/>
        <v>5435</v>
      </c>
      <c r="B5439" s="124" t="s">
        <v>201</v>
      </c>
      <c r="C5439" s="125" t="s">
        <v>13558</v>
      </c>
      <c r="D5439" s="125" t="s">
        <v>13559</v>
      </c>
      <c r="E5439" s="125" t="s">
        <v>13409</v>
      </c>
      <c r="F5439" s="125"/>
      <c r="G5439" s="125">
        <v>1</v>
      </c>
      <c r="H5439" s="152">
        <v>3553.4</v>
      </c>
      <c r="I5439" s="162">
        <v>0.25</v>
      </c>
      <c r="J5439" s="158">
        <f t="shared" si="164"/>
        <v>2665.05</v>
      </c>
    </row>
    <row r="5440" spans="1:10" ht="15.75">
      <c r="A5440" s="37">
        <f t="shared" si="167"/>
        <v>5436</v>
      </c>
      <c r="B5440" s="124" t="s">
        <v>201</v>
      </c>
      <c r="C5440" s="125" t="s">
        <v>13560</v>
      </c>
      <c r="D5440" s="125" t="s">
        <v>13561</v>
      </c>
      <c r="E5440" s="125" t="s">
        <v>13409</v>
      </c>
      <c r="F5440" s="125"/>
      <c r="G5440" s="125">
        <v>1</v>
      </c>
      <c r="H5440" s="152">
        <v>6286.65</v>
      </c>
      <c r="I5440" s="162">
        <v>0.25</v>
      </c>
      <c r="J5440" s="158">
        <f t="shared" si="164"/>
        <v>4714.9874999999993</v>
      </c>
    </row>
    <row r="5441" spans="1:10" ht="15.75">
      <c r="A5441" s="37">
        <f t="shared" si="167"/>
        <v>5437</v>
      </c>
      <c r="B5441" s="124" t="s">
        <v>201</v>
      </c>
      <c r="C5441" s="125" t="s">
        <v>13562</v>
      </c>
      <c r="D5441" s="125" t="s">
        <v>13563</v>
      </c>
      <c r="E5441" s="125" t="s">
        <v>13409</v>
      </c>
      <c r="F5441" s="125"/>
      <c r="G5441" s="125">
        <v>1</v>
      </c>
      <c r="H5441" s="152">
        <v>2186.65</v>
      </c>
      <c r="I5441" s="162">
        <v>0.25</v>
      </c>
      <c r="J5441" s="158">
        <f t="shared" si="164"/>
        <v>1639.9875000000002</v>
      </c>
    </row>
    <row r="5442" spans="1:10" ht="15.75">
      <c r="A5442" s="37">
        <f t="shared" si="167"/>
        <v>5438</v>
      </c>
      <c r="B5442" s="124" t="s">
        <v>201</v>
      </c>
      <c r="C5442" s="125" t="s">
        <v>13564</v>
      </c>
      <c r="D5442" s="125" t="s">
        <v>13565</v>
      </c>
      <c r="E5442" s="125" t="s">
        <v>13409</v>
      </c>
      <c r="F5442" s="125"/>
      <c r="G5442" s="125">
        <v>1</v>
      </c>
      <c r="H5442" s="152">
        <v>4100</v>
      </c>
      <c r="I5442" s="162">
        <v>0.25</v>
      </c>
      <c r="J5442" s="158">
        <f t="shared" si="164"/>
        <v>3075</v>
      </c>
    </row>
    <row r="5443" spans="1:10" ht="15.75">
      <c r="A5443" s="37">
        <f t="shared" si="167"/>
        <v>5439</v>
      </c>
      <c r="B5443" s="124" t="s">
        <v>201</v>
      </c>
      <c r="C5443" s="125" t="s">
        <v>13566</v>
      </c>
      <c r="D5443" s="125" t="s">
        <v>13567</v>
      </c>
      <c r="E5443" s="125" t="s">
        <v>13409</v>
      </c>
      <c r="F5443" s="125"/>
      <c r="G5443" s="125">
        <v>1</v>
      </c>
      <c r="H5443" s="152">
        <v>6833.4</v>
      </c>
      <c r="I5443" s="162">
        <v>0.25</v>
      </c>
      <c r="J5443" s="158">
        <f t="shared" si="164"/>
        <v>5125.0499999999993</v>
      </c>
    </row>
    <row r="5444" spans="1:10" ht="15.75">
      <c r="A5444" s="37">
        <f t="shared" si="167"/>
        <v>5440</v>
      </c>
      <c r="B5444" s="124" t="s">
        <v>201</v>
      </c>
      <c r="C5444" s="125" t="s">
        <v>13568</v>
      </c>
      <c r="D5444" s="125" t="s">
        <v>13569</v>
      </c>
      <c r="E5444" s="125" t="s">
        <v>13409</v>
      </c>
      <c r="F5444" s="125"/>
      <c r="G5444" s="125">
        <v>1</v>
      </c>
      <c r="H5444" s="152">
        <v>4100</v>
      </c>
      <c r="I5444" s="162">
        <v>0.25</v>
      </c>
      <c r="J5444" s="158">
        <f t="shared" si="164"/>
        <v>3075</v>
      </c>
    </row>
    <row r="5445" spans="1:10" ht="15.75">
      <c r="A5445" s="37">
        <f t="shared" si="167"/>
        <v>5441</v>
      </c>
      <c r="B5445" s="124" t="s">
        <v>201</v>
      </c>
      <c r="C5445" s="125" t="s">
        <v>13570</v>
      </c>
      <c r="D5445" s="125" t="s">
        <v>13571</v>
      </c>
      <c r="E5445" s="125" t="s">
        <v>13409</v>
      </c>
      <c r="F5445" s="125"/>
      <c r="G5445" s="125">
        <v>1</v>
      </c>
      <c r="H5445" s="152">
        <v>2733.4</v>
      </c>
      <c r="I5445" s="162">
        <v>0.25</v>
      </c>
      <c r="J5445" s="158">
        <f t="shared" si="164"/>
        <v>2050.0500000000002</v>
      </c>
    </row>
    <row r="5446" spans="1:10" ht="15.75">
      <c r="A5446" s="37">
        <f t="shared" si="167"/>
        <v>5442</v>
      </c>
      <c r="B5446" s="124" t="s">
        <v>201</v>
      </c>
      <c r="C5446" s="125" t="s">
        <v>13572</v>
      </c>
      <c r="D5446" s="125" t="s">
        <v>13573</v>
      </c>
      <c r="E5446" s="125" t="s">
        <v>13409</v>
      </c>
      <c r="F5446" s="125"/>
      <c r="G5446" s="125">
        <v>1</v>
      </c>
      <c r="H5446" s="152">
        <v>1079.6500000000001</v>
      </c>
      <c r="I5446" s="162">
        <v>0.25</v>
      </c>
      <c r="J5446" s="158">
        <f t="shared" si="164"/>
        <v>809.73750000000007</v>
      </c>
    </row>
    <row r="5447" spans="1:10" ht="15.75">
      <c r="A5447" s="37">
        <f t="shared" ref="A5447:A5510" si="168">A5446+1</f>
        <v>5443</v>
      </c>
      <c r="B5447" s="124" t="s">
        <v>201</v>
      </c>
      <c r="C5447" s="125" t="s">
        <v>13574</v>
      </c>
      <c r="D5447" s="125" t="s">
        <v>13575</v>
      </c>
      <c r="E5447" s="125" t="s">
        <v>13409</v>
      </c>
      <c r="F5447" s="125"/>
      <c r="G5447" s="125">
        <v>1</v>
      </c>
      <c r="H5447" s="152">
        <v>45.1</v>
      </c>
      <c r="I5447" s="162">
        <v>0.25</v>
      </c>
      <c r="J5447" s="158">
        <f t="shared" si="164"/>
        <v>33.825000000000003</v>
      </c>
    </row>
    <row r="5448" spans="1:10" ht="15.75">
      <c r="A5448" s="37">
        <f t="shared" si="168"/>
        <v>5444</v>
      </c>
      <c r="B5448" s="124" t="s">
        <v>201</v>
      </c>
      <c r="C5448" s="125" t="s">
        <v>13576</v>
      </c>
      <c r="D5448" s="125" t="s">
        <v>13577</v>
      </c>
      <c r="E5448" s="125" t="s">
        <v>13409</v>
      </c>
      <c r="F5448" s="125"/>
      <c r="G5448" s="125">
        <v>1</v>
      </c>
      <c r="H5448" s="152">
        <v>45.1</v>
      </c>
      <c r="I5448" s="162">
        <v>0.25</v>
      </c>
      <c r="J5448" s="158">
        <f t="shared" si="164"/>
        <v>33.825000000000003</v>
      </c>
    </row>
    <row r="5449" spans="1:10" ht="15.75">
      <c r="A5449" s="37">
        <f t="shared" si="168"/>
        <v>5445</v>
      </c>
      <c r="B5449" s="124" t="s">
        <v>201</v>
      </c>
      <c r="C5449" s="125" t="s">
        <v>13578</v>
      </c>
      <c r="D5449" s="125" t="s">
        <v>13579</v>
      </c>
      <c r="E5449" s="125" t="s">
        <v>13409</v>
      </c>
      <c r="F5449" s="125"/>
      <c r="G5449" s="125">
        <v>1</v>
      </c>
      <c r="H5449" s="152">
        <v>45.1</v>
      </c>
      <c r="I5449" s="162">
        <v>0.25</v>
      </c>
      <c r="J5449" s="158">
        <f t="shared" si="164"/>
        <v>33.825000000000003</v>
      </c>
    </row>
    <row r="5450" spans="1:10" ht="15.75">
      <c r="A5450" s="37">
        <f t="shared" si="168"/>
        <v>5446</v>
      </c>
      <c r="B5450" s="124" t="s">
        <v>201</v>
      </c>
      <c r="C5450" s="125" t="s">
        <v>13580</v>
      </c>
      <c r="D5450" s="125" t="s">
        <v>13581</v>
      </c>
      <c r="E5450" s="125" t="s">
        <v>13409</v>
      </c>
      <c r="F5450" s="125"/>
      <c r="G5450" s="125">
        <v>1</v>
      </c>
      <c r="H5450" s="152">
        <v>45.1</v>
      </c>
      <c r="I5450" s="162">
        <v>0.25</v>
      </c>
      <c r="J5450" s="158">
        <f t="shared" si="164"/>
        <v>33.825000000000003</v>
      </c>
    </row>
    <row r="5451" spans="1:10" ht="15.75">
      <c r="A5451" s="37">
        <f t="shared" si="168"/>
        <v>5447</v>
      </c>
      <c r="B5451" s="124" t="s">
        <v>201</v>
      </c>
      <c r="C5451" s="125" t="s">
        <v>13582</v>
      </c>
      <c r="D5451" s="125" t="s">
        <v>13583</v>
      </c>
      <c r="E5451" s="125" t="s">
        <v>13409</v>
      </c>
      <c r="F5451" s="125"/>
      <c r="G5451" s="125">
        <v>1</v>
      </c>
      <c r="H5451" s="152">
        <v>45.1</v>
      </c>
      <c r="I5451" s="162">
        <v>0.25</v>
      </c>
      <c r="J5451" s="158">
        <f t="shared" si="164"/>
        <v>33.825000000000003</v>
      </c>
    </row>
    <row r="5452" spans="1:10" ht="15.75">
      <c r="A5452" s="37">
        <f t="shared" si="168"/>
        <v>5448</v>
      </c>
      <c r="B5452" s="124" t="s">
        <v>201</v>
      </c>
      <c r="C5452" s="125" t="s">
        <v>13584</v>
      </c>
      <c r="D5452" s="125" t="s">
        <v>13585</v>
      </c>
      <c r="E5452" s="125" t="s">
        <v>13409</v>
      </c>
      <c r="F5452" s="125"/>
      <c r="G5452" s="125">
        <v>1</v>
      </c>
      <c r="H5452" s="152">
        <v>16.399999999999999</v>
      </c>
      <c r="I5452" s="162">
        <v>0.25</v>
      </c>
      <c r="J5452" s="158">
        <f t="shared" si="164"/>
        <v>12.299999999999999</v>
      </c>
    </row>
    <row r="5453" spans="1:10" ht="15.75">
      <c r="A5453" s="37">
        <f t="shared" si="168"/>
        <v>5449</v>
      </c>
      <c r="B5453" s="124" t="s">
        <v>201</v>
      </c>
      <c r="C5453" s="125" t="s">
        <v>13586</v>
      </c>
      <c r="D5453" s="125" t="s">
        <v>13587</v>
      </c>
      <c r="E5453" s="125" t="s">
        <v>13409</v>
      </c>
      <c r="F5453" s="125"/>
      <c r="G5453" s="125">
        <v>1</v>
      </c>
      <c r="H5453" s="152">
        <v>16.399999999999999</v>
      </c>
      <c r="I5453" s="162">
        <v>0.25</v>
      </c>
      <c r="J5453" s="158">
        <f t="shared" si="164"/>
        <v>12.299999999999999</v>
      </c>
    </row>
    <row r="5454" spans="1:10" ht="15.75">
      <c r="A5454" s="37">
        <f t="shared" si="168"/>
        <v>5450</v>
      </c>
      <c r="B5454" s="124" t="s">
        <v>201</v>
      </c>
      <c r="C5454" s="125" t="s">
        <v>13588</v>
      </c>
      <c r="D5454" s="125" t="s">
        <v>13589</v>
      </c>
      <c r="E5454" s="125" t="s">
        <v>13409</v>
      </c>
      <c r="F5454" s="125"/>
      <c r="G5454" s="125">
        <v>1</v>
      </c>
      <c r="H5454" s="152">
        <v>25.35</v>
      </c>
      <c r="I5454" s="162">
        <v>0.25</v>
      </c>
      <c r="J5454" s="158">
        <f t="shared" si="164"/>
        <v>19.012500000000003</v>
      </c>
    </row>
    <row r="5455" spans="1:10" ht="15.75">
      <c r="A5455" s="37">
        <f t="shared" si="168"/>
        <v>5451</v>
      </c>
      <c r="B5455" s="124" t="s">
        <v>201</v>
      </c>
      <c r="C5455" s="125" t="s">
        <v>13590</v>
      </c>
      <c r="D5455" s="125" t="s">
        <v>13591</v>
      </c>
      <c r="E5455" s="125" t="s">
        <v>13409</v>
      </c>
      <c r="F5455" s="125"/>
      <c r="G5455" s="125">
        <v>1</v>
      </c>
      <c r="H5455" s="152">
        <v>9.5500000000000007</v>
      </c>
      <c r="I5455" s="162">
        <v>0.25</v>
      </c>
      <c r="J5455" s="158">
        <f t="shared" si="164"/>
        <v>7.1625000000000005</v>
      </c>
    </row>
    <row r="5456" spans="1:10" ht="15.75">
      <c r="A5456" s="37">
        <f t="shared" si="168"/>
        <v>5452</v>
      </c>
      <c r="B5456" s="124" t="s">
        <v>201</v>
      </c>
      <c r="C5456" s="125" t="s">
        <v>13592</v>
      </c>
      <c r="D5456" s="125" t="s">
        <v>13593</v>
      </c>
      <c r="E5456" s="125" t="s">
        <v>13409</v>
      </c>
      <c r="F5456" s="125"/>
      <c r="G5456" s="125">
        <v>1</v>
      </c>
      <c r="H5456" s="152">
        <v>13.65</v>
      </c>
      <c r="I5456" s="162">
        <v>0.25</v>
      </c>
      <c r="J5456" s="158">
        <f t="shared" si="164"/>
        <v>10.237500000000001</v>
      </c>
    </row>
    <row r="5457" spans="1:10" ht="15.75">
      <c r="A5457" s="37">
        <f t="shared" si="168"/>
        <v>5453</v>
      </c>
      <c r="B5457" s="124" t="s">
        <v>201</v>
      </c>
      <c r="C5457" s="125" t="s">
        <v>13594</v>
      </c>
      <c r="D5457" s="125" t="s">
        <v>13595</v>
      </c>
      <c r="E5457" s="125" t="s">
        <v>13409</v>
      </c>
      <c r="F5457" s="125"/>
      <c r="G5457" s="125">
        <v>1</v>
      </c>
      <c r="H5457" s="152">
        <v>13.65</v>
      </c>
      <c r="I5457" s="162">
        <v>0.25</v>
      </c>
      <c r="J5457" s="158">
        <f t="shared" si="164"/>
        <v>10.237500000000001</v>
      </c>
    </row>
    <row r="5458" spans="1:10" ht="15.75">
      <c r="A5458" s="37">
        <f t="shared" si="168"/>
        <v>5454</v>
      </c>
      <c r="B5458" s="124" t="s">
        <v>201</v>
      </c>
      <c r="C5458" s="125" t="s">
        <v>13596</v>
      </c>
      <c r="D5458" s="125" t="s">
        <v>13597</v>
      </c>
      <c r="E5458" s="125" t="s">
        <v>13409</v>
      </c>
      <c r="F5458" s="125"/>
      <c r="G5458" s="125">
        <v>1</v>
      </c>
      <c r="H5458" s="152">
        <v>22.55</v>
      </c>
      <c r="I5458" s="162">
        <v>0.25</v>
      </c>
      <c r="J5458" s="158">
        <f t="shared" ref="J5458:J5521" si="169">H5458*(1-I5458)</f>
        <v>16.912500000000001</v>
      </c>
    </row>
    <row r="5459" spans="1:10" ht="15.75">
      <c r="A5459" s="37">
        <f t="shared" si="168"/>
        <v>5455</v>
      </c>
      <c r="B5459" s="124" t="s">
        <v>201</v>
      </c>
      <c r="C5459" s="125" t="s">
        <v>13598</v>
      </c>
      <c r="D5459" s="125" t="s">
        <v>12143</v>
      </c>
      <c r="E5459" s="125" t="s">
        <v>13409</v>
      </c>
      <c r="F5459" s="125"/>
      <c r="G5459" s="125">
        <v>1</v>
      </c>
      <c r="H5459" s="152">
        <v>11</v>
      </c>
      <c r="I5459" s="162">
        <v>0.25</v>
      </c>
      <c r="J5459" s="158">
        <f t="shared" si="169"/>
        <v>8.25</v>
      </c>
    </row>
    <row r="5460" spans="1:10" ht="15.75">
      <c r="A5460" s="37">
        <f t="shared" si="168"/>
        <v>5456</v>
      </c>
      <c r="B5460" s="124" t="s">
        <v>201</v>
      </c>
      <c r="C5460" s="125" t="s">
        <v>13599</v>
      </c>
      <c r="D5460" s="125" t="s">
        <v>12145</v>
      </c>
      <c r="E5460" s="125" t="s">
        <v>13409</v>
      </c>
      <c r="F5460" s="125"/>
      <c r="G5460" s="125">
        <v>1</v>
      </c>
      <c r="H5460" s="152">
        <v>19.2</v>
      </c>
      <c r="I5460" s="162">
        <v>0.25</v>
      </c>
      <c r="J5460" s="158">
        <f t="shared" si="169"/>
        <v>14.399999999999999</v>
      </c>
    </row>
    <row r="5461" spans="1:10" ht="15.75">
      <c r="A5461" s="37">
        <f t="shared" si="168"/>
        <v>5457</v>
      </c>
      <c r="B5461" s="124" t="s">
        <v>201</v>
      </c>
      <c r="C5461" s="125" t="s">
        <v>13600</v>
      </c>
      <c r="D5461" s="125" t="s">
        <v>12146</v>
      </c>
      <c r="E5461" s="125" t="s">
        <v>13409</v>
      </c>
      <c r="F5461" s="125"/>
      <c r="G5461" s="125">
        <v>1</v>
      </c>
      <c r="H5461" s="152">
        <v>19.2</v>
      </c>
      <c r="I5461" s="162">
        <v>0.25</v>
      </c>
      <c r="J5461" s="158">
        <f t="shared" si="169"/>
        <v>14.399999999999999</v>
      </c>
    </row>
    <row r="5462" spans="1:10" ht="15.75">
      <c r="A5462" s="37">
        <f t="shared" si="168"/>
        <v>5458</v>
      </c>
      <c r="B5462" s="124" t="s">
        <v>201</v>
      </c>
      <c r="C5462" s="125" t="s">
        <v>13601</v>
      </c>
      <c r="D5462" s="125" t="s">
        <v>13602</v>
      </c>
      <c r="E5462" s="125" t="s">
        <v>13409</v>
      </c>
      <c r="F5462" s="125"/>
      <c r="G5462" s="125">
        <v>1</v>
      </c>
      <c r="H5462" s="152">
        <v>25.95</v>
      </c>
      <c r="I5462" s="162">
        <v>0.25</v>
      </c>
      <c r="J5462" s="158">
        <f t="shared" si="169"/>
        <v>19.462499999999999</v>
      </c>
    </row>
    <row r="5463" spans="1:10" ht="15.75">
      <c r="A5463" s="37">
        <f t="shared" si="168"/>
        <v>5459</v>
      </c>
      <c r="B5463" s="124" t="s">
        <v>201</v>
      </c>
      <c r="C5463" s="125" t="s">
        <v>13603</v>
      </c>
      <c r="D5463" s="125" t="s">
        <v>12147</v>
      </c>
      <c r="E5463" s="125" t="s">
        <v>13409</v>
      </c>
      <c r="F5463" s="125"/>
      <c r="G5463" s="125">
        <v>1</v>
      </c>
      <c r="H5463" s="152">
        <v>25.95</v>
      </c>
      <c r="I5463" s="162">
        <v>0.25</v>
      </c>
      <c r="J5463" s="158">
        <f t="shared" si="169"/>
        <v>19.462499999999999</v>
      </c>
    </row>
    <row r="5464" spans="1:10" ht="15.75">
      <c r="A5464" s="37">
        <f t="shared" si="168"/>
        <v>5460</v>
      </c>
      <c r="B5464" s="124" t="s">
        <v>201</v>
      </c>
      <c r="C5464" s="125" t="s">
        <v>13604</v>
      </c>
      <c r="D5464" s="125" t="s">
        <v>13605</v>
      </c>
      <c r="E5464" s="125" t="s">
        <v>13409</v>
      </c>
      <c r="F5464" s="125"/>
      <c r="G5464" s="125">
        <v>1</v>
      </c>
      <c r="H5464" s="152">
        <v>24.6</v>
      </c>
      <c r="I5464" s="162">
        <v>0.25</v>
      </c>
      <c r="J5464" s="158">
        <f t="shared" si="169"/>
        <v>18.450000000000003</v>
      </c>
    </row>
    <row r="5465" spans="1:10" ht="15.75">
      <c r="A5465" s="37">
        <f t="shared" si="168"/>
        <v>5461</v>
      </c>
      <c r="B5465" s="124" t="s">
        <v>201</v>
      </c>
      <c r="C5465" s="125" t="s">
        <v>13606</v>
      </c>
      <c r="D5465" s="125" t="s">
        <v>13607</v>
      </c>
      <c r="E5465" s="125" t="s">
        <v>13409</v>
      </c>
      <c r="F5465" s="125"/>
      <c r="G5465" s="125">
        <v>1</v>
      </c>
      <c r="H5465" s="152">
        <v>24.6</v>
      </c>
      <c r="I5465" s="162">
        <v>0.25</v>
      </c>
      <c r="J5465" s="158">
        <f t="shared" si="169"/>
        <v>18.450000000000003</v>
      </c>
    </row>
    <row r="5466" spans="1:10" ht="15.75">
      <c r="A5466" s="37">
        <f t="shared" si="168"/>
        <v>5462</v>
      </c>
      <c r="B5466" s="124" t="s">
        <v>201</v>
      </c>
      <c r="C5466" s="125" t="s">
        <v>13608</v>
      </c>
      <c r="D5466" s="125" t="s">
        <v>13609</v>
      </c>
      <c r="E5466" s="125" t="s">
        <v>13409</v>
      </c>
      <c r="F5466" s="125"/>
      <c r="G5466" s="125">
        <v>1</v>
      </c>
      <c r="H5466" s="152">
        <v>31.5</v>
      </c>
      <c r="I5466" s="162">
        <v>0.25</v>
      </c>
      <c r="J5466" s="158">
        <f t="shared" si="169"/>
        <v>23.625</v>
      </c>
    </row>
    <row r="5467" spans="1:10" ht="15.75">
      <c r="A5467" s="37">
        <f t="shared" si="168"/>
        <v>5463</v>
      </c>
      <c r="B5467" s="124" t="s">
        <v>201</v>
      </c>
      <c r="C5467" s="125" t="s">
        <v>13610</v>
      </c>
      <c r="D5467" s="125" t="s">
        <v>13611</v>
      </c>
      <c r="E5467" s="125" t="s">
        <v>13409</v>
      </c>
      <c r="F5467" s="125"/>
      <c r="G5467" s="125">
        <v>1</v>
      </c>
      <c r="H5467" s="152">
        <v>41</v>
      </c>
      <c r="I5467" s="162">
        <v>0.25</v>
      </c>
      <c r="J5467" s="158">
        <f t="shared" si="169"/>
        <v>30.75</v>
      </c>
    </row>
    <row r="5468" spans="1:10" ht="15.75">
      <c r="A5468" s="37">
        <f t="shared" si="168"/>
        <v>5464</v>
      </c>
      <c r="B5468" s="124" t="s">
        <v>201</v>
      </c>
      <c r="C5468" s="125" t="s">
        <v>13612</v>
      </c>
      <c r="D5468" s="125" t="s">
        <v>13613</v>
      </c>
      <c r="E5468" s="125" t="s">
        <v>13409</v>
      </c>
      <c r="F5468" s="125"/>
      <c r="G5468" s="125">
        <v>1</v>
      </c>
      <c r="H5468" s="152">
        <v>396.4</v>
      </c>
      <c r="I5468" s="162">
        <v>0.25</v>
      </c>
      <c r="J5468" s="158">
        <f t="shared" si="169"/>
        <v>297.29999999999995</v>
      </c>
    </row>
    <row r="5469" spans="1:10" ht="15.75">
      <c r="A5469" s="37">
        <f t="shared" si="168"/>
        <v>5465</v>
      </c>
      <c r="B5469" s="124" t="s">
        <v>201</v>
      </c>
      <c r="C5469" s="125" t="s">
        <v>13614</v>
      </c>
      <c r="D5469" s="125" t="s">
        <v>13615</v>
      </c>
      <c r="E5469" s="125" t="s">
        <v>13409</v>
      </c>
      <c r="F5469" s="125"/>
      <c r="G5469" s="125">
        <v>1</v>
      </c>
      <c r="H5469" s="152">
        <v>61.5</v>
      </c>
      <c r="I5469" s="162">
        <v>0.25</v>
      </c>
      <c r="J5469" s="158">
        <f t="shared" si="169"/>
        <v>46.125</v>
      </c>
    </row>
    <row r="5470" spans="1:10" ht="15.75">
      <c r="A5470" s="37">
        <f t="shared" si="168"/>
        <v>5466</v>
      </c>
      <c r="B5470" s="124" t="s">
        <v>201</v>
      </c>
      <c r="C5470" s="125" t="s">
        <v>13616</v>
      </c>
      <c r="D5470" s="125" t="s">
        <v>13617</v>
      </c>
      <c r="E5470" s="125" t="s">
        <v>13409</v>
      </c>
      <c r="F5470" s="125"/>
      <c r="G5470" s="125">
        <v>1</v>
      </c>
      <c r="H5470" s="152">
        <v>79.25</v>
      </c>
      <c r="I5470" s="162">
        <v>0.25</v>
      </c>
      <c r="J5470" s="158">
        <f t="shared" si="169"/>
        <v>59.4375</v>
      </c>
    </row>
    <row r="5471" spans="1:10" ht="15.75">
      <c r="A5471" s="37">
        <f t="shared" si="168"/>
        <v>5467</v>
      </c>
      <c r="B5471" s="124" t="s">
        <v>201</v>
      </c>
      <c r="C5471" s="125" t="s">
        <v>13618</v>
      </c>
      <c r="D5471" s="125" t="s">
        <v>13619</v>
      </c>
      <c r="E5471" s="125" t="s">
        <v>13409</v>
      </c>
      <c r="F5471" s="125"/>
      <c r="G5471" s="125">
        <v>1</v>
      </c>
      <c r="H5471" s="152">
        <v>205</v>
      </c>
      <c r="I5471" s="162">
        <v>0.25</v>
      </c>
      <c r="J5471" s="158">
        <f t="shared" si="169"/>
        <v>153.75</v>
      </c>
    </row>
    <row r="5472" spans="1:10" ht="15.75">
      <c r="A5472" s="37">
        <f t="shared" si="168"/>
        <v>5468</v>
      </c>
      <c r="B5472" s="124" t="s">
        <v>201</v>
      </c>
      <c r="C5472" s="125" t="s">
        <v>13620</v>
      </c>
      <c r="D5472" s="125" t="s">
        <v>13621</v>
      </c>
      <c r="E5472" s="125" t="s">
        <v>13409</v>
      </c>
      <c r="F5472" s="125"/>
      <c r="G5472" s="125">
        <v>1</v>
      </c>
      <c r="H5472" s="152">
        <v>21.85</v>
      </c>
      <c r="I5472" s="162">
        <v>0.25</v>
      </c>
      <c r="J5472" s="158">
        <f t="shared" si="169"/>
        <v>16.387500000000003</v>
      </c>
    </row>
    <row r="5473" spans="1:10" ht="15.75">
      <c r="A5473" s="37">
        <f t="shared" si="168"/>
        <v>5469</v>
      </c>
      <c r="B5473" s="124" t="s">
        <v>201</v>
      </c>
      <c r="C5473" s="125" t="s">
        <v>13622</v>
      </c>
      <c r="D5473" s="125" t="s">
        <v>13623</v>
      </c>
      <c r="E5473" s="125" t="s">
        <v>13409</v>
      </c>
      <c r="F5473" s="125"/>
      <c r="G5473" s="125">
        <v>1</v>
      </c>
      <c r="H5473" s="152">
        <v>1756.15</v>
      </c>
      <c r="I5473" s="162">
        <v>0.25</v>
      </c>
      <c r="J5473" s="158">
        <f t="shared" si="169"/>
        <v>1317.1125000000002</v>
      </c>
    </row>
    <row r="5474" spans="1:10" ht="15.75">
      <c r="A5474" s="37">
        <f t="shared" si="168"/>
        <v>5470</v>
      </c>
      <c r="B5474" s="124" t="s">
        <v>201</v>
      </c>
      <c r="C5474" s="125" t="s">
        <v>13624</v>
      </c>
      <c r="D5474" s="125" t="s">
        <v>13625</v>
      </c>
      <c r="E5474" s="125" t="s">
        <v>13409</v>
      </c>
      <c r="F5474" s="125"/>
      <c r="G5474" s="125">
        <v>1</v>
      </c>
      <c r="H5474" s="152">
        <v>164</v>
      </c>
      <c r="I5474" s="162">
        <v>0.25</v>
      </c>
      <c r="J5474" s="158">
        <f t="shared" si="169"/>
        <v>123</v>
      </c>
    </row>
    <row r="5475" spans="1:10" ht="15.75">
      <c r="A5475" s="37">
        <f t="shared" si="168"/>
        <v>5471</v>
      </c>
      <c r="B5475" s="124" t="s">
        <v>201</v>
      </c>
      <c r="C5475" s="125" t="s">
        <v>13626</v>
      </c>
      <c r="D5475" s="125" t="s">
        <v>13627</v>
      </c>
      <c r="E5475" s="125" t="s">
        <v>13409</v>
      </c>
      <c r="F5475" s="125"/>
      <c r="G5475" s="125">
        <v>1</v>
      </c>
      <c r="H5475" s="152">
        <v>1428.15</v>
      </c>
      <c r="I5475" s="162">
        <v>0.25</v>
      </c>
      <c r="J5475" s="158">
        <f t="shared" si="169"/>
        <v>1071.1125000000002</v>
      </c>
    </row>
    <row r="5476" spans="1:10" ht="15.75">
      <c r="A5476" s="37">
        <f t="shared" si="168"/>
        <v>5472</v>
      </c>
      <c r="B5476" s="124" t="s">
        <v>201</v>
      </c>
      <c r="C5476" s="125" t="s">
        <v>13628</v>
      </c>
      <c r="D5476" s="125" t="s">
        <v>13629</v>
      </c>
      <c r="E5476" s="125" t="s">
        <v>13409</v>
      </c>
      <c r="F5476" s="125"/>
      <c r="G5476" s="125">
        <v>1</v>
      </c>
      <c r="H5476" s="152">
        <v>457.9</v>
      </c>
      <c r="I5476" s="162">
        <v>0.25</v>
      </c>
      <c r="J5476" s="158">
        <f t="shared" si="169"/>
        <v>343.42499999999995</v>
      </c>
    </row>
    <row r="5477" spans="1:10" ht="30">
      <c r="A5477" s="37">
        <f t="shared" si="168"/>
        <v>5473</v>
      </c>
      <c r="B5477" s="124" t="s">
        <v>201</v>
      </c>
      <c r="C5477" s="125" t="s">
        <v>13630</v>
      </c>
      <c r="D5477" s="125" t="s">
        <v>13631</v>
      </c>
      <c r="E5477" s="125" t="s">
        <v>13409</v>
      </c>
      <c r="F5477" s="125"/>
      <c r="G5477" s="125">
        <v>1</v>
      </c>
      <c r="H5477" s="152">
        <v>3239</v>
      </c>
      <c r="I5477" s="162">
        <v>0.25</v>
      </c>
      <c r="J5477" s="158">
        <f t="shared" si="169"/>
        <v>2429.25</v>
      </c>
    </row>
    <row r="5478" spans="1:10" ht="15.75">
      <c r="A5478" s="37">
        <f t="shared" si="168"/>
        <v>5474</v>
      </c>
      <c r="B5478" s="124" t="s">
        <v>201</v>
      </c>
      <c r="C5478" s="125" t="s">
        <v>13632</v>
      </c>
      <c r="D5478" s="125" t="s">
        <v>13633</v>
      </c>
      <c r="E5478" s="125" t="s">
        <v>13409</v>
      </c>
      <c r="F5478" s="125"/>
      <c r="G5478" s="125">
        <v>1</v>
      </c>
      <c r="H5478" s="152">
        <v>101.2</v>
      </c>
      <c r="I5478" s="162">
        <v>0.25</v>
      </c>
      <c r="J5478" s="158">
        <f t="shared" si="169"/>
        <v>75.900000000000006</v>
      </c>
    </row>
    <row r="5479" spans="1:10" ht="15.75">
      <c r="A5479" s="37">
        <f t="shared" si="168"/>
        <v>5475</v>
      </c>
      <c r="B5479" s="124" t="s">
        <v>201</v>
      </c>
      <c r="C5479" s="125" t="s">
        <v>13634</v>
      </c>
      <c r="D5479" s="125" t="s">
        <v>13635</v>
      </c>
      <c r="E5479" s="125" t="s">
        <v>13409</v>
      </c>
      <c r="F5479" s="125"/>
      <c r="G5479" s="125">
        <v>1</v>
      </c>
      <c r="H5479" s="152">
        <v>205</v>
      </c>
      <c r="I5479" s="162">
        <v>0.25</v>
      </c>
      <c r="J5479" s="158">
        <f t="shared" si="169"/>
        <v>153.75</v>
      </c>
    </row>
    <row r="5480" spans="1:10" ht="15.75">
      <c r="A5480" s="37">
        <f t="shared" si="168"/>
        <v>5476</v>
      </c>
      <c r="B5480" s="124" t="s">
        <v>201</v>
      </c>
      <c r="C5480" s="125" t="s">
        <v>13636</v>
      </c>
      <c r="D5480" s="125" t="s">
        <v>13637</v>
      </c>
      <c r="E5480" s="125" t="s">
        <v>13409</v>
      </c>
      <c r="F5480" s="125"/>
      <c r="G5480" s="125">
        <v>1</v>
      </c>
      <c r="H5480" s="152">
        <v>112.05</v>
      </c>
      <c r="I5480" s="162">
        <v>0.25</v>
      </c>
      <c r="J5480" s="158">
        <f t="shared" si="169"/>
        <v>84.037499999999994</v>
      </c>
    </row>
    <row r="5481" spans="1:10" ht="15.75">
      <c r="A5481" s="37">
        <f t="shared" si="168"/>
        <v>5477</v>
      </c>
      <c r="B5481" s="124" t="s">
        <v>201</v>
      </c>
      <c r="C5481" s="125" t="s">
        <v>13638</v>
      </c>
      <c r="D5481" s="125" t="s">
        <v>13639</v>
      </c>
      <c r="E5481" s="125" t="s">
        <v>13409</v>
      </c>
      <c r="F5481" s="125"/>
      <c r="G5481" s="125">
        <v>1</v>
      </c>
      <c r="H5481" s="152">
        <v>35.6</v>
      </c>
      <c r="I5481" s="162">
        <v>0.25</v>
      </c>
      <c r="J5481" s="158">
        <f t="shared" si="169"/>
        <v>26.700000000000003</v>
      </c>
    </row>
    <row r="5482" spans="1:10" ht="15.75">
      <c r="A5482" s="37">
        <f t="shared" si="168"/>
        <v>5478</v>
      </c>
      <c r="B5482" s="124" t="s">
        <v>201</v>
      </c>
      <c r="C5482" s="125" t="s">
        <v>13640</v>
      </c>
      <c r="D5482" s="125" t="s">
        <v>13641</v>
      </c>
      <c r="E5482" s="125" t="s">
        <v>13409</v>
      </c>
      <c r="F5482" s="125"/>
      <c r="G5482" s="125">
        <v>1</v>
      </c>
      <c r="H5482" s="152">
        <v>211.9</v>
      </c>
      <c r="I5482" s="162">
        <v>0.25</v>
      </c>
      <c r="J5482" s="158">
        <f t="shared" si="169"/>
        <v>158.92500000000001</v>
      </c>
    </row>
    <row r="5483" spans="1:10" ht="15.75">
      <c r="A5483" s="37">
        <f t="shared" si="168"/>
        <v>5479</v>
      </c>
      <c r="B5483" s="124" t="s">
        <v>201</v>
      </c>
      <c r="C5483" s="125" t="s">
        <v>13642</v>
      </c>
      <c r="D5483" s="125" t="s">
        <v>13643</v>
      </c>
      <c r="E5483" s="125" t="s">
        <v>13409</v>
      </c>
      <c r="F5483" s="125"/>
      <c r="G5483" s="125">
        <v>1</v>
      </c>
      <c r="H5483" s="152">
        <v>57.4</v>
      </c>
      <c r="I5483" s="162">
        <v>0.25</v>
      </c>
      <c r="J5483" s="158">
        <f t="shared" si="169"/>
        <v>43.05</v>
      </c>
    </row>
    <row r="5484" spans="1:10" ht="15.75">
      <c r="A5484" s="37">
        <f t="shared" si="168"/>
        <v>5480</v>
      </c>
      <c r="B5484" s="124" t="s">
        <v>201</v>
      </c>
      <c r="C5484" s="125" t="s">
        <v>13644</v>
      </c>
      <c r="D5484" s="125" t="s">
        <v>13645</v>
      </c>
      <c r="E5484" s="125" t="s">
        <v>13409</v>
      </c>
      <c r="F5484" s="125"/>
      <c r="G5484" s="125">
        <v>1</v>
      </c>
      <c r="H5484" s="152">
        <v>243.25</v>
      </c>
      <c r="I5484" s="162">
        <v>0.25</v>
      </c>
      <c r="J5484" s="158">
        <f t="shared" si="169"/>
        <v>182.4375</v>
      </c>
    </row>
    <row r="5485" spans="1:10" ht="15.75">
      <c r="A5485" s="37">
        <f t="shared" si="168"/>
        <v>5481</v>
      </c>
      <c r="B5485" s="124" t="s">
        <v>201</v>
      </c>
      <c r="C5485" s="125" t="s">
        <v>13646</v>
      </c>
      <c r="D5485" s="125" t="s">
        <v>13647</v>
      </c>
      <c r="E5485" s="125" t="s">
        <v>13409</v>
      </c>
      <c r="F5485" s="125"/>
      <c r="G5485" s="125">
        <v>1</v>
      </c>
      <c r="H5485" s="152">
        <v>60.2</v>
      </c>
      <c r="I5485" s="162">
        <v>0.25</v>
      </c>
      <c r="J5485" s="158">
        <f t="shared" si="169"/>
        <v>45.150000000000006</v>
      </c>
    </row>
    <row r="5486" spans="1:10" ht="15.75">
      <c r="A5486" s="37">
        <f t="shared" si="168"/>
        <v>5482</v>
      </c>
      <c r="B5486" s="124" t="s">
        <v>201</v>
      </c>
      <c r="C5486" s="125" t="s">
        <v>13648</v>
      </c>
      <c r="D5486" s="125" t="s">
        <v>13649</v>
      </c>
      <c r="E5486" s="125" t="s">
        <v>13409</v>
      </c>
      <c r="F5486" s="125"/>
      <c r="G5486" s="125">
        <v>1</v>
      </c>
      <c r="H5486" s="152">
        <v>274.7</v>
      </c>
      <c r="I5486" s="162">
        <v>0.25</v>
      </c>
      <c r="J5486" s="158">
        <f t="shared" si="169"/>
        <v>206.02499999999998</v>
      </c>
    </row>
    <row r="5487" spans="1:10" ht="15.75">
      <c r="A5487" s="37">
        <f t="shared" si="168"/>
        <v>5483</v>
      </c>
      <c r="B5487" s="124" t="s">
        <v>201</v>
      </c>
      <c r="C5487" s="125" t="s">
        <v>13650</v>
      </c>
      <c r="D5487" s="125" t="s">
        <v>13651</v>
      </c>
      <c r="E5487" s="125" t="s">
        <v>13409</v>
      </c>
      <c r="F5487" s="125"/>
      <c r="G5487" s="125">
        <v>1</v>
      </c>
      <c r="H5487" s="152">
        <v>84.8</v>
      </c>
      <c r="I5487" s="162">
        <v>0.25</v>
      </c>
      <c r="J5487" s="158">
        <f t="shared" si="169"/>
        <v>63.599999999999994</v>
      </c>
    </row>
    <row r="5488" spans="1:10" ht="15.75">
      <c r="A5488" s="37">
        <f t="shared" si="168"/>
        <v>5484</v>
      </c>
      <c r="B5488" s="124" t="s">
        <v>201</v>
      </c>
      <c r="C5488" s="125" t="s">
        <v>13652</v>
      </c>
      <c r="D5488" s="125" t="s">
        <v>13653</v>
      </c>
      <c r="E5488" s="125" t="s">
        <v>13409</v>
      </c>
      <c r="F5488" s="125"/>
      <c r="G5488" s="125">
        <v>1</v>
      </c>
      <c r="H5488" s="152">
        <v>3006.65</v>
      </c>
      <c r="I5488" s="162">
        <v>0.25</v>
      </c>
      <c r="J5488" s="158">
        <f t="shared" si="169"/>
        <v>2254.9875000000002</v>
      </c>
    </row>
    <row r="5489" spans="1:10" ht="15.75">
      <c r="A5489" s="37">
        <f t="shared" si="168"/>
        <v>5485</v>
      </c>
      <c r="B5489" s="124" t="s">
        <v>201</v>
      </c>
      <c r="C5489" s="125" t="s">
        <v>13654</v>
      </c>
      <c r="D5489" s="126" t="s">
        <v>13655</v>
      </c>
      <c r="E5489" s="125" t="s">
        <v>13409</v>
      </c>
      <c r="F5489" s="125"/>
      <c r="G5489" s="125">
        <v>1</v>
      </c>
      <c r="H5489" s="152">
        <v>1356.8</v>
      </c>
      <c r="I5489" s="162">
        <v>0.25</v>
      </c>
      <c r="J5489" s="158">
        <f t="shared" si="169"/>
        <v>1017.5999999999999</v>
      </c>
    </row>
    <row r="5490" spans="1:10" ht="30">
      <c r="A5490" s="37">
        <f t="shared" si="168"/>
        <v>5486</v>
      </c>
      <c r="B5490" s="124" t="s">
        <v>201</v>
      </c>
      <c r="C5490" s="125" t="s">
        <v>13656</v>
      </c>
      <c r="D5490" s="126" t="s">
        <v>13657</v>
      </c>
      <c r="E5490" s="125" t="s">
        <v>13409</v>
      </c>
      <c r="F5490" s="125"/>
      <c r="G5490" s="125">
        <v>1</v>
      </c>
      <c r="H5490" s="152">
        <v>8166.5</v>
      </c>
      <c r="I5490" s="162">
        <v>0.25</v>
      </c>
      <c r="J5490" s="158">
        <f t="shared" si="169"/>
        <v>6124.875</v>
      </c>
    </row>
    <row r="5491" spans="1:10" ht="30">
      <c r="A5491" s="37">
        <f t="shared" si="168"/>
        <v>5487</v>
      </c>
      <c r="B5491" s="124" t="s">
        <v>201</v>
      </c>
      <c r="C5491" s="125" t="s">
        <v>13658</v>
      </c>
      <c r="D5491" s="125" t="s">
        <v>13659</v>
      </c>
      <c r="E5491" s="125" t="s">
        <v>13409</v>
      </c>
      <c r="F5491" s="125"/>
      <c r="G5491" s="125">
        <v>1</v>
      </c>
      <c r="H5491" s="152">
        <v>1571.65</v>
      </c>
      <c r="I5491" s="162">
        <v>0.25</v>
      </c>
      <c r="J5491" s="158">
        <f t="shared" si="169"/>
        <v>1178.7375000000002</v>
      </c>
    </row>
    <row r="5492" spans="1:10" ht="15.75">
      <c r="A5492" s="37">
        <f t="shared" si="168"/>
        <v>5488</v>
      </c>
      <c r="B5492" s="124" t="s">
        <v>201</v>
      </c>
      <c r="C5492" s="125" t="s">
        <v>13660</v>
      </c>
      <c r="D5492" s="125" t="s">
        <v>13661</v>
      </c>
      <c r="E5492" s="125" t="s">
        <v>13409</v>
      </c>
      <c r="F5492" s="125"/>
      <c r="G5492" s="125">
        <v>1</v>
      </c>
      <c r="H5492" s="152">
        <v>216</v>
      </c>
      <c r="I5492" s="162">
        <v>0.25</v>
      </c>
      <c r="J5492" s="158">
        <f t="shared" si="169"/>
        <v>162</v>
      </c>
    </row>
    <row r="5493" spans="1:10" ht="15.75">
      <c r="A5493" s="37">
        <f t="shared" si="168"/>
        <v>5489</v>
      </c>
      <c r="B5493" s="124" t="s">
        <v>201</v>
      </c>
      <c r="C5493" s="125" t="s">
        <v>13662</v>
      </c>
      <c r="D5493" s="125" t="s">
        <v>13663</v>
      </c>
      <c r="E5493" s="125" t="s">
        <v>13409</v>
      </c>
      <c r="F5493" s="125"/>
      <c r="G5493" s="125">
        <v>1</v>
      </c>
      <c r="H5493" s="152">
        <v>1571.65</v>
      </c>
      <c r="I5493" s="162">
        <v>0.25</v>
      </c>
      <c r="J5493" s="158">
        <f t="shared" si="169"/>
        <v>1178.7375000000002</v>
      </c>
    </row>
    <row r="5494" spans="1:10" ht="15.75">
      <c r="A5494" s="37">
        <f t="shared" si="168"/>
        <v>5490</v>
      </c>
      <c r="B5494" s="124" t="s">
        <v>201</v>
      </c>
      <c r="C5494" s="125" t="s">
        <v>13664</v>
      </c>
      <c r="D5494" s="125" t="s">
        <v>13665</v>
      </c>
      <c r="E5494" s="125" t="s">
        <v>13409</v>
      </c>
      <c r="F5494" s="125"/>
      <c r="G5494" s="125">
        <v>1</v>
      </c>
      <c r="H5494" s="152">
        <v>1571.65</v>
      </c>
      <c r="I5494" s="162">
        <v>0.25</v>
      </c>
      <c r="J5494" s="158">
        <f t="shared" si="169"/>
        <v>1178.7375000000002</v>
      </c>
    </row>
    <row r="5495" spans="1:10" ht="15.75">
      <c r="A5495" s="37">
        <f t="shared" si="168"/>
        <v>5491</v>
      </c>
      <c r="B5495" s="124" t="s">
        <v>201</v>
      </c>
      <c r="C5495" s="125" t="s">
        <v>13666</v>
      </c>
      <c r="D5495" s="125" t="s">
        <v>13667</v>
      </c>
      <c r="E5495" s="125" t="s">
        <v>13409</v>
      </c>
      <c r="F5495" s="125"/>
      <c r="G5495" s="125">
        <v>1</v>
      </c>
      <c r="H5495" s="152">
        <v>1482.9</v>
      </c>
      <c r="I5495" s="162">
        <v>0.25</v>
      </c>
      <c r="J5495" s="158">
        <f t="shared" si="169"/>
        <v>1112.1750000000002</v>
      </c>
    </row>
    <row r="5496" spans="1:10" ht="15.75">
      <c r="A5496" s="37">
        <f t="shared" si="168"/>
        <v>5492</v>
      </c>
      <c r="B5496" s="124" t="s">
        <v>201</v>
      </c>
      <c r="C5496" s="125" t="s">
        <v>13668</v>
      </c>
      <c r="D5496" s="125" t="s">
        <v>13669</v>
      </c>
      <c r="E5496" s="125" t="s">
        <v>13409</v>
      </c>
      <c r="F5496" s="125"/>
      <c r="G5496" s="125">
        <v>1</v>
      </c>
      <c r="H5496" s="152">
        <v>1775.3</v>
      </c>
      <c r="I5496" s="162">
        <v>0.25</v>
      </c>
      <c r="J5496" s="158">
        <f t="shared" si="169"/>
        <v>1331.4749999999999</v>
      </c>
    </row>
    <row r="5497" spans="1:10" ht="15.75">
      <c r="A5497" s="37">
        <f t="shared" si="168"/>
        <v>5493</v>
      </c>
      <c r="B5497" s="124" t="s">
        <v>201</v>
      </c>
      <c r="C5497" s="125" t="s">
        <v>13670</v>
      </c>
      <c r="D5497" s="125" t="s">
        <v>13671</v>
      </c>
      <c r="E5497" s="125" t="s">
        <v>13409</v>
      </c>
      <c r="F5497" s="125"/>
      <c r="G5497" s="125">
        <v>1</v>
      </c>
      <c r="H5497" s="152">
        <v>218.65</v>
      </c>
      <c r="I5497" s="162">
        <v>0.25</v>
      </c>
      <c r="J5497" s="158">
        <f t="shared" si="169"/>
        <v>163.98750000000001</v>
      </c>
    </row>
    <row r="5498" spans="1:10" ht="15.75">
      <c r="A5498" s="37">
        <f t="shared" si="168"/>
        <v>5494</v>
      </c>
      <c r="B5498" s="124" t="s">
        <v>201</v>
      </c>
      <c r="C5498" s="125" t="s">
        <v>13672</v>
      </c>
      <c r="D5498" s="125" t="s">
        <v>13673</v>
      </c>
      <c r="E5498" s="125" t="s">
        <v>13409</v>
      </c>
      <c r="F5498" s="125"/>
      <c r="G5498" s="125">
        <v>1</v>
      </c>
      <c r="H5498" s="152">
        <v>1003.2</v>
      </c>
      <c r="I5498" s="162">
        <v>0.25</v>
      </c>
      <c r="J5498" s="158">
        <f t="shared" si="169"/>
        <v>752.40000000000009</v>
      </c>
    </row>
    <row r="5499" spans="1:10" ht="15.75">
      <c r="A5499" s="37">
        <f t="shared" si="168"/>
        <v>5495</v>
      </c>
      <c r="B5499" s="124" t="s">
        <v>201</v>
      </c>
      <c r="C5499" s="125" t="s">
        <v>13674</v>
      </c>
      <c r="D5499" s="125" t="s">
        <v>13675</v>
      </c>
      <c r="E5499" s="125" t="s">
        <v>13409</v>
      </c>
      <c r="F5499" s="125"/>
      <c r="G5499" s="125">
        <v>1</v>
      </c>
      <c r="H5499" s="152">
        <v>205</v>
      </c>
      <c r="I5499" s="162">
        <v>0.25</v>
      </c>
      <c r="J5499" s="158">
        <f t="shared" si="169"/>
        <v>153.75</v>
      </c>
    </row>
    <row r="5500" spans="1:10" ht="15.75">
      <c r="A5500" s="37">
        <f t="shared" si="168"/>
        <v>5496</v>
      </c>
      <c r="B5500" s="124" t="s">
        <v>201</v>
      </c>
      <c r="C5500" s="125" t="s">
        <v>13676</v>
      </c>
      <c r="D5500" s="125" t="s">
        <v>13677</v>
      </c>
      <c r="E5500" s="125" t="s">
        <v>13409</v>
      </c>
      <c r="F5500" s="125"/>
      <c r="G5500" s="125">
        <v>1</v>
      </c>
      <c r="H5500" s="152">
        <v>205</v>
      </c>
      <c r="I5500" s="162">
        <v>0.25</v>
      </c>
      <c r="J5500" s="158">
        <f t="shared" si="169"/>
        <v>153.75</v>
      </c>
    </row>
    <row r="5501" spans="1:10" ht="15.75">
      <c r="A5501" s="37">
        <f t="shared" si="168"/>
        <v>5497</v>
      </c>
      <c r="B5501" s="124" t="s">
        <v>201</v>
      </c>
      <c r="C5501" s="125" t="s">
        <v>13678</v>
      </c>
      <c r="D5501" s="125" t="s">
        <v>13679</v>
      </c>
      <c r="E5501" s="125" t="s">
        <v>13409</v>
      </c>
      <c r="F5501" s="125"/>
      <c r="G5501" s="125">
        <v>1</v>
      </c>
      <c r="H5501" s="152">
        <v>266.5</v>
      </c>
      <c r="I5501" s="162">
        <v>0.25</v>
      </c>
      <c r="J5501" s="158">
        <f t="shared" si="169"/>
        <v>199.875</v>
      </c>
    </row>
    <row r="5502" spans="1:10" ht="15.75">
      <c r="A5502" s="37">
        <f t="shared" si="168"/>
        <v>5498</v>
      </c>
      <c r="B5502" s="124" t="s">
        <v>201</v>
      </c>
      <c r="C5502" s="125" t="s">
        <v>13680</v>
      </c>
      <c r="D5502" s="125" t="s">
        <v>13681</v>
      </c>
      <c r="E5502" s="125" t="s">
        <v>13409</v>
      </c>
      <c r="F5502" s="125"/>
      <c r="G5502" s="125">
        <v>1</v>
      </c>
      <c r="H5502" s="152">
        <v>143.5</v>
      </c>
      <c r="I5502" s="162">
        <v>0.25</v>
      </c>
      <c r="J5502" s="158">
        <f t="shared" si="169"/>
        <v>107.625</v>
      </c>
    </row>
    <row r="5503" spans="1:10" ht="15.75">
      <c r="A5503" s="37">
        <f t="shared" si="168"/>
        <v>5499</v>
      </c>
      <c r="B5503" s="124" t="s">
        <v>201</v>
      </c>
      <c r="C5503" s="125" t="s">
        <v>13682</v>
      </c>
      <c r="D5503" s="126" t="s">
        <v>13683</v>
      </c>
      <c r="E5503" s="125" t="s">
        <v>13409</v>
      </c>
      <c r="F5503" s="125"/>
      <c r="G5503" s="125">
        <v>1</v>
      </c>
      <c r="H5503" s="152">
        <v>3888.55</v>
      </c>
      <c r="I5503" s="162">
        <v>0.25</v>
      </c>
      <c r="J5503" s="158">
        <f t="shared" si="169"/>
        <v>2916.4125000000004</v>
      </c>
    </row>
    <row r="5504" spans="1:10" ht="30">
      <c r="A5504" s="37">
        <f t="shared" si="168"/>
        <v>5500</v>
      </c>
      <c r="B5504" s="124" t="s">
        <v>201</v>
      </c>
      <c r="C5504" s="125" t="s">
        <v>13684</v>
      </c>
      <c r="D5504" s="125" t="s">
        <v>13685</v>
      </c>
      <c r="E5504" s="125" t="s">
        <v>13409</v>
      </c>
      <c r="F5504" s="125"/>
      <c r="G5504" s="125">
        <v>1</v>
      </c>
      <c r="H5504" s="152">
        <v>580.9</v>
      </c>
      <c r="I5504" s="162">
        <v>0.25</v>
      </c>
      <c r="J5504" s="158">
        <f t="shared" si="169"/>
        <v>435.67499999999995</v>
      </c>
    </row>
    <row r="5505" spans="1:10" ht="15.75">
      <c r="A5505" s="37">
        <f t="shared" si="168"/>
        <v>5501</v>
      </c>
      <c r="B5505" s="124" t="s">
        <v>201</v>
      </c>
      <c r="C5505" s="125" t="s">
        <v>13686</v>
      </c>
      <c r="D5505" s="125" t="s">
        <v>13687</v>
      </c>
      <c r="E5505" s="125" t="s">
        <v>13409</v>
      </c>
      <c r="F5505" s="125"/>
      <c r="G5505" s="125">
        <v>1</v>
      </c>
      <c r="H5505" s="152">
        <v>27.4</v>
      </c>
      <c r="I5505" s="162">
        <v>0.25</v>
      </c>
      <c r="J5505" s="158">
        <f t="shared" si="169"/>
        <v>20.549999999999997</v>
      </c>
    </row>
    <row r="5506" spans="1:10" ht="15.75">
      <c r="A5506" s="37">
        <f t="shared" si="168"/>
        <v>5502</v>
      </c>
      <c r="B5506" s="124" t="s">
        <v>201</v>
      </c>
      <c r="C5506" s="125" t="s">
        <v>13688</v>
      </c>
      <c r="D5506" s="126" t="s">
        <v>13689</v>
      </c>
      <c r="E5506" s="125" t="s">
        <v>13409</v>
      </c>
      <c r="F5506" s="125"/>
      <c r="G5506" s="125">
        <v>1</v>
      </c>
      <c r="H5506" s="152">
        <v>243.25</v>
      </c>
      <c r="I5506" s="162">
        <v>0.25</v>
      </c>
      <c r="J5506" s="158">
        <f t="shared" si="169"/>
        <v>182.4375</v>
      </c>
    </row>
    <row r="5507" spans="1:10" ht="15.75">
      <c r="A5507" s="37">
        <f t="shared" si="168"/>
        <v>5503</v>
      </c>
      <c r="B5507" s="124" t="s">
        <v>201</v>
      </c>
      <c r="C5507" s="125" t="s">
        <v>13690</v>
      </c>
      <c r="D5507" s="126" t="s">
        <v>13691</v>
      </c>
      <c r="E5507" s="125" t="s">
        <v>13409</v>
      </c>
      <c r="F5507" s="125"/>
      <c r="G5507" s="125">
        <v>1</v>
      </c>
      <c r="H5507" s="152">
        <v>243.25</v>
      </c>
      <c r="I5507" s="162">
        <v>0.25</v>
      </c>
      <c r="J5507" s="158">
        <f t="shared" si="169"/>
        <v>182.4375</v>
      </c>
    </row>
    <row r="5508" spans="1:10" ht="15.75">
      <c r="A5508" s="37">
        <f t="shared" si="168"/>
        <v>5504</v>
      </c>
      <c r="B5508" s="124" t="s">
        <v>201</v>
      </c>
      <c r="C5508" s="125" t="s">
        <v>13692</v>
      </c>
      <c r="D5508" s="126" t="s">
        <v>13693</v>
      </c>
      <c r="E5508" s="125" t="s">
        <v>13409</v>
      </c>
      <c r="F5508" s="125"/>
      <c r="G5508" s="125">
        <v>1</v>
      </c>
      <c r="H5508" s="152">
        <v>243.25</v>
      </c>
      <c r="I5508" s="162">
        <v>0.25</v>
      </c>
      <c r="J5508" s="158">
        <f t="shared" si="169"/>
        <v>182.4375</v>
      </c>
    </row>
    <row r="5509" spans="1:10" ht="15.75">
      <c r="A5509" s="37">
        <f t="shared" si="168"/>
        <v>5505</v>
      </c>
      <c r="B5509" s="124" t="s">
        <v>201</v>
      </c>
      <c r="C5509" s="125" t="s">
        <v>13694</v>
      </c>
      <c r="D5509" s="125" t="s">
        <v>13695</v>
      </c>
      <c r="E5509" s="125" t="s">
        <v>13409</v>
      </c>
      <c r="F5509" s="125"/>
      <c r="G5509" s="125">
        <v>1</v>
      </c>
      <c r="H5509" s="152">
        <v>262.39999999999998</v>
      </c>
      <c r="I5509" s="162">
        <v>0.25</v>
      </c>
      <c r="J5509" s="158">
        <f t="shared" si="169"/>
        <v>196.79999999999998</v>
      </c>
    </row>
    <row r="5510" spans="1:10" ht="15.75">
      <c r="A5510" s="37">
        <f t="shared" si="168"/>
        <v>5506</v>
      </c>
      <c r="B5510" s="124" t="s">
        <v>201</v>
      </c>
      <c r="C5510" s="125" t="s">
        <v>13696</v>
      </c>
      <c r="D5510" s="125" t="s">
        <v>13697</v>
      </c>
      <c r="E5510" s="125" t="s">
        <v>13409</v>
      </c>
      <c r="F5510" s="125"/>
      <c r="G5510" s="125">
        <v>1</v>
      </c>
      <c r="H5510" s="152">
        <v>262.39999999999998</v>
      </c>
      <c r="I5510" s="162">
        <v>0.25</v>
      </c>
      <c r="J5510" s="158">
        <f t="shared" si="169"/>
        <v>196.79999999999998</v>
      </c>
    </row>
    <row r="5511" spans="1:10" ht="15.75">
      <c r="A5511" s="37">
        <f t="shared" ref="A5511:A5574" si="170">A5510+1</f>
        <v>5507</v>
      </c>
      <c r="B5511" s="124" t="s">
        <v>201</v>
      </c>
      <c r="C5511" s="125" t="s">
        <v>13698</v>
      </c>
      <c r="D5511" s="125" t="s">
        <v>13699</v>
      </c>
      <c r="E5511" s="125" t="s">
        <v>13409</v>
      </c>
      <c r="F5511" s="125"/>
      <c r="G5511" s="125">
        <v>1</v>
      </c>
      <c r="H5511" s="152">
        <v>262.39999999999998</v>
      </c>
      <c r="I5511" s="162">
        <v>0.25</v>
      </c>
      <c r="J5511" s="158">
        <f t="shared" si="169"/>
        <v>196.79999999999998</v>
      </c>
    </row>
    <row r="5512" spans="1:10" ht="15.75">
      <c r="A5512" s="37">
        <f t="shared" si="170"/>
        <v>5508</v>
      </c>
      <c r="B5512" s="124" t="s">
        <v>201</v>
      </c>
      <c r="C5512" s="125" t="s">
        <v>13700</v>
      </c>
      <c r="D5512" s="125" t="s">
        <v>13701</v>
      </c>
      <c r="E5512" s="125" t="s">
        <v>13409</v>
      </c>
      <c r="F5512" s="125"/>
      <c r="G5512" s="125">
        <v>1</v>
      </c>
      <c r="H5512" s="152">
        <v>109.4</v>
      </c>
      <c r="I5512" s="162">
        <v>0.25</v>
      </c>
      <c r="J5512" s="158">
        <f t="shared" si="169"/>
        <v>82.050000000000011</v>
      </c>
    </row>
    <row r="5513" spans="1:10" ht="15.75">
      <c r="A5513" s="37">
        <f t="shared" si="170"/>
        <v>5509</v>
      </c>
      <c r="B5513" s="124" t="s">
        <v>201</v>
      </c>
      <c r="C5513" s="125" t="s">
        <v>13702</v>
      </c>
      <c r="D5513" s="125" t="s">
        <v>13703</v>
      </c>
      <c r="E5513" s="125" t="s">
        <v>13409</v>
      </c>
      <c r="F5513" s="125"/>
      <c r="G5513" s="125">
        <v>1</v>
      </c>
      <c r="H5513" s="152">
        <v>106.6</v>
      </c>
      <c r="I5513" s="162">
        <v>0.25</v>
      </c>
      <c r="J5513" s="158">
        <f t="shared" si="169"/>
        <v>79.949999999999989</v>
      </c>
    </row>
    <row r="5514" spans="1:10" ht="30">
      <c r="A5514" s="37">
        <f t="shared" si="170"/>
        <v>5510</v>
      </c>
      <c r="B5514" s="124" t="s">
        <v>201</v>
      </c>
      <c r="C5514" s="125" t="s">
        <v>13704</v>
      </c>
      <c r="D5514" s="125" t="s">
        <v>13705</v>
      </c>
      <c r="E5514" s="125" t="s">
        <v>13409</v>
      </c>
      <c r="F5514" s="125"/>
      <c r="G5514" s="125">
        <v>1</v>
      </c>
      <c r="H5514" s="152">
        <v>16692.650000000001</v>
      </c>
      <c r="I5514" s="162">
        <v>0.25</v>
      </c>
      <c r="J5514" s="158">
        <f t="shared" si="169"/>
        <v>12519.487500000001</v>
      </c>
    </row>
    <row r="5515" spans="1:10" ht="30">
      <c r="A5515" s="37">
        <f t="shared" si="170"/>
        <v>5511</v>
      </c>
      <c r="B5515" s="124" t="s">
        <v>201</v>
      </c>
      <c r="C5515" s="125" t="s">
        <v>13706</v>
      </c>
      <c r="D5515" s="125" t="s">
        <v>13707</v>
      </c>
      <c r="E5515" s="125" t="s">
        <v>13409</v>
      </c>
      <c r="F5515" s="125"/>
      <c r="G5515" s="125">
        <v>1</v>
      </c>
      <c r="H5515" s="152">
        <v>5313.6</v>
      </c>
      <c r="I5515" s="162">
        <v>0.25</v>
      </c>
      <c r="J5515" s="158">
        <f t="shared" si="169"/>
        <v>3985.2000000000003</v>
      </c>
    </row>
    <row r="5516" spans="1:10" ht="30">
      <c r="A5516" s="37">
        <f t="shared" si="170"/>
        <v>5512</v>
      </c>
      <c r="B5516" s="124" t="s">
        <v>201</v>
      </c>
      <c r="C5516" s="125" t="s">
        <v>13708</v>
      </c>
      <c r="D5516" s="125" t="s">
        <v>13709</v>
      </c>
      <c r="E5516" s="125" t="s">
        <v>13409</v>
      </c>
      <c r="F5516" s="125"/>
      <c r="G5516" s="125">
        <v>1</v>
      </c>
      <c r="H5516" s="152">
        <v>10095.85</v>
      </c>
      <c r="I5516" s="162">
        <v>0.25</v>
      </c>
      <c r="J5516" s="158">
        <f t="shared" si="169"/>
        <v>7571.8875000000007</v>
      </c>
    </row>
    <row r="5517" spans="1:10" ht="30">
      <c r="A5517" s="37">
        <f t="shared" si="170"/>
        <v>5513</v>
      </c>
      <c r="B5517" s="124" t="s">
        <v>201</v>
      </c>
      <c r="C5517" s="125" t="s">
        <v>13710</v>
      </c>
      <c r="D5517" s="125" t="s">
        <v>13711</v>
      </c>
      <c r="E5517" s="125" t="s">
        <v>13409</v>
      </c>
      <c r="F5517" s="125"/>
      <c r="G5517" s="125">
        <v>1</v>
      </c>
      <c r="H5517" s="152">
        <v>8473.4</v>
      </c>
      <c r="I5517" s="162">
        <v>0.25</v>
      </c>
      <c r="J5517" s="158">
        <f t="shared" si="169"/>
        <v>6355.0499999999993</v>
      </c>
    </row>
    <row r="5518" spans="1:10" ht="30">
      <c r="A5518" s="37">
        <f t="shared" si="170"/>
        <v>5514</v>
      </c>
      <c r="B5518" s="124" t="s">
        <v>201</v>
      </c>
      <c r="C5518" s="125" t="s">
        <v>13712</v>
      </c>
      <c r="D5518" s="125" t="s">
        <v>13713</v>
      </c>
      <c r="E5518" s="125" t="s">
        <v>13409</v>
      </c>
      <c r="F5518" s="125"/>
      <c r="G5518" s="125">
        <v>1</v>
      </c>
      <c r="H5518" s="152">
        <v>9840</v>
      </c>
      <c r="I5518" s="162">
        <v>0.25</v>
      </c>
      <c r="J5518" s="158">
        <f t="shared" si="169"/>
        <v>7380</v>
      </c>
    </row>
    <row r="5519" spans="1:10" ht="30">
      <c r="A5519" s="37">
        <f t="shared" si="170"/>
        <v>5515</v>
      </c>
      <c r="B5519" s="124" t="s">
        <v>201</v>
      </c>
      <c r="C5519" s="125" t="s">
        <v>13714</v>
      </c>
      <c r="D5519" s="125" t="s">
        <v>13715</v>
      </c>
      <c r="E5519" s="125" t="s">
        <v>13409</v>
      </c>
      <c r="F5519" s="125"/>
      <c r="G5519" s="125">
        <v>1</v>
      </c>
      <c r="H5519" s="152">
        <v>9566.65</v>
      </c>
      <c r="I5519" s="162">
        <v>0.25</v>
      </c>
      <c r="J5519" s="158">
        <f t="shared" si="169"/>
        <v>7174.9874999999993</v>
      </c>
    </row>
    <row r="5520" spans="1:10" ht="30">
      <c r="A5520" s="37">
        <f t="shared" si="170"/>
        <v>5516</v>
      </c>
      <c r="B5520" s="124" t="s">
        <v>201</v>
      </c>
      <c r="C5520" s="125" t="s">
        <v>13716</v>
      </c>
      <c r="D5520" s="125" t="s">
        <v>13717</v>
      </c>
      <c r="E5520" s="125" t="s">
        <v>13409</v>
      </c>
      <c r="F5520" s="125"/>
      <c r="G5520" s="125">
        <v>1</v>
      </c>
      <c r="H5520" s="152">
        <v>10933.4</v>
      </c>
      <c r="I5520" s="162">
        <v>0.25</v>
      </c>
      <c r="J5520" s="158">
        <f t="shared" si="169"/>
        <v>8200.0499999999993</v>
      </c>
    </row>
    <row r="5521" spans="1:10" ht="30">
      <c r="A5521" s="37">
        <f t="shared" si="170"/>
        <v>5517</v>
      </c>
      <c r="B5521" s="124" t="s">
        <v>201</v>
      </c>
      <c r="C5521" s="125" t="s">
        <v>13718</v>
      </c>
      <c r="D5521" s="125" t="s">
        <v>13719</v>
      </c>
      <c r="E5521" s="125" t="s">
        <v>13409</v>
      </c>
      <c r="F5521" s="125"/>
      <c r="G5521" s="125">
        <v>1</v>
      </c>
      <c r="H5521" s="152">
        <v>8052.4</v>
      </c>
      <c r="I5521" s="162">
        <v>0.25</v>
      </c>
      <c r="J5521" s="158">
        <f t="shared" si="169"/>
        <v>6039.2999999999993</v>
      </c>
    </row>
    <row r="5522" spans="1:10" ht="30">
      <c r="A5522" s="37">
        <f t="shared" si="170"/>
        <v>5518</v>
      </c>
      <c r="B5522" s="124" t="s">
        <v>201</v>
      </c>
      <c r="C5522" s="125" t="s">
        <v>13720</v>
      </c>
      <c r="D5522" s="125" t="s">
        <v>13721</v>
      </c>
      <c r="E5522" s="125" t="s">
        <v>13409</v>
      </c>
      <c r="F5522" s="125"/>
      <c r="G5522" s="125">
        <v>1</v>
      </c>
      <c r="H5522" s="152">
        <v>10933.4</v>
      </c>
      <c r="I5522" s="162">
        <v>0.25</v>
      </c>
      <c r="J5522" s="158">
        <f t="shared" ref="J5522:J5585" si="171">H5522*(1-I5522)</f>
        <v>8200.0499999999993</v>
      </c>
    </row>
    <row r="5523" spans="1:10" ht="30">
      <c r="A5523" s="37">
        <f t="shared" si="170"/>
        <v>5519</v>
      </c>
      <c r="B5523" s="124" t="s">
        <v>201</v>
      </c>
      <c r="C5523" s="125" t="s">
        <v>13722</v>
      </c>
      <c r="D5523" s="125" t="s">
        <v>13723</v>
      </c>
      <c r="E5523" s="125" t="s">
        <v>13409</v>
      </c>
      <c r="F5523" s="125"/>
      <c r="G5523" s="125">
        <v>1</v>
      </c>
      <c r="H5523" s="152">
        <v>12115.5</v>
      </c>
      <c r="I5523" s="162">
        <v>0.25</v>
      </c>
      <c r="J5523" s="158">
        <f t="shared" si="171"/>
        <v>9086.625</v>
      </c>
    </row>
    <row r="5524" spans="1:10" ht="30">
      <c r="A5524" s="37">
        <f t="shared" si="170"/>
        <v>5520</v>
      </c>
      <c r="B5524" s="124" t="s">
        <v>201</v>
      </c>
      <c r="C5524" s="125" t="s">
        <v>13724</v>
      </c>
      <c r="D5524" s="125" t="s">
        <v>13725</v>
      </c>
      <c r="E5524" s="125" t="s">
        <v>13409</v>
      </c>
      <c r="F5524" s="125"/>
      <c r="G5524" s="125">
        <v>1</v>
      </c>
      <c r="H5524" s="152">
        <v>10250</v>
      </c>
      <c r="I5524" s="162">
        <v>0.25</v>
      </c>
      <c r="J5524" s="158">
        <f t="shared" si="171"/>
        <v>7687.5</v>
      </c>
    </row>
    <row r="5525" spans="1:10" ht="30">
      <c r="A5525" s="37">
        <f t="shared" si="170"/>
        <v>5521</v>
      </c>
      <c r="B5525" s="124" t="s">
        <v>201</v>
      </c>
      <c r="C5525" s="125" t="s">
        <v>13726</v>
      </c>
      <c r="D5525" s="125" t="s">
        <v>13727</v>
      </c>
      <c r="E5525" s="125" t="s">
        <v>13409</v>
      </c>
      <c r="F5525" s="125"/>
      <c r="G5525" s="125">
        <v>1</v>
      </c>
      <c r="H5525" s="152">
        <v>5555.5</v>
      </c>
      <c r="I5525" s="162">
        <v>0.25</v>
      </c>
      <c r="J5525" s="158">
        <f t="shared" si="171"/>
        <v>4166.625</v>
      </c>
    </row>
    <row r="5526" spans="1:10" ht="30">
      <c r="A5526" s="37">
        <f t="shared" si="170"/>
        <v>5522</v>
      </c>
      <c r="B5526" s="124" t="s">
        <v>201</v>
      </c>
      <c r="C5526" s="125" t="s">
        <v>13728</v>
      </c>
      <c r="D5526" s="125" t="s">
        <v>13729</v>
      </c>
      <c r="E5526" s="125" t="s">
        <v>13409</v>
      </c>
      <c r="F5526" s="125"/>
      <c r="G5526" s="125">
        <v>1</v>
      </c>
      <c r="H5526" s="152">
        <v>6833.4</v>
      </c>
      <c r="I5526" s="162">
        <v>0.25</v>
      </c>
      <c r="J5526" s="158">
        <f t="shared" si="171"/>
        <v>5125.0499999999993</v>
      </c>
    </row>
    <row r="5527" spans="1:10" ht="30">
      <c r="A5527" s="37">
        <f t="shared" si="170"/>
        <v>5523</v>
      </c>
      <c r="B5527" s="124" t="s">
        <v>201</v>
      </c>
      <c r="C5527" s="125" t="s">
        <v>13730</v>
      </c>
      <c r="D5527" s="125" t="s">
        <v>13731</v>
      </c>
      <c r="E5527" s="125" t="s">
        <v>13409</v>
      </c>
      <c r="F5527" s="125"/>
      <c r="G5527" s="125">
        <v>1</v>
      </c>
      <c r="H5527" s="152">
        <v>11616.65</v>
      </c>
      <c r="I5527" s="162">
        <v>0.25</v>
      </c>
      <c r="J5527" s="158">
        <f t="shared" si="171"/>
        <v>8712.4874999999993</v>
      </c>
    </row>
    <row r="5528" spans="1:10" ht="30">
      <c r="A5528" s="37">
        <f t="shared" si="170"/>
        <v>5524</v>
      </c>
      <c r="B5528" s="124" t="s">
        <v>201</v>
      </c>
      <c r="C5528" s="125" t="s">
        <v>13732</v>
      </c>
      <c r="D5528" s="125" t="s">
        <v>13733</v>
      </c>
      <c r="E5528" s="125" t="s">
        <v>13409</v>
      </c>
      <c r="F5528" s="125"/>
      <c r="G5528" s="125">
        <v>1</v>
      </c>
      <c r="H5528" s="152">
        <v>8269.2999999999993</v>
      </c>
      <c r="I5528" s="162">
        <v>0.25</v>
      </c>
      <c r="J5528" s="158">
        <f t="shared" si="171"/>
        <v>6201.9749999999995</v>
      </c>
    </row>
    <row r="5529" spans="1:10" ht="30">
      <c r="A5529" s="37">
        <f t="shared" si="170"/>
        <v>5525</v>
      </c>
      <c r="B5529" s="124" t="s">
        <v>201</v>
      </c>
      <c r="C5529" s="125" t="s">
        <v>13734</v>
      </c>
      <c r="D5529" s="125" t="s">
        <v>13735</v>
      </c>
      <c r="E5529" s="125" t="s">
        <v>13409</v>
      </c>
      <c r="F5529" s="125"/>
      <c r="G5529" s="125">
        <v>1</v>
      </c>
      <c r="H5529" s="152">
        <v>10065.5</v>
      </c>
      <c r="I5529" s="162">
        <v>0.25</v>
      </c>
      <c r="J5529" s="158">
        <f t="shared" si="171"/>
        <v>7549.125</v>
      </c>
    </row>
    <row r="5530" spans="1:10" ht="30">
      <c r="A5530" s="37">
        <f t="shared" si="170"/>
        <v>5526</v>
      </c>
      <c r="B5530" s="124" t="s">
        <v>201</v>
      </c>
      <c r="C5530" s="125" t="s">
        <v>13736</v>
      </c>
      <c r="D5530" s="125" t="s">
        <v>13737</v>
      </c>
      <c r="E5530" s="125" t="s">
        <v>13409</v>
      </c>
      <c r="F5530" s="125"/>
      <c r="G5530" s="125">
        <v>1</v>
      </c>
      <c r="H5530" s="152">
        <v>13482.15</v>
      </c>
      <c r="I5530" s="162">
        <v>0.25</v>
      </c>
      <c r="J5530" s="158">
        <f t="shared" si="171"/>
        <v>10111.612499999999</v>
      </c>
    </row>
    <row r="5531" spans="1:10" ht="30">
      <c r="A5531" s="37">
        <f t="shared" si="170"/>
        <v>5527</v>
      </c>
      <c r="B5531" s="124" t="s">
        <v>201</v>
      </c>
      <c r="C5531" s="125" t="s">
        <v>13738</v>
      </c>
      <c r="D5531" s="125" t="s">
        <v>13739</v>
      </c>
      <c r="E5531" s="125" t="s">
        <v>13409</v>
      </c>
      <c r="F5531" s="125"/>
      <c r="G5531" s="125">
        <v>1</v>
      </c>
      <c r="H5531" s="152">
        <v>13093.05</v>
      </c>
      <c r="I5531" s="162">
        <v>0.25</v>
      </c>
      <c r="J5531" s="158">
        <f t="shared" si="171"/>
        <v>9819.7874999999985</v>
      </c>
    </row>
    <row r="5532" spans="1:10" ht="30">
      <c r="A5532" s="37">
        <f t="shared" si="170"/>
        <v>5528</v>
      </c>
      <c r="B5532" s="124" t="s">
        <v>201</v>
      </c>
      <c r="C5532" s="125" t="s">
        <v>13740</v>
      </c>
      <c r="D5532" s="125" t="s">
        <v>13741</v>
      </c>
      <c r="E5532" s="125" t="s">
        <v>13409</v>
      </c>
      <c r="F5532" s="125"/>
      <c r="G5532" s="125">
        <v>1</v>
      </c>
      <c r="H5532" s="152">
        <v>11705.5</v>
      </c>
      <c r="I5532" s="162">
        <v>0.25</v>
      </c>
      <c r="J5532" s="158">
        <f t="shared" si="171"/>
        <v>8779.125</v>
      </c>
    </row>
    <row r="5533" spans="1:10" ht="30">
      <c r="A5533" s="37">
        <f t="shared" si="170"/>
        <v>5529</v>
      </c>
      <c r="B5533" s="124" t="s">
        <v>201</v>
      </c>
      <c r="C5533" s="125" t="s">
        <v>13742</v>
      </c>
      <c r="D5533" s="125" t="s">
        <v>13743</v>
      </c>
      <c r="E5533" s="125" t="s">
        <v>13409</v>
      </c>
      <c r="F5533" s="125"/>
      <c r="G5533" s="125">
        <v>1</v>
      </c>
      <c r="H5533" s="152">
        <v>5215.2</v>
      </c>
      <c r="I5533" s="162">
        <v>0.25</v>
      </c>
      <c r="J5533" s="158">
        <f t="shared" si="171"/>
        <v>3911.3999999999996</v>
      </c>
    </row>
    <row r="5534" spans="1:10" ht="30">
      <c r="A5534" s="37">
        <f t="shared" si="170"/>
        <v>5530</v>
      </c>
      <c r="B5534" s="124" t="s">
        <v>201</v>
      </c>
      <c r="C5534" s="125" t="s">
        <v>13744</v>
      </c>
      <c r="D5534" s="125" t="s">
        <v>13745</v>
      </c>
      <c r="E5534" s="125" t="s">
        <v>13409</v>
      </c>
      <c r="F5534" s="125"/>
      <c r="G5534" s="125">
        <v>1</v>
      </c>
      <c r="H5534" s="152">
        <v>9908.9</v>
      </c>
      <c r="I5534" s="162">
        <v>0.25</v>
      </c>
      <c r="J5534" s="158">
        <f t="shared" si="171"/>
        <v>7431.6749999999993</v>
      </c>
    </row>
    <row r="5535" spans="1:10" ht="30">
      <c r="A5535" s="37">
        <f t="shared" si="170"/>
        <v>5531</v>
      </c>
      <c r="B5535" s="124" t="s">
        <v>201</v>
      </c>
      <c r="C5535" s="125" t="s">
        <v>13746</v>
      </c>
      <c r="D5535" s="125" t="s">
        <v>13747</v>
      </c>
      <c r="E5535" s="125" t="s">
        <v>13409</v>
      </c>
      <c r="F5535" s="125"/>
      <c r="G5535" s="125">
        <v>1</v>
      </c>
      <c r="H5535" s="152">
        <v>5215.2</v>
      </c>
      <c r="I5535" s="162">
        <v>0.25</v>
      </c>
      <c r="J5535" s="158">
        <f t="shared" si="171"/>
        <v>3911.3999999999996</v>
      </c>
    </row>
    <row r="5536" spans="1:10" ht="30">
      <c r="A5536" s="37">
        <f t="shared" si="170"/>
        <v>5532</v>
      </c>
      <c r="B5536" s="124" t="s">
        <v>201</v>
      </c>
      <c r="C5536" s="125" t="s">
        <v>13748</v>
      </c>
      <c r="D5536" s="125" t="s">
        <v>13749</v>
      </c>
      <c r="E5536" s="125" t="s">
        <v>13409</v>
      </c>
      <c r="F5536" s="125"/>
      <c r="G5536" s="125">
        <v>1</v>
      </c>
      <c r="H5536" s="152">
        <v>9908.9</v>
      </c>
      <c r="I5536" s="162">
        <v>0.25</v>
      </c>
      <c r="J5536" s="158">
        <f t="shared" si="171"/>
        <v>7431.6749999999993</v>
      </c>
    </row>
    <row r="5537" spans="1:10" ht="30">
      <c r="A5537" s="37">
        <f t="shared" si="170"/>
        <v>5533</v>
      </c>
      <c r="B5537" s="124" t="s">
        <v>201</v>
      </c>
      <c r="C5537" s="125" t="s">
        <v>13750</v>
      </c>
      <c r="D5537" s="125" t="s">
        <v>13751</v>
      </c>
      <c r="E5537" s="125" t="s">
        <v>13409</v>
      </c>
      <c r="F5537" s="125"/>
      <c r="G5537" s="125">
        <v>1</v>
      </c>
      <c r="H5537" s="152">
        <v>15901.15</v>
      </c>
      <c r="I5537" s="162">
        <v>0.25</v>
      </c>
      <c r="J5537" s="158">
        <f t="shared" si="171"/>
        <v>11925.862499999999</v>
      </c>
    </row>
    <row r="5538" spans="1:10" ht="30">
      <c r="A5538" s="37">
        <f t="shared" si="170"/>
        <v>5534</v>
      </c>
      <c r="B5538" s="124" t="s">
        <v>201</v>
      </c>
      <c r="C5538" s="125" t="s">
        <v>13752</v>
      </c>
      <c r="D5538" s="125" t="s">
        <v>13753</v>
      </c>
      <c r="E5538" s="125" t="s">
        <v>13409</v>
      </c>
      <c r="F5538" s="125"/>
      <c r="G5538" s="125">
        <v>1</v>
      </c>
      <c r="H5538" s="152">
        <v>19874.75</v>
      </c>
      <c r="I5538" s="162">
        <v>0.25</v>
      </c>
      <c r="J5538" s="158">
        <f t="shared" si="171"/>
        <v>14906.0625</v>
      </c>
    </row>
    <row r="5539" spans="1:10" ht="15.75">
      <c r="A5539" s="37">
        <f t="shared" si="170"/>
        <v>5535</v>
      </c>
      <c r="B5539" s="124" t="s">
        <v>201</v>
      </c>
      <c r="C5539" s="125" t="s">
        <v>13754</v>
      </c>
      <c r="D5539" s="125" t="s">
        <v>13755</v>
      </c>
      <c r="E5539" s="125" t="s">
        <v>13409</v>
      </c>
      <c r="F5539" s="125"/>
      <c r="G5539" s="125">
        <v>1</v>
      </c>
      <c r="H5539" s="152">
        <v>8473.4</v>
      </c>
      <c r="I5539" s="162">
        <v>0.25</v>
      </c>
      <c r="J5539" s="158">
        <f t="shared" si="171"/>
        <v>6355.0499999999993</v>
      </c>
    </row>
    <row r="5540" spans="1:10" ht="30">
      <c r="A5540" s="37">
        <f t="shared" si="170"/>
        <v>5536</v>
      </c>
      <c r="B5540" s="124" t="s">
        <v>201</v>
      </c>
      <c r="C5540" s="125" t="s">
        <v>13756</v>
      </c>
      <c r="D5540" s="125" t="s">
        <v>13757</v>
      </c>
      <c r="E5540" s="125" t="s">
        <v>13409</v>
      </c>
      <c r="F5540" s="125"/>
      <c r="G5540" s="125">
        <v>1</v>
      </c>
      <c r="H5540" s="152">
        <v>9840</v>
      </c>
      <c r="I5540" s="162">
        <v>0.25</v>
      </c>
      <c r="J5540" s="158">
        <f t="shared" si="171"/>
        <v>7380</v>
      </c>
    </row>
    <row r="5541" spans="1:10" ht="15.75">
      <c r="A5541" s="37">
        <f t="shared" si="170"/>
        <v>5537</v>
      </c>
      <c r="B5541" s="124" t="s">
        <v>201</v>
      </c>
      <c r="C5541" s="125" t="s">
        <v>13758</v>
      </c>
      <c r="D5541" s="125" t="s">
        <v>13759</v>
      </c>
      <c r="E5541" s="125" t="s">
        <v>13409</v>
      </c>
      <c r="F5541" s="125"/>
      <c r="G5541" s="125">
        <v>1</v>
      </c>
      <c r="H5541" s="152">
        <v>9566.65</v>
      </c>
      <c r="I5541" s="162">
        <v>0.25</v>
      </c>
      <c r="J5541" s="158">
        <f t="shared" si="171"/>
        <v>7174.9874999999993</v>
      </c>
    </row>
    <row r="5542" spans="1:10" ht="30">
      <c r="A5542" s="37">
        <f t="shared" si="170"/>
        <v>5538</v>
      </c>
      <c r="B5542" s="124" t="s">
        <v>201</v>
      </c>
      <c r="C5542" s="125" t="s">
        <v>13760</v>
      </c>
      <c r="D5542" s="125" t="s">
        <v>13761</v>
      </c>
      <c r="E5542" s="125" t="s">
        <v>13409</v>
      </c>
      <c r="F5542" s="125"/>
      <c r="G5542" s="125">
        <v>1</v>
      </c>
      <c r="H5542" s="152">
        <v>10933.4</v>
      </c>
      <c r="I5542" s="162">
        <v>0.25</v>
      </c>
      <c r="J5542" s="158">
        <f t="shared" si="171"/>
        <v>8200.0499999999993</v>
      </c>
    </row>
    <row r="5543" spans="1:10" ht="15.75">
      <c r="A5543" s="37">
        <f t="shared" si="170"/>
        <v>5539</v>
      </c>
      <c r="B5543" s="124" t="s">
        <v>201</v>
      </c>
      <c r="C5543" s="125" t="s">
        <v>13762</v>
      </c>
      <c r="D5543" s="125" t="s">
        <v>13763</v>
      </c>
      <c r="E5543" s="125" t="s">
        <v>13409</v>
      </c>
      <c r="F5543" s="125"/>
      <c r="G5543" s="125">
        <v>1</v>
      </c>
      <c r="H5543" s="152">
        <v>8052.4</v>
      </c>
      <c r="I5543" s="162">
        <v>0.25</v>
      </c>
      <c r="J5543" s="158">
        <f t="shared" si="171"/>
        <v>6039.2999999999993</v>
      </c>
    </row>
    <row r="5544" spans="1:10" ht="30">
      <c r="A5544" s="37">
        <f t="shared" si="170"/>
        <v>5540</v>
      </c>
      <c r="B5544" s="124" t="s">
        <v>201</v>
      </c>
      <c r="C5544" s="125" t="s">
        <v>13764</v>
      </c>
      <c r="D5544" s="125" t="s">
        <v>13765</v>
      </c>
      <c r="E5544" s="125" t="s">
        <v>13409</v>
      </c>
      <c r="F5544" s="125"/>
      <c r="G5544" s="125">
        <v>1</v>
      </c>
      <c r="H5544" s="152">
        <v>10933.4</v>
      </c>
      <c r="I5544" s="162">
        <v>0.25</v>
      </c>
      <c r="J5544" s="158">
        <f t="shared" si="171"/>
        <v>8200.0499999999993</v>
      </c>
    </row>
    <row r="5545" spans="1:10" ht="30">
      <c r="A5545" s="37">
        <f t="shared" si="170"/>
        <v>5541</v>
      </c>
      <c r="B5545" s="124" t="s">
        <v>201</v>
      </c>
      <c r="C5545" s="125" t="s">
        <v>13766</v>
      </c>
      <c r="D5545" s="125" t="s">
        <v>13767</v>
      </c>
      <c r="E5545" s="125" t="s">
        <v>13409</v>
      </c>
      <c r="F5545" s="125"/>
      <c r="G5545" s="125">
        <v>1</v>
      </c>
      <c r="H5545" s="152">
        <v>12115.5</v>
      </c>
      <c r="I5545" s="162">
        <v>0.25</v>
      </c>
      <c r="J5545" s="158">
        <f t="shared" si="171"/>
        <v>9086.625</v>
      </c>
    </row>
    <row r="5546" spans="1:10" ht="30">
      <c r="A5546" s="37">
        <f t="shared" si="170"/>
        <v>5542</v>
      </c>
      <c r="B5546" s="124" t="s">
        <v>201</v>
      </c>
      <c r="C5546" s="125" t="s">
        <v>13768</v>
      </c>
      <c r="D5546" s="125" t="s">
        <v>13769</v>
      </c>
      <c r="E5546" s="125" t="s">
        <v>13409</v>
      </c>
      <c r="F5546" s="125"/>
      <c r="G5546" s="125">
        <v>1</v>
      </c>
      <c r="H5546" s="152">
        <v>7245.35</v>
      </c>
      <c r="I5546" s="162">
        <v>0.25</v>
      </c>
      <c r="J5546" s="158">
        <f t="shared" si="171"/>
        <v>5434.0125000000007</v>
      </c>
    </row>
    <row r="5547" spans="1:10" ht="30">
      <c r="A5547" s="37">
        <f t="shared" si="170"/>
        <v>5543</v>
      </c>
      <c r="B5547" s="124" t="s">
        <v>201</v>
      </c>
      <c r="C5547" s="125" t="s">
        <v>13770</v>
      </c>
      <c r="D5547" s="125" t="s">
        <v>13771</v>
      </c>
      <c r="E5547" s="125" t="s">
        <v>13409</v>
      </c>
      <c r="F5547" s="125"/>
      <c r="G5547" s="125">
        <v>1</v>
      </c>
      <c r="H5547" s="152">
        <v>4216.1499999999996</v>
      </c>
      <c r="I5547" s="162">
        <v>0.25</v>
      </c>
      <c r="J5547" s="158">
        <f t="shared" si="171"/>
        <v>3162.1124999999997</v>
      </c>
    </row>
    <row r="5548" spans="1:10" ht="30">
      <c r="A5548" s="37">
        <f t="shared" si="170"/>
        <v>5544</v>
      </c>
      <c r="B5548" s="124" t="s">
        <v>201</v>
      </c>
      <c r="C5548" s="125" t="s">
        <v>13772</v>
      </c>
      <c r="D5548" s="125" t="s">
        <v>13773</v>
      </c>
      <c r="E5548" s="125" t="s">
        <v>13409</v>
      </c>
      <c r="F5548" s="125"/>
      <c r="G5548" s="125">
        <v>1</v>
      </c>
      <c r="H5548" s="152">
        <v>3601.15</v>
      </c>
      <c r="I5548" s="162">
        <v>0.25</v>
      </c>
      <c r="J5548" s="158">
        <f t="shared" si="171"/>
        <v>2700.8625000000002</v>
      </c>
    </row>
    <row r="5549" spans="1:10" ht="30">
      <c r="A5549" s="37">
        <f t="shared" si="170"/>
        <v>5545</v>
      </c>
      <c r="B5549" s="124" t="s">
        <v>201</v>
      </c>
      <c r="C5549" s="125" t="s">
        <v>13774</v>
      </c>
      <c r="D5549" s="125" t="s">
        <v>13775</v>
      </c>
      <c r="E5549" s="125" t="s">
        <v>13409</v>
      </c>
      <c r="F5549" s="125"/>
      <c r="G5549" s="125">
        <v>1</v>
      </c>
      <c r="H5549" s="152">
        <v>4581.75</v>
      </c>
      <c r="I5549" s="162">
        <v>0.25</v>
      </c>
      <c r="J5549" s="158">
        <f t="shared" si="171"/>
        <v>3436.3125</v>
      </c>
    </row>
    <row r="5550" spans="1:10" ht="30">
      <c r="A5550" s="37">
        <f t="shared" si="170"/>
        <v>5546</v>
      </c>
      <c r="B5550" s="124" t="s">
        <v>201</v>
      </c>
      <c r="C5550" s="125" t="s">
        <v>13776</v>
      </c>
      <c r="D5550" s="125" t="s">
        <v>13777</v>
      </c>
      <c r="E5550" s="125" t="s">
        <v>13409</v>
      </c>
      <c r="F5550" s="125"/>
      <c r="G5550" s="125">
        <v>1</v>
      </c>
      <c r="H5550" s="152">
        <v>3874.5</v>
      </c>
      <c r="I5550" s="162">
        <v>0.25</v>
      </c>
      <c r="J5550" s="158">
        <f t="shared" si="171"/>
        <v>2905.875</v>
      </c>
    </row>
    <row r="5551" spans="1:10" ht="30">
      <c r="A5551" s="37">
        <f t="shared" si="170"/>
        <v>5547</v>
      </c>
      <c r="B5551" s="124" t="s">
        <v>201</v>
      </c>
      <c r="C5551" s="125" t="s">
        <v>13778</v>
      </c>
      <c r="D5551" s="125" t="s">
        <v>13779</v>
      </c>
      <c r="E5551" s="125" t="s">
        <v>13409</v>
      </c>
      <c r="F5551" s="125"/>
      <c r="G5551" s="125">
        <v>1</v>
      </c>
      <c r="H5551" s="152">
        <v>1571.65</v>
      </c>
      <c r="I5551" s="162">
        <v>0.25</v>
      </c>
      <c r="J5551" s="158">
        <f t="shared" si="171"/>
        <v>1178.7375000000002</v>
      </c>
    </row>
    <row r="5552" spans="1:10" ht="30">
      <c r="A5552" s="37">
        <f t="shared" si="170"/>
        <v>5548</v>
      </c>
      <c r="B5552" s="124" t="s">
        <v>201</v>
      </c>
      <c r="C5552" s="125" t="s">
        <v>13780</v>
      </c>
      <c r="D5552" s="125" t="s">
        <v>13781</v>
      </c>
      <c r="E5552" s="125" t="s">
        <v>13409</v>
      </c>
      <c r="F5552" s="125"/>
      <c r="G5552" s="125">
        <v>1</v>
      </c>
      <c r="H5552" s="152">
        <v>662.9</v>
      </c>
      <c r="I5552" s="162">
        <v>0.25</v>
      </c>
      <c r="J5552" s="158">
        <f t="shared" si="171"/>
        <v>497.17499999999995</v>
      </c>
    </row>
    <row r="5553" spans="1:10" ht="30">
      <c r="A5553" s="37">
        <f t="shared" si="170"/>
        <v>5549</v>
      </c>
      <c r="B5553" s="124" t="s">
        <v>201</v>
      </c>
      <c r="C5553" s="125" t="s">
        <v>13782</v>
      </c>
      <c r="D5553" s="125" t="s">
        <v>13783</v>
      </c>
      <c r="E5553" s="125" t="s">
        <v>13409</v>
      </c>
      <c r="F5553" s="125"/>
      <c r="G5553" s="125">
        <v>1</v>
      </c>
      <c r="H5553" s="152">
        <v>14145</v>
      </c>
      <c r="I5553" s="162">
        <v>0.25</v>
      </c>
      <c r="J5553" s="158">
        <f t="shared" si="171"/>
        <v>10608.75</v>
      </c>
    </row>
    <row r="5554" spans="1:10" ht="30">
      <c r="A5554" s="37">
        <f t="shared" si="170"/>
        <v>5550</v>
      </c>
      <c r="B5554" s="124" t="s">
        <v>201</v>
      </c>
      <c r="C5554" s="125" t="s">
        <v>13784</v>
      </c>
      <c r="D5554" s="125" t="s">
        <v>13785</v>
      </c>
      <c r="E5554" s="125" t="s">
        <v>13409</v>
      </c>
      <c r="F5554" s="125"/>
      <c r="G5554" s="125">
        <v>1</v>
      </c>
      <c r="H5554" s="152">
        <v>17835</v>
      </c>
      <c r="I5554" s="162">
        <v>0.25</v>
      </c>
      <c r="J5554" s="158">
        <f t="shared" si="171"/>
        <v>13376.25</v>
      </c>
    </row>
    <row r="5555" spans="1:10" ht="30">
      <c r="A5555" s="37">
        <f t="shared" si="170"/>
        <v>5551</v>
      </c>
      <c r="B5555" s="124" t="s">
        <v>201</v>
      </c>
      <c r="C5555" s="125" t="s">
        <v>13786</v>
      </c>
      <c r="D5555" s="125" t="s">
        <v>13787</v>
      </c>
      <c r="E5555" s="125" t="s">
        <v>13409</v>
      </c>
      <c r="F5555" s="125"/>
      <c r="G5555" s="125">
        <v>1</v>
      </c>
      <c r="H5555" s="152">
        <v>11753.4</v>
      </c>
      <c r="I5555" s="162">
        <v>0.25</v>
      </c>
      <c r="J5555" s="158">
        <f t="shared" si="171"/>
        <v>8815.0499999999993</v>
      </c>
    </row>
    <row r="5556" spans="1:10" ht="30">
      <c r="A5556" s="37">
        <f t="shared" si="170"/>
        <v>5552</v>
      </c>
      <c r="B5556" s="124" t="s">
        <v>201</v>
      </c>
      <c r="C5556" s="125" t="s">
        <v>13788</v>
      </c>
      <c r="D5556" s="125" t="s">
        <v>13789</v>
      </c>
      <c r="E5556" s="125" t="s">
        <v>13409</v>
      </c>
      <c r="F5556" s="125"/>
      <c r="G5556" s="125">
        <v>1</v>
      </c>
      <c r="H5556" s="152">
        <v>14623.4</v>
      </c>
      <c r="I5556" s="162">
        <v>0.25</v>
      </c>
      <c r="J5556" s="158">
        <f t="shared" si="171"/>
        <v>10967.55</v>
      </c>
    </row>
    <row r="5557" spans="1:10" ht="30">
      <c r="A5557" s="37">
        <f t="shared" si="170"/>
        <v>5553</v>
      </c>
      <c r="B5557" s="124" t="s">
        <v>201</v>
      </c>
      <c r="C5557" s="125" t="s">
        <v>13790</v>
      </c>
      <c r="D5557" s="125" t="s">
        <v>13791</v>
      </c>
      <c r="E5557" s="125" t="s">
        <v>13409</v>
      </c>
      <c r="F5557" s="125"/>
      <c r="G5557" s="125">
        <v>1</v>
      </c>
      <c r="H5557" s="152">
        <v>13974.15</v>
      </c>
      <c r="I5557" s="162">
        <v>0.25</v>
      </c>
      <c r="J5557" s="158">
        <f t="shared" si="171"/>
        <v>10480.612499999999</v>
      </c>
    </row>
    <row r="5558" spans="1:10" ht="30">
      <c r="A5558" s="37">
        <f t="shared" si="170"/>
        <v>5554</v>
      </c>
      <c r="B5558" s="124" t="s">
        <v>201</v>
      </c>
      <c r="C5558" s="125" t="s">
        <v>13792</v>
      </c>
      <c r="D5558" s="125" t="s">
        <v>13793</v>
      </c>
      <c r="E5558" s="125" t="s">
        <v>13409</v>
      </c>
      <c r="F5558" s="125"/>
      <c r="G5558" s="125">
        <v>1</v>
      </c>
      <c r="H5558" s="152">
        <v>17356.650000000001</v>
      </c>
      <c r="I5558" s="162">
        <v>0.25</v>
      </c>
      <c r="J5558" s="158">
        <f t="shared" si="171"/>
        <v>13017.487500000001</v>
      </c>
    </row>
    <row r="5559" spans="1:10" ht="30">
      <c r="A5559" s="37">
        <f t="shared" si="170"/>
        <v>5555</v>
      </c>
      <c r="B5559" s="124" t="s">
        <v>201</v>
      </c>
      <c r="C5559" s="125" t="s">
        <v>13794</v>
      </c>
      <c r="D5559" s="125" t="s">
        <v>13795</v>
      </c>
      <c r="E5559" s="125" t="s">
        <v>13409</v>
      </c>
      <c r="F5559" s="125"/>
      <c r="G5559" s="125">
        <v>1</v>
      </c>
      <c r="H5559" s="152">
        <v>25529.4</v>
      </c>
      <c r="I5559" s="162">
        <v>0.25</v>
      </c>
      <c r="J5559" s="158">
        <f t="shared" si="171"/>
        <v>19147.050000000003</v>
      </c>
    </row>
    <row r="5560" spans="1:10" ht="30">
      <c r="A5560" s="37">
        <f t="shared" si="170"/>
        <v>5556</v>
      </c>
      <c r="B5560" s="124" t="s">
        <v>201</v>
      </c>
      <c r="C5560" s="125" t="s">
        <v>13796</v>
      </c>
      <c r="D5560" s="125" t="s">
        <v>13797</v>
      </c>
      <c r="E5560" s="125" t="s">
        <v>13409</v>
      </c>
      <c r="F5560" s="125"/>
      <c r="G5560" s="125">
        <v>1</v>
      </c>
      <c r="H5560" s="152">
        <v>20684.5</v>
      </c>
      <c r="I5560" s="162">
        <v>0.25</v>
      </c>
      <c r="J5560" s="158">
        <f t="shared" si="171"/>
        <v>15513.375</v>
      </c>
    </row>
    <row r="5561" spans="1:10" ht="30">
      <c r="A5561" s="37">
        <f t="shared" si="170"/>
        <v>5557</v>
      </c>
      <c r="B5561" s="124" t="s">
        <v>201</v>
      </c>
      <c r="C5561" s="125" t="s">
        <v>13798</v>
      </c>
      <c r="D5561" s="125" t="s">
        <v>13799</v>
      </c>
      <c r="E5561" s="125" t="s">
        <v>13409</v>
      </c>
      <c r="F5561" s="125"/>
      <c r="G5561" s="125">
        <v>1</v>
      </c>
      <c r="H5561" s="152">
        <v>21217.5</v>
      </c>
      <c r="I5561" s="162">
        <v>0.25</v>
      </c>
      <c r="J5561" s="158">
        <f t="shared" si="171"/>
        <v>15913.125</v>
      </c>
    </row>
    <row r="5562" spans="1:10" ht="30">
      <c r="A5562" s="37">
        <f t="shared" si="170"/>
        <v>5558</v>
      </c>
      <c r="B5562" s="124" t="s">
        <v>201</v>
      </c>
      <c r="C5562" s="125" t="s">
        <v>13800</v>
      </c>
      <c r="D5562" s="125" t="s">
        <v>13801</v>
      </c>
      <c r="E5562" s="125" t="s">
        <v>13409</v>
      </c>
      <c r="F5562" s="125"/>
      <c r="G5562" s="125">
        <v>1</v>
      </c>
      <c r="H5562" s="152">
        <v>14596</v>
      </c>
      <c r="I5562" s="162">
        <v>0.25</v>
      </c>
      <c r="J5562" s="158">
        <f t="shared" si="171"/>
        <v>10947</v>
      </c>
    </row>
    <row r="5563" spans="1:10" ht="30">
      <c r="A5563" s="37">
        <f t="shared" si="170"/>
        <v>5559</v>
      </c>
      <c r="B5563" s="124" t="s">
        <v>201</v>
      </c>
      <c r="C5563" s="125" t="s">
        <v>13802</v>
      </c>
      <c r="D5563" s="125" t="s">
        <v>13803</v>
      </c>
      <c r="E5563" s="125" t="s">
        <v>13409</v>
      </c>
      <c r="F5563" s="125"/>
      <c r="G5563" s="125">
        <v>1</v>
      </c>
      <c r="H5563" s="152">
        <v>18122</v>
      </c>
      <c r="I5563" s="162">
        <v>0.25</v>
      </c>
      <c r="J5563" s="158">
        <f t="shared" si="171"/>
        <v>13591.5</v>
      </c>
    </row>
    <row r="5564" spans="1:10" ht="30">
      <c r="A5564" s="37">
        <f t="shared" si="170"/>
        <v>5560</v>
      </c>
      <c r="B5564" s="124" t="s">
        <v>201</v>
      </c>
      <c r="C5564" s="125" t="s">
        <v>13804</v>
      </c>
      <c r="D5564" s="125" t="s">
        <v>13805</v>
      </c>
      <c r="E5564" s="125" t="s">
        <v>13409</v>
      </c>
      <c r="F5564" s="125"/>
      <c r="G5564" s="125">
        <v>1</v>
      </c>
      <c r="H5564" s="152">
        <v>15006</v>
      </c>
      <c r="I5564" s="162">
        <v>0.25</v>
      </c>
      <c r="J5564" s="158">
        <f t="shared" si="171"/>
        <v>11254.5</v>
      </c>
    </row>
    <row r="5565" spans="1:10" ht="30">
      <c r="A5565" s="37">
        <f t="shared" si="170"/>
        <v>5561</v>
      </c>
      <c r="B5565" s="124" t="s">
        <v>201</v>
      </c>
      <c r="C5565" s="125" t="s">
        <v>13806</v>
      </c>
      <c r="D5565" s="125" t="s">
        <v>13807</v>
      </c>
      <c r="E5565" s="125" t="s">
        <v>13409</v>
      </c>
      <c r="F5565" s="125"/>
      <c r="G5565" s="125">
        <v>1</v>
      </c>
      <c r="H5565" s="152">
        <v>18627.650000000001</v>
      </c>
      <c r="I5565" s="162">
        <v>0.25</v>
      </c>
      <c r="J5565" s="158">
        <f t="shared" si="171"/>
        <v>13970.737500000001</v>
      </c>
    </row>
    <row r="5566" spans="1:10" ht="30">
      <c r="A5566" s="37">
        <f t="shared" si="170"/>
        <v>5562</v>
      </c>
      <c r="B5566" s="124" t="s">
        <v>201</v>
      </c>
      <c r="C5566" s="125" t="s">
        <v>13808</v>
      </c>
      <c r="D5566" s="125" t="s">
        <v>13809</v>
      </c>
      <c r="E5566" s="125" t="s">
        <v>13409</v>
      </c>
      <c r="F5566" s="125"/>
      <c r="G5566" s="125">
        <v>1</v>
      </c>
      <c r="H5566" s="152">
        <v>8473.4</v>
      </c>
      <c r="I5566" s="162">
        <v>0.25</v>
      </c>
      <c r="J5566" s="158">
        <f t="shared" si="171"/>
        <v>6355.0499999999993</v>
      </c>
    </row>
    <row r="5567" spans="1:10" ht="30">
      <c r="A5567" s="37">
        <f t="shared" si="170"/>
        <v>5563</v>
      </c>
      <c r="B5567" s="124" t="s">
        <v>201</v>
      </c>
      <c r="C5567" s="125" t="s">
        <v>13810</v>
      </c>
      <c r="D5567" s="125" t="s">
        <v>13811</v>
      </c>
      <c r="E5567" s="125" t="s">
        <v>13409</v>
      </c>
      <c r="F5567" s="125"/>
      <c r="G5567" s="125">
        <v>1</v>
      </c>
      <c r="H5567" s="152">
        <v>9840</v>
      </c>
      <c r="I5567" s="162">
        <v>0.25</v>
      </c>
      <c r="J5567" s="158">
        <f t="shared" si="171"/>
        <v>7380</v>
      </c>
    </row>
    <row r="5568" spans="1:10" ht="30">
      <c r="A5568" s="37">
        <f t="shared" si="170"/>
        <v>5564</v>
      </c>
      <c r="B5568" s="124" t="s">
        <v>201</v>
      </c>
      <c r="C5568" s="125" t="s">
        <v>13812</v>
      </c>
      <c r="D5568" s="125" t="s">
        <v>13813</v>
      </c>
      <c r="E5568" s="125" t="s">
        <v>13409</v>
      </c>
      <c r="F5568" s="125"/>
      <c r="G5568" s="125">
        <v>1</v>
      </c>
      <c r="H5568" s="152">
        <v>9566.65</v>
      </c>
      <c r="I5568" s="162">
        <v>0.25</v>
      </c>
      <c r="J5568" s="158">
        <f t="shared" si="171"/>
        <v>7174.9874999999993</v>
      </c>
    </row>
    <row r="5569" spans="1:10" ht="30">
      <c r="A5569" s="37">
        <f t="shared" si="170"/>
        <v>5565</v>
      </c>
      <c r="B5569" s="124" t="s">
        <v>201</v>
      </c>
      <c r="C5569" s="125" t="s">
        <v>13814</v>
      </c>
      <c r="D5569" s="125" t="s">
        <v>13815</v>
      </c>
      <c r="E5569" s="125" t="s">
        <v>13409</v>
      </c>
      <c r="F5569" s="125"/>
      <c r="G5569" s="125">
        <v>1</v>
      </c>
      <c r="H5569" s="152">
        <v>10933.4</v>
      </c>
      <c r="I5569" s="162">
        <v>0.25</v>
      </c>
      <c r="J5569" s="158">
        <f t="shared" si="171"/>
        <v>8200.0499999999993</v>
      </c>
    </row>
    <row r="5570" spans="1:10" ht="30">
      <c r="A5570" s="37">
        <f t="shared" si="170"/>
        <v>5566</v>
      </c>
      <c r="B5570" s="124" t="s">
        <v>201</v>
      </c>
      <c r="C5570" s="125" t="s">
        <v>13816</v>
      </c>
      <c r="D5570" s="125" t="s">
        <v>13817</v>
      </c>
      <c r="E5570" s="125" t="s">
        <v>13409</v>
      </c>
      <c r="F5570" s="125"/>
      <c r="G5570" s="125">
        <v>1</v>
      </c>
      <c r="H5570" s="152">
        <v>8052.4</v>
      </c>
      <c r="I5570" s="162">
        <v>0.25</v>
      </c>
      <c r="J5570" s="158">
        <f t="shared" si="171"/>
        <v>6039.2999999999993</v>
      </c>
    </row>
    <row r="5571" spans="1:10" ht="30">
      <c r="A5571" s="37">
        <f t="shared" si="170"/>
        <v>5567</v>
      </c>
      <c r="B5571" s="124" t="s">
        <v>201</v>
      </c>
      <c r="C5571" s="125" t="s">
        <v>13818</v>
      </c>
      <c r="D5571" s="125" t="s">
        <v>13819</v>
      </c>
      <c r="E5571" s="125" t="s">
        <v>13409</v>
      </c>
      <c r="F5571" s="125"/>
      <c r="G5571" s="125">
        <v>1</v>
      </c>
      <c r="H5571" s="152">
        <v>10933.4</v>
      </c>
      <c r="I5571" s="162">
        <v>0.25</v>
      </c>
      <c r="J5571" s="158">
        <f t="shared" si="171"/>
        <v>8200.0499999999993</v>
      </c>
    </row>
    <row r="5572" spans="1:10" ht="30">
      <c r="A5572" s="37">
        <f t="shared" si="170"/>
        <v>5568</v>
      </c>
      <c r="B5572" s="124" t="s">
        <v>201</v>
      </c>
      <c r="C5572" s="125" t="s">
        <v>13820</v>
      </c>
      <c r="D5572" s="125" t="s">
        <v>13821</v>
      </c>
      <c r="E5572" s="125" t="s">
        <v>13409</v>
      </c>
      <c r="F5572" s="125"/>
      <c r="G5572" s="125">
        <v>1</v>
      </c>
      <c r="H5572" s="152">
        <v>12115.5</v>
      </c>
      <c r="I5572" s="162">
        <v>0.25</v>
      </c>
      <c r="J5572" s="158">
        <f t="shared" si="171"/>
        <v>9086.625</v>
      </c>
    </row>
    <row r="5573" spans="1:10" ht="30">
      <c r="A5573" s="37">
        <f t="shared" si="170"/>
        <v>5569</v>
      </c>
      <c r="B5573" s="124" t="s">
        <v>201</v>
      </c>
      <c r="C5573" s="125" t="s">
        <v>13822</v>
      </c>
      <c r="D5573" s="125" t="s">
        <v>13823</v>
      </c>
      <c r="E5573" s="125" t="s">
        <v>13409</v>
      </c>
      <c r="F5573" s="125"/>
      <c r="G5573" s="125">
        <v>1</v>
      </c>
      <c r="H5573" s="152">
        <v>10250</v>
      </c>
      <c r="I5573" s="162">
        <v>0.25</v>
      </c>
      <c r="J5573" s="158">
        <f t="shared" si="171"/>
        <v>7687.5</v>
      </c>
    </row>
    <row r="5574" spans="1:10" ht="30">
      <c r="A5574" s="37">
        <f t="shared" si="170"/>
        <v>5570</v>
      </c>
      <c r="B5574" s="124" t="s">
        <v>201</v>
      </c>
      <c r="C5574" s="125" t="s">
        <v>13824</v>
      </c>
      <c r="D5574" s="125" t="s">
        <v>13825</v>
      </c>
      <c r="E5574" s="125" t="s">
        <v>13409</v>
      </c>
      <c r="F5574" s="125"/>
      <c r="G5574" s="125">
        <v>1</v>
      </c>
      <c r="H5574" s="152">
        <v>6833.4</v>
      </c>
      <c r="I5574" s="162">
        <v>0.25</v>
      </c>
      <c r="J5574" s="158">
        <f t="shared" si="171"/>
        <v>5125.0499999999993</v>
      </c>
    </row>
    <row r="5575" spans="1:10" ht="30">
      <c r="A5575" s="37">
        <f t="shared" ref="A5575:A5638" si="172">A5574+1</f>
        <v>5571</v>
      </c>
      <c r="B5575" s="124" t="s">
        <v>201</v>
      </c>
      <c r="C5575" s="125" t="s">
        <v>13826</v>
      </c>
      <c r="D5575" s="125" t="s">
        <v>13827</v>
      </c>
      <c r="E5575" s="125" t="s">
        <v>13409</v>
      </c>
      <c r="F5575" s="125"/>
      <c r="G5575" s="125">
        <v>1</v>
      </c>
      <c r="H5575" s="152">
        <v>11616.65</v>
      </c>
      <c r="I5575" s="162">
        <v>0.25</v>
      </c>
      <c r="J5575" s="158">
        <f t="shared" si="171"/>
        <v>8712.4874999999993</v>
      </c>
    </row>
    <row r="5576" spans="1:10" ht="30">
      <c r="A5576" s="37">
        <f t="shared" si="172"/>
        <v>5572</v>
      </c>
      <c r="B5576" s="124" t="s">
        <v>201</v>
      </c>
      <c r="C5576" s="125" t="s">
        <v>13828</v>
      </c>
      <c r="D5576" s="125" t="s">
        <v>13829</v>
      </c>
      <c r="E5576" s="125" t="s">
        <v>13409</v>
      </c>
      <c r="F5576" s="125"/>
      <c r="G5576" s="125">
        <v>1</v>
      </c>
      <c r="H5576" s="152">
        <v>8269.2999999999993</v>
      </c>
      <c r="I5576" s="162">
        <v>0.25</v>
      </c>
      <c r="J5576" s="158">
        <f t="shared" si="171"/>
        <v>6201.9749999999995</v>
      </c>
    </row>
    <row r="5577" spans="1:10" ht="30">
      <c r="A5577" s="37">
        <f t="shared" si="172"/>
        <v>5573</v>
      </c>
      <c r="B5577" s="124" t="s">
        <v>201</v>
      </c>
      <c r="C5577" s="125" t="s">
        <v>13830</v>
      </c>
      <c r="D5577" s="125" t="s">
        <v>13831</v>
      </c>
      <c r="E5577" s="125" t="s">
        <v>13409</v>
      </c>
      <c r="F5577" s="125"/>
      <c r="G5577" s="125">
        <v>1</v>
      </c>
      <c r="H5577" s="152">
        <v>10065.5</v>
      </c>
      <c r="I5577" s="162">
        <v>0.25</v>
      </c>
      <c r="J5577" s="158">
        <f t="shared" si="171"/>
        <v>7549.125</v>
      </c>
    </row>
    <row r="5578" spans="1:10" ht="30">
      <c r="A5578" s="37">
        <f t="shared" si="172"/>
        <v>5574</v>
      </c>
      <c r="B5578" s="124" t="s">
        <v>201</v>
      </c>
      <c r="C5578" s="125" t="s">
        <v>13832</v>
      </c>
      <c r="D5578" s="125" t="s">
        <v>13833</v>
      </c>
      <c r="E5578" s="125" t="s">
        <v>13409</v>
      </c>
      <c r="F5578" s="125"/>
      <c r="G5578" s="125">
        <v>1</v>
      </c>
      <c r="H5578" s="152">
        <v>13482.15</v>
      </c>
      <c r="I5578" s="162">
        <v>0.25</v>
      </c>
      <c r="J5578" s="158">
        <f t="shared" si="171"/>
        <v>10111.612499999999</v>
      </c>
    </row>
    <row r="5579" spans="1:10" ht="30">
      <c r="A5579" s="37">
        <f t="shared" si="172"/>
        <v>5575</v>
      </c>
      <c r="B5579" s="124" t="s">
        <v>201</v>
      </c>
      <c r="C5579" s="125" t="s">
        <v>13834</v>
      </c>
      <c r="D5579" s="125" t="s">
        <v>13835</v>
      </c>
      <c r="E5579" s="125" t="s">
        <v>13409</v>
      </c>
      <c r="F5579" s="125"/>
      <c r="G5579" s="125">
        <v>1</v>
      </c>
      <c r="H5579" s="152">
        <v>13093.05</v>
      </c>
      <c r="I5579" s="162">
        <v>0.25</v>
      </c>
      <c r="J5579" s="158">
        <f t="shared" si="171"/>
        <v>9819.7874999999985</v>
      </c>
    </row>
    <row r="5580" spans="1:10" ht="30">
      <c r="A5580" s="37">
        <f t="shared" si="172"/>
        <v>5576</v>
      </c>
      <c r="B5580" s="124" t="s">
        <v>201</v>
      </c>
      <c r="C5580" s="125" t="s">
        <v>13836</v>
      </c>
      <c r="D5580" s="125" t="s">
        <v>13837</v>
      </c>
      <c r="E5580" s="125" t="s">
        <v>13409</v>
      </c>
      <c r="F5580" s="125"/>
      <c r="G5580" s="125">
        <v>1</v>
      </c>
      <c r="H5580" s="152">
        <v>11705.5</v>
      </c>
      <c r="I5580" s="162">
        <v>0.25</v>
      </c>
      <c r="J5580" s="158">
        <f t="shared" si="171"/>
        <v>8779.125</v>
      </c>
    </row>
    <row r="5581" spans="1:10" ht="30">
      <c r="A5581" s="37">
        <f t="shared" si="172"/>
        <v>5577</v>
      </c>
      <c r="B5581" s="124" t="s">
        <v>201</v>
      </c>
      <c r="C5581" s="125" t="s">
        <v>13838</v>
      </c>
      <c r="D5581" s="125" t="s">
        <v>13839</v>
      </c>
      <c r="E5581" s="125" t="s">
        <v>13409</v>
      </c>
      <c r="F5581" s="125"/>
      <c r="G5581" s="125">
        <v>1</v>
      </c>
      <c r="H5581" s="152">
        <v>15901.15</v>
      </c>
      <c r="I5581" s="162">
        <v>0.25</v>
      </c>
      <c r="J5581" s="158">
        <f t="shared" si="171"/>
        <v>11925.862499999999</v>
      </c>
    </row>
    <row r="5582" spans="1:10" ht="30">
      <c r="A5582" s="37">
        <f t="shared" si="172"/>
        <v>5578</v>
      </c>
      <c r="B5582" s="124" t="s">
        <v>201</v>
      </c>
      <c r="C5582" s="125" t="s">
        <v>13840</v>
      </c>
      <c r="D5582" s="125" t="s">
        <v>13841</v>
      </c>
      <c r="E5582" s="125" t="s">
        <v>13409</v>
      </c>
      <c r="F5582" s="125"/>
      <c r="G5582" s="125">
        <v>1</v>
      </c>
      <c r="H5582" s="152">
        <v>19874.75</v>
      </c>
      <c r="I5582" s="162">
        <v>0.25</v>
      </c>
      <c r="J5582" s="158">
        <f t="shared" si="171"/>
        <v>14906.0625</v>
      </c>
    </row>
    <row r="5583" spans="1:10" ht="30">
      <c r="A5583" s="37">
        <f t="shared" si="172"/>
        <v>5579</v>
      </c>
      <c r="B5583" s="124" t="s">
        <v>201</v>
      </c>
      <c r="C5583" s="125" t="s">
        <v>13842</v>
      </c>
      <c r="D5583" s="125" t="s">
        <v>13843</v>
      </c>
      <c r="E5583" s="125" t="s">
        <v>13409</v>
      </c>
      <c r="F5583" s="125"/>
      <c r="G5583" s="125">
        <v>1</v>
      </c>
      <c r="H5583" s="152">
        <v>13038</v>
      </c>
      <c r="I5583" s="162">
        <v>0.25</v>
      </c>
      <c r="J5583" s="158">
        <f t="shared" si="171"/>
        <v>9778.5</v>
      </c>
    </row>
    <row r="5584" spans="1:10" ht="15.75">
      <c r="A5584" s="37">
        <f t="shared" si="172"/>
        <v>5580</v>
      </c>
      <c r="B5584" s="124" t="s">
        <v>201</v>
      </c>
      <c r="C5584" s="125" t="s">
        <v>13844</v>
      </c>
      <c r="D5584" s="125" t="s">
        <v>13845</v>
      </c>
      <c r="E5584" s="125" t="s">
        <v>13409</v>
      </c>
      <c r="F5584" s="125"/>
      <c r="G5584" s="125">
        <v>1</v>
      </c>
      <c r="H5584" s="152">
        <v>8473.4</v>
      </c>
      <c r="I5584" s="162">
        <v>0.25</v>
      </c>
      <c r="J5584" s="158">
        <f t="shared" si="171"/>
        <v>6355.0499999999993</v>
      </c>
    </row>
    <row r="5585" spans="1:10" ht="30">
      <c r="A5585" s="37">
        <f t="shared" si="172"/>
        <v>5581</v>
      </c>
      <c r="B5585" s="124" t="s">
        <v>201</v>
      </c>
      <c r="C5585" s="125" t="s">
        <v>13846</v>
      </c>
      <c r="D5585" s="125" t="s">
        <v>13847</v>
      </c>
      <c r="E5585" s="125" t="s">
        <v>13409</v>
      </c>
      <c r="F5585" s="125"/>
      <c r="G5585" s="125">
        <v>1</v>
      </c>
      <c r="H5585" s="152">
        <v>9840</v>
      </c>
      <c r="I5585" s="162">
        <v>0.25</v>
      </c>
      <c r="J5585" s="158">
        <f t="shared" si="171"/>
        <v>7380</v>
      </c>
    </row>
    <row r="5586" spans="1:10" ht="15.75">
      <c r="A5586" s="37">
        <f t="shared" si="172"/>
        <v>5582</v>
      </c>
      <c r="B5586" s="124" t="s">
        <v>201</v>
      </c>
      <c r="C5586" s="125" t="s">
        <v>13848</v>
      </c>
      <c r="D5586" s="125" t="s">
        <v>13849</v>
      </c>
      <c r="E5586" s="125" t="s">
        <v>13409</v>
      </c>
      <c r="F5586" s="125"/>
      <c r="G5586" s="125">
        <v>1</v>
      </c>
      <c r="H5586" s="152">
        <v>9566.65</v>
      </c>
      <c r="I5586" s="162">
        <v>0.25</v>
      </c>
      <c r="J5586" s="158">
        <f t="shared" ref="J5586:J5649" si="173">H5586*(1-I5586)</f>
        <v>7174.9874999999993</v>
      </c>
    </row>
    <row r="5587" spans="1:10" ht="30">
      <c r="A5587" s="37">
        <f t="shared" si="172"/>
        <v>5583</v>
      </c>
      <c r="B5587" s="124" t="s">
        <v>201</v>
      </c>
      <c r="C5587" s="125" t="s">
        <v>13850</v>
      </c>
      <c r="D5587" s="125" t="s">
        <v>13851</v>
      </c>
      <c r="E5587" s="125" t="s">
        <v>13409</v>
      </c>
      <c r="F5587" s="125"/>
      <c r="G5587" s="125">
        <v>1</v>
      </c>
      <c r="H5587" s="152">
        <v>10933.4</v>
      </c>
      <c r="I5587" s="162">
        <v>0.25</v>
      </c>
      <c r="J5587" s="158">
        <f t="shared" si="173"/>
        <v>8200.0499999999993</v>
      </c>
    </row>
    <row r="5588" spans="1:10" ht="15.75">
      <c r="A5588" s="37">
        <f t="shared" si="172"/>
        <v>5584</v>
      </c>
      <c r="B5588" s="124" t="s">
        <v>201</v>
      </c>
      <c r="C5588" s="125" t="s">
        <v>13852</v>
      </c>
      <c r="D5588" s="125" t="s">
        <v>13853</v>
      </c>
      <c r="E5588" s="125" t="s">
        <v>13409</v>
      </c>
      <c r="F5588" s="125"/>
      <c r="G5588" s="125">
        <v>1</v>
      </c>
      <c r="H5588" s="152">
        <v>8052.4</v>
      </c>
      <c r="I5588" s="162">
        <v>0.25</v>
      </c>
      <c r="J5588" s="158">
        <f t="shared" si="173"/>
        <v>6039.2999999999993</v>
      </c>
    </row>
    <row r="5589" spans="1:10" ht="30">
      <c r="A5589" s="37">
        <f t="shared" si="172"/>
        <v>5585</v>
      </c>
      <c r="B5589" s="124" t="s">
        <v>201</v>
      </c>
      <c r="C5589" s="125" t="s">
        <v>13854</v>
      </c>
      <c r="D5589" s="125" t="s">
        <v>13855</v>
      </c>
      <c r="E5589" s="125" t="s">
        <v>13409</v>
      </c>
      <c r="F5589" s="125"/>
      <c r="G5589" s="125">
        <v>1</v>
      </c>
      <c r="H5589" s="152">
        <v>10933.4</v>
      </c>
      <c r="I5589" s="162">
        <v>0.25</v>
      </c>
      <c r="J5589" s="158">
        <f t="shared" si="173"/>
        <v>8200.0499999999993</v>
      </c>
    </row>
    <row r="5590" spans="1:10" ht="30">
      <c r="A5590" s="37">
        <f t="shared" si="172"/>
        <v>5586</v>
      </c>
      <c r="B5590" s="124" t="s">
        <v>201</v>
      </c>
      <c r="C5590" s="125" t="s">
        <v>13856</v>
      </c>
      <c r="D5590" s="125" t="s">
        <v>13857</v>
      </c>
      <c r="E5590" s="125" t="s">
        <v>13409</v>
      </c>
      <c r="F5590" s="125"/>
      <c r="G5590" s="125">
        <v>1</v>
      </c>
      <c r="H5590" s="152">
        <v>12115.5</v>
      </c>
      <c r="I5590" s="162">
        <v>0.25</v>
      </c>
      <c r="J5590" s="158">
        <f t="shared" si="173"/>
        <v>9086.625</v>
      </c>
    </row>
    <row r="5591" spans="1:10" ht="30">
      <c r="A5591" s="37">
        <f t="shared" si="172"/>
        <v>5587</v>
      </c>
      <c r="B5591" s="124" t="s">
        <v>201</v>
      </c>
      <c r="C5591" s="125" t="s">
        <v>13858</v>
      </c>
      <c r="D5591" s="125" t="s">
        <v>13859</v>
      </c>
      <c r="E5591" s="125" t="s">
        <v>13409</v>
      </c>
      <c r="F5591" s="125"/>
      <c r="G5591" s="125">
        <v>1</v>
      </c>
      <c r="H5591" s="152">
        <v>23978.15</v>
      </c>
      <c r="I5591" s="162">
        <v>0.25</v>
      </c>
      <c r="J5591" s="158">
        <f t="shared" si="173"/>
        <v>17983.612500000003</v>
      </c>
    </row>
    <row r="5592" spans="1:10" ht="30">
      <c r="A5592" s="37">
        <f t="shared" si="172"/>
        <v>5588</v>
      </c>
      <c r="B5592" s="124" t="s">
        <v>201</v>
      </c>
      <c r="C5592" s="125" t="s">
        <v>13860</v>
      </c>
      <c r="D5592" s="125" t="s">
        <v>13861</v>
      </c>
      <c r="E5592" s="125" t="s">
        <v>13409</v>
      </c>
      <c r="F5592" s="125"/>
      <c r="G5592" s="125">
        <v>1</v>
      </c>
      <c r="H5592" s="152">
        <v>26874.7</v>
      </c>
      <c r="I5592" s="162">
        <v>0.25</v>
      </c>
      <c r="J5592" s="158">
        <f t="shared" si="173"/>
        <v>20156.025000000001</v>
      </c>
    </row>
    <row r="5593" spans="1:10" ht="30">
      <c r="A5593" s="37">
        <f t="shared" si="172"/>
        <v>5589</v>
      </c>
      <c r="B5593" s="124" t="s">
        <v>201</v>
      </c>
      <c r="C5593" s="125" t="s">
        <v>13862</v>
      </c>
      <c r="D5593" s="125" t="s">
        <v>13863</v>
      </c>
      <c r="E5593" s="125" t="s">
        <v>13409</v>
      </c>
      <c r="F5593" s="125"/>
      <c r="G5593" s="125">
        <v>1</v>
      </c>
      <c r="H5593" s="152">
        <v>26874.7</v>
      </c>
      <c r="I5593" s="162">
        <v>0.25</v>
      </c>
      <c r="J5593" s="158">
        <f t="shared" si="173"/>
        <v>20156.025000000001</v>
      </c>
    </row>
    <row r="5594" spans="1:10" ht="30">
      <c r="A5594" s="37">
        <f t="shared" si="172"/>
        <v>5590</v>
      </c>
      <c r="B5594" s="124" t="s">
        <v>201</v>
      </c>
      <c r="C5594" s="125" t="s">
        <v>13864</v>
      </c>
      <c r="D5594" s="125" t="s">
        <v>13865</v>
      </c>
      <c r="E5594" s="125" t="s">
        <v>13409</v>
      </c>
      <c r="F5594" s="125"/>
      <c r="G5594" s="125">
        <v>1</v>
      </c>
      <c r="H5594" s="152">
        <v>35690.5</v>
      </c>
      <c r="I5594" s="162">
        <v>0.25</v>
      </c>
      <c r="J5594" s="158">
        <f t="shared" si="173"/>
        <v>26767.875</v>
      </c>
    </row>
    <row r="5595" spans="1:10" ht="30">
      <c r="A5595" s="37">
        <f t="shared" si="172"/>
        <v>5591</v>
      </c>
      <c r="B5595" s="124" t="s">
        <v>201</v>
      </c>
      <c r="C5595" s="125" t="s">
        <v>13866</v>
      </c>
      <c r="D5595" s="125" t="s">
        <v>13867</v>
      </c>
      <c r="E5595" s="125" t="s">
        <v>13409</v>
      </c>
      <c r="F5595" s="125"/>
      <c r="G5595" s="125">
        <v>1</v>
      </c>
      <c r="H5595" s="152">
        <v>35690.5</v>
      </c>
      <c r="I5595" s="162">
        <v>0.25</v>
      </c>
      <c r="J5595" s="158">
        <f t="shared" si="173"/>
        <v>26767.875</v>
      </c>
    </row>
    <row r="5596" spans="1:10" ht="30">
      <c r="A5596" s="37">
        <f t="shared" si="172"/>
        <v>5592</v>
      </c>
      <c r="B5596" s="124" t="s">
        <v>201</v>
      </c>
      <c r="C5596" s="125" t="s">
        <v>13868</v>
      </c>
      <c r="D5596" s="125" t="s">
        <v>13869</v>
      </c>
      <c r="E5596" s="125" t="s">
        <v>13409</v>
      </c>
      <c r="F5596" s="125"/>
      <c r="G5596" s="125">
        <v>1</v>
      </c>
      <c r="H5596" s="152">
        <v>14418.4</v>
      </c>
      <c r="I5596" s="162">
        <v>0.25</v>
      </c>
      <c r="J5596" s="158">
        <f t="shared" si="173"/>
        <v>10813.8</v>
      </c>
    </row>
    <row r="5597" spans="1:10" ht="30">
      <c r="A5597" s="37">
        <f t="shared" si="172"/>
        <v>5593</v>
      </c>
      <c r="B5597" s="124" t="s">
        <v>201</v>
      </c>
      <c r="C5597" s="125" t="s">
        <v>13870</v>
      </c>
      <c r="D5597" s="125" t="s">
        <v>13871</v>
      </c>
      <c r="E5597" s="125" t="s">
        <v>13409</v>
      </c>
      <c r="F5597" s="125"/>
      <c r="G5597" s="125">
        <v>1</v>
      </c>
      <c r="H5597" s="152">
        <v>16434.150000000001</v>
      </c>
      <c r="I5597" s="162">
        <v>0.25</v>
      </c>
      <c r="J5597" s="158">
        <f t="shared" si="173"/>
        <v>12325.612500000001</v>
      </c>
    </row>
    <row r="5598" spans="1:10" ht="30">
      <c r="A5598" s="37">
        <f t="shared" si="172"/>
        <v>5594</v>
      </c>
      <c r="B5598" s="124" t="s">
        <v>201</v>
      </c>
      <c r="C5598" s="125" t="s">
        <v>13872</v>
      </c>
      <c r="D5598" s="125" t="s">
        <v>13873</v>
      </c>
      <c r="E5598" s="125" t="s">
        <v>13409</v>
      </c>
      <c r="F5598" s="125"/>
      <c r="G5598" s="125">
        <v>1</v>
      </c>
      <c r="H5598" s="152">
        <v>11616.65</v>
      </c>
      <c r="I5598" s="162">
        <v>0.25</v>
      </c>
      <c r="J5598" s="158">
        <f t="shared" si="173"/>
        <v>8712.4874999999993</v>
      </c>
    </row>
    <row r="5599" spans="1:10" ht="30">
      <c r="A5599" s="37">
        <f t="shared" si="172"/>
        <v>5595</v>
      </c>
      <c r="B5599" s="124" t="s">
        <v>201</v>
      </c>
      <c r="C5599" s="125" t="s">
        <v>13874</v>
      </c>
      <c r="D5599" s="125" t="s">
        <v>13875</v>
      </c>
      <c r="E5599" s="125" t="s">
        <v>13409</v>
      </c>
      <c r="F5599" s="125"/>
      <c r="G5599" s="125">
        <v>1</v>
      </c>
      <c r="H5599" s="152">
        <v>12983.4</v>
      </c>
      <c r="I5599" s="162">
        <v>0.25</v>
      </c>
      <c r="J5599" s="158">
        <f t="shared" si="173"/>
        <v>9737.5499999999993</v>
      </c>
    </row>
    <row r="5600" spans="1:10" ht="30">
      <c r="A5600" s="37">
        <f t="shared" si="172"/>
        <v>5596</v>
      </c>
      <c r="B5600" s="124" t="s">
        <v>201</v>
      </c>
      <c r="C5600" s="125" t="s">
        <v>13876</v>
      </c>
      <c r="D5600" s="125" t="s">
        <v>13877</v>
      </c>
      <c r="E5600" s="125" t="s">
        <v>13409</v>
      </c>
      <c r="F5600" s="125"/>
      <c r="G5600" s="125">
        <v>1</v>
      </c>
      <c r="H5600" s="152">
        <v>20657.150000000001</v>
      </c>
      <c r="I5600" s="162">
        <v>0.25</v>
      </c>
      <c r="J5600" s="158">
        <f t="shared" si="173"/>
        <v>15492.862500000001</v>
      </c>
    </row>
    <row r="5601" spans="1:10" ht="30">
      <c r="A5601" s="37">
        <f t="shared" si="172"/>
        <v>5597</v>
      </c>
      <c r="B5601" s="124" t="s">
        <v>201</v>
      </c>
      <c r="C5601" s="125" t="s">
        <v>13878</v>
      </c>
      <c r="D5601" s="125" t="s">
        <v>13879</v>
      </c>
      <c r="E5601" s="125" t="s">
        <v>13409</v>
      </c>
      <c r="F5601" s="125"/>
      <c r="G5601" s="125">
        <v>1</v>
      </c>
      <c r="H5601" s="152">
        <v>18463.650000000001</v>
      </c>
      <c r="I5601" s="162">
        <v>0.25</v>
      </c>
      <c r="J5601" s="158">
        <f t="shared" si="173"/>
        <v>13847.737500000001</v>
      </c>
    </row>
    <row r="5602" spans="1:10" ht="30">
      <c r="A5602" s="37">
        <f t="shared" si="172"/>
        <v>5598</v>
      </c>
      <c r="B5602" s="124" t="s">
        <v>201</v>
      </c>
      <c r="C5602" s="125" t="s">
        <v>13880</v>
      </c>
      <c r="D5602" s="125" t="s">
        <v>13881</v>
      </c>
      <c r="E5602" s="125" t="s">
        <v>13409</v>
      </c>
      <c r="F5602" s="125"/>
      <c r="G5602" s="125">
        <v>1</v>
      </c>
      <c r="H5602" s="152">
        <v>21408.9</v>
      </c>
      <c r="I5602" s="162">
        <v>0.25</v>
      </c>
      <c r="J5602" s="158">
        <f t="shared" si="173"/>
        <v>16056.675000000001</v>
      </c>
    </row>
    <row r="5603" spans="1:10" ht="30">
      <c r="A5603" s="37">
        <f t="shared" si="172"/>
        <v>5599</v>
      </c>
      <c r="B5603" s="124" t="s">
        <v>201</v>
      </c>
      <c r="C5603" s="125" t="s">
        <v>13882</v>
      </c>
      <c r="D5603" s="125" t="s">
        <v>13883</v>
      </c>
      <c r="E5603" s="125" t="s">
        <v>13409</v>
      </c>
      <c r="F5603" s="125"/>
      <c r="G5603" s="125">
        <v>1</v>
      </c>
      <c r="H5603" s="152">
        <v>25645.5</v>
      </c>
      <c r="I5603" s="162">
        <v>0.25</v>
      </c>
      <c r="J5603" s="158">
        <f t="shared" si="173"/>
        <v>19234.125</v>
      </c>
    </row>
    <row r="5604" spans="1:10" ht="30">
      <c r="A5604" s="37">
        <f t="shared" si="172"/>
        <v>5600</v>
      </c>
      <c r="B5604" s="124" t="s">
        <v>201</v>
      </c>
      <c r="C5604" s="125" t="s">
        <v>13884</v>
      </c>
      <c r="D5604" s="125" t="s">
        <v>13885</v>
      </c>
      <c r="E5604" s="125" t="s">
        <v>13409</v>
      </c>
      <c r="F5604" s="125"/>
      <c r="G5604" s="125">
        <v>1</v>
      </c>
      <c r="H5604" s="152">
        <v>20506.900000000001</v>
      </c>
      <c r="I5604" s="162">
        <v>0.25</v>
      </c>
      <c r="J5604" s="158">
        <f t="shared" si="173"/>
        <v>15380.175000000001</v>
      </c>
    </row>
    <row r="5605" spans="1:10" ht="30">
      <c r="A5605" s="37">
        <f t="shared" si="172"/>
        <v>5601</v>
      </c>
      <c r="B5605" s="124" t="s">
        <v>201</v>
      </c>
      <c r="C5605" s="125" t="s">
        <v>13886</v>
      </c>
      <c r="D5605" s="125" t="s">
        <v>13887</v>
      </c>
      <c r="E5605" s="125" t="s">
        <v>13409</v>
      </c>
      <c r="F5605" s="125"/>
      <c r="G5605" s="125">
        <v>1</v>
      </c>
      <c r="H5605" s="152">
        <v>12026.65</v>
      </c>
      <c r="I5605" s="162">
        <v>0.25</v>
      </c>
      <c r="J5605" s="158">
        <f t="shared" si="173"/>
        <v>9019.9874999999993</v>
      </c>
    </row>
    <row r="5606" spans="1:10" ht="30">
      <c r="A5606" s="37">
        <f t="shared" si="172"/>
        <v>5602</v>
      </c>
      <c r="B5606" s="124" t="s">
        <v>201</v>
      </c>
      <c r="C5606" s="125" t="s">
        <v>13888</v>
      </c>
      <c r="D5606" s="125" t="s">
        <v>13889</v>
      </c>
      <c r="E5606" s="125" t="s">
        <v>13409</v>
      </c>
      <c r="F5606" s="125"/>
      <c r="G5606" s="125">
        <v>1</v>
      </c>
      <c r="H5606" s="152">
        <v>17493.400000000001</v>
      </c>
      <c r="I5606" s="162">
        <v>0.25</v>
      </c>
      <c r="J5606" s="158">
        <f t="shared" si="173"/>
        <v>13120.050000000001</v>
      </c>
    </row>
    <row r="5607" spans="1:10" ht="30">
      <c r="A5607" s="37">
        <f t="shared" si="172"/>
        <v>5603</v>
      </c>
      <c r="B5607" s="124" t="s">
        <v>201</v>
      </c>
      <c r="C5607" s="125" t="s">
        <v>13890</v>
      </c>
      <c r="D5607" s="125" t="s">
        <v>13891</v>
      </c>
      <c r="E5607" s="125" t="s">
        <v>13409</v>
      </c>
      <c r="F5607" s="125"/>
      <c r="G5607" s="125">
        <v>1</v>
      </c>
      <c r="H5607" s="152">
        <v>16692.650000000001</v>
      </c>
      <c r="I5607" s="162">
        <v>0.25</v>
      </c>
      <c r="J5607" s="158">
        <f t="shared" si="173"/>
        <v>12519.487500000001</v>
      </c>
    </row>
    <row r="5608" spans="1:10" ht="30">
      <c r="A5608" s="37">
        <f t="shared" si="172"/>
        <v>5604</v>
      </c>
      <c r="B5608" s="124" t="s">
        <v>201</v>
      </c>
      <c r="C5608" s="125" t="s">
        <v>13892</v>
      </c>
      <c r="D5608" s="125" t="s">
        <v>13893</v>
      </c>
      <c r="E5608" s="125" t="s">
        <v>13409</v>
      </c>
      <c r="F5608" s="125"/>
      <c r="G5608" s="125">
        <v>1</v>
      </c>
      <c r="H5608" s="152">
        <v>5313.6</v>
      </c>
      <c r="I5608" s="162">
        <v>0.25</v>
      </c>
      <c r="J5608" s="158">
        <f t="shared" si="173"/>
        <v>3985.2000000000003</v>
      </c>
    </row>
    <row r="5609" spans="1:10" ht="30">
      <c r="A5609" s="37">
        <f t="shared" si="172"/>
        <v>5605</v>
      </c>
      <c r="B5609" s="124" t="s">
        <v>201</v>
      </c>
      <c r="C5609" s="125" t="s">
        <v>13894</v>
      </c>
      <c r="D5609" s="125" t="s">
        <v>13895</v>
      </c>
      <c r="E5609" s="125" t="s">
        <v>13409</v>
      </c>
      <c r="F5609" s="125"/>
      <c r="G5609" s="125">
        <v>1</v>
      </c>
      <c r="H5609" s="152">
        <v>10095.85</v>
      </c>
      <c r="I5609" s="162">
        <v>0.25</v>
      </c>
      <c r="J5609" s="158">
        <f t="shared" si="173"/>
        <v>7571.8875000000007</v>
      </c>
    </row>
    <row r="5610" spans="1:10" ht="30">
      <c r="A5610" s="37">
        <f t="shared" si="172"/>
        <v>5606</v>
      </c>
      <c r="B5610" s="124" t="s">
        <v>201</v>
      </c>
      <c r="C5610" s="125" t="s">
        <v>13896</v>
      </c>
      <c r="D5610" s="125" t="s">
        <v>13897</v>
      </c>
      <c r="E5610" s="125" t="s">
        <v>13409</v>
      </c>
      <c r="F5610" s="125"/>
      <c r="G5610" s="125">
        <v>1</v>
      </c>
      <c r="H5610" s="152">
        <v>8473.4</v>
      </c>
      <c r="I5610" s="162">
        <v>0.25</v>
      </c>
      <c r="J5610" s="158">
        <f t="shared" si="173"/>
        <v>6355.0499999999993</v>
      </c>
    </row>
    <row r="5611" spans="1:10" ht="30">
      <c r="A5611" s="37">
        <f t="shared" si="172"/>
        <v>5607</v>
      </c>
      <c r="B5611" s="124" t="s">
        <v>201</v>
      </c>
      <c r="C5611" s="125" t="s">
        <v>13898</v>
      </c>
      <c r="D5611" s="125" t="s">
        <v>13899</v>
      </c>
      <c r="E5611" s="125" t="s">
        <v>13409</v>
      </c>
      <c r="F5611" s="125"/>
      <c r="G5611" s="125">
        <v>1</v>
      </c>
      <c r="H5611" s="152">
        <v>9840</v>
      </c>
      <c r="I5611" s="162">
        <v>0.25</v>
      </c>
      <c r="J5611" s="158">
        <f t="shared" si="173"/>
        <v>7380</v>
      </c>
    </row>
    <row r="5612" spans="1:10" ht="15.75">
      <c r="A5612" s="37">
        <f t="shared" si="172"/>
        <v>5608</v>
      </c>
      <c r="B5612" s="124" t="s">
        <v>201</v>
      </c>
      <c r="C5612" s="125" t="s">
        <v>13900</v>
      </c>
      <c r="D5612" s="125" t="s">
        <v>13901</v>
      </c>
      <c r="E5612" s="125" t="s">
        <v>13409</v>
      </c>
      <c r="F5612" s="125"/>
      <c r="G5612" s="125">
        <v>1</v>
      </c>
      <c r="H5612" s="152">
        <v>9566.65</v>
      </c>
      <c r="I5612" s="162">
        <v>0.25</v>
      </c>
      <c r="J5612" s="158">
        <f t="shared" si="173"/>
        <v>7174.9874999999993</v>
      </c>
    </row>
    <row r="5613" spans="1:10" ht="30">
      <c r="A5613" s="37">
        <f t="shared" si="172"/>
        <v>5609</v>
      </c>
      <c r="B5613" s="124" t="s">
        <v>201</v>
      </c>
      <c r="C5613" s="125" t="s">
        <v>13902</v>
      </c>
      <c r="D5613" s="125" t="s">
        <v>13903</v>
      </c>
      <c r="E5613" s="125" t="s">
        <v>13409</v>
      </c>
      <c r="F5613" s="125"/>
      <c r="G5613" s="125">
        <v>1</v>
      </c>
      <c r="H5613" s="152">
        <v>10933.4</v>
      </c>
      <c r="I5613" s="162">
        <v>0.25</v>
      </c>
      <c r="J5613" s="158">
        <f t="shared" si="173"/>
        <v>8200.0499999999993</v>
      </c>
    </row>
    <row r="5614" spans="1:10" ht="15.75">
      <c r="A5614" s="37">
        <f t="shared" si="172"/>
        <v>5610</v>
      </c>
      <c r="B5614" s="124" t="s">
        <v>201</v>
      </c>
      <c r="C5614" s="125" t="s">
        <v>13904</v>
      </c>
      <c r="D5614" s="125" t="s">
        <v>13905</v>
      </c>
      <c r="E5614" s="125" t="s">
        <v>13409</v>
      </c>
      <c r="F5614" s="125"/>
      <c r="G5614" s="125">
        <v>1</v>
      </c>
      <c r="H5614" s="152">
        <v>8052.4</v>
      </c>
      <c r="I5614" s="162">
        <v>0.25</v>
      </c>
      <c r="J5614" s="158">
        <f t="shared" si="173"/>
        <v>6039.2999999999993</v>
      </c>
    </row>
    <row r="5615" spans="1:10" ht="30">
      <c r="A5615" s="37">
        <f t="shared" si="172"/>
        <v>5611</v>
      </c>
      <c r="B5615" s="124" t="s">
        <v>201</v>
      </c>
      <c r="C5615" s="125" t="s">
        <v>13906</v>
      </c>
      <c r="D5615" s="125" t="s">
        <v>13907</v>
      </c>
      <c r="E5615" s="125" t="s">
        <v>13409</v>
      </c>
      <c r="F5615" s="125"/>
      <c r="G5615" s="125">
        <v>1</v>
      </c>
      <c r="H5615" s="152">
        <v>10933.4</v>
      </c>
      <c r="I5615" s="162">
        <v>0.25</v>
      </c>
      <c r="J5615" s="158">
        <f t="shared" si="173"/>
        <v>8200.0499999999993</v>
      </c>
    </row>
    <row r="5616" spans="1:10" ht="30">
      <c r="A5616" s="37">
        <f t="shared" si="172"/>
        <v>5612</v>
      </c>
      <c r="B5616" s="124" t="s">
        <v>201</v>
      </c>
      <c r="C5616" s="125" t="s">
        <v>13908</v>
      </c>
      <c r="D5616" s="125" t="s">
        <v>13909</v>
      </c>
      <c r="E5616" s="125" t="s">
        <v>13409</v>
      </c>
      <c r="F5616" s="125"/>
      <c r="G5616" s="125">
        <v>1</v>
      </c>
      <c r="H5616" s="152">
        <v>12115.5</v>
      </c>
      <c r="I5616" s="162">
        <v>0.25</v>
      </c>
      <c r="J5616" s="158">
        <f t="shared" si="173"/>
        <v>9086.625</v>
      </c>
    </row>
    <row r="5617" spans="1:10" ht="30">
      <c r="A5617" s="37">
        <f t="shared" si="172"/>
        <v>5613</v>
      </c>
      <c r="B5617" s="124" t="s">
        <v>201</v>
      </c>
      <c r="C5617" s="125" t="s">
        <v>13910</v>
      </c>
      <c r="D5617" s="125" t="s">
        <v>13911</v>
      </c>
      <c r="E5617" s="125" t="s">
        <v>13409</v>
      </c>
      <c r="F5617" s="125"/>
      <c r="G5617" s="125">
        <v>1</v>
      </c>
      <c r="H5617" s="152">
        <v>10250</v>
      </c>
      <c r="I5617" s="162">
        <v>0.25</v>
      </c>
      <c r="J5617" s="158">
        <f t="shared" si="173"/>
        <v>7687.5</v>
      </c>
    </row>
    <row r="5618" spans="1:10" ht="30">
      <c r="A5618" s="37">
        <f t="shared" si="172"/>
        <v>5614</v>
      </c>
      <c r="B5618" s="124" t="s">
        <v>201</v>
      </c>
      <c r="C5618" s="125" t="s">
        <v>13912</v>
      </c>
      <c r="D5618" s="125" t="s">
        <v>13913</v>
      </c>
      <c r="E5618" s="125" t="s">
        <v>13409</v>
      </c>
      <c r="F5618" s="125"/>
      <c r="G5618" s="125">
        <v>1</v>
      </c>
      <c r="H5618" s="152">
        <v>5555.5</v>
      </c>
      <c r="I5618" s="162">
        <v>0.25</v>
      </c>
      <c r="J5618" s="158">
        <f t="shared" si="173"/>
        <v>4166.625</v>
      </c>
    </row>
    <row r="5619" spans="1:10" ht="30">
      <c r="A5619" s="37">
        <f t="shared" si="172"/>
        <v>5615</v>
      </c>
      <c r="B5619" s="124" t="s">
        <v>201</v>
      </c>
      <c r="C5619" s="125" t="s">
        <v>13914</v>
      </c>
      <c r="D5619" s="125" t="s">
        <v>13915</v>
      </c>
      <c r="E5619" s="125" t="s">
        <v>13409</v>
      </c>
      <c r="F5619" s="125"/>
      <c r="G5619" s="125">
        <v>1</v>
      </c>
      <c r="H5619" s="152">
        <v>6833.4</v>
      </c>
      <c r="I5619" s="162">
        <v>0.25</v>
      </c>
      <c r="J5619" s="158">
        <f t="shared" si="173"/>
        <v>5125.0499999999993</v>
      </c>
    </row>
    <row r="5620" spans="1:10" ht="30">
      <c r="A5620" s="37">
        <f t="shared" si="172"/>
        <v>5616</v>
      </c>
      <c r="B5620" s="124" t="s">
        <v>201</v>
      </c>
      <c r="C5620" s="125" t="s">
        <v>13916</v>
      </c>
      <c r="D5620" s="125" t="s">
        <v>13917</v>
      </c>
      <c r="E5620" s="125" t="s">
        <v>13409</v>
      </c>
      <c r="F5620" s="125"/>
      <c r="G5620" s="125">
        <v>1</v>
      </c>
      <c r="H5620" s="152">
        <v>11616.65</v>
      </c>
      <c r="I5620" s="162">
        <v>0.25</v>
      </c>
      <c r="J5620" s="158">
        <f t="shared" si="173"/>
        <v>8712.4874999999993</v>
      </c>
    </row>
    <row r="5621" spans="1:10" ht="30">
      <c r="A5621" s="37">
        <f t="shared" si="172"/>
        <v>5617</v>
      </c>
      <c r="B5621" s="124" t="s">
        <v>201</v>
      </c>
      <c r="C5621" s="125" t="s">
        <v>13918</v>
      </c>
      <c r="D5621" s="125" t="s">
        <v>13919</v>
      </c>
      <c r="E5621" s="125" t="s">
        <v>13409</v>
      </c>
      <c r="F5621" s="125"/>
      <c r="G5621" s="125">
        <v>1</v>
      </c>
      <c r="H5621" s="152">
        <v>8269.2999999999993</v>
      </c>
      <c r="I5621" s="162">
        <v>0.25</v>
      </c>
      <c r="J5621" s="158">
        <f t="shared" si="173"/>
        <v>6201.9749999999995</v>
      </c>
    </row>
    <row r="5622" spans="1:10" ht="30">
      <c r="A5622" s="37">
        <f t="shared" si="172"/>
        <v>5618</v>
      </c>
      <c r="B5622" s="124" t="s">
        <v>201</v>
      </c>
      <c r="C5622" s="125" t="s">
        <v>13920</v>
      </c>
      <c r="D5622" s="125" t="s">
        <v>13921</v>
      </c>
      <c r="E5622" s="125" t="s">
        <v>13409</v>
      </c>
      <c r="F5622" s="125"/>
      <c r="G5622" s="125">
        <v>1</v>
      </c>
      <c r="H5622" s="152">
        <v>10065.5</v>
      </c>
      <c r="I5622" s="162">
        <v>0.25</v>
      </c>
      <c r="J5622" s="158">
        <f t="shared" si="173"/>
        <v>7549.125</v>
      </c>
    </row>
    <row r="5623" spans="1:10" ht="30">
      <c r="A5623" s="37">
        <f t="shared" si="172"/>
        <v>5619</v>
      </c>
      <c r="B5623" s="124" t="s">
        <v>201</v>
      </c>
      <c r="C5623" s="125" t="s">
        <v>13922</v>
      </c>
      <c r="D5623" s="125" t="s">
        <v>13923</v>
      </c>
      <c r="E5623" s="125" t="s">
        <v>13409</v>
      </c>
      <c r="F5623" s="125"/>
      <c r="G5623" s="125">
        <v>1</v>
      </c>
      <c r="H5623" s="152">
        <v>13482.15</v>
      </c>
      <c r="I5623" s="162">
        <v>0.25</v>
      </c>
      <c r="J5623" s="158">
        <f t="shared" si="173"/>
        <v>10111.612499999999</v>
      </c>
    </row>
    <row r="5624" spans="1:10" ht="30">
      <c r="A5624" s="37">
        <f t="shared" si="172"/>
        <v>5620</v>
      </c>
      <c r="B5624" s="124" t="s">
        <v>201</v>
      </c>
      <c r="C5624" s="125" t="s">
        <v>13924</v>
      </c>
      <c r="D5624" s="125" t="s">
        <v>13925</v>
      </c>
      <c r="E5624" s="125" t="s">
        <v>13409</v>
      </c>
      <c r="F5624" s="125"/>
      <c r="G5624" s="125">
        <v>1</v>
      </c>
      <c r="H5624" s="152">
        <v>13093.05</v>
      </c>
      <c r="I5624" s="162">
        <v>0.25</v>
      </c>
      <c r="J5624" s="158">
        <f t="shared" si="173"/>
        <v>9819.7874999999985</v>
      </c>
    </row>
    <row r="5625" spans="1:10" ht="30">
      <c r="A5625" s="37">
        <f t="shared" si="172"/>
        <v>5621</v>
      </c>
      <c r="B5625" s="124" t="s">
        <v>201</v>
      </c>
      <c r="C5625" s="125" t="s">
        <v>13926</v>
      </c>
      <c r="D5625" s="125" t="s">
        <v>13927</v>
      </c>
      <c r="E5625" s="125" t="s">
        <v>13409</v>
      </c>
      <c r="F5625" s="125"/>
      <c r="G5625" s="125">
        <v>1</v>
      </c>
      <c r="H5625" s="152">
        <v>11705.5</v>
      </c>
      <c r="I5625" s="162">
        <v>0.25</v>
      </c>
      <c r="J5625" s="158">
        <f t="shared" si="173"/>
        <v>8779.125</v>
      </c>
    </row>
    <row r="5626" spans="1:10" ht="30">
      <c r="A5626" s="37">
        <f t="shared" si="172"/>
        <v>5622</v>
      </c>
      <c r="B5626" s="124" t="s">
        <v>201</v>
      </c>
      <c r="C5626" s="125" t="s">
        <v>13928</v>
      </c>
      <c r="D5626" s="125" t="s">
        <v>13929</v>
      </c>
      <c r="E5626" s="125" t="s">
        <v>13409</v>
      </c>
      <c r="F5626" s="125"/>
      <c r="G5626" s="125">
        <v>1</v>
      </c>
      <c r="H5626" s="152">
        <v>5215.2</v>
      </c>
      <c r="I5626" s="162">
        <v>0.25</v>
      </c>
      <c r="J5626" s="158">
        <f t="shared" si="173"/>
        <v>3911.3999999999996</v>
      </c>
    </row>
    <row r="5627" spans="1:10" ht="30">
      <c r="A5627" s="37">
        <f t="shared" si="172"/>
        <v>5623</v>
      </c>
      <c r="B5627" s="124" t="s">
        <v>201</v>
      </c>
      <c r="C5627" s="125" t="s">
        <v>13930</v>
      </c>
      <c r="D5627" s="125" t="s">
        <v>13931</v>
      </c>
      <c r="E5627" s="125" t="s">
        <v>13409</v>
      </c>
      <c r="F5627" s="125"/>
      <c r="G5627" s="125">
        <v>1</v>
      </c>
      <c r="H5627" s="152">
        <v>9908.9</v>
      </c>
      <c r="I5627" s="162">
        <v>0.25</v>
      </c>
      <c r="J5627" s="158">
        <f t="shared" si="173"/>
        <v>7431.6749999999993</v>
      </c>
    </row>
    <row r="5628" spans="1:10" ht="30">
      <c r="A5628" s="37">
        <f t="shared" si="172"/>
        <v>5624</v>
      </c>
      <c r="B5628" s="124" t="s">
        <v>201</v>
      </c>
      <c r="C5628" s="125" t="s">
        <v>13932</v>
      </c>
      <c r="D5628" s="125" t="s">
        <v>13933</v>
      </c>
      <c r="E5628" s="125" t="s">
        <v>13409</v>
      </c>
      <c r="F5628" s="125"/>
      <c r="G5628" s="125">
        <v>1</v>
      </c>
      <c r="H5628" s="152">
        <v>5215.2</v>
      </c>
      <c r="I5628" s="162">
        <v>0.25</v>
      </c>
      <c r="J5628" s="158">
        <f t="shared" si="173"/>
        <v>3911.3999999999996</v>
      </c>
    </row>
    <row r="5629" spans="1:10" ht="30">
      <c r="A5629" s="37">
        <f t="shared" si="172"/>
        <v>5625</v>
      </c>
      <c r="B5629" s="124" t="s">
        <v>201</v>
      </c>
      <c r="C5629" s="125" t="s">
        <v>13934</v>
      </c>
      <c r="D5629" s="125" t="s">
        <v>13935</v>
      </c>
      <c r="E5629" s="125" t="s">
        <v>13409</v>
      </c>
      <c r="F5629" s="125"/>
      <c r="G5629" s="125">
        <v>1</v>
      </c>
      <c r="H5629" s="152">
        <v>9908.9</v>
      </c>
      <c r="I5629" s="162">
        <v>0.25</v>
      </c>
      <c r="J5629" s="158">
        <f t="shared" si="173"/>
        <v>7431.6749999999993</v>
      </c>
    </row>
    <row r="5630" spans="1:10" ht="30">
      <c r="A5630" s="37">
        <f t="shared" si="172"/>
        <v>5626</v>
      </c>
      <c r="B5630" s="124" t="s">
        <v>201</v>
      </c>
      <c r="C5630" s="125" t="s">
        <v>13936</v>
      </c>
      <c r="D5630" s="125" t="s">
        <v>13937</v>
      </c>
      <c r="E5630" s="125" t="s">
        <v>13409</v>
      </c>
      <c r="F5630" s="125"/>
      <c r="G5630" s="125">
        <v>1</v>
      </c>
      <c r="H5630" s="152">
        <v>15901.15</v>
      </c>
      <c r="I5630" s="162">
        <v>0.25</v>
      </c>
      <c r="J5630" s="158">
        <f t="shared" si="173"/>
        <v>11925.862499999999</v>
      </c>
    </row>
    <row r="5631" spans="1:10" ht="30">
      <c r="A5631" s="37">
        <f t="shared" si="172"/>
        <v>5627</v>
      </c>
      <c r="B5631" s="124" t="s">
        <v>201</v>
      </c>
      <c r="C5631" s="125" t="s">
        <v>13938</v>
      </c>
      <c r="D5631" s="125" t="s">
        <v>13939</v>
      </c>
      <c r="E5631" s="125" t="s">
        <v>13409</v>
      </c>
      <c r="F5631" s="125"/>
      <c r="G5631" s="125">
        <v>1</v>
      </c>
      <c r="H5631" s="152">
        <v>19878.150000000001</v>
      </c>
      <c r="I5631" s="162">
        <v>0.25</v>
      </c>
      <c r="J5631" s="158">
        <f t="shared" si="173"/>
        <v>14908.612500000001</v>
      </c>
    </row>
    <row r="5632" spans="1:10" ht="15.75">
      <c r="A5632" s="37">
        <f t="shared" si="172"/>
        <v>5628</v>
      </c>
      <c r="B5632" s="124" t="s">
        <v>201</v>
      </c>
      <c r="C5632" s="125" t="s">
        <v>13940</v>
      </c>
      <c r="D5632" s="125" t="s">
        <v>13941</v>
      </c>
      <c r="E5632" s="125" t="s">
        <v>13409</v>
      </c>
      <c r="F5632" s="125"/>
      <c r="G5632" s="125">
        <v>1</v>
      </c>
      <c r="H5632" s="152">
        <v>8473.4</v>
      </c>
      <c r="I5632" s="162">
        <v>0.25</v>
      </c>
      <c r="J5632" s="158">
        <f t="shared" si="173"/>
        <v>6355.0499999999993</v>
      </c>
    </row>
    <row r="5633" spans="1:10" ht="30">
      <c r="A5633" s="37">
        <f t="shared" si="172"/>
        <v>5629</v>
      </c>
      <c r="B5633" s="124" t="s">
        <v>201</v>
      </c>
      <c r="C5633" s="125" t="s">
        <v>13942</v>
      </c>
      <c r="D5633" s="125" t="s">
        <v>13943</v>
      </c>
      <c r="E5633" s="125" t="s">
        <v>13409</v>
      </c>
      <c r="F5633" s="125"/>
      <c r="G5633" s="125">
        <v>1</v>
      </c>
      <c r="H5633" s="152">
        <v>9840</v>
      </c>
      <c r="I5633" s="162">
        <v>0.25</v>
      </c>
      <c r="J5633" s="158">
        <f t="shared" si="173"/>
        <v>7380</v>
      </c>
    </row>
    <row r="5634" spans="1:10" ht="15.75">
      <c r="A5634" s="37">
        <f t="shared" si="172"/>
        <v>5630</v>
      </c>
      <c r="B5634" s="124" t="s">
        <v>201</v>
      </c>
      <c r="C5634" s="125" t="s">
        <v>13944</v>
      </c>
      <c r="D5634" s="125" t="s">
        <v>13945</v>
      </c>
      <c r="E5634" s="125" t="s">
        <v>13409</v>
      </c>
      <c r="F5634" s="125"/>
      <c r="G5634" s="125">
        <v>1</v>
      </c>
      <c r="H5634" s="152">
        <v>9566.65</v>
      </c>
      <c r="I5634" s="162">
        <v>0.25</v>
      </c>
      <c r="J5634" s="158">
        <f t="shared" si="173"/>
        <v>7174.9874999999993</v>
      </c>
    </row>
    <row r="5635" spans="1:10" ht="30">
      <c r="A5635" s="37">
        <f t="shared" si="172"/>
        <v>5631</v>
      </c>
      <c r="B5635" s="124" t="s">
        <v>201</v>
      </c>
      <c r="C5635" s="125" t="s">
        <v>13946</v>
      </c>
      <c r="D5635" s="125" t="s">
        <v>13947</v>
      </c>
      <c r="E5635" s="125" t="s">
        <v>13409</v>
      </c>
      <c r="F5635" s="125"/>
      <c r="G5635" s="125">
        <v>1</v>
      </c>
      <c r="H5635" s="152">
        <v>10933.4</v>
      </c>
      <c r="I5635" s="162">
        <v>0.25</v>
      </c>
      <c r="J5635" s="158">
        <f t="shared" si="173"/>
        <v>8200.0499999999993</v>
      </c>
    </row>
    <row r="5636" spans="1:10" ht="15.75">
      <c r="A5636" s="37">
        <f t="shared" si="172"/>
        <v>5632</v>
      </c>
      <c r="B5636" s="124" t="s">
        <v>201</v>
      </c>
      <c r="C5636" s="125" t="s">
        <v>13948</v>
      </c>
      <c r="D5636" s="125" t="s">
        <v>13949</v>
      </c>
      <c r="E5636" s="125" t="s">
        <v>13409</v>
      </c>
      <c r="F5636" s="125"/>
      <c r="G5636" s="125">
        <v>1</v>
      </c>
      <c r="H5636" s="152">
        <v>8052.4</v>
      </c>
      <c r="I5636" s="162">
        <v>0.25</v>
      </c>
      <c r="J5636" s="158">
        <f t="shared" si="173"/>
        <v>6039.2999999999993</v>
      </c>
    </row>
    <row r="5637" spans="1:10" ht="15.75">
      <c r="A5637" s="37">
        <f t="shared" si="172"/>
        <v>5633</v>
      </c>
      <c r="B5637" s="124" t="s">
        <v>201</v>
      </c>
      <c r="C5637" s="125" t="s">
        <v>13950</v>
      </c>
      <c r="D5637" s="125" t="s">
        <v>13951</v>
      </c>
      <c r="E5637" s="125" t="s">
        <v>13409</v>
      </c>
      <c r="F5637" s="125"/>
      <c r="G5637" s="125">
        <v>1</v>
      </c>
      <c r="H5637" s="152">
        <v>10933.4</v>
      </c>
      <c r="I5637" s="162">
        <v>0.25</v>
      </c>
      <c r="J5637" s="158">
        <f t="shared" si="173"/>
        <v>8200.0499999999993</v>
      </c>
    </row>
    <row r="5638" spans="1:10" ht="30">
      <c r="A5638" s="37">
        <f t="shared" si="172"/>
        <v>5634</v>
      </c>
      <c r="B5638" s="124" t="s">
        <v>201</v>
      </c>
      <c r="C5638" s="125" t="s">
        <v>13952</v>
      </c>
      <c r="D5638" s="125" t="s">
        <v>13953</v>
      </c>
      <c r="E5638" s="125" t="s">
        <v>13409</v>
      </c>
      <c r="F5638" s="125"/>
      <c r="G5638" s="125">
        <v>1</v>
      </c>
      <c r="H5638" s="152">
        <v>12115.5</v>
      </c>
      <c r="I5638" s="162">
        <v>0.25</v>
      </c>
      <c r="J5638" s="158">
        <f t="shared" si="173"/>
        <v>9086.625</v>
      </c>
    </row>
    <row r="5639" spans="1:10" ht="30">
      <c r="A5639" s="37">
        <f t="shared" ref="A5639:A5702" si="174">A5638+1</f>
        <v>5635</v>
      </c>
      <c r="B5639" s="124" t="s">
        <v>201</v>
      </c>
      <c r="C5639" s="125" t="s">
        <v>13954</v>
      </c>
      <c r="D5639" s="125" t="s">
        <v>13955</v>
      </c>
      <c r="E5639" s="125" t="s">
        <v>13409</v>
      </c>
      <c r="F5639" s="125"/>
      <c r="G5639" s="125">
        <v>1</v>
      </c>
      <c r="H5639" s="152">
        <v>7819.35</v>
      </c>
      <c r="I5639" s="162">
        <v>0.25</v>
      </c>
      <c r="J5639" s="158">
        <f t="shared" si="173"/>
        <v>5864.5125000000007</v>
      </c>
    </row>
    <row r="5640" spans="1:10" ht="30">
      <c r="A5640" s="37">
        <f t="shared" si="174"/>
        <v>5636</v>
      </c>
      <c r="B5640" s="124" t="s">
        <v>201</v>
      </c>
      <c r="C5640" s="125" t="s">
        <v>13956</v>
      </c>
      <c r="D5640" s="125" t="s">
        <v>13957</v>
      </c>
      <c r="E5640" s="125" t="s">
        <v>13409</v>
      </c>
      <c r="F5640" s="125"/>
      <c r="G5640" s="125">
        <v>1</v>
      </c>
      <c r="H5640" s="152">
        <v>4790.1499999999996</v>
      </c>
      <c r="I5640" s="162">
        <v>0.25</v>
      </c>
      <c r="J5640" s="158">
        <f t="shared" si="173"/>
        <v>3592.6124999999997</v>
      </c>
    </row>
    <row r="5641" spans="1:10" ht="30">
      <c r="A5641" s="37">
        <f t="shared" si="174"/>
        <v>5637</v>
      </c>
      <c r="B5641" s="124" t="s">
        <v>201</v>
      </c>
      <c r="C5641" s="125" t="s">
        <v>13958</v>
      </c>
      <c r="D5641" s="125" t="s">
        <v>13959</v>
      </c>
      <c r="E5641" s="125" t="s">
        <v>13409</v>
      </c>
      <c r="F5641" s="125"/>
      <c r="G5641" s="125">
        <v>1</v>
      </c>
      <c r="H5641" s="152">
        <v>4175.1499999999996</v>
      </c>
      <c r="I5641" s="162">
        <v>0.25</v>
      </c>
      <c r="J5641" s="158">
        <f t="shared" si="173"/>
        <v>3131.3624999999997</v>
      </c>
    </row>
    <row r="5642" spans="1:10" ht="30">
      <c r="A5642" s="37">
        <f t="shared" si="174"/>
        <v>5638</v>
      </c>
      <c r="B5642" s="124" t="s">
        <v>201</v>
      </c>
      <c r="C5642" s="125" t="s">
        <v>13960</v>
      </c>
      <c r="D5642" s="125" t="s">
        <v>13961</v>
      </c>
      <c r="E5642" s="125" t="s">
        <v>13409</v>
      </c>
      <c r="F5642" s="125"/>
      <c r="G5642" s="125">
        <v>1</v>
      </c>
      <c r="H5642" s="152">
        <v>5155.75</v>
      </c>
      <c r="I5642" s="162">
        <v>0.25</v>
      </c>
      <c r="J5642" s="158">
        <f t="shared" si="173"/>
        <v>3866.8125</v>
      </c>
    </row>
    <row r="5643" spans="1:10" ht="30">
      <c r="A5643" s="37">
        <f t="shared" si="174"/>
        <v>5639</v>
      </c>
      <c r="B5643" s="124" t="s">
        <v>201</v>
      </c>
      <c r="C5643" s="125" t="s">
        <v>13962</v>
      </c>
      <c r="D5643" s="125" t="s">
        <v>13963</v>
      </c>
      <c r="E5643" s="125" t="s">
        <v>13409</v>
      </c>
      <c r="F5643" s="125"/>
      <c r="G5643" s="125">
        <v>1</v>
      </c>
      <c r="H5643" s="152">
        <v>4448.5</v>
      </c>
      <c r="I5643" s="162">
        <v>0.25</v>
      </c>
      <c r="J5643" s="158">
        <f t="shared" si="173"/>
        <v>3336.375</v>
      </c>
    </row>
    <row r="5644" spans="1:10" ht="30">
      <c r="A5644" s="37">
        <f t="shared" si="174"/>
        <v>5640</v>
      </c>
      <c r="B5644" s="124" t="s">
        <v>201</v>
      </c>
      <c r="C5644" s="125" t="s">
        <v>13964</v>
      </c>
      <c r="D5644" s="125" t="s">
        <v>13965</v>
      </c>
      <c r="E5644" s="125" t="s">
        <v>13409</v>
      </c>
      <c r="F5644" s="125"/>
      <c r="G5644" s="125">
        <v>1</v>
      </c>
      <c r="H5644" s="152">
        <v>1571.65</v>
      </c>
      <c r="I5644" s="162">
        <v>0.25</v>
      </c>
      <c r="J5644" s="158">
        <f t="shared" si="173"/>
        <v>1178.7375000000002</v>
      </c>
    </row>
    <row r="5645" spans="1:10" ht="15.75">
      <c r="A5645" s="37">
        <f t="shared" si="174"/>
        <v>5641</v>
      </c>
      <c r="B5645" s="124" t="s">
        <v>201</v>
      </c>
      <c r="C5645" s="125" t="s">
        <v>13966</v>
      </c>
      <c r="D5645" s="125" t="s">
        <v>13967</v>
      </c>
      <c r="E5645" s="125" t="s">
        <v>13409</v>
      </c>
      <c r="F5645" s="125"/>
      <c r="G5645" s="125">
        <v>1</v>
      </c>
      <c r="H5645" s="152">
        <v>662.9</v>
      </c>
      <c r="I5645" s="162">
        <v>0.25</v>
      </c>
      <c r="J5645" s="158">
        <f t="shared" si="173"/>
        <v>497.17499999999995</v>
      </c>
    </row>
    <row r="5646" spans="1:10" ht="30">
      <c r="A5646" s="37">
        <f t="shared" si="174"/>
        <v>5642</v>
      </c>
      <c r="B5646" s="124" t="s">
        <v>201</v>
      </c>
      <c r="C5646" s="125" t="s">
        <v>13968</v>
      </c>
      <c r="D5646" s="125" t="s">
        <v>13969</v>
      </c>
      <c r="E5646" s="125" t="s">
        <v>13409</v>
      </c>
      <c r="F5646" s="125"/>
      <c r="G5646" s="125">
        <v>1</v>
      </c>
      <c r="H5646" s="152">
        <v>14145</v>
      </c>
      <c r="I5646" s="162">
        <v>0.25</v>
      </c>
      <c r="J5646" s="158">
        <f t="shared" si="173"/>
        <v>10608.75</v>
      </c>
    </row>
    <row r="5647" spans="1:10" ht="30">
      <c r="A5647" s="37">
        <f t="shared" si="174"/>
        <v>5643</v>
      </c>
      <c r="B5647" s="124" t="s">
        <v>201</v>
      </c>
      <c r="C5647" s="125" t="s">
        <v>13970</v>
      </c>
      <c r="D5647" s="125" t="s">
        <v>13971</v>
      </c>
      <c r="E5647" s="125" t="s">
        <v>13409</v>
      </c>
      <c r="F5647" s="125"/>
      <c r="G5647" s="125">
        <v>1</v>
      </c>
      <c r="H5647" s="152">
        <v>17835</v>
      </c>
      <c r="I5647" s="162">
        <v>0.25</v>
      </c>
      <c r="J5647" s="158">
        <f t="shared" si="173"/>
        <v>13376.25</v>
      </c>
    </row>
    <row r="5648" spans="1:10" ht="30">
      <c r="A5648" s="37">
        <f t="shared" si="174"/>
        <v>5644</v>
      </c>
      <c r="B5648" s="124" t="s">
        <v>201</v>
      </c>
      <c r="C5648" s="125" t="s">
        <v>13972</v>
      </c>
      <c r="D5648" s="125" t="s">
        <v>13973</v>
      </c>
      <c r="E5648" s="125" t="s">
        <v>13409</v>
      </c>
      <c r="F5648" s="125"/>
      <c r="G5648" s="125">
        <v>1</v>
      </c>
      <c r="H5648" s="152">
        <v>11753.4</v>
      </c>
      <c r="I5648" s="162">
        <v>0.25</v>
      </c>
      <c r="J5648" s="158">
        <f t="shared" si="173"/>
        <v>8815.0499999999993</v>
      </c>
    </row>
    <row r="5649" spans="1:10" ht="30">
      <c r="A5649" s="37">
        <f t="shared" si="174"/>
        <v>5645</v>
      </c>
      <c r="B5649" s="124" t="s">
        <v>201</v>
      </c>
      <c r="C5649" s="125" t="s">
        <v>13974</v>
      </c>
      <c r="D5649" s="125" t="s">
        <v>13975</v>
      </c>
      <c r="E5649" s="125" t="s">
        <v>13409</v>
      </c>
      <c r="F5649" s="125"/>
      <c r="G5649" s="125">
        <v>1</v>
      </c>
      <c r="H5649" s="152">
        <v>14623.4</v>
      </c>
      <c r="I5649" s="162">
        <v>0.25</v>
      </c>
      <c r="J5649" s="158">
        <f t="shared" si="173"/>
        <v>10967.55</v>
      </c>
    </row>
    <row r="5650" spans="1:10" ht="30">
      <c r="A5650" s="37">
        <f t="shared" si="174"/>
        <v>5646</v>
      </c>
      <c r="B5650" s="124" t="s">
        <v>201</v>
      </c>
      <c r="C5650" s="125" t="s">
        <v>13976</v>
      </c>
      <c r="D5650" s="125" t="s">
        <v>13977</v>
      </c>
      <c r="E5650" s="125" t="s">
        <v>13409</v>
      </c>
      <c r="F5650" s="125"/>
      <c r="G5650" s="125">
        <v>1</v>
      </c>
      <c r="H5650" s="152">
        <v>13974.15</v>
      </c>
      <c r="I5650" s="162">
        <v>0.25</v>
      </c>
      <c r="J5650" s="158">
        <f t="shared" ref="J5650:J5713" si="175">H5650*(1-I5650)</f>
        <v>10480.612499999999</v>
      </c>
    </row>
    <row r="5651" spans="1:10" ht="30">
      <c r="A5651" s="37">
        <f t="shared" si="174"/>
        <v>5647</v>
      </c>
      <c r="B5651" s="124" t="s">
        <v>201</v>
      </c>
      <c r="C5651" s="125" t="s">
        <v>13978</v>
      </c>
      <c r="D5651" s="125" t="s">
        <v>13979</v>
      </c>
      <c r="E5651" s="125" t="s">
        <v>13409</v>
      </c>
      <c r="F5651" s="125"/>
      <c r="G5651" s="125">
        <v>1</v>
      </c>
      <c r="H5651" s="152">
        <v>17356.650000000001</v>
      </c>
      <c r="I5651" s="162">
        <v>0.25</v>
      </c>
      <c r="J5651" s="158">
        <f t="shared" si="175"/>
        <v>13017.487500000001</v>
      </c>
    </row>
    <row r="5652" spans="1:10" ht="30">
      <c r="A5652" s="37">
        <f t="shared" si="174"/>
        <v>5648</v>
      </c>
      <c r="B5652" s="124" t="s">
        <v>201</v>
      </c>
      <c r="C5652" s="125" t="s">
        <v>13980</v>
      </c>
      <c r="D5652" s="125" t="s">
        <v>13981</v>
      </c>
      <c r="E5652" s="125" t="s">
        <v>13409</v>
      </c>
      <c r="F5652" s="125"/>
      <c r="G5652" s="125">
        <v>1</v>
      </c>
      <c r="H5652" s="152">
        <v>25529.4</v>
      </c>
      <c r="I5652" s="162">
        <v>0.25</v>
      </c>
      <c r="J5652" s="158">
        <f t="shared" si="175"/>
        <v>19147.050000000003</v>
      </c>
    </row>
    <row r="5653" spans="1:10" ht="30">
      <c r="A5653" s="37">
        <f t="shared" si="174"/>
        <v>5649</v>
      </c>
      <c r="B5653" s="124" t="s">
        <v>201</v>
      </c>
      <c r="C5653" s="125" t="s">
        <v>13982</v>
      </c>
      <c r="D5653" s="125" t="s">
        <v>13983</v>
      </c>
      <c r="E5653" s="125" t="s">
        <v>13409</v>
      </c>
      <c r="F5653" s="125"/>
      <c r="G5653" s="125">
        <v>1</v>
      </c>
      <c r="H5653" s="152">
        <v>20684.5</v>
      </c>
      <c r="I5653" s="162">
        <v>0.25</v>
      </c>
      <c r="J5653" s="158">
        <f t="shared" si="175"/>
        <v>15513.375</v>
      </c>
    </row>
    <row r="5654" spans="1:10" ht="30">
      <c r="A5654" s="37">
        <f t="shared" si="174"/>
        <v>5650</v>
      </c>
      <c r="B5654" s="124" t="s">
        <v>201</v>
      </c>
      <c r="C5654" s="125" t="s">
        <v>13984</v>
      </c>
      <c r="D5654" s="125" t="s">
        <v>13985</v>
      </c>
      <c r="E5654" s="125" t="s">
        <v>13409</v>
      </c>
      <c r="F5654" s="125"/>
      <c r="G5654" s="125">
        <v>1</v>
      </c>
      <c r="H5654" s="152">
        <v>21217.5</v>
      </c>
      <c r="I5654" s="162">
        <v>0.25</v>
      </c>
      <c r="J5654" s="158">
        <f t="shared" si="175"/>
        <v>15913.125</v>
      </c>
    </row>
    <row r="5655" spans="1:10" ht="30">
      <c r="A5655" s="37">
        <f t="shared" si="174"/>
        <v>5651</v>
      </c>
      <c r="B5655" s="124" t="s">
        <v>201</v>
      </c>
      <c r="C5655" s="125" t="s">
        <v>13986</v>
      </c>
      <c r="D5655" s="125" t="s">
        <v>13987</v>
      </c>
      <c r="E5655" s="125" t="s">
        <v>13409</v>
      </c>
      <c r="F5655" s="125"/>
      <c r="G5655" s="125">
        <v>1</v>
      </c>
      <c r="H5655" s="152">
        <v>14596</v>
      </c>
      <c r="I5655" s="162">
        <v>0.25</v>
      </c>
      <c r="J5655" s="158">
        <f t="shared" si="175"/>
        <v>10947</v>
      </c>
    </row>
    <row r="5656" spans="1:10" ht="30">
      <c r="A5656" s="37">
        <f t="shared" si="174"/>
        <v>5652</v>
      </c>
      <c r="B5656" s="124" t="s">
        <v>201</v>
      </c>
      <c r="C5656" s="125" t="s">
        <v>13988</v>
      </c>
      <c r="D5656" s="125" t="s">
        <v>13989</v>
      </c>
      <c r="E5656" s="125" t="s">
        <v>13409</v>
      </c>
      <c r="F5656" s="125"/>
      <c r="G5656" s="125">
        <v>1</v>
      </c>
      <c r="H5656" s="152">
        <v>18122</v>
      </c>
      <c r="I5656" s="162">
        <v>0.25</v>
      </c>
      <c r="J5656" s="158">
        <f t="shared" si="175"/>
        <v>13591.5</v>
      </c>
    </row>
    <row r="5657" spans="1:10" ht="30">
      <c r="A5657" s="37">
        <f t="shared" si="174"/>
        <v>5653</v>
      </c>
      <c r="B5657" s="124" t="s">
        <v>201</v>
      </c>
      <c r="C5657" s="125" t="s">
        <v>13990</v>
      </c>
      <c r="D5657" s="125" t="s">
        <v>13991</v>
      </c>
      <c r="E5657" s="125" t="s">
        <v>13409</v>
      </c>
      <c r="F5657" s="125"/>
      <c r="G5657" s="125">
        <v>1</v>
      </c>
      <c r="H5657" s="152">
        <v>15006</v>
      </c>
      <c r="I5657" s="162">
        <v>0.25</v>
      </c>
      <c r="J5657" s="158">
        <f t="shared" si="175"/>
        <v>11254.5</v>
      </c>
    </row>
    <row r="5658" spans="1:10" ht="30">
      <c r="A5658" s="37">
        <f t="shared" si="174"/>
        <v>5654</v>
      </c>
      <c r="B5658" s="124" t="s">
        <v>201</v>
      </c>
      <c r="C5658" s="125" t="s">
        <v>13992</v>
      </c>
      <c r="D5658" s="125" t="s">
        <v>13993</v>
      </c>
      <c r="E5658" s="125" t="s">
        <v>13409</v>
      </c>
      <c r="F5658" s="125"/>
      <c r="G5658" s="125">
        <v>1</v>
      </c>
      <c r="H5658" s="152">
        <v>18627.650000000001</v>
      </c>
      <c r="I5658" s="162">
        <v>0.25</v>
      </c>
      <c r="J5658" s="158">
        <f t="shared" si="175"/>
        <v>13970.737500000001</v>
      </c>
    </row>
    <row r="5659" spans="1:10" ht="30">
      <c r="A5659" s="37">
        <f t="shared" si="174"/>
        <v>5655</v>
      </c>
      <c r="B5659" s="124" t="s">
        <v>201</v>
      </c>
      <c r="C5659" s="125" t="s">
        <v>13994</v>
      </c>
      <c r="D5659" s="125" t="s">
        <v>13995</v>
      </c>
      <c r="E5659" s="125" t="s">
        <v>13409</v>
      </c>
      <c r="F5659" s="125"/>
      <c r="G5659" s="125">
        <v>1</v>
      </c>
      <c r="H5659" s="152">
        <v>8473.4</v>
      </c>
      <c r="I5659" s="162">
        <v>0.25</v>
      </c>
      <c r="J5659" s="158">
        <f t="shared" si="175"/>
        <v>6355.0499999999993</v>
      </c>
    </row>
    <row r="5660" spans="1:10" ht="30">
      <c r="A5660" s="37">
        <f t="shared" si="174"/>
        <v>5656</v>
      </c>
      <c r="B5660" s="124" t="s">
        <v>201</v>
      </c>
      <c r="C5660" s="125" t="s">
        <v>13996</v>
      </c>
      <c r="D5660" s="125" t="s">
        <v>13997</v>
      </c>
      <c r="E5660" s="125" t="s">
        <v>13409</v>
      </c>
      <c r="F5660" s="125"/>
      <c r="G5660" s="125">
        <v>1</v>
      </c>
      <c r="H5660" s="152">
        <v>9840</v>
      </c>
      <c r="I5660" s="162">
        <v>0.25</v>
      </c>
      <c r="J5660" s="158">
        <f t="shared" si="175"/>
        <v>7380</v>
      </c>
    </row>
    <row r="5661" spans="1:10" ht="15.75">
      <c r="A5661" s="37">
        <f t="shared" si="174"/>
        <v>5657</v>
      </c>
      <c r="B5661" s="124" t="s">
        <v>201</v>
      </c>
      <c r="C5661" s="125" t="s">
        <v>13998</v>
      </c>
      <c r="D5661" s="125" t="s">
        <v>13999</v>
      </c>
      <c r="E5661" s="125" t="s">
        <v>13409</v>
      </c>
      <c r="F5661" s="125"/>
      <c r="G5661" s="125">
        <v>1</v>
      </c>
      <c r="H5661" s="152">
        <v>9566.65</v>
      </c>
      <c r="I5661" s="162">
        <v>0.25</v>
      </c>
      <c r="J5661" s="158">
        <f t="shared" si="175"/>
        <v>7174.9874999999993</v>
      </c>
    </row>
    <row r="5662" spans="1:10" ht="30">
      <c r="A5662" s="37">
        <f t="shared" si="174"/>
        <v>5658</v>
      </c>
      <c r="B5662" s="124" t="s">
        <v>201</v>
      </c>
      <c r="C5662" s="125" t="s">
        <v>14000</v>
      </c>
      <c r="D5662" s="125" t="s">
        <v>14001</v>
      </c>
      <c r="E5662" s="125" t="s">
        <v>13409</v>
      </c>
      <c r="F5662" s="125"/>
      <c r="G5662" s="125">
        <v>1</v>
      </c>
      <c r="H5662" s="152">
        <v>10933.4</v>
      </c>
      <c r="I5662" s="162">
        <v>0.25</v>
      </c>
      <c r="J5662" s="158">
        <f t="shared" si="175"/>
        <v>8200.0499999999993</v>
      </c>
    </row>
    <row r="5663" spans="1:10" ht="15.75">
      <c r="A5663" s="37">
        <f t="shared" si="174"/>
        <v>5659</v>
      </c>
      <c r="B5663" s="124" t="s">
        <v>201</v>
      </c>
      <c r="C5663" s="125" t="s">
        <v>14002</v>
      </c>
      <c r="D5663" s="125" t="s">
        <v>14003</v>
      </c>
      <c r="E5663" s="125" t="s">
        <v>13409</v>
      </c>
      <c r="F5663" s="125"/>
      <c r="G5663" s="125">
        <v>1</v>
      </c>
      <c r="H5663" s="152">
        <v>8052.4</v>
      </c>
      <c r="I5663" s="162">
        <v>0.25</v>
      </c>
      <c r="J5663" s="158">
        <f t="shared" si="175"/>
        <v>6039.2999999999993</v>
      </c>
    </row>
    <row r="5664" spans="1:10" ht="30">
      <c r="A5664" s="37">
        <f t="shared" si="174"/>
        <v>5660</v>
      </c>
      <c r="B5664" s="124" t="s">
        <v>201</v>
      </c>
      <c r="C5664" s="125" t="s">
        <v>14004</v>
      </c>
      <c r="D5664" s="125" t="s">
        <v>14005</v>
      </c>
      <c r="E5664" s="125" t="s">
        <v>13409</v>
      </c>
      <c r="F5664" s="125"/>
      <c r="G5664" s="125">
        <v>1</v>
      </c>
      <c r="H5664" s="152">
        <v>10933.4</v>
      </c>
      <c r="I5664" s="162">
        <v>0.25</v>
      </c>
      <c r="J5664" s="158">
        <f t="shared" si="175"/>
        <v>8200.0499999999993</v>
      </c>
    </row>
    <row r="5665" spans="1:10" ht="30">
      <c r="A5665" s="37">
        <f t="shared" si="174"/>
        <v>5661</v>
      </c>
      <c r="B5665" s="124" t="s">
        <v>201</v>
      </c>
      <c r="C5665" s="125" t="s">
        <v>14006</v>
      </c>
      <c r="D5665" s="125" t="s">
        <v>14007</v>
      </c>
      <c r="E5665" s="125" t="s">
        <v>13409</v>
      </c>
      <c r="F5665" s="125"/>
      <c r="G5665" s="125">
        <v>1</v>
      </c>
      <c r="H5665" s="152">
        <v>12115.5</v>
      </c>
      <c r="I5665" s="162">
        <v>0.25</v>
      </c>
      <c r="J5665" s="158">
        <f t="shared" si="175"/>
        <v>9086.625</v>
      </c>
    </row>
    <row r="5666" spans="1:10" ht="30">
      <c r="A5666" s="37">
        <f t="shared" si="174"/>
        <v>5662</v>
      </c>
      <c r="B5666" s="124" t="s">
        <v>201</v>
      </c>
      <c r="C5666" s="125" t="s">
        <v>14008</v>
      </c>
      <c r="D5666" s="125" t="s">
        <v>14009</v>
      </c>
      <c r="E5666" s="125" t="s">
        <v>13409</v>
      </c>
      <c r="F5666" s="125"/>
      <c r="G5666" s="125">
        <v>1</v>
      </c>
      <c r="H5666" s="152">
        <v>10250</v>
      </c>
      <c r="I5666" s="162">
        <v>0.25</v>
      </c>
      <c r="J5666" s="158">
        <f t="shared" si="175"/>
        <v>7687.5</v>
      </c>
    </row>
    <row r="5667" spans="1:10" ht="30">
      <c r="A5667" s="37">
        <f t="shared" si="174"/>
        <v>5663</v>
      </c>
      <c r="B5667" s="124" t="s">
        <v>201</v>
      </c>
      <c r="C5667" s="125" t="s">
        <v>14010</v>
      </c>
      <c r="D5667" s="125" t="s">
        <v>14011</v>
      </c>
      <c r="E5667" s="125" t="s">
        <v>13409</v>
      </c>
      <c r="F5667" s="125"/>
      <c r="G5667" s="125">
        <v>1</v>
      </c>
      <c r="H5667" s="152">
        <v>6833.4</v>
      </c>
      <c r="I5667" s="162">
        <v>0.25</v>
      </c>
      <c r="J5667" s="158">
        <f t="shared" si="175"/>
        <v>5125.0499999999993</v>
      </c>
    </row>
    <row r="5668" spans="1:10" ht="30">
      <c r="A5668" s="37">
        <f t="shared" si="174"/>
        <v>5664</v>
      </c>
      <c r="B5668" s="124" t="s">
        <v>201</v>
      </c>
      <c r="C5668" s="125" t="s">
        <v>14012</v>
      </c>
      <c r="D5668" s="125" t="s">
        <v>14013</v>
      </c>
      <c r="E5668" s="125" t="s">
        <v>13409</v>
      </c>
      <c r="F5668" s="125"/>
      <c r="G5668" s="125">
        <v>1</v>
      </c>
      <c r="H5668" s="152">
        <v>11616.65</v>
      </c>
      <c r="I5668" s="162">
        <v>0.25</v>
      </c>
      <c r="J5668" s="158">
        <f t="shared" si="175"/>
        <v>8712.4874999999993</v>
      </c>
    </row>
    <row r="5669" spans="1:10" ht="30">
      <c r="A5669" s="37">
        <f t="shared" si="174"/>
        <v>5665</v>
      </c>
      <c r="B5669" s="124" t="s">
        <v>201</v>
      </c>
      <c r="C5669" s="125" t="s">
        <v>14014</v>
      </c>
      <c r="D5669" s="125" t="s">
        <v>14015</v>
      </c>
      <c r="E5669" s="125" t="s">
        <v>13409</v>
      </c>
      <c r="F5669" s="125"/>
      <c r="G5669" s="125">
        <v>1</v>
      </c>
      <c r="H5669" s="152">
        <v>8269.2999999999993</v>
      </c>
      <c r="I5669" s="162">
        <v>0.25</v>
      </c>
      <c r="J5669" s="158">
        <f t="shared" si="175"/>
        <v>6201.9749999999995</v>
      </c>
    </row>
    <row r="5670" spans="1:10" ht="30">
      <c r="A5670" s="37">
        <f t="shared" si="174"/>
        <v>5666</v>
      </c>
      <c r="B5670" s="124" t="s">
        <v>201</v>
      </c>
      <c r="C5670" s="125" t="s">
        <v>14016</v>
      </c>
      <c r="D5670" s="125" t="s">
        <v>14017</v>
      </c>
      <c r="E5670" s="125" t="s">
        <v>13409</v>
      </c>
      <c r="F5670" s="125"/>
      <c r="G5670" s="125">
        <v>1</v>
      </c>
      <c r="H5670" s="152">
        <v>10065.5</v>
      </c>
      <c r="I5670" s="162">
        <v>0.25</v>
      </c>
      <c r="J5670" s="158">
        <f t="shared" si="175"/>
        <v>7549.125</v>
      </c>
    </row>
    <row r="5671" spans="1:10" ht="30">
      <c r="A5671" s="37">
        <f t="shared" si="174"/>
        <v>5667</v>
      </c>
      <c r="B5671" s="124" t="s">
        <v>201</v>
      </c>
      <c r="C5671" s="125" t="s">
        <v>14018</v>
      </c>
      <c r="D5671" s="125" t="s">
        <v>14019</v>
      </c>
      <c r="E5671" s="125" t="s">
        <v>13409</v>
      </c>
      <c r="F5671" s="125"/>
      <c r="G5671" s="125">
        <v>1</v>
      </c>
      <c r="H5671" s="152">
        <v>13482.15</v>
      </c>
      <c r="I5671" s="162">
        <v>0.25</v>
      </c>
      <c r="J5671" s="158">
        <f t="shared" si="175"/>
        <v>10111.612499999999</v>
      </c>
    </row>
    <row r="5672" spans="1:10" ht="30">
      <c r="A5672" s="37">
        <f t="shared" si="174"/>
        <v>5668</v>
      </c>
      <c r="B5672" s="124" t="s">
        <v>201</v>
      </c>
      <c r="C5672" s="125" t="s">
        <v>14020</v>
      </c>
      <c r="D5672" s="125" t="s">
        <v>14021</v>
      </c>
      <c r="E5672" s="125" t="s">
        <v>13409</v>
      </c>
      <c r="F5672" s="125"/>
      <c r="G5672" s="125">
        <v>1</v>
      </c>
      <c r="H5672" s="152">
        <v>13093.05</v>
      </c>
      <c r="I5672" s="162">
        <v>0.25</v>
      </c>
      <c r="J5672" s="158">
        <f t="shared" si="175"/>
        <v>9819.7874999999985</v>
      </c>
    </row>
    <row r="5673" spans="1:10" ht="30">
      <c r="A5673" s="37">
        <f t="shared" si="174"/>
        <v>5669</v>
      </c>
      <c r="B5673" s="124" t="s">
        <v>201</v>
      </c>
      <c r="C5673" s="125" t="s">
        <v>14022</v>
      </c>
      <c r="D5673" s="125" t="s">
        <v>14023</v>
      </c>
      <c r="E5673" s="125" t="s">
        <v>13409</v>
      </c>
      <c r="F5673" s="125"/>
      <c r="G5673" s="125">
        <v>1</v>
      </c>
      <c r="H5673" s="152">
        <v>11705.5</v>
      </c>
      <c r="I5673" s="162">
        <v>0.25</v>
      </c>
      <c r="J5673" s="158">
        <f t="shared" si="175"/>
        <v>8779.125</v>
      </c>
    </row>
    <row r="5674" spans="1:10" ht="30">
      <c r="A5674" s="37">
        <f t="shared" si="174"/>
        <v>5670</v>
      </c>
      <c r="B5674" s="124" t="s">
        <v>201</v>
      </c>
      <c r="C5674" s="125" t="s">
        <v>14024</v>
      </c>
      <c r="D5674" s="125" t="s">
        <v>14025</v>
      </c>
      <c r="E5674" s="125" t="s">
        <v>13409</v>
      </c>
      <c r="F5674" s="125"/>
      <c r="G5674" s="125">
        <v>1</v>
      </c>
      <c r="H5674" s="152">
        <v>15901.15</v>
      </c>
      <c r="I5674" s="162">
        <v>0.25</v>
      </c>
      <c r="J5674" s="158">
        <f t="shared" si="175"/>
        <v>11925.862499999999</v>
      </c>
    </row>
    <row r="5675" spans="1:10" ht="30">
      <c r="A5675" s="37">
        <f t="shared" si="174"/>
        <v>5671</v>
      </c>
      <c r="B5675" s="124" t="s">
        <v>201</v>
      </c>
      <c r="C5675" s="125" t="s">
        <v>14026</v>
      </c>
      <c r="D5675" s="125" t="s">
        <v>14027</v>
      </c>
      <c r="E5675" s="125" t="s">
        <v>13409</v>
      </c>
      <c r="F5675" s="125"/>
      <c r="G5675" s="125">
        <v>1</v>
      </c>
      <c r="H5675" s="152">
        <v>19878.150000000001</v>
      </c>
      <c r="I5675" s="162">
        <v>0.25</v>
      </c>
      <c r="J5675" s="158">
        <f t="shared" si="175"/>
        <v>14908.612500000001</v>
      </c>
    </row>
    <row r="5676" spans="1:10" ht="30">
      <c r="A5676" s="37">
        <f t="shared" si="174"/>
        <v>5672</v>
      </c>
      <c r="B5676" s="124" t="s">
        <v>201</v>
      </c>
      <c r="C5676" s="125" t="s">
        <v>14028</v>
      </c>
      <c r="D5676" s="125" t="s">
        <v>14029</v>
      </c>
      <c r="E5676" s="125" t="s">
        <v>13409</v>
      </c>
      <c r="F5676" s="125"/>
      <c r="G5676" s="125">
        <v>1</v>
      </c>
      <c r="H5676" s="152">
        <v>13038</v>
      </c>
      <c r="I5676" s="162">
        <v>0.25</v>
      </c>
      <c r="J5676" s="158">
        <f t="shared" si="175"/>
        <v>9778.5</v>
      </c>
    </row>
    <row r="5677" spans="1:10" ht="15.75">
      <c r="A5677" s="37">
        <f t="shared" si="174"/>
        <v>5673</v>
      </c>
      <c r="B5677" s="124" t="s">
        <v>201</v>
      </c>
      <c r="C5677" s="125" t="s">
        <v>14030</v>
      </c>
      <c r="D5677" s="125" t="s">
        <v>14031</v>
      </c>
      <c r="E5677" s="125" t="s">
        <v>13409</v>
      </c>
      <c r="F5677" s="125"/>
      <c r="G5677" s="125">
        <v>1</v>
      </c>
      <c r="H5677" s="152">
        <v>8473.4</v>
      </c>
      <c r="I5677" s="162">
        <v>0.25</v>
      </c>
      <c r="J5677" s="158">
        <f t="shared" si="175"/>
        <v>6355.0499999999993</v>
      </c>
    </row>
    <row r="5678" spans="1:10" ht="30">
      <c r="A5678" s="37">
        <f t="shared" si="174"/>
        <v>5674</v>
      </c>
      <c r="B5678" s="124" t="s">
        <v>201</v>
      </c>
      <c r="C5678" s="125" t="s">
        <v>14032</v>
      </c>
      <c r="D5678" s="125" t="s">
        <v>14033</v>
      </c>
      <c r="E5678" s="125" t="s">
        <v>13409</v>
      </c>
      <c r="F5678" s="125"/>
      <c r="G5678" s="125">
        <v>1</v>
      </c>
      <c r="H5678" s="152">
        <v>9840</v>
      </c>
      <c r="I5678" s="162">
        <v>0.25</v>
      </c>
      <c r="J5678" s="158">
        <f t="shared" si="175"/>
        <v>7380</v>
      </c>
    </row>
    <row r="5679" spans="1:10" ht="15.75">
      <c r="A5679" s="37">
        <f t="shared" si="174"/>
        <v>5675</v>
      </c>
      <c r="B5679" s="124" t="s">
        <v>201</v>
      </c>
      <c r="C5679" s="125" t="s">
        <v>14034</v>
      </c>
      <c r="D5679" s="125" t="s">
        <v>14035</v>
      </c>
      <c r="E5679" s="125" t="s">
        <v>13409</v>
      </c>
      <c r="F5679" s="125"/>
      <c r="G5679" s="125">
        <v>1</v>
      </c>
      <c r="H5679" s="152">
        <v>9566.65</v>
      </c>
      <c r="I5679" s="162">
        <v>0.25</v>
      </c>
      <c r="J5679" s="158">
        <f t="shared" si="175"/>
        <v>7174.9874999999993</v>
      </c>
    </row>
    <row r="5680" spans="1:10" ht="30">
      <c r="A5680" s="37">
        <f t="shared" si="174"/>
        <v>5676</v>
      </c>
      <c r="B5680" s="124" t="s">
        <v>201</v>
      </c>
      <c r="C5680" s="125" t="s">
        <v>14036</v>
      </c>
      <c r="D5680" s="125" t="s">
        <v>14037</v>
      </c>
      <c r="E5680" s="125" t="s">
        <v>13409</v>
      </c>
      <c r="F5680" s="125"/>
      <c r="G5680" s="125">
        <v>1</v>
      </c>
      <c r="H5680" s="152">
        <v>10933.4</v>
      </c>
      <c r="I5680" s="162">
        <v>0.25</v>
      </c>
      <c r="J5680" s="158">
        <f t="shared" si="175"/>
        <v>8200.0499999999993</v>
      </c>
    </row>
    <row r="5681" spans="1:10" ht="15.75">
      <c r="A5681" s="37">
        <f t="shared" si="174"/>
        <v>5677</v>
      </c>
      <c r="B5681" s="124" t="s">
        <v>201</v>
      </c>
      <c r="C5681" s="125" t="s">
        <v>14038</v>
      </c>
      <c r="D5681" s="125" t="s">
        <v>14039</v>
      </c>
      <c r="E5681" s="125" t="s">
        <v>13409</v>
      </c>
      <c r="F5681" s="125"/>
      <c r="G5681" s="125">
        <v>1</v>
      </c>
      <c r="H5681" s="152">
        <v>8052.4</v>
      </c>
      <c r="I5681" s="162">
        <v>0.25</v>
      </c>
      <c r="J5681" s="158">
        <f t="shared" si="175"/>
        <v>6039.2999999999993</v>
      </c>
    </row>
    <row r="5682" spans="1:10" ht="15.75">
      <c r="A5682" s="37">
        <f t="shared" si="174"/>
        <v>5678</v>
      </c>
      <c r="B5682" s="124" t="s">
        <v>201</v>
      </c>
      <c r="C5682" s="125" t="s">
        <v>14040</v>
      </c>
      <c r="D5682" s="125" t="s">
        <v>14041</v>
      </c>
      <c r="E5682" s="125" t="s">
        <v>13409</v>
      </c>
      <c r="F5682" s="125"/>
      <c r="G5682" s="125">
        <v>1</v>
      </c>
      <c r="H5682" s="152">
        <v>10933.4</v>
      </c>
      <c r="I5682" s="162">
        <v>0.25</v>
      </c>
      <c r="J5682" s="158">
        <f t="shared" si="175"/>
        <v>8200.0499999999993</v>
      </c>
    </row>
    <row r="5683" spans="1:10" ht="30">
      <c r="A5683" s="37">
        <f t="shared" si="174"/>
        <v>5679</v>
      </c>
      <c r="B5683" s="124" t="s">
        <v>201</v>
      </c>
      <c r="C5683" s="125" t="s">
        <v>14042</v>
      </c>
      <c r="D5683" s="125" t="s">
        <v>14043</v>
      </c>
      <c r="E5683" s="125" t="s">
        <v>13409</v>
      </c>
      <c r="F5683" s="125"/>
      <c r="G5683" s="125">
        <v>1</v>
      </c>
      <c r="H5683" s="152">
        <v>12115.5</v>
      </c>
      <c r="I5683" s="162">
        <v>0.25</v>
      </c>
      <c r="J5683" s="158">
        <f t="shared" si="175"/>
        <v>9086.625</v>
      </c>
    </row>
    <row r="5684" spans="1:10" ht="30">
      <c r="A5684" s="37">
        <f t="shared" si="174"/>
        <v>5680</v>
      </c>
      <c r="B5684" s="124" t="s">
        <v>201</v>
      </c>
      <c r="C5684" s="125" t="s">
        <v>14044</v>
      </c>
      <c r="D5684" s="125" t="s">
        <v>14045</v>
      </c>
      <c r="E5684" s="125" t="s">
        <v>13409</v>
      </c>
      <c r="F5684" s="125"/>
      <c r="G5684" s="125">
        <v>1</v>
      </c>
      <c r="H5684" s="152">
        <v>23978.15</v>
      </c>
      <c r="I5684" s="162">
        <v>0.25</v>
      </c>
      <c r="J5684" s="158">
        <f t="shared" si="175"/>
        <v>17983.612500000003</v>
      </c>
    </row>
    <row r="5685" spans="1:10" ht="30">
      <c r="A5685" s="37">
        <f t="shared" si="174"/>
        <v>5681</v>
      </c>
      <c r="B5685" s="124" t="s">
        <v>201</v>
      </c>
      <c r="C5685" s="125" t="s">
        <v>14046</v>
      </c>
      <c r="D5685" s="125" t="s">
        <v>14047</v>
      </c>
      <c r="E5685" s="125" t="s">
        <v>13409</v>
      </c>
      <c r="F5685" s="125"/>
      <c r="G5685" s="125">
        <v>1</v>
      </c>
      <c r="H5685" s="152">
        <v>26874.7</v>
      </c>
      <c r="I5685" s="162">
        <v>0.25</v>
      </c>
      <c r="J5685" s="158">
        <f t="shared" si="175"/>
        <v>20156.025000000001</v>
      </c>
    </row>
    <row r="5686" spans="1:10" ht="30">
      <c r="A5686" s="37">
        <f t="shared" si="174"/>
        <v>5682</v>
      </c>
      <c r="B5686" s="124" t="s">
        <v>201</v>
      </c>
      <c r="C5686" s="125" t="s">
        <v>14048</v>
      </c>
      <c r="D5686" s="125" t="s">
        <v>14049</v>
      </c>
      <c r="E5686" s="125" t="s">
        <v>13409</v>
      </c>
      <c r="F5686" s="125"/>
      <c r="G5686" s="125">
        <v>1</v>
      </c>
      <c r="H5686" s="152">
        <v>26874.7</v>
      </c>
      <c r="I5686" s="162">
        <v>0.25</v>
      </c>
      <c r="J5686" s="158">
        <f t="shared" si="175"/>
        <v>20156.025000000001</v>
      </c>
    </row>
    <row r="5687" spans="1:10" ht="30">
      <c r="A5687" s="37">
        <f t="shared" si="174"/>
        <v>5683</v>
      </c>
      <c r="B5687" s="124" t="s">
        <v>201</v>
      </c>
      <c r="C5687" s="125" t="s">
        <v>14050</v>
      </c>
      <c r="D5687" s="125" t="s">
        <v>14051</v>
      </c>
      <c r="E5687" s="125" t="s">
        <v>13409</v>
      </c>
      <c r="F5687" s="125"/>
      <c r="G5687" s="125">
        <v>1</v>
      </c>
      <c r="H5687" s="152">
        <v>35690.5</v>
      </c>
      <c r="I5687" s="162">
        <v>0.25</v>
      </c>
      <c r="J5687" s="158">
        <f t="shared" si="175"/>
        <v>26767.875</v>
      </c>
    </row>
    <row r="5688" spans="1:10" ht="30">
      <c r="A5688" s="37">
        <f t="shared" si="174"/>
        <v>5684</v>
      </c>
      <c r="B5688" s="124" t="s">
        <v>201</v>
      </c>
      <c r="C5688" s="125" t="s">
        <v>14052</v>
      </c>
      <c r="D5688" s="125" t="s">
        <v>14053</v>
      </c>
      <c r="E5688" s="125" t="s">
        <v>13409</v>
      </c>
      <c r="F5688" s="125"/>
      <c r="G5688" s="125">
        <v>1</v>
      </c>
      <c r="H5688" s="152">
        <v>35690.5</v>
      </c>
      <c r="I5688" s="162">
        <v>0.25</v>
      </c>
      <c r="J5688" s="158">
        <f t="shared" si="175"/>
        <v>26767.875</v>
      </c>
    </row>
    <row r="5689" spans="1:10" ht="30">
      <c r="A5689" s="37">
        <f t="shared" si="174"/>
        <v>5685</v>
      </c>
      <c r="B5689" s="124" t="s">
        <v>201</v>
      </c>
      <c r="C5689" s="125" t="s">
        <v>14054</v>
      </c>
      <c r="D5689" s="125" t="s">
        <v>14055</v>
      </c>
      <c r="E5689" s="125" t="s">
        <v>13409</v>
      </c>
      <c r="F5689" s="125"/>
      <c r="G5689" s="125">
        <v>1</v>
      </c>
      <c r="H5689" s="152">
        <v>14418.4</v>
      </c>
      <c r="I5689" s="162">
        <v>0.25</v>
      </c>
      <c r="J5689" s="158">
        <f t="shared" si="175"/>
        <v>10813.8</v>
      </c>
    </row>
    <row r="5690" spans="1:10" ht="30">
      <c r="A5690" s="37">
        <f t="shared" si="174"/>
        <v>5686</v>
      </c>
      <c r="B5690" s="124" t="s">
        <v>201</v>
      </c>
      <c r="C5690" s="125" t="s">
        <v>14056</v>
      </c>
      <c r="D5690" s="125" t="s">
        <v>14057</v>
      </c>
      <c r="E5690" s="125" t="s">
        <v>13409</v>
      </c>
      <c r="F5690" s="125"/>
      <c r="G5690" s="125">
        <v>1</v>
      </c>
      <c r="H5690" s="152">
        <v>16434.150000000001</v>
      </c>
      <c r="I5690" s="162">
        <v>0.25</v>
      </c>
      <c r="J5690" s="158">
        <f t="shared" si="175"/>
        <v>12325.612500000001</v>
      </c>
    </row>
    <row r="5691" spans="1:10" ht="30">
      <c r="A5691" s="37">
        <f t="shared" si="174"/>
        <v>5687</v>
      </c>
      <c r="B5691" s="124" t="s">
        <v>201</v>
      </c>
      <c r="C5691" s="125" t="s">
        <v>14058</v>
      </c>
      <c r="D5691" s="125" t="s">
        <v>14059</v>
      </c>
      <c r="E5691" s="125" t="s">
        <v>13409</v>
      </c>
      <c r="F5691" s="125"/>
      <c r="G5691" s="125">
        <v>1</v>
      </c>
      <c r="H5691" s="152">
        <v>11616.65</v>
      </c>
      <c r="I5691" s="162">
        <v>0.25</v>
      </c>
      <c r="J5691" s="158">
        <f t="shared" si="175"/>
        <v>8712.4874999999993</v>
      </c>
    </row>
    <row r="5692" spans="1:10" ht="30">
      <c r="A5692" s="37">
        <f t="shared" si="174"/>
        <v>5688</v>
      </c>
      <c r="B5692" s="124" t="s">
        <v>201</v>
      </c>
      <c r="C5692" s="125" t="s">
        <v>14060</v>
      </c>
      <c r="D5692" s="125" t="s">
        <v>14061</v>
      </c>
      <c r="E5692" s="125" t="s">
        <v>13409</v>
      </c>
      <c r="F5692" s="125"/>
      <c r="G5692" s="125">
        <v>1</v>
      </c>
      <c r="H5692" s="152">
        <v>12983.4</v>
      </c>
      <c r="I5692" s="162">
        <v>0.25</v>
      </c>
      <c r="J5692" s="158">
        <f t="shared" si="175"/>
        <v>9737.5499999999993</v>
      </c>
    </row>
    <row r="5693" spans="1:10" ht="30">
      <c r="A5693" s="37">
        <f t="shared" si="174"/>
        <v>5689</v>
      </c>
      <c r="B5693" s="124" t="s">
        <v>201</v>
      </c>
      <c r="C5693" s="125" t="s">
        <v>14062</v>
      </c>
      <c r="D5693" s="125" t="s">
        <v>14063</v>
      </c>
      <c r="E5693" s="125" t="s">
        <v>13409</v>
      </c>
      <c r="F5693" s="125"/>
      <c r="G5693" s="125">
        <v>1</v>
      </c>
      <c r="H5693" s="152">
        <v>20657.150000000001</v>
      </c>
      <c r="I5693" s="162">
        <v>0.25</v>
      </c>
      <c r="J5693" s="158">
        <f t="shared" si="175"/>
        <v>15492.862500000001</v>
      </c>
    </row>
    <row r="5694" spans="1:10" ht="30">
      <c r="A5694" s="37">
        <f t="shared" si="174"/>
        <v>5690</v>
      </c>
      <c r="B5694" s="124" t="s">
        <v>201</v>
      </c>
      <c r="C5694" s="125" t="s">
        <v>14064</v>
      </c>
      <c r="D5694" s="125" t="s">
        <v>14065</v>
      </c>
      <c r="E5694" s="125" t="s">
        <v>13409</v>
      </c>
      <c r="F5694" s="125"/>
      <c r="G5694" s="125">
        <v>1</v>
      </c>
      <c r="H5694" s="152">
        <v>18463.650000000001</v>
      </c>
      <c r="I5694" s="162">
        <v>0.25</v>
      </c>
      <c r="J5694" s="158">
        <f t="shared" si="175"/>
        <v>13847.737500000001</v>
      </c>
    </row>
    <row r="5695" spans="1:10" ht="30">
      <c r="A5695" s="37">
        <f t="shared" si="174"/>
        <v>5691</v>
      </c>
      <c r="B5695" s="124" t="s">
        <v>201</v>
      </c>
      <c r="C5695" s="125" t="s">
        <v>14066</v>
      </c>
      <c r="D5695" s="125" t="s">
        <v>14067</v>
      </c>
      <c r="E5695" s="125" t="s">
        <v>13409</v>
      </c>
      <c r="F5695" s="125"/>
      <c r="G5695" s="125">
        <v>1</v>
      </c>
      <c r="H5695" s="152">
        <v>21408.9</v>
      </c>
      <c r="I5695" s="162">
        <v>0.25</v>
      </c>
      <c r="J5695" s="158">
        <f t="shared" si="175"/>
        <v>16056.675000000001</v>
      </c>
    </row>
    <row r="5696" spans="1:10" ht="30">
      <c r="A5696" s="37">
        <f t="shared" si="174"/>
        <v>5692</v>
      </c>
      <c r="B5696" s="124" t="s">
        <v>201</v>
      </c>
      <c r="C5696" s="125" t="s">
        <v>14068</v>
      </c>
      <c r="D5696" s="125" t="s">
        <v>14069</v>
      </c>
      <c r="E5696" s="125" t="s">
        <v>13409</v>
      </c>
      <c r="F5696" s="125"/>
      <c r="G5696" s="125">
        <v>1</v>
      </c>
      <c r="H5696" s="152">
        <v>25645.5</v>
      </c>
      <c r="I5696" s="162">
        <v>0.25</v>
      </c>
      <c r="J5696" s="158">
        <f t="shared" si="175"/>
        <v>19234.125</v>
      </c>
    </row>
    <row r="5697" spans="1:10" ht="30">
      <c r="A5697" s="37">
        <f t="shared" si="174"/>
        <v>5693</v>
      </c>
      <c r="B5697" s="124" t="s">
        <v>201</v>
      </c>
      <c r="C5697" s="125" t="s">
        <v>14070</v>
      </c>
      <c r="D5697" s="125" t="s">
        <v>14071</v>
      </c>
      <c r="E5697" s="125" t="s">
        <v>13409</v>
      </c>
      <c r="F5697" s="125"/>
      <c r="G5697" s="125">
        <v>1</v>
      </c>
      <c r="H5697" s="152">
        <v>20506.900000000001</v>
      </c>
      <c r="I5697" s="162">
        <v>0.25</v>
      </c>
      <c r="J5697" s="158">
        <f t="shared" si="175"/>
        <v>15380.175000000001</v>
      </c>
    </row>
    <row r="5698" spans="1:10" ht="30">
      <c r="A5698" s="37">
        <f t="shared" si="174"/>
        <v>5694</v>
      </c>
      <c r="B5698" s="124" t="s">
        <v>201</v>
      </c>
      <c r="C5698" s="125" t="s">
        <v>14072</v>
      </c>
      <c r="D5698" s="125" t="s">
        <v>14073</v>
      </c>
      <c r="E5698" s="125" t="s">
        <v>13409</v>
      </c>
      <c r="F5698" s="125"/>
      <c r="G5698" s="125">
        <v>1</v>
      </c>
      <c r="H5698" s="152">
        <v>12300</v>
      </c>
      <c r="I5698" s="162">
        <v>0.25</v>
      </c>
      <c r="J5698" s="158">
        <f t="shared" si="175"/>
        <v>9225</v>
      </c>
    </row>
    <row r="5699" spans="1:10" ht="30">
      <c r="A5699" s="37">
        <f t="shared" si="174"/>
        <v>5695</v>
      </c>
      <c r="B5699" s="124" t="s">
        <v>201</v>
      </c>
      <c r="C5699" s="125" t="s">
        <v>14074</v>
      </c>
      <c r="D5699" s="125" t="s">
        <v>14075</v>
      </c>
      <c r="E5699" s="125" t="s">
        <v>13409</v>
      </c>
      <c r="F5699" s="125"/>
      <c r="G5699" s="125">
        <v>1</v>
      </c>
      <c r="H5699" s="152">
        <v>17493.400000000001</v>
      </c>
      <c r="I5699" s="162">
        <v>0.25</v>
      </c>
      <c r="J5699" s="158">
        <f t="shared" si="175"/>
        <v>13120.050000000001</v>
      </c>
    </row>
    <row r="5700" spans="1:10" ht="15.75">
      <c r="A5700" s="37">
        <f t="shared" si="174"/>
        <v>5696</v>
      </c>
      <c r="B5700" s="124" t="s">
        <v>201</v>
      </c>
      <c r="C5700" s="125" t="s">
        <v>14076</v>
      </c>
      <c r="D5700" s="125" t="s">
        <v>14077</v>
      </c>
      <c r="E5700" s="125" t="s">
        <v>13409</v>
      </c>
      <c r="F5700" s="125"/>
      <c r="G5700" s="125">
        <v>1</v>
      </c>
      <c r="H5700" s="152">
        <v>370</v>
      </c>
      <c r="I5700" s="162">
        <v>0.25</v>
      </c>
      <c r="J5700" s="158">
        <f t="shared" si="175"/>
        <v>277.5</v>
      </c>
    </row>
    <row r="5701" spans="1:10" ht="15.75">
      <c r="A5701" s="37">
        <f t="shared" si="174"/>
        <v>5697</v>
      </c>
      <c r="B5701" s="124" t="s">
        <v>201</v>
      </c>
      <c r="C5701" s="125" t="s">
        <v>14078</v>
      </c>
      <c r="D5701" s="125" t="s">
        <v>14079</v>
      </c>
      <c r="E5701" s="125" t="s">
        <v>13409</v>
      </c>
      <c r="F5701" s="125"/>
      <c r="G5701" s="125">
        <v>1</v>
      </c>
      <c r="H5701" s="152">
        <v>370</v>
      </c>
      <c r="I5701" s="162">
        <v>0.25</v>
      </c>
      <c r="J5701" s="158">
        <f t="shared" si="175"/>
        <v>277.5</v>
      </c>
    </row>
    <row r="5702" spans="1:10" ht="30">
      <c r="A5702" s="37">
        <f t="shared" si="174"/>
        <v>5698</v>
      </c>
      <c r="B5702" s="124" t="s">
        <v>201</v>
      </c>
      <c r="C5702" s="125" t="s">
        <v>14080</v>
      </c>
      <c r="D5702" s="125" t="s">
        <v>14081</v>
      </c>
      <c r="E5702" s="125" t="s">
        <v>13409</v>
      </c>
      <c r="F5702" s="125"/>
      <c r="G5702" s="125">
        <v>1</v>
      </c>
      <c r="H5702" s="152">
        <v>1550</v>
      </c>
      <c r="I5702" s="162">
        <v>0.25</v>
      </c>
      <c r="J5702" s="158">
        <f t="shared" si="175"/>
        <v>1162.5</v>
      </c>
    </row>
    <row r="5703" spans="1:10" ht="30">
      <c r="A5703" s="37">
        <f t="shared" ref="A5703:A5766" si="176">A5702+1</f>
        <v>5699</v>
      </c>
      <c r="B5703" s="124" t="s">
        <v>201</v>
      </c>
      <c r="C5703" s="125" t="s">
        <v>14082</v>
      </c>
      <c r="D5703" s="125" t="s">
        <v>14083</v>
      </c>
      <c r="E5703" s="125" t="s">
        <v>13409</v>
      </c>
      <c r="F5703" s="125"/>
      <c r="G5703" s="125">
        <v>1</v>
      </c>
      <c r="H5703" s="152">
        <v>3580</v>
      </c>
      <c r="I5703" s="162">
        <v>0.25</v>
      </c>
      <c r="J5703" s="158">
        <f t="shared" si="175"/>
        <v>2685</v>
      </c>
    </row>
    <row r="5704" spans="1:10" ht="30">
      <c r="A5704" s="37">
        <f t="shared" si="176"/>
        <v>5700</v>
      </c>
      <c r="B5704" s="124" t="s">
        <v>201</v>
      </c>
      <c r="C5704" s="125" t="s">
        <v>14084</v>
      </c>
      <c r="D5704" s="125" t="s">
        <v>14085</v>
      </c>
      <c r="E5704" s="125" t="s">
        <v>13409</v>
      </c>
      <c r="F5704" s="125"/>
      <c r="G5704" s="125">
        <v>1</v>
      </c>
      <c r="H5704" s="152">
        <v>820</v>
      </c>
      <c r="I5704" s="162">
        <v>0.25</v>
      </c>
      <c r="J5704" s="158">
        <f t="shared" si="175"/>
        <v>615</v>
      </c>
    </row>
    <row r="5705" spans="1:10" ht="30">
      <c r="A5705" s="37">
        <f t="shared" si="176"/>
        <v>5701</v>
      </c>
      <c r="B5705" s="124" t="s">
        <v>201</v>
      </c>
      <c r="C5705" s="125" t="s">
        <v>14086</v>
      </c>
      <c r="D5705" s="125" t="s">
        <v>14087</v>
      </c>
      <c r="E5705" s="125" t="s">
        <v>13409</v>
      </c>
      <c r="F5705" s="125"/>
      <c r="G5705" s="125">
        <v>1</v>
      </c>
      <c r="H5705" s="152">
        <v>1810</v>
      </c>
      <c r="I5705" s="162">
        <v>0.25</v>
      </c>
      <c r="J5705" s="158">
        <f t="shared" si="175"/>
        <v>1357.5</v>
      </c>
    </row>
    <row r="5706" spans="1:10" ht="30">
      <c r="A5706" s="37">
        <f t="shared" si="176"/>
        <v>5702</v>
      </c>
      <c r="B5706" s="124" t="s">
        <v>201</v>
      </c>
      <c r="C5706" s="125" t="s">
        <v>14088</v>
      </c>
      <c r="D5706" s="125" t="s">
        <v>14089</v>
      </c>
      <c r="E5706" s="125" t="s">
        <v>13409</v>
      </c>
      <c r="F5706" s="125"/>
      <c r="G5706" s="125">
        <v>1</v>
      </c>
      <c r="H5706" s="152">
        <v>1710</v>
      </c>
      <c r="I5706" s="162">
        <v>0.25</v>
      </c>
      <c r="J5706" s="158">
        <f t="shared" si="175"/>
        <v>1282.5</v>
      </c>
    </row>
    <row r="5707" spans="1:10" ht="30">
      <c r="A5707" s="37">
        <f t="shared" si="176"/>
        <v>5703</v>
      </c>
      <c r="B5707" s="124" t="s">
        <v>201</v>
      </c>
      <c r="C5707" s="127" t="s">
        <v>14090</v>
      </c>
      <c r="D5707" s="125" t="s">
        <v>14091</v>
      </c>
      <c r="E5707" s="125" t="s">
        <v>13409</v>
      </c>
      <c r="F5707" s="125"/>
      <c r="G5707" s="125">
        <v>1</v>
      </c>
      <c r="H5707" s="152">
        <v>5.75</v>
      </c>
      <c r="I5707" s="162">
        <v>0.25</v>
      </c>
      <c r="J5707" s="158">
        <f t="shared" si="175"/>
        <v>4.3125</v>
      </c>
    </row>
    <row r="5708" spans="1:10" ht="15.75">
      <c r="A5708" s="37">
        <f t="shared" si="176"/>
        <v>5704</v>
      </c>
      <c r="B5708" s="124" t="s">
        <v>201</v>
      </c>
      <c r="C5708" s="125" t="s">
        <v>14092</v>
      </c>
      <c r="D5708" s="125" t="s">
        <v>14093</v>
      </c>
      <c r="E5708" s="125" t="s">
        <v>13409</v>
      </c>
      <c r="F5708" s="125"/>
      <c r="G5708" s="125">
        <v>1</v>
      </c>
      <c r="H5708" s="152">
        <v>28</v>
      </c>
      <c r="I5708" s="162">
        <v>0.25</v>
      </c>
      <c r="J5708" s="158">
        <f t="shared" si="175"/>
        <v>21</v>
      </c>
    </row>
    <row r="5709" spans="1:10" ht="15.75">
      <c r="A5709" s="37">
        <f t="shared" si="176"/>
        <v>5705</v>
      </c>
      <c r="B5709" s="124" t="s">
        <v>201</v>
      </c>
      <c r="C5709" s="125" t="s">
        <v>14094</v>
      </c>
      <c r="D5709" s="125" t="s">
        <v>14095</v>
      </c>
      <c r="E5709" s="125" t="s">
        <v>13409</v>
      </c>
      <c r="F5709" s="125"/>
      <c r="G5709" s="125">
        <v>1</v>
      </c>
      <c r="H5709" s="152">
        <v>38.5</v>
      </c>
      <c r="I5709" s="162">
        <v>0.25</v>
      </c>
      <c r="J5709" s="158">
        <f t="shared" si="175"/>
        <v>28.875</v>
      </c>
    </row>
    <row r="5710" spans="1:10" ht="15.75">
      <c r="A5710" s="37">
        <f t="shared" si="176"/>
        <v>5706</v>
      </c>
      <c r="B5710" s="124" t="s">
        <v>201</v>
      </c>
      <c r="C5710" s="125" t="s">
        <v>14096</v>
      </c>
      <c r="D5710" s="125" t="s">
        <v>14097</v>
      </c>
      <c r="E5710" s="125" t="s">
        <v>13409</v>
      </c>
      <c r="F5710" s="125"/>
      <c r="G5710" s="125">
        <v>1</v>
      </c>
      <c r="H5710" s="152">
        <v>34.5</v>
      </c>
      <c r="I5710" s="162">
        <v>0.25</v>
      </c>
      <c r="J5710" s="158">
        <f t="shared" si="175"/>
        <v>25.875</v>
      </c>
    </row>
    <row r="5711" spans="1:10" ht="15.75">
      <c r="A5711" s="37">
        <f t="shared" si="176"/>
        <v>5707</v>
      </c>
      <c r="B5711" s="124" t="s">
        <v>201</v>
      </c>
      <c r="C5711" s="125" t="s">
        <v>14098</v>
      </c>
      <c r="D5711" s="125" t="s">
        <v>14099</v>
      </c>
      <c r="E5711" s="125" t="s">
        <v>13409</v>
      </c>
      <c r="F5711" s="125"/>
      <c r="G5711" s="125">
        <v>1</v>
      </c>
      <c r="H5711" s="152">
        <v>9.4499999999999993</v>
      </c>
      <c r="I5711" s="162">
        <v>0.25</v>
      </c>
      <c r="J5711" s="158">
        <f t="shared" si="175"/>
        <v>7.0874999999999995</v>
      </c>
    </row>
    <row r="5712" spans="1:10" ht="15.75">
      <c r="A5712" s="37">
        <f t="shared" si="176"/>
        <v>5708</v>
      </c>
      <c r="B5712" s="124" t="s">
        <v>201</v>
      </c>
      <c r="C5712" s="125" t="s">
        <v>14100</v>
      </c>
      <c r="D5712" s="125" t="s">
        <v>14101</v>
      </c>
      <c r="E5712" s="125" t="s">
        <v>13409</v>
      </c>
      <c r="F5712" s="125"/>
      <c r="G5712" s="125">
        <v>1</v>
      </c>
      <c r="H5712" s="152">
        <v>179</v>
      </c>
      <c r="I5712" s="162">
        <v>0.25</v>
      </c>
      <c r="J5712" s="158">
        <f t="shared" si="175"/>
        <v>134.25</v>
      </c>
    </row>
    <row r="5713" spans="1:10" ht="15.75">
      <c r="A5713" s="37">
        <f t="shared" si="176"/>
        <v>5709</v>
      </c>
      <c r="B5713" s="124" t="s">
        <v>201</v>
      </c>
      <c r="C5713" s="125" t="s">
        <v>14102</v>
      </c>
      <c r="D5713" s="125" t="s">
        <v>14103</v>
      </c>
      <c r="E5713" s="125" t="s">
        <v>13409</v>
      </c>
      <c r="F5713" s="125"/>
      <c r="G5713" s="125">
        <v>1</v>
      </c>
      <c r="H5713" s="152">
        <v>44</v>
      </c>
      <c r="I5713" s="162">
        <v>0.25</v>
      </c>
      <c r="J5713" s="158">
        <f t="shared" si="175"/>
        <v>33</v>
      </c>
    </row>
    <row r="5714" spans="1:10" ht="15.75">
      <c r="A5714" s="37">
        <f t="shared" si="176"/>
        <v>5710</v>
      </c>
      <c r="B5714" s="124" t="s">
        <v>201</v>
      </c>
      <c r="C5714" s="125" t="s">
        <v>14104</v>
      </c>
      <c r="D5714" s="125" t="s">
        <v>14105</v>
      </c>
      <c r="E5714" s="125" t="s">
        <v>13409</v>
      </c>
      <c r="F5714" s="125"/>
      <c r="G5714" s="125">
        <v>1</v>
      </c>
      <c r="H5714" s="152">
        <v>91</v>
      </c>
      <c r="I5714" s="162">
        <v>0.25</v>
      </c>
      <c r="J5714" s="158">
        <f t="shared" ref="J5714:J5777" si="177">H5714*(1-I5714)</f>
        <v>68.25</v>
      </c>
    </row>
    <row r="5715" spans="1:10" ht="15.75">
      <c r="A5715" s="37">
        <f t="shared" si="176"/>
        <v>5711</v>
      </c>
      <c r="B5715" s="124" t="s">
        <v>201</v>
      </c>
      <c r="C5715" s="125" t="s">
        <v>14106</v>
      </c>
      <c r="D5715" s="125" t="s">
        <v>14107</v>
      </c>
      <c r="E5715" s="125" t="s">
        <v>13409</v>
      </c>
      <c r="F5715" s="125"/>
      <c r="G5715" s="125">
        <v>1</v>
      </c>
      <c r="H5715" s="152">
        <v>162</v>
      </c>
      <c r="I5715" s="162">
        <v>0.25</v>
      </c>
      <c r="J5715" s="158">
        <f t="shared" si="177"/>
        <v>121.5</v>
      </c>
    </row>
    <row r="5716" spans="1:10" ht="15.75">
      <c r="A5716" s="37">
        <f t="shared" si="176"/>
        <v>5712</v>
      </c>
      <c r="B5716" s="124" t="s">
        <v>201</v>
      </c>
      <c r="C5716" s="125" t="s">
        <v>14108</v>
      </c>
      <c r="D5716" s="125" t="s">
        <v>14109</v>
      </c>
      <c r="E5716" s="125" t="s">
        <v>13409</v>
      </c>
      <c r="F5716" s="125"/>
      <c r="G5716" s="125">
        <v>1</v>
      </c>
      <c r="H5716" s="152">
        <v>164</v>
      </c>
      <c r="I5716" s="162">
        <v>0.25</v>
      </c>
      <c r="J5716" s="158">
        <f t="shared" si="177"/>
        <v>123</v>
      </c>
    </row>
    <row r="5717" spans="1:10" ht="15.75">
      <c r="A5717" s="37">
        <f t="shared" si="176"/>
        <v>5713</v>
      </c>
      <c r="B5717" s="124" t="s">
        <v>201</v>
      </c>
      <c r="C5717" s="125" t="s">
        <v>14110</v>
      </c>
      <c r="D5717" s="125" t="s">
        <v>14111</v>
      </c>
      <c r="E5717" s="125" t="s">
        <v>13409</v>
      </c>
      <c r="F5717" s="125"/>
      <c r="G5717" s="125">
        <v>1</v>
      </c>
      <c r="H5717" s="152">
        <v>243</v>
      </c>
      <c r="I5717" s="162">
        <v>0.25</v>
      </c>
      <c r="J5717" s="158">
        <f t="shared" si="177"/>
        <v>182.25</v>
      </c>
    </row>
    <row r="5718" spans="1:10" ht="15.75">
      <c r="A5718" s="37">
        <f t="shared" si="176"/>
        <v>5714</v>
      </c>
      <c r="B5718" s="124" t="s">
        <v>201</v>
      </c>
      <c r="C5718" s="125" t="s">
        <v>14112</v>
      </c>
      <c r="D5718" s="125" t="s">
        <v>14113</v>
      </c>
      <c r="E5718" s="125" t="s">
        <v>13409</v>
      </c>
      <c r="F5718" s="125"/>
      <c r="G5718" s="125">
        <v>1</v>
      </c>
      <c r="H5718" s="152">
        <v>326</v>
      </c>
      <c r="I5718" s="162">
        <v>0.25</v>
      </c>
      <c r="J5718" s="158">
        <f t="shared" si="177"/>
        <v>244.5</v>
      </c>
    </row>
    <row r="5719" spans="1:10" ht="15.75">
      <c r="A5719" s="37">
        <f t="shared" si="176"/>
        <v>5715</v>
      </c>
      <c r="B5719" s="124" t="s">
        <v>201</v>
      </c>
      <c r="C5719" s="125" t="s">
        <v>14114</v>
      </c>
      <c r="D5719" s="125" t="s">
        <v>14115</v>
      </c>
      <c r="E5719" s="125" t="s">
        <v>13409</v>
      </c>
      <c r="F5719" s="125"/>
      <c r="G5719" s="125">
        <v>1</v>
      </c>
      <c r="H5719" s="152">
        <v>504</v>
      </c>
      <c r="I5719" s="162">
        <v>0.25</v>
      </c>
      <c r="J5719" s="158">
        <f t="shared" si="177"/>
        <v>378</v>
      </c>
    </row>
    <row r="5720" spans="1:10" ht="15.75">
      <c r="A5720" s="37">
        <f t="shared" si="176"/>
        <v>5716</v>
      </c>
      <c r="B5720" s="124" t="s">
        <v>201</v>
      </c>
      <c r="C5720" s="125" t="s">
        <v>14116</v>
      </c>
      <c r="D5720" s="125" t="s">
        <v>14117</v>
      </c>
      <c r="E5720" s="125" t="s">
        <v>13409</v>
      </c>
      <c r="F5720" s="125"/>
      <c r="G5720" s="125">
        <v>1</v>
      </c>
      <c r="H5720" s="152">
        <v>131</v>
      </c>
      <c r="I5720" s="162">
        <v>0.25</v>
      </c>
      <c r="J5720" s="158">
        <f t="shared" si="177"/>
        <v>98.25</v>
      </c>
    </row>
    <row r="5721" spans="1:10" ht="15.75">
      <c r="A5721" s="37">
        <f t="shared" si="176"/>
        <v>5717</v>
      </c>
      <c r="B5721" s="124" t="s">
        <v>201</v>
      </c>
      <c r="C5721" s="125" t="s">
        <v>14118</v>
      </c>
      <c r="D5721" s="125" t="s">
        <v>14119</v>
      </c>
      <c r="E5721" s="125" t="s">
        <v>13409</v>
      </c>
      <c r="F5721" s="125"/>
      <c r="G5721" s="125">
        <v>1</v>
      </c>
      <c r="H5721" s="152">
        <v>133</v>
      </c>
      <c r="I5721" s="162">
        <v>0.25</v>
      </c>
      <c r="J5721" s="158">
        <f t="shared" si="177"/>
        <v>99.75</v>
      </c>
    </row>
    <row r="5722" spans="1:10" ht="15.75">
      <c r="A5722" s="37">
        <f t="shared" si="176"/>
        <v>5718</v>
      </c>
      <c r="B5722" s="124" t="s">
        <v>201</v>
      </c>
      <c r="C5722" s="125" t="s">
        <v>14120</v>
      </c>
      <c r="D5722" s="125" t="s">
        <v>14121</v>
      </c>
      <c r="E5722" s="125" t="s">
        <v>13409</v>
      </c>
      <c r="F5722" s="125"/>
      <c r="G5722" s="125">
        <v>1</v>
      </c>
      <c r="H5722" s="152">
        <v>182</v>
      </c>
      <c r="I5722" s="162">
        <v>0.25</v>
      </c>
      <c r="J5722" s="158">
        <f t="shared" si="177"/>
        <v>136.5</v>
      </c>
    </row>
    <row r="5723" spans="1:10" ht="30">
      <c r="A5723" s="37">
        <f t="shared" si="176"/>
        <v>5719</v>
      </c>
      <c r="B5723" s="124" t="s">
        <v>201</v>
      </c>
      <c r="C5723" s="125" t="s">
        <v>14122</v>
      </c>
      <c r="D5723" s="125" t="s">
        <v>14123</v>
      </c>
      <c r="E5723" s="125" t="s">
        <v>13409</v>
      </c>
      <c r="F5723" s="125"/>
      <c r="G5723" s="125">
        <v>1</v>
      </c>
      <c r="H5723" s="152">
        <v>85.5</v>
      </c>
      <c r="I5723" s="162">
        <v>0.25</v>
      </c>
      <c r="J5723" s="158">
        <f t="shared" si="177"/>
        <v>64.125</v>
      </c>
    </row>
    <row r="5724" spans="1:10" ht="15.75">
      <c r="A5724" s="37">
        <f t="shared" si="176"/>
        <v>5720</v>
      </c>
      <c r="B5724" s="124" t="s">
        <v>201</v>
      </c>
      <c r="C5724" s="125" t="s">
        <v>14124</v>
      </c>
      <c r="D5724" s="125" t="s">
        <v>14125</v>
      </c>
      <c r="E5724" s="125" t="s">
        <v>13409</v>
      </c>
      <c r="F5724" s="125"/>
      <c r="G5724" s="125">
        <v>1</v>
      </c>
      <c r="H5724" s="152">
        <v>1680</v>
      </c>
      <c r="I5724" s="162">
        <v>0.25</v>
      </c>
      <c r="J5724" s="158">
        <f t="shared" si="177"/>
        <v>1260</v>
      </c>
    </row>
    <row r="5725" spans="1:10" ht="15.75">
      <c r="A5725" s="37">
        <f t="shared" si="176"/>
        <v>5721</v>
      </c>
      <c r="B5725" s="124" t="s">
        <v>201</v>
      </c>
      <c r="C5725" s="125" t="s">
        <v>14126</v>
      </c>
      <c r="D5725" s="125" t="s">
        <v>14127</v>
      </c>
      <c r="E5725" s="125" t="s">
        <v>13409</v>
      </c>
      <c r="F5725" s="125"/>
      <c r="G5725" s="125">
        <v>1</v>
      </c>
      <c r="H5725" s="152">
        <v>5090</v>
      </c>
      <c r="I5725" s="162">
        <v>0.25</v>
      </c>
      <c r="J5725" s="158">
        <f t="shared" si="177"/>
        <v>3817.5</v>
      </c>
    </row>
    <row r="5726" spans="1:10" ht="15.75">
      <c r="A5726" s="37">
        <f t="shared" si="176"/>
        <v>5722</v>
      </c>
      <c r="B5726" s="124" t="s">
        <v>201</v>
      </c>
      <c r="C5726" s="125" t="s">
        <v>14128</v>
      </c>
      <c r="D5726" s="125" t="s">
        <v>14129</v>
      </c>
      <c r="E5726" s="125" t="s">
        <v>13409</v>
      </c>
      <c r="F5726" s="125"/>
      <c r="G5726" s="125">
        <v>1</v>
      </c>
      <c r="H5726" s="152">
        <v>555</v>
      </c>
      <c r="I5726" s="162">
        <v>0.25</v>
      </c>
      <c r="J5726" s="158">
        <f t="shared" si="177"/>
        <v>416.25</v>
      </c>
    </row>
    <row r="5727" spans="1:10" ht="15.75">
      <c r="A5727" s="37">
        <f t="shared" si="176"/>
        <v>5723</v>
      </c>
      <c r="B5727" s="124" t="s">
        <v>201</v>
      </c>
      <c r="C5727" s="125" t="s">
        <v>14128</v>
      </c>
      <c r="D5727" s="125" t="s">
        <v>14130</v>
      </c>
      <c r="E5727" s="125" t="s">
        <v>13409</v>
      </c>
      <c r="F5727" s="125"/>
      <c r="G5727" s="125">
        <v>1</v>
      </c>
      <c r="H5727" s="152">
        <v>565</v>
      </c>
      <c r="I5727" s="162">
        <v>0.25</v>
      </c>
      <c r="J5727" s="158">
        <f t="shared" si="177"/>
        <v>423.75</v>
      </c>
    </row>
    <row r="5728" spans="1:10" ht="15.75">
      <c r="A5728" s="37">
        <f t="shared" si="176"/>
        <v>5724</v>
      </c>
      <c r="B5728" s="124" t="s">
        <v>201</v>
      </c>
      <c r="C5728" s="125" t="s">
        <v>14128</v>
      </c>
      <c r="D5728" s="125" t="s">
        <v>14131</v>
      </c>
      <c r="E5728" s="125" t="s">
        <v>13409</v>
      </c>
      <c r="F5728" s="125"/>
      <c r="G5728" s="125">
        <v>1</v>
      </c>
      <c r="H5728" s="152">
        <v>575</v>
      </c>
      <c r="I5728" s="162">
        <v>0.25</v>
      </c>
      <c r="J5728" s="158">
        <f t="shared" si="177"/>
        <v>431.25</v>
      </c>
    </row>
    <row r="5729" spans="1:10" ht="15.75">
      <c r="A5729" s="37">
        <f t="shared" si="176"/>
        <v>5725</v>
      </c>
      <c r="B5729" s="124" t="s">
        <v>201</v>
      </c>
      <c r="C5729" s="125" t="s">
        <v>14128</v>
      </c>
      <c r="D5729" s="125" t="s">
        <v>14132</v>
      </c>
      <c r="E5729" s="125" t="s">
        <v>13409</v>
      </c>
      <c r="F5729" s="125"/>
      <c r="G5729" s="125">
        <v>1</v>
      </c>
      <c r="H5729" s="152">
        <v>585</v>
      </c>
      <c r="I5729" s="162">
        <v>0.25</v>
      </c>
      <c r="J5729" s="158">
        <f t="shared" si="177"/>
        <v>438.75</v>
      </c>
    </row>
    <row r="5730" spans="1:10" ht="15.75">
      <c r="A5730" s="37">
        <f t="shared" si="176"/>
        <v>5726</v>
      </c>
      <c r="B5730" s="124" t="s">
        <v>201</v>
      </c>
      <c r="C5730" s="125" t="s">
        <v>14128</v>
      </c>
      <c r="D5730" s="125" t="s">
        <v>14133</v>
      </c>
      <c r="E5730" s="125" t="s">
        <v>13409</v>
      </c>
      <c r="F5730" s="125"/>
      <c r="G5730" s="125">
        <v>1</v>
      </c>
      <c r="H5730" s="152">
        <v>605</v>
      </c>
      <c r="I5730" s="162">
        <v>0.25</v>
      </c>
      <c r="J5730" s="158">
        <f t="shared" si="177"/>
        <v>453.75</v>
      </c>
    </row>
    <row r="5731" spans="1:10" ht="15.75">
      <c r="A5731" s="37">
        <f t="shared" si="176"/>
        <v>5727</v>
      </c>
      <c r="B5731" s="124" t="s">
        <v>201</v>
      </c>
      <c r="C5731" s="125" t="s">
        <v>14134</v>
      </c>
      <c r="D5731" s="125" t="s">
        <v>14135</v>
      </c>
      <c r="E5731" s="125" t="s">
        <v>13409</v>
      </c>
      <c r="F5731" s="125"/>
      <c r="G5731" s="125">
        <v>1</v>
      </c>
      <c r="H5731" s="152">
        <v>1470</v>
      </c>
      <c r="I5731" s="162">
        <v>0.25</v>
      </c>
      <c r="J5731" s="158">
        <f t="shared" si="177"/>
        <v>1102.5</v>
      </c>
    </row>
    <row r="5732" spans="1:10" ht="15.75">
      <c r="A5732" s="37">
        <f t="shared" si="176"/>
        <v>5728</v>
      </c>
      <c r="B5732" s="124" t="s">
        <v>201</v>
      </c>
      <c r="C5732" s="125" t="s">
        <v>14136</v>
      </c>
      <c r="D5732" s="125" t="s">
        <v>14137</v>
      </c>
      <c r="E5732" s="125" t="s">
        <v>13409</v>
      </c>
      <c r="F5732" s="125"/>
      <c r="G5732" s="125">
        <v>1</v>
      </c>
      <c r="H5732" s="152">
        <v>655</v>
      </c>
      <c r="I5732" s="162">
        <v>0.25</v>
      </c>
      <c r="J5732" s="158">
        <f t="shared" si="177"/>
        <v>491.25</v>
      </c>
    </row>
    <row r="5733" spans="1:10" ht="15.75">
      <c r="A5733" s="37">
        <f t="shared" si="176"/>
        <v>5729</v>
      </c>
      <c r="B5733" s="124" t="s">
        <v>201</v>
      </c>
      <c r="C5733" s="125" t="s">
        <v>14136</v>
      </c>
      <c r="D5733" s="125" t="s">
        <v>14138</v>
      </c>
      <c r="E5733" s="125" t="s">
        <v>13409</v>
      </c>
      <c r="F5733" s="125"/>
      <c r="G5733" s="125">
        <v>1</v>
      </c>
      <c r="H5733" s="152">
        <v>665</v>
      </c>
      <c r="I5733" s="162">
        <v>0.25</v>
      </c>
      <c r="J5733" s="158">
        <f t="shared" si="177"/>
        <v>498.75</v>
      </c>
    </row>
    <row r="5734" spans="1:10" ht="15.75">
      <c r="A5734" s="37">
        <f t="shared" si="176"/>
        <v>5730</v>
      </c>
      <c r="B5734" s="124" t="s">
        <v>201</v>
      </c>
      <c r="C5734" s="125" t="s">
        <v>14136</v>
      </c>
      <c r="D5734" s="125" t="s">
        <v>14139</v>
      </c>
      <c r="E5734" s="125" t="s">
        <v>13409</v>
      </c>
      <c r="F5734" s="125"/>
      <c r="G5734" s="125">
        <v>1</v>
      </c>
      <c r="H5734" s="152">
        <v>675</v>
      </c>
      <c r="I5734" s="162">
        <v>0.25</v>
      </c>
      <c r="J5734" s="158">
        <f t="shared" si="177"/>
        <v>506.25</v>
      </c>
    </row>
    <row r="5735" spans="1:10" ht="15.75">
      <c r="A5735" s="37">
        <f t="shared" si="176"/>
        <v>5731</v>
      </c>
      <c r="B5735" s="124" t="s">
        <v>201</v>
      </c>
      <c r="C5735" s="125" t="s">
        <v>14136</v>
      </c>
      <c r="D5735" s="125" t="s">
        <v>14140</v>
      </c>
      <c r="E5735" s="125" t="s">
        <v>13409</v>
      </c>
      <c r="F5735" s="125"/>
      <c r="G5735" s="125">
        <v>1</v>
      </c>
      <c r="H5735" s="152">
        <v>685</v>
      </c>
      <c r="I5735" s="162">
        <v>0.25</v>
      </c>
      <c r="J5735" s="158">
        <f t="shared" si="177"/>
        <v>513.75</v>
      </c>
    </row>
    <row r="5736" spans="1:10" ht="15.75">
      <c r="A5736" s="37">
        <f t="shared" si="176"/>
        <v>5732</v>
      </c>
      <c r="B5736" s="124" t="s">
        <v>201</v>
      </c>
      <c r="C5736" s="125" t="s">
        <v>14136</v>
      </c>
      <c r="D5736" s="125" t="s">
        <v>14141</v>
      </c>
      <c r="E5736" s="125" t="s">
        <v>13409</v>
      </c>
      <c r="F5736" s="125"/>
      <c r="G5736" s="125">
        <v>1</v>
      </c>
      <c r="H5736" s="152">
        <v>705</v>
      </c>
      <c r="I5736" s="162">
        <v>0.25</v>
      </c>
      <c r="J5736" s="158">
        <f t="shared" si="177"/>
        <v>528.75</v>
      </c>
    </row>
    <row r="5737" spans="1:10" ht="15.75">
      <c r="A5737" s="37">
        <f t="shared" si="176"/>
        <v>5733</v>
      </c>
      <c r="B5737" s="124" t="s">
        <v>201</v>
      </c>
      <c r="C5737" s="125" t="s">
        <v>14142</v>
      </c>
      <c r="D5737" s="125" t="s">
        <v>14143</v>
      </c>
      <c r="E5737" s="125" t="s">
        <v>13409</v>
      </c>
      <c r="F5737" s="125"/>
      <c r="G5737" s="125">
        <v>1</v>
      </c>
      <c r="H5737" s="152">
        <v>1770</v>
      </c>
      <c r="I5737" s="162">
        <v>0.25</v>
      </c>
      <c r="J5737" s="158">
        <f t="shared" si="177"/>
        <v>1327.5</v>
      </c>
    </row>
    <row r="5738" spans="1:10" ht="15.75">
      <c r="A5738" s="37">
        <f t="shared" si="176"/>
        <v>5734</v>
      </c>
      <c r="B5738" s="124" t="s">
        <v>201</v>
      </c>
      <c r="C5738" s="125" t="s">
        <v>14144</v>
      </c>
      <c r="D5738" s="125" t="s">
        <v>14145</v>
      </c>
      <c r="E5738" s="125" t="s">
        <v>13409</v>
      </c>
      <c r="F5738" s="125"/>
      <c r="G5738" s="125">
        <v>1</v>
      </c>
      <c r="H5738" s="152">
        <v>535</v>
      </c>
      <c r="I5738" s="162">
        <v>0.25</v>
      </c>
      <c r="J5738" s="158">
        <f t="shared" si="177"/>
        <v>401.25</v>
      </c>
    </row>
    <row r="5739" spans="1:10" ht="15.75">
      <c r="A5739" s="37">
        <f t="shared" si="176"/>
        <v>5735</v>
      </c>
      <c r="B5739" s="124" t="s">
        <v>201</v>
      </c>
      <c r="C5739" s="125" t="s">
        <v>14144</v>
      </c>
      <c r="D5739" s="125" t="s">
        <v>14146</v>
      </c>
      <c r="E5739" s="125" t="s">
        <v>13409</v>
      </c>
      <c r="F5739" s="125"/>
      <c r="G5739" s="125">
        <v>1</v>
      </c>
      <c r="H5739" s="152">
        <v>545</v>
      </c>
      <c r="I5739" s="162">
        <v>0.25</v>
      </c>
      <c r="J5739" s="158">
        <f t="shared" si="177"/>
        <v>408.75</v>
      </c>
    </row>
    <row r="5740" spans="1:10" ht="15.75">
      <c r="A5740" s="37">
        <f t="shared" si="176"/>
        <v>5736</v>
      </c>
      <c r="B5740" s="124" t="s">
        <v>201</v>
      </c>
      <c r="C5740" s="125" t="s">
        <v>14144</v>
      </c>
      <c r="D5740" s="125" t="s">
        <v>14147</v>
      </c>
      <c r="E5740" s="125" t="s">
        <v>13409</v>
      </c>
      <c r="F5740" s="125"/>
      <c r="G5740" s="125">
        <v>1</v>
      </c>
      <c r="H5740" s="152">
        <v>555</v>
      </c>
      <c r="I5740" s="162">
        <v>0.25</v>
      </c>
      <c r="J5740" s="158">
        <f t="shared" si="177"/>
        <v>416.25</v>
      </c>
    </row>
    <row r="5741" spans="1:10" ht="15.75">
      <c r="A5741" s="37">
        <f t="shared" si="176"/>
        <v>5737</v>
      </c>
      <c r="B5741" s="124" t="s">
        <v>201</v>
      </c>
      <c r="C5741" s="125" t="s">
        <v>14144</v>
      </c>
      <c r="D5741" s="125" t="s">
        <v>14148</v>
      </c>
      <c r="E5741" s="125" t="s">
        <v>13409</v>
      </c>
      <c r="F5741" s="125"/>
      <c r="G5741" s="125">
        <v>1</v>
      </c>
      <c r="H5741" s="152">
        <v>565</v>
      </c>
      <c r="I5741" s="162">
        <v>0.25</v>
      </c>
      <c r="J5741" s="158">
        <f t="shared" si="177"/>
        <v>423.75</v>
      </c>
    </row>
    <row r="5742" spans="1:10" ht="15.75">
      <c r="A5742" s="37">
        <f t="shared" si="176"/>
        <v>5738</v>
      </c>
      <c r="B5742" s="124" t="s">
        <v>201</v>
      </c>
      <c r="C5742" s="125" t="s">
        <v>14144</v>
      </c>
      <c r="D5742" s="125" t="s">
        <v>14149</v>
      </c>
      <c r="E5742" s="125" t="s">
        <v>13409</v>
      </c>
      <c r="F5742" s="125"/>
      <c r="G5742" s="125">
        <v>1</v>
      </c>
      <c r="H5742" s="152">
        <v>585</v>
      </c>
      <c r="I5742" s="162">
        <v>0.25</v>
      </c>
      <c r="J5742" s="158">
        <f t="shared" si="177"/>
        <v>438.75</v>
      </c>
    </row>
    <row r="5743" spans="1:10" ht="15.75">
      <c r="A5743" s="37">
        <f t="shared" si="176"/>
        <v>5739</v>
      </c>
      <c r="B5743" s="124" t="s">
        <v>201</v>
      </c>
      <c r="C5743" s="125" t="s">
        <v>14150</v>
      </c>
      <c r="D5743" s="125" t="s">
        <v>14151</v>
      </c>
      <c r="E5743" s="125" t="s">
        <v>13409</v>
      </c>
      <c r="F5743" s="125"/>
      <c r="G5743" s="125">
        <v>1</v>
      </c>
      <c r="H5743" s="152">
        <v>1410</v>
      </c>
      <c r="I5743" s="162">
        <v>0.25</v>
      </c>
      <c r="J5743" s="158">
        <f t="shared" si="177"/>
        <v>1057.5</v>
      </c>
    </row>
    <row r="5744" spans="1:10" ht="15.75">
      <c r="A5744" s="37">
        <f t="shared" si="176"/>
        <v>5740</v>
      </c>
      <c r="B5744" s="124" t="s">
        <v>201</v>
      </c>
      <c r="C5744" s="125" t="s">
        <v>14152</v>
      </c>
      <c r="D5744" s="125" t="s">
        <v>14153</v>
      </c>
      <c r="E5744" s="125" t="s">
        <v>13409</v>
      </c>
      <c r="F5744" s="125"/>
      <c r="G5744" s="125">
        <v>1</v>
      </c>
      <c r="H5744" s="152">
        <v>247</v>
      </c>
      <c r="I5744" s="162">
        <v>0.25</v>
      </c>
      <c r="J5744" s="158">
        <f t="shared" si="177"/>
        <v>185.25</v>
      </c>
    </row>
    <row r="5745" spans="1:10" ht="15.75">
      <c r="A5745" s="37">
        <f t="shared" si="176"/>
        <v>5741</v>
      </c>
      <c r="B5745" s="124" t="s">
        <v>201</v>
      </c>
      <c r="C5745" s="125" t="s">
        <v>14152</v>
      </c>
      <c r="D5745" s="125" t="s">
        <v>14154</v>
      </c>
      <c r="E5745" s="125" t="s">
        <v>13409</v>
      </c>
      <c r="F5745" s="125"/>
      <c r="G5745" s="125">
        <v>1</v>
      </c>
      <c r="H5745" s="152">
        <v>262</v>
      </c>
      <c r="I5745" s="162">
        <v>0.25</v>
      </c>
      <c r="J5745" s="158">
        <f t="shared" si="177"/>
        <v>196.5</v>
      </c>
    </row>
    <row r="5746" spans="1:10" ht="15.75">
      <c r="A5746" s="37">
        <f t="shared" si="176"/>
        <v>5742</v>
      </c>
      <c r="B5746" s="124" t="s">
        <v>201</v>
      </c>
      <c r="C5746" s="125" t="s">
        <v>14152</v>
      </c>
      <c r="D5746" s="125" t="s">
        <v>14155</v>
      </c>
      <c r="E5746" s="125" t="s">
        <v>13409</v>
      </c>
      <c r="F5746" s="125"/>
      <c r="G5746" s="125">
        <v>1</v>
      </c>
      <c r="H5746" s="152">
        <v>252</v>
      </c>
      <c r="I5746" s="162">
        <v>0.25</v>
      </c>
      <c r="J5746" s="158">
        <f t="shared" si="177"/>
        <v>189</v>
      </c>
    </row>
    <row r="5747" spans="1:10" ht="15.75">
      <c r="A5747" s="37">
        <f t="shared" si="176"/>
        <v>5743</v>
      </c>
      <c r="B5747" s="124" t="s">
        <v>201</v>
      </c>
      <c r="C5747" s="125" t="s">
        <v>14152</v>
      </c>
      <c r="D5747" s="125" t="s">
        <v>14156</v>
      </c>
      <c r="E5747" s="125" t="s">
        <v>13409</v>
      </c>
      <c r="F5747" s="125"/>
      <c r="G5747" s="125">
        <v>1</v>
      </c>
      <c r="H5747" s="152">
        <v>257</v>
      </c>
      <c r="I5747" s="162">
        <v>0.25</v>
      </c>
      <c r="J5747" s="158">
        <f t="shared" si="177"/>
        <v>192.75</v>
      </c>
    </row>
    <row r="5748" spans="1:10" ht="15.75">
      <c r="A5748" s="37">
        <f t="shared" si="176"/>
        <v>5744</v>
      </c>
      <c r="B5748" s="124" t="s">
        <v>201</v>
      </c>
      <c r="C5748" s="125" t="s">
        <v>14152</v>
      </c>
      <c r="D5748" s="125" t="s">
        <v>14157</v>
      </c>
      <c r="E5748" s="125" t="s">
        <v>13409</v>
      </c>
      <c r="F5748" s="125"/>
      <c r="G5748" s="125">
        <v>1</v>
      </c>
      <c r="H5748" s="152">
        <v>272</v>
      </c>
      <c r="I5748" s="162">
        <v>0.25</v>
      </c>
      <c r="J5748" s="158">
        <f t="shared" si="177"/>
        <v>204</v>
      </c>
    </row>
    <row r="5749" spans="1:10" ht="15.75">
      <c r="A5749" s="37">
        <f t="shared" si="176"/>
        <v>5745</v>
      </c>
      <c r="B5749" s="124" t="s">
        <v>201</v>
      </c>
      <c r="C5749" s="125" t="s">
        <v>14158</v>
      </c>
      <c r="D5749" s="125" t="s">
        <v>14159</v>
      </c>
      <c r="E5749" s="125" t="s">
        <v>13409</v>
      </c>
      <c r="F5749" s="125"/>
      <c r="G5749" s="125">
        <v>1</v>
      </c>
      <c r="H5749" s="152">
        <v>655</v>
      </c>
      <c r="I5749" s="162">
        <v>0.25</v>
      </c>
      <c r="J5749" s="158">
        <f t="shared" si="177"/>
        <v>491.25</v>
      </c>
    </row>
    <row r="5750" spans="1:10" ht="15.75">
      <c r="A5750" s="37">
        <f t="shared" si="176"/>
        <v>5746</v>
      </c>
      <c r="B5750" s="124" t="s">
        <v>201</v>
      </c>
      <c r="C5750" s="125" t="s">
        <v>14160</v>
      </c>
      <c r="D5750" s="125" t="s">
        <v>14161</v>
      </c>
      <c r="E5750" s="125" t="s">
        <v>13409</v>
      </c>
      <c r="F5750" s="125"/>
      <c r="G5750" s="125">
        <v>1</v>
      </c>
      <c r="H5750" s="152">
        <v>640</v>
      </c>
      <c r="I5750" s="162">
        <v>0.25</v>
      </c>
      <c r="J5750" s="158">
        <f t="shared" si="177"/>
        <v>480</v>
      </c>
    </row>
    <row r="5751" spans="1:10" ht="15.75">
      <c r="A5751" s="37">
        <f t="shared" si="176"/>
        <v>5747</v>
      </c>
      <c r="B5751" s="124" t="s">
        <v>201</v>
      </c>
      <c r="C5751" s="125" t="s">
        <v>14160</v>
      </c>
      <c r="D5751" s="125" t="s">
        <v>14162</v>
      </c>
      <c r="E5751" s="125" t="s">
        <v>13409</v>
      </c>
      <c r="F5751" s="125"/>
      <c r="G5751" s="125">
        <v>1</v>
      </c>
      <c r="H5751" s="152">
        <v>670</v>
      </c>
      <c r="I5751" s="162">
        <v>0.25</v>
      </c>
      <c r="J5751" s="158">
        <f t="shared" si="177"/>
        <v>502.5</v>
      </c>
    </row>
    <row r="5752" spans="1:10" ht="15.75">
      <c r="A5752" s="37">
        <f t="shared" si="176"/>
        <v>5748</v>
      </c>
      <c r="B5752" s="124" t="s">
        <v>201</v>
      </c>
      <c r="C5752" s="125" t="s">
        <v>14160</v>
      </c>
      <c r="D5752" s="125" t="s">
        <v>14163</v>
      </c>
      <c r="E5752" s="125" t="s">
        <v>13409</v>
      </c>
      <c r="F5752" s="125"/>
      <c r="G5752" s="125">
        <v>1</v>
      </c>
      <c r="H5752" s="152">
        <v>650</v>
      </c>
      <c r="I5752" s="162">
        <v>0.25</v>
      </c>
      <c r="J5752" s="158">
        <f t="shared" si="177"/>
        <v>487.5</v>
      </c>
    </row>
    <row r="5753" spans="1:10" ht="15.75">
      <c r="A5753" s="37">
        <f t="shared" si="176"/>
        <v>5749</v>
      </c>
      <c r="B5753" s="124" t="s">
        <v>201</v>
      </c>
      <c r="C5753" s="125" t="s">
        <v>14160</v>
      </c>
      <c r="D5753" s="125" t="s">
        <v>14164</v>
      </c>
      <c r="E5753" s="125" t="s">
        <v>13409</v>
      </c>
      <c r="F5753" s="125"/>
      <c r="G5753" s="125">
        <v>1</v>
      </c>
      <c r="H5753" s="152">
        <v>660</v>
      </c>
      <c r="I5753" s="162">
        <v>0.25</v>
      </c>
      <c r="J5753" s="158">
        <f t="shared" si="177"/>
        <v>495</v>
      </c>
    </row>
    <row r="5754" spans="1:10" ht="15.75">
      <c r="A5754" s="37">
        <f t="shared" si="176"/>
        <v>5750</v>
      </c>
      <c r="B5754" s="124" t="s">
        <v>201</v>
      </c>
      <c r="C5754" s="125" t="s">
        <v>14160</v>
      </c>
      <c r="D5754" s="125" t="s">
        <v>14165</v>
      </c>
      <c r="E5754" s="125" t="s">
        <v>13409</v>
      </c>
      <c r="F5754" s="125"/>
      <c r="G5754" s="125">
        <v>1</v>
      </c>
      <c r="H5754" s="152">
        <v>690</v>
      </c>
      <c r="I5754" s="162">
        <v>0.25</v>
      </c>
      <c r="J5754" s="158">
        <f t="shared" si="177"/>
        <v>517.5</v>
      </c>
    </row>
    <row r="5755" spans="1:10" ht="15.75">
      <c r="A5755" s="37">
        <f t="shared" si="176"/>
        <v>5751</v>
      </c>
      <c r="B5755" s="124" t="s">
        <v>201</v>
      </c>
      <c r="C5755" s="125" t="s">
        <v>14166</v>
      </c>
      <c r="D5755" s="125" t="s">
        <v>14167</v>
      </c>
      <c r="E5755" s="125" t="s">
        <v>13409</v>
      </c>
      <c r="F5755" s="125"/>
      <c r="G5755" s="125">
        <v>1</v>
      </c>
      <c r="H5755" s="152">
        <v>1680</v>
      </c>
      <c r="I5755" s="162">
        <v>0.25</v>
      </c>
      <c r="J5755" s="158">
        <f t="shared" si="177"/>
        <v>1260</v>
      </c>
    </row>
    <row r="5756" spans="1:10" ht="15.75">
      <c r="A5756" s="37">
        <f t="shared" si="176"/>
        <v>5752</v>
      </c>
      <c r="B5756" s="124" t="s">
        <v>201</v>
      </c>
      <c r="C5756" s="125" t="s">
        <v>14168</v>
      </c>
      <c r="D5756" s="125" t="s">
        <v>14169</v>
      </c>
      <c r="E5756" s="125" t="s">
        <v>13409</v>
      </c>
      <c r="F5756" s="125"/>
      <c r="G5756" s="125">
        <v>1</v>
      </c>
      <c r="H5756" s="152">
        <v>540</v>
      </c>
      <c r="I5756" s="162">
        <v>0.25</v>
      </c>
      <c r="J5756" s="158">
        <f t="shared" si="177"/>
        <v>405</v>
      </c>
    </row>
    <row r="5757" spans="1:10" ht="15.75">
      <c r="A5757" s="37">
        <f t="shared" si="176"/>
        <v>5753</v>
      </c>
      <c r="B5757" s="124" t="s">
        <v>201</v>
      </c>
      <c r="C5757" s="125" t="s">
        <v>14168</v>
      </c>
      <c r="D5757" s="125" t="s">
        <v>14170</v>
      </c>
      <c r="E5757" s="125" t="s">
        <v>13409</v>
      </c>
      <c r="F5757" s="125"/>
      <c r="G5757" s="125">
        <v>1</v>
      </c>
      <c r="H5757" s="152">
        <v>550</v>
      </c>
      <c r="I5757" s="162">
        <v>0.25</v>
      </c>
      <c r="J5757" s="158">
        <f t="shared" si="177"/>
        <v>412.5</v>
      </c>
    </row>
    <row r="5758" spans="1:10" ht="15.75">
      <c r="A5758" s="37">
        <f t="shared" si="176"/>
        <v>5754</v>
      </c>
      <c r="B5758" s="124" t="s">
        <v>201</v>
      </c>
      <c r="C5758" s="125" t="s">
        <v>14168</v>
      </c>
      <c r="D5758" s="125" t="s">
        <v>14171</v>
      </c>
      <c r="E5758" s="125" t="s">
        <v>13409</v>
      </c>
      <c r="F5758" s="125"/>
      <c r="G5758" s="125">
        <v>1</v>
      </c>
      <c r="H5758" s="152">
        <v>560</v>
      </c>
      <c r="I5758" s="162">
        <v>0.25</v>
      </c>
      <c r="J5758" s="158">
        <f t="shared" si="177"/>
        <v>420</v>
      </c>
    </row>
    <row r="5759" spans="1:10" ht="15.75">
      <c r="A5759" s="37">
        <f t="shared" si="176"/>
        <v>5755</v>
      </c>
      <c r="B5759" s="124" t="s">
        <v>201</v>
      </c>
      <c r="C5759" s="125" t="s">
        <v>14168</v>
      </c>
      <c r="D5759" s="125" t="s">
        <v>14172</v>
      </c>
      <c r="E5759" s="125" t="s">
        <v>13409</v>
      </c>
      <c r="F5759" s="125"/>
      <c r="G5759" s="125">
        <v>1</v>
      </c>
      <c r="H5759" s="152">
        <v>570</v>
      </c>
      <c r="I5759" s="162">
        <v>0.25</v>
      </c>
      <c r="J5759" s="158">
        <f t="shared" si="177"/>
        <v>427.5</v>
      </c>
    </row>
    <row r="5760" spans="1:10" ht="15.75">
      <c r="A5760" s="37">
        <f t="shared" si="176"/>
        <v>5756</v>
      </c>
      <c r="B5760" s="124" t="s">
        <v>201</v>
      </c>
      <c r="C5760" s="125" t="s">
        <v>14168</v>
      </c>
      <c r="D5760" s="125" t="s">
        <v>14173</v>
      </c>
      <c r="E5760" s="125" t="s">
        <v>13409</v>
      </c>
      <c r="F5760" s="125"/>
      <c r="G5760" s="125">
        <v>1</v>
      </c>
      <c r="H5760" s="152">
        <v>590</v>
      </c>
      <c r="I5760" s="162">
        <v>0.25</v>
      </c>
      <c r="J5760" s="158">
        <f t="shared" si="177"/>
        <v>442.5</v>
      </c>
    </row>
    <row r="5761" spans="1:10" ht="15.75">
      <c r="A5761" s="37">
        <f t="shared" si="176"/>
        <v>5757</v>
      </c>
      <c r="B5761" s="124" t="s">
        <v>201</v>
      </c>
      <c r="C5761" s="125" t="s">
        <v>14174</v>
      </c>
      <c r="D5761" s="125" t="s">
        <v>14175</v>
      </c>
      <c r="E5761" s="125" t="s">
        <v>13409</v>
      </c>
      <c r="F5761" s="125"/>
      <c r="G5761" s="125">
        <v>1</v>
      </c>
      <c r="H5761" s="152">
        <v>1160</v>
      </c>
      <c r="I5761" s="162">
        <v>0.25</v>
      </c>
      <c r="J5761" s="158">
        <f t="shared" si="177"/>
        <v>870</v>
      </c>
    </row>
    <row r="5762" spans="1:10" ht="15.75">
      <c r="A5762" s="37">
        <f t="shared" si="176"/>
        <v>5758</v>
      </c>
      <c r="B5762" s="124" t="s">
        <v>201</v>
      </c>
      <c r="C5762" s="125" t="s">
        <v>14176</v>
      </c>
      <c r="D5762" s="125" t="s">
        <v>14177</v>
      </c>
      <c r="E5762" s="125" t="s">
        <v>13409</v>
      </c>
      <c r="F5762" s="125"/>
      <c r="G5762" s="125">
        <v>1</v>
      </c>
      <c r="H5762" s="152">
        <v>3710</v>
      </c>
      <c r="I5762" s="162">
        <v>0.25</v>
      </c>
      <c r="J5762" s="158">
        <f t="shared" si="177"/>
        <v>2782.5</v>
      </c>
    </row>
    <row r="5763" spans="1:10" ht="15.75">
      <c r="A5763" s="37">
        <f t="shared" si="176"/>
        <v>5759</v>
      </c>
      <c r="B5763" s="124" t="s">
        <v>201</v>
      </c>
      <c r="C5763" s="125" t="s">
        <v>14178</v>
      </c>
      <c r="D5763" s="125" t="s">
        <v>14153</v>
      </c>
      <c r="E5763" s="125" t="s">
        <v>13409</v>
      </c>
      <c r="F5763" s="125"/>
      <c r="G5763" s="125">
        <v>1</v>
      </c>
      <c r="H5763" s="152">
        <v>247</v>
      </c>
      <c r="I5763" s="162">
        <v>0.25</v>
      </c>
      <c r="J5763" s="158">
        <f t="shared" si="177"/>
        <v>185.25</v>
      </c>
    </row>
    <row r="5764" spans="1:10" ht="15.75">
      <c r="A5764" s="37">
        <f t="shared" si="176"/>
        <v>5760</v>
      </c>
      <c r="B5764" s="124" t="s">
        <v>201</v>
      </c>
      <c r="C5764" s="125" t="s">
        <v>14178</v>
      </c>
      <c r="D5764" s="125" t="s">
        <v>14155</v>
      </c>
      <c r="E5764" s="125" t="s">
        <v>13409</v>
      </c>
      <c r="F5764" s="125"/>
      <c r="G5764" s="125">
        <v>1</v>
      </c>
      <c r="H5764" s="152">
        <v>252</v>
      </c>
      <c r="I5764" s="162">
        <v>0.25</v>
      </c>
      <c r="J5764" s="158">
        <f t="shared" si="177"/>
        <v>189</v>
      </c>
    </row>
    <row r="5765" spans="1:10" ht="15.75">
      <c r="A5765" s="37">
        <f t="shared" si="176"/>
        <v>5761</v>
      </c>
      <c r="B5765" s="124" t="s">
        <v>201</v>
      </c>
      <c r="C5765" s="125" t="s">
        <v>14178</v>
      </c>
      <c r="D5765" s="125" t="s">
        <v>14156</v>
      </c>
      <c r="E5765" s="125" t="s">
        <v>13409</v>
      </c>
      <c r="F5765" s="125"/>
      <c r="G5765" s="125">
        <v>1</v>
      </c>
      <c r="H5765" s="152">
        <v>257</v>
      </c>
      <c r="I5765" s="162">
        <v>0.25</v>
      </c>
      <c r="J5765" s="158">
        <f t="shared" si="177"/>
        <v>192.75</v>
      </c>
    </row>
    <row r="5766" spans="1:10" ht="15.75">
      <c r="A5766" s="37">
        <f t="shared" si="176"/>
        <v>5762</v>
      </c>
      <c r="B5766" s="124" t="s">
        <v>201</v>
      </c>
      <c r="C5766" s="125" t="s">
        <v>14178</v>
      </c>
      <c r="D5766" s="125" t="s">
        <v>14154</v>
      </c>
      <c r="E5766" s="125" t="s">
        <v>13409</v>
      </c>
      <c r="F5766" s="125"/>
      <c r="G5766" s="125">
        <v>1</v>
      </c>
      <c r="H5766" s="152">
        <v>262</v>
      </c>
      <c r="I5766" s="162">
        <v>0.25</v>
      </c>
      <c r="J5766" s="158">
        <f t="shared" si="177"/>
        <v>196.5</v>
      </c>
    </row>
    <row r="5767" spans="1:10" ht="15.75">
      <c r="A5767" s="37">
        <f t="shared" ref="A5767:A5830" si="178">A5766+1</f>
        <v>5763</v>
      </c>
      <c r="B5767" s="124" t="s">
        <v>201</v>
      </c>
      <c r="C5767" s="125" t="s">
        <v>14178</v>
      </c>
      <c r="D5767" s="125" t="s">
        <v>14157</v>
      </c>
      <c r="E5767" s="125" t="s">
        <v>13409</v>
      </c>
      <c r="F5767" s="125"/>
      <c r="G5767" s="125">
        <v>1</v>
      </c>
      <c r="H5767" s="152">
        <v>272</v>
      </c>
      <c r="I5767" s="162">
        <v>0.25</v>
      </c>
      <c r="J5767" s="158">
        <f t="shared" si="177"/>
        <v>204</v>
      </c>
    </row>
    <row r="5768" spans="1:10" ht="15.75">
      <c r="A5768" s="37">
        <f t="shared" si="178"/>
        <v>5764</v>
      </c>
      <c r="B5768" s="124" t="s">
        <v>201</v>
      </c>
      <c r="C5768" s="125" t="s">
        <v>14179</v>
      </c>
      <c r="D5768" s="125" t="s">
        <v>14180</v>
      </c>
      <c r="E5768" s="125" t="s">
        <v>13409</v>
      </c>
      <c r="F5768" s="125"/>
      <c r="G5768" s="125">
        <v>1</v>
      </c>
      <c r="H5768" s="152">
        <v>543</v>
      </c>
      <c r="I5768" s="162">
        <v>0.25</v>
      </c>
      <c r="J5768" s="158">
        <f t="shared" si="177"/>
        <v>407.25</v>
      </c>
    </row>
    <row r="5769" spans="1:10" ht="15.75">
      <c r="A5769" s="37">
        <f t="shared" si="178"/>
        <v>5765</v>
      </c>
      <c r="B5769" s="124" t="s">
        <v>201</v>
      </c>
      <c r="C5769" s="125" t="s">
        <v>14181</v>
      </c>
      <c r="D5769" s="125" t="s">
        <v>14182</v>
      </c>
      <c r="E5769" s="125" t="s">
        <v>13409</v>
      </c>
      <c r="F5769" s="125"/>
      <c r="G5769" s="125">
        <v>1</v>
      </c>
      <c r="H5769" s="152">
        <v>530</v>
      </c>
      <c r="I5769" s="162">
        <v>0.25</v>
      </c>
      <c r="J5769" s="158">
        <f t="shared" si="177"/>
        <v>397.5</v>
      </c>
    </row>
    <row r="5770" spans="1:10" ht="15.75">
      <c r="A5770" s="37">
        <f t="shared" si="178"/>
        <v>5766</v>
      </c>
      <c r="B5770" s="124" t="s">
        <v>201</v>
      </c>
      <c r="C5770" s="125" t="s">
        <v>14181</v>
      </c>
      <c r="D5770" s="125" t="s">
        <v>14183</v>
      </c>
      <c r="E5770" s="125" t="s">
        <v>13409</v>
      </c>
      <c r="F5770" s="125"/>
      <c r="G5770" s="125">
        <v>1</v>
      </c>
      <c r="H5770" s="152">
        <v>540</v>
      </c>
      <c r="I5770" s="162">
        <v>0.25</v>
      </c>
      <c r="J5770" s="158">
        <f t="shared" si="177"/>
        <v>405</v>
      </c>
    </row>
    <row r="5771" spans="1:10" ht="15.75">
      <c r="A5771" s="37">
        <f t="shared" si="178"/>
        <v>5767</v>
      </c>
      <c r="B5771" s="124" t="s">
        <v>201</v>
      </c>
      <c r="C5771" s="125" t="s">
        <v>14181</v>
      </c>
      <c r="D5771" s="125" t="s">
        <v>14184</v>
      </c>
      <c r="E5771" s="125" t="s">
        <v>13409</v>
      </c>
      <c r="F5771" s="125"/>
      <c r="G5771" s="125">
        <v>1</v>
      </c>
      <c r="H5771" s="152">
        <v>550</v>
      </c>
      <c r="I5771" s="162">
        <v>0.25</v>
      </c>
      <c r="J5771" s="158">
        <f t="shared" si="177"/>
        <v>412.5</v>
      </c>
    </row>
    <row r="5772" spans="1:10" ht="15.75">
      <c r="A5772" s="37">
        <f t="shared" si="178"/>
        <v>5768</v>
      </c>
      <c r="B5772" s="124" t="s">
        <v>201</v>
      </c>
      <c r="C5772" s="125" t="s">
        <v>14181</v>
      </c>
      <c r="D5772" s="125" t="s">
        <v>14185</v>
      </c>
      <c r="E5772" s="125" t="s">
        <v>13409</v>
      </c>
      <c r="F5772" s="125"/>
      <c r="G5772" s="125">
        <v>1</v>
      </c>
      <c r="H5772" s="152">
        <v>560</v>
      </c>
      <c r="I5772" s="162">
        <v>0.25</v>
      </c>
      <c r="J5772" s="158">
        <f t="shared" si="177"/>
        <v>420</v>
      </c>
    </row>
    <row r="5773" spans="1:10" ht="15.75">
      <c r="A5773" s="37">
        <f t="shared" si="178"/>
        <v>5769</v>
      </c>
      <c r="B5773" s="124" t="s">
        <v>201</v>
      </c>
      <c r="C5773" s="125" t="s">
        <v>14181</v>
      </c>
      <c r="D5773" s="125" t="s">
        <v>14186</v>
      </c>
      <c r="E5773" s="125" t="s">
        <v>13409</v>
      </c>
      <c r="F5773" s="125"/>
      <c r="G5773" s="125">
        <v>1</v>
      </c>
      <c r="H5773" s="152">
        <v>580</v>
      </c>
      <c r="I5773" s="162">
        <v>0.25</v>
      </c>
      <c r="J5773" s="158">
        <f t="shared" si="177"/>
        <v>435</v>
      </c>
    </row>
    <row r="5774" spans="1:10" ht="15.75">
      <c r="A5774" s="37">
        <f t="shared" si="178"/>
        <v>5770</v>
      </c>
      <c r="B5774" s="124" t="s">
        <v>201</v>
      </c>
      <c r="C5774" s="125" t="s">
        <v>14187</v>
      </c>
      <c r="D5774" s="125" t="s">
        <v>14188</v>
      </c>
      <c r="E5774" s="125" t="s">
        <v>13409</v>
      </c>
      <c r="F5774" s="125"/>
      <c r="G5774" s="125">
        <v>1</v>
      </c>
      <c r="H5774" s="152">
        <v>1390</v>
      </c>
      <c r="I5774" s="162">
        <v>0.25</v>
      </c>
      <c r="J5774" s="158">
        <f t="shared" si="177"/>
        <v>1042.5</v>
      </c>
    </row>
    <row r="5775" spans="1:10" ht="15.75">
      <c r="A5775" s="37">
        <f t="shared" si="178"/>
        <v>5771</v>
      </c>
      <c r="B5775" s="124" t="s">
        <v>201</v>
      </c>
      <c r="C5775" s="125" t="s">
        <v>14189</v>
      </c>
      <c r="D5775" s="125" t="s">
        <v>14190</v>
      </c>
      <c r="E5775" s="125" t="s">
        <v>13409</v>
      </c>
      <c r="F5775" s="125"/>
      <c r="G5775" s="125">
        <v>1</v>
      </c>
      <c r="H5775" s="152">
        <v>164</v>
      </c>
      <c r="I5775" s="162">
        <v>0.25</v>
      </c>
      <c r="J5775" s="158">
        <f t="shared" si="177"/>
        <v>123</v>
      </c>
    </row>
    <row r="5776" spans="1:10" ht="30">
      <c r="A5776" s="37">
        <f t="shared" si="178"/>
        <v>5772</v>
      </c>
      <c r="B5776" s="124" t="s">
        <v>201</v>
      </c>
      <c r="C5776" s="125" t="s">
        <v>14191</v>
      </c>
      <c r="D5776" s="125" t="s">
        <v>14192</v>
      </c>
      <c r="E5776" s="125" t="s">
        <v>13409</v>
      </c>
      <c r="F5776" s="125"/>
      <c r="G5776" s="125">
        <v>1</v>
      </c>
      <c r="H5776" s="152">
        <v>34260</v>
      </c>
      <c r="I5776" s="162">
        <v>0.25</v>
      </c>
      <c r="J5776" s="158">
        <f t="shared" si="177"/>
        <v>25695</v>
      </c>
    </row>
    <row r="5777" spans="1:10" ht="30">
      <c r="A5777" s="37">
        <f t="shared" si="178"/>
        <v>5773</v>
      </c>
      <c r="B5777" s="124" t="s">
        <v>201</v>
      </c>
      <c r="C5777" s="125" t="s">
        <v>14193</v>
      </c>
      <c r="D5777" s="125" t="s">
        <v>14194</v>
      </c>
      <c r="E5777" s="125" t="s">
        <v>13409</v>
      </c>
      <c r="F5777" s="125"/>
      <c r="G5777" s="125">
        <v>1</v>
      </c>
      <c r="H5777" s="152">
        <v>1760</v>
      </c>
      <c r="I5777" s="162">
        <v>0.25</v>
      </c>
      <c r="J5777" s="158">
        <f t="shared" si="177"/>
        <v>1320</v>
      </c>
    </row>
    <row r="5778" spans="1:10" ht="30">
      <c r="A5778" s="37">
        <f t="shared" si="178"/>
        <v>5774</v>
      </c>
      <c r="B5778" s="124" t="s">
        <v>201</v>
      </c>
      <c r="C5778" s="125" t="s">
        <v>14195</v>
      </c>
      <c r="D5778" s="125" t="s">
        <v>14196</v>
      </c>
      <c r="E5778" s="125" t="s">
        <v>13409</v>
      </c>
      <c r="F5778" s="125"/>
      <c r="G5778" s="125">
        <v>1</v>
      </c>
      <c r="H5778" s="152">
        <v>2040</v>
      </c>
      <c r="I5778" s="162">
        <v>0.25</v>
      </c>
      <c r="J5778" s="158">
        <f t="shared" ref="J5778:J5841" si="179">H5778*(1-I5778)</f>
        <v>1530</v>
      </c>
    </row>
    <row r="5779" spans="1:10" ht="30">
      <c r="A5779" s="37">
        <f t="shared" si="178"/>
        <v>5775</v>
      </c>
      <c r="B5779" s="124" t="s">
        <v>201</v>
      </c>
      <c r="C5779" s="125" t="s">
        <v>14197</v>
      </c>
      <c r="D5779" s="125" t="s">
        <v>14198</v>
      </c>
      <c r="E5779" s="125" t="s">
        <v>13409</v>
      </c>
      <c r="F5779" s="125"/>
      <c r="G5779" s="125">
        <v>1</v>
      </c>
      <c r="H5779" s="152">
        <v>2470</v>
      </c>
      <c r="I5779" s="162">
        <v>0.25</v>
      </c>
      <c r="J5779" s="158">
        <f t="shared" si="179"/>
        <v>1852.5</v>
      </c>
    </row>
    <row r="5780" spans="1:10" ht="30">
      <c r="A5780" s="37">
        <f t="shared" si="178"/>
        <v>5776</v>
      </c>
      <c r="B5780" s="124" t="s">
        <v>201</v>
      </c>
      <c r="C5780" s="125" t="s">
        <v>14199</v>
      </c>
      <c r="D5780" s="125" t="s">
        <v>14200</v>
      </c>
      <c r="E5780" s="125" t="s">
        <v>13409</v>
      </c>
      <c r="F5780" s="125"/>
      <c r="G5780" s="125">
        <v>1</v>
      </c>
      <c r="H5780" s="152">
        <v>3490</v>
      </c>
      <c r="I5780" s="162">
        <v>0.25</v>
      </c>
      <c r="J5780" s="158">
        <f t="shared" si="179"/>
        <v>2617.5</v>
      </c>
    </row>
    <row r="5781" spans="1:10" ht="15.75">
      <c r="A5781" s="37">
        <f t="shared" si="178"/>
        <v>5777</v>
      </c>
      <c r="B5781" s="124" t="s">
        <v>201</v>
      </c>
      <c r="C5781" s="125" t="s">
        <v>14201</v>
      </c>
      <c r="D5781" s="125" t="s">
        <v>14202</v>
      </c>
      <c r="E5781" s="125" t="s">
        <v>13409</v>
      </c>
      <c r="F5781" s="125"/>
      <c r="G5781" s="125">
        <v>1</v>
      </c>
      <c r="H5781" s="152">
        <v>935</v>
      </c>
      <c r="I5781" s="162">
        <v>0.25</v>
      </c>
      <c r="J5781" s="158">
        <f t="shared" si="179"/>
        <v>701.25</v>
      </c>
    </row>
    <row r="5782" spans="1:10" ht="15.75">
      <c r="A5782" s="37">
        <f t="shared" si="178"/>
        <v>5778</v>
      </c>
      <c r="B5782" s="124" t="s">
        <v>201</v>
      </c>
      <c r="C5782" s="125" t="s">
        <v>14203</v>
      </c>
      <c r="D5782" s="125" t="s">
        <v>14204</v>
      </c>
      <c r="E5782" s="125" t="s">
        <v>13409</v>
      </c>
      <c r="F5782" s="125"/>
      <c r="G5782" s="125">
        <v>1</v>
      </c>
      <c r="H5782" s="152">
        <v>1110</v>
      </c>
      <c r="I5782" s="162">
        <v>0.25</v>
      </c>
      <c r="J5782" s="158">
        <f t="shared" si="179"/>
        <v>832.5</v>
      </c>
    </row>
    <row r="5783" spans="1:10" ht="15.75">
      <c r="A5783" s="37">
        <f t="shared" si="178"/>
        <v>5779</v>
      </c>
      <c r="B5783" s="124" t="s">
        <v>201</v>
      </c>
      <c r="C5783" s="125" t="s">
        <v>14205</v>
      </c>
      <c r="D5783" s="125" t="s">
        <v>14206</v>
      </c>
      <c r="E5783" s="125" t="s">
        <v>13409</v>
      </c>
      <c r="F5783" s="125"/>
      <c r="G5783" s="125">
        <v>1</v>
      </c>
      <c r="H5783" s="152">
        <v>297</v>
      </c>
      <c r="I5783" s="162">
        <v>0.25</v>
      </c>
      <c r="J5783" s="158">
        <f t="shared" si="179"/>
        <v>222.75</v>
      </c>
    </row>
    <row r="5784" spans="1:10" ht="15.75">
      <c r="A5784" s="37">
        <f t="shared" si="178"/>
        <v>5780</v>
      </c>
      <c r="B5784" s="124" t="s">
        <v>201</v>
      </c>
      <c r="C5784" s="125" t="s">
        <v>14207</v>
      </c>
      <c r="D5784" s="125" t="s">
        <v>14208</v>
      </c>
      <c r="E5784" s="125" t="s">
        <v>13409</v>
      </c>
      <c r="F5784" s="125"/>
      <c r="G5784" s="125">
        <v>1</v>
      </c>
      <c r="H5784" s="152">
        <v>1630</v>
      </c>
      <c r="I5784" s="162">
        <v>0.25</v>
      </c>
      <c r="J5784" s="158">
        <f t="shared" si="179"/>
        <v>1222.5</v>
      </c>
    </row>
    <row r="5785" spans="1:10" ht="30">
      <c r="A5785" s="37">
        <f t="shared" si="178"/>
        <v>5781</v>
      </c>
      <c r="B5785" s="124" t="s">
        <v>201</v>
      </c>
      <c r="C5785" s="125" t="s">
        <v>14209</v>
      </c>
      <c r="D5785" s="125" t="s">
        <v>14210</v>
      </c>
      <c r="E5785" s="125" t="s">
        <v>13409</v>
      </c>
      <c r="F5785" s="125"/>
      <c r="G5785" s="125">
        <v>1</v>
      </c>
      <c r="H5785" s="152">
        <v>3350</v>
      </c>
      <c r="I5785" s="162">
        <v>0.25</v>
      </c>
      <c r="J5785" s="158">
        <f t="shared" si="179"/>
        <v>2512.5</v>
      </c>
    </row>
    <row r="5786" spans="1:10" ht="15.75">
      <c r="A5786" s="37">
        <f t="shared" si="178"/>
        <v>5782</v>
      </c>
      <c r="B5786" s="124" t="s">
        <v>201</v>
      </c>
      <c r="C5786" s="125" t="s">
        <v>14211</v>
      </c>
      <c r="D5786" s="125" t="s">
        <v>14212</v>
      </c>
      <c r="E5786" s="125" t="s">
        <v>13409</v>
      </c>
      <c r="F5786" s="125"/>
      <c r="G5786" s="125">
        <v>1</v>
      </c>
      <c r="H5786" s="152">
        <v>3510</v>
      </c>
      <c r="I5786" s="162">
        <v>0.25</v>
      </c>
      <c r="J5786" s="158">
        <f t="shared" si="179"/>
        <v>2632.5</v>
      </c>
    </row>
    <row r="5787" spans="1:10" ht="15.75">
      <c r="A5787" s="37">
        <f t="shared" si="178"/>
        <v>5783</v>
      </c>
      <c r="B5787" s="124" t="s">
        <v>201</v>
      </c>
      <c r="C5787" s="125" t="s">
        <v>14213</v>
      </c>
      <c r="D5787" s="125" t="s">
        <v>14214</v>
      </c>
      <c r="E5787" s="125" t="s">
        <v>13409</v>
      </c>
      <c r="F5787" s="125"/>
      <c r="G5787" s="125">
        <v>1</v>
      </c>
      <c r="H5787" s="152">
        <v>2170</v>
      </c>
      <c r="I5787" s="162">
        <v>0.25</v>
      </c>
      <c r="J5787" s="158">
        <f t="shared" si="179"/>
        <v>1627.5</v>
      </c>
    </row>
    <row r="5788" spans="1:10" ht="15.75">
      <c r="A5788" s="37">
        <f t="shared" si="178"/>
        <v>5784</v>
      </c>
      <c r="B5788" s="124" t="s">
        <v>201</v>
      </c>
      <c r="C5788" s="125" t="s">
        <v>14215</v>
      </c>
      <c r="D5788" s="125" t="s">
        <v>14216</v>
      </c>
      <c r="E5788" s="125" t="s">
        <v>13409</v>
      </c>
      <c r="F5788" s="125"/>
      <c r="G5788" s="125">
        <v>1</v>
      </c>
      <c r="H5788" s="152">
        <v>820</v>
      </c>
      <c r="I5788" s="162">
        <v>0.25</v>
      </c>
      <c r="J5788" s="158">
        <f t="shared" si="179"/>
        <v>615</v>
      </c>
    </row>
    <row r="5789" spans="1:10" ht="15.75">
      <c r="A5789" s="37">
        <f t="shared" si="178"/>
        <v>5785</v>
      </c>
      <c r="B5789" s="124" t="s">
        <v>201</v>
      </c>
      <c r="C5789" s="125" t="s">
        <v>14217</v>
      </c>
      <c r="D5789" s="125" t="s">
        <v>14218</v>
      </c>
      <c r="E5789" s="125" t="s">
        <v>13409</v>
      </c>
      <c r="F5789" s="125"/>
      <c r="G5789" s="125">
        <v>1</v>
      </c>
      <c r="H5789" s="152">
        <v>294</v>
      </c>
      <c r="I5789" s="162">
        <v>0.25</v>
      </c>
      <c r="J5789" s="158">
        <f t="shared" si="179"/>
        <v>220.5</v>
      </c>
    </row>
    <row r="5790" spans="1:10" ht="15.75">
      <c r="A5790" s="37">
        <f t="shared" si="178"/>
        <v>5786</v>
      </c>
      <c r="B5790" s="124" t="s">
        <v>201</v>
      </c>
      <c r="C5790" s="125" t="s">
        <v>14219</v>
      </c>
      <c r="D5790" s="125" t="s">
        <v>14220</v>
      </c>
      <c r="E5790" s="125" t="s">
        <v>13409</v>
      </c>
      <c r="F5790" s="125"/>
      <c r="G5790" s="125">
        <v>1</v>
      </c>
      <c r="H5790" s="152">
        <v>370</v>
      </c>
      <c r="I5790" s="162">
        <v>0.25</v>
      </c>
      <c r="J5790" s="158">
        <f t="shared" si="179"/>
        <v>277.5</v>
      </c>
    </row>
    <row r="5791" spans="1:10" ht="15.75">
      <c r="A5791" s="37">
        <f t="shared" si="178"/>
        <v>5787</v>
      </c>
      <c r="B5791" s="124" t="s">
        <v>201</v>
      </c>
      <c r="C5791" s="125" t="s">
        <v>10416</v>
      </c>
      <c r="D5791" s="125" t="s">
        <v>10417</v>
      </c>
      <c r="E5791" s="125" t="s">
        <v>13409</v>
      </c>
      <c r="F5791" s="125"/>
      <c r="G5791" s="125">
        <v>1</v>
      </c>
      <c r="H5791" s="152">
        <v>260</v>
      </c>
      <c r="I5791" s="162">
        <v>0.25</v>
      </c>
      <c r="J5791" s="158">
        <f t="shared" si="179"/>
        <v>195</v>
      </c>
    </row>
    <row r="5792" spans="1:10" ht="15.75">
      <c r="A5792" s="37">
        <f t="shared" si="178"/>
        <v>5788</v>
      </c>
      <c r="B5792" s="124" t="s">
        <v>201</v>
      </c>
      <c r="C5792" s="125" t="s">
        <v>10418</v>
      </c>
      <c r="D5792" s="125" t="s">
        <v>10419</v>
      </c>
      <c r="E5792" s="125" t="s">
        <v>13409</v>
      </c>
      <c r="F5792" s="125"/>
      <c r="G5792" s="125">
        <v>1</v>
      </c>
      <c r="H5792" s="152">
        <v>297</v>
      </c>
      <c r="I5792" s="162">
        <v>0.25</v>
      </c>
      <c r="J5792" s="158">
        <f t="shared" si="179"/>
        <v>222.75</v>
      </c>
    </row>
    <row r="5793" spans="1:10" ht="15.75">
      <c r="A5793" s="37">
        <f t="shared" si="178"/>
        <v>5789</v>
      </c>
      <c r="B5793" s="124" t="s">
        <v>201</v>
      </c>
      <c r="C5793" s="125" t="s">
        <v>10420</v>
      </c>
      <c r="D5793" s="125" t="s">
        <v>10421</v>
      </c>
      <c r="E5793" s="125" t="s">
        <v>13409</v>
      </c>
      <c r="F5793" s="125"/>
      <c r="G5793" s="125">
        <v>1</v>
      </c>
      <c r="H5793" s="152">
        <v>321</v>
      </c>
      <c r="I5793" s="162">
        <v>0.25</v>
      </c>
      <c r="J5793" s="158">
        <f t="shared" si="179"/>
        <v>240.75</v>
      </c>
    </row>
    <row r="5794" spans="1:10" ht="15.75">
      <c r="A5794" s="37">
        <f t="shared" si="178"/>
        <v>5790</v>
      </c>
      <c r="B5794" s="124" t="s">
        <v>201</v>
      </c>
      <c r="C5794" s="125" t="s">
        <v>10422</v>
      </c>
      <c r="D5794" s="125" t="s">
        <v>10423</v>
      </c>
      <c r="E5794" s="125" t="s">
        <v>13409</v>
      </c>
      <c r="F5794" s="125"/>
      <c r="G5794" s="125">
        <v>1</v>
      </c>
      <c r="H5794" s="152">
        <v>377</v>
      </c>
      <c r="I5794" s="162">
        <v>0.25</v>
      </c>
      <c r="J5794" s="158">
        <f t="shared" si="179"/>
        <v>282.75</v>
      </c>
    </row>
    <row r="5795" spans="1:10" ht="15.75">
      <c r="A5795" s="37">
        <f t="shared" si="178"/>
        <v>5791</v>
      </c>
      <c r="B5795" s="124" t="s">
        <v>201</v>
      </c>
      <c r="C5795" s="125" t="s">
        <v>10424</v>
      </c>
      <c r="D5795" s="125" t="s">
        <v>10425</v>
      </c>
      <c r="E5795" s="125" t="s">
        <v>13409</v>
      </c>
      <c r="F5795" s="125"/>
      <c r="G5795" s="125">
        <v>1</v>
      </c>
      <c r="H5795" s="152">
        <v>650</v>
      </c>
      <c r="I5795" s="162">
        <v>0.25</v>
      </c>
      <c r="J5795" s="158">
        <f t="shared" si="179"/>
        <v>487.5</v>
      </c>
    </row>
    <row r="5796" spans="1:10" ht="15.75">
      <c r="A5796" s="37">
        <f t="shared" si="178"/>
        <v>5792</v>
      </c>
      <c r="B5796" s="124" t="s">
        <v>201</v>
      </c>
      <c r="C5796" s="125" t="s">
        <v>10426</v>
      </c>
      <c r="D5796" s="125" t="s">
        <v>10427</v>
      </c>
      <c r="E5796" s="125" t="s">
        <v>13409</v>
      </c>
      <c r="F5796" s="125"/>
      <c r="G5796" s="125">
        <v>1</v>
      </c>
      <c r="H5796" s="152">
        <v>144</v>
      </c>
      <c r="I5796" s="162">
        <v>0.25</v>
      </c>
      <c r="J5796" s="158">
        <f t="shared" si="179"/>
        <v>108</v>
      </c>
    </row>
    <row r="5797" spans="1:10" ht="15.75">
      <c r="A5797" s="37">
        <f t="shared" si="178"/>
        <v>5793</v>
      </c>
      <c r="B5797" s="124" t="s">
        <v>201</v>
      </c>
      <c r="C5797" s="125" t="s">
        <v>14221</v>
      </c>
      <c r="D5797" s="125" t="s">
        <v>14222</v>
      </c>
      <c r="E5797" s="125" t="s">
        <v>13409</v>
      </c>
      <c r="F5797" s="125"/>
      <c r="G5797" s="125">
        <v>1</v>
      </c>
      <c r="H5797" s="152">
        <v>66.5</v>
      </c>
      <c r="I5797" s="162">
        <v>0.25</v>
      </c>
      <c r="J5797" s="158">
        <f t="shared" si="179"/>
        <v>49.875</v>
      </c>
    </row>
    <row r="5798" spans="1:10" ht="15.75">
      <c r="A5798" s="37">
        <f t="shared" si="178"/>
        <v>5794</v>
      </c>
      <c r="B5798" s="124" t="s">
        <v>201</v>
      </c>
      <c r="C5798" s="125" t="s">
        <v>10428</v>
      </c>
      <c r="D5798" s="125" t="s">
        <v>10429</v>
      </c>
      <c r="E5798" s="125" t="s">
        <v>13409</v>
      </c>
      <c r="F5798" s="125"/>
      <c r="G5798" s="125">
        <v>1</v>
      </c>
      <c r="H5798" s="152">
        <v>112</v>
      </c>
      <c r="I5798" s="162">
        <v>0.25</v>
      </c>
      <c r="J5798" s="158">
        <f t="shared" si="179"/>
        <v>84</v>
      </c>
    </row>
    <row r="5799" spans="1:10" ht="15.75">
      <c r="A5799" s="37">
        <f t="shared" si="178"/>
        <v>5795</v>
      </c>
      <c r="B5799" s="124" t="s">
        <v>201</v>
      </c>
      <c r="C5799" s="125" t="s">
        <v>10430</v>
      </c>
      <c r="D5799" s="125" t="s">
        <v>10431</v>
      </c>
      <c r="E5799" s="125" t="s">
        <v>13409</v>
      </c>
      <c r="F5799" s="125"/>
      <c r="G5799" s="125">
        <v>1</v>
      </c>
      <c r="H5799" s="152">
        <v>199</v>
      </c>
      <c r="I5799" s="162">
        <v>0.25</v>
      </c>
      <c r="J5799" s="158">
        <f t="shared" si="179"/>
        <v>149.25</v>
      </c>
    </row>
    <row r="5800" spans="1:10" ht="15.75">
      <c r="A5800" s="37">
        <f t="shared" si="178"/>
        <v>5796</v>
      </c>
      <c r="B5800" s="124" t="s">
        <v>201</v>
      </c>
      <c r="C5800" s="125" t="s">
        <v>10432</v>
      </c>
      <c r="D5800" s="125" t="s">
        <v>10433</v>
      </c>
      <c r="E5800" s="125" t="s">
        <v>13409</v>
      </c>
      <c r="F5800" s="125"/>
      <c r="G5800" s="125">
        <v>1</v>
      </c>
      <c r="H5800" s="152">
        <v>178</v>
      </c>
      <c r="I5800" s="162">
        <v>0.25</v>
      </c>
      <c r="J5800" s="158">
        <f t="shared" si="179"/>
        <v>133.5</v>
      </c>
    </row>
    <row r="5801" spans="1:10" ht="15.75">
      <c r="A5801" s="37">
        <f t="shared" si="178"/>
        <v>5797</v>
      </c>
      <c r="B5801" s="124" t="s">
        <v>201</v>
      </c>
      <c r="C5801" s="125" t="s">
        <v>10434</v>
      </c>
      <c r="D5801" s="125" t="s">
        <v>10435</v>
      </c>
      <c r="E5801" s="125" t="s">
        <v>13409</v>
      </c>
      <c r="F5801" s="125"/>
      <c r="G5801" s="125">
        <v>1</v>
      </c>
      <c r="H5801" s="152">
        <v>389</v>
      </c>
      <c r="I5801" s="162">
        <v>0.25</v>
      </c>
      <c r="J5801" s="158">
        <f t="shared" si="179"/>
        <v>291.75</v>
      </c>
    </row>
    <row r="5802" spans="1:10" ht="15.75">
      <c r="A5802" s="37">
        <f t="shared" si="178"/>
        <v>5798</v>
      </c>
      <c r="B5802" s="124" t="s">
        <v>201</v>
      </c>
      <c r="C5802" s="125" t="s">
        <v>10436</v>
      </c>
      <c r="D5802" s="125" t="s">
        <v>10437</v>
      </c>
      <c r="E5802" s="125" t="s">
        <v>13409</v>
      </c>
      <c r="F5802" s="125"/>
      <c r="G5802" s="125">
        <v>1</v>
      </c>
      <c r="H5802" s="152">
        <v>399</v>
      </c>
      <c r="I5802" s="162">
        <v>0.25</v>
      </c>
      <c r="J5802" s="158">
        <f t="shared" si="179"/>
        <v>299.25</v>
      </c>
    </row>
    <row r="5803" spans="1:10" ht="15.75">
      <c r="A5803" s="37">
        <f t="shared" si="178"/>
        <v>5799</v>
      </c>
      <c r="B5803" s="124" t="s">
        <v>201</v>
      </c>
      <c r="C5803" s="125" t="s">
        <v>10438</v>
      </c>
      <c r="D5803" s="125" t="s">
        <v>10439</v>
      </c>
      <c r="E5803" s="125" t="s">
        <v>13409</v>
      </c>
      <c r="F5803" s="125"/>
      <c r="G5803" s="125">
        <v>1</v>
      </c>
      <c r="H5803" s="152">
        <v>715</v>
      </c>
      <c r="I5803" s="162">
        <v>0.25</v>
      </c>
      <c r="J5803" s="158">
        <f t="shared" si="179"/>
        <v>536.25</v>
      </c>
    </row>
    <row r="5804" spans="1:10" ht="15.75">
      <c r="A5804" s="37">
        <f t="shared" si="178"/>
        <v>5800</v>
      </c>
      <c r="B5804" s="124" t="s">
        <v>201</v>
      </c>
      <c r="C5804" s="125" t="s">
        <v>10440</v>
      </c>
      <c r="D5804" s="125" t="s">
        <v>10441</v>
      </c>
      <c r="E5804" s="125" t="s">
        <v>13409</v>
      </c>
      <c r="F5804" s="125"/>
      <c r="G5804" s="125">
        <v>1</v>
      </c>
      <c r="H5804" s="152">
        <v>715</v>
      </c>
      <c r="I5804" s="162">
        <v>0.25</v>
      </c>
      <c r="J5804" s="158">
        <f t="shared" si="179"/>
        <v>536.25</v>
      </c>
    </row>
    <row r="5805" spans="1:10" ht="15.75">
      <c r="A5805" s="37">
        <f t="shared" si="178"/>
        <v>5801</v>
      </c>
      <c r="B5805" s="124" t="s">
        <v>201</v>
      </c>
      <c r="C5805" s="125" t="s">
        <v>10442</v>
      </c>
      <c r="D5805" s="125" t="s">
        <v>10443</v>
      </c>
      <c r="E5805" s="125" t="s">
        <v>13409</v>
      </c>
      <c r="F5805" s="125"/>
      <c r="G5805" s="125">
        <v>1</v>
      </c>
      <c r="H5805" s="152">
        <v>225</v>
      </c>
      <c r="I5805" s="162">
        <v>0.25</v>
      </c>
      <c r="J5805" s="158">
        <f t="shared" si="179"/>
        <v>168.75</v>
      </c>
    </row>
    <row r="5806" spans="1:10" ht="15.75">
      <c r="A5806" s="37">
        <f t="shared" si="178"/>
        <v>5802</v>
      </c>
      <c r="B5806" s="124" t="s">
        <v>201</v>
      </c>
      <c r="C5806" s="125" t="s">
        <v>14223</v>
      </c>
      <c r="D5806" s="125" t="s">
        <v>14224</v>
      </c>
      <c r="E5806" s="125" t="s">
        <v>13409</v>
      </c>
      <c r="F5806" s="125"/>
      <c r="G5806" s="125">
        <v>1</v>
      </c>
      <c r="H5806" s="152">
        <v>373</v>
      </c>
      <c r="I5806" s="162">
        <v>0.25</v>
      </c>
      <c r="J5806" s="158">
        <f t="shared" si="179"/>
        <v>279.75</v>
      </c>
    </row>
    <row r="5807" spans="1:10" ht="15.75">
      <c r="A5807" s="37">
        <f t="shared" si="178"/>
        <v>5803</v>
      </c>
      <c r="B5807" s="124" t="s">
        <v>201</v>
      </c>
      <c r="C5807" s="125" t="s">
        <v>10444</v>
      </c>
      <c r="D5807" s="125" t="s">
        <v>10445</v>
      </c>
      <c r="E5807" s="125" t="s">
        <v>13409</v>
      </c>
      <c r="F5807" s="125"/>
      <c r="G5807" s="125">
        <v>1</v>
      </c>
      <c r="H5807" s="152">
        <v>630</v>
      </c>
      <c r="I5807" s="162">
        <v>0.25</v>
      </c>
      <c r="J5807" s="158">
        <f t="shared" si="179"/>
        <v>472.5</v>
      </c>
    </row>
    <row r="5808" spans="1:10" ht="15.75">
      <c r="A5808" s="37">
        <f t="shared" si="178"/>
        <v>5804</v>
      </c>
      <c r="B5808" s="124" t="s">
        <v>201</v>
      </c>
      <c r="C5808" s="125" t="s">
        <v>10446</v>
      </c>
      <c r="D5808" s="125" t="s">
        <v>10447</v>
      </c>
      <c r="E5808" s="125" t="s">
        <v>13409</v>
      </c>
      <c r="F5808" s="125"/>
      <c r="G5808" s="125">
        <v>1</v>
      </c>
      <c r="H5808" s="152">
        <v>650</v>
      </c>
      <c r="I5808" s="162">
        <v>0.25</v>
      </c>
      <c r="J5808" s="158">
        <f t="shared" si="179"/>
        <v>487.5</v>
      </c>
    </row>
    <row r="5809" spans="1:10" ht="15.75">
      <c r="A5809" s="37">
        <f t="shared" si="178"/>
        <v>5805</v>
      </c>
      <c r="B5809" s="124" t="s">
        <v>201</v>
      </c>
      <c r="C5809" s="125" t="s">
        <v>10448</v>
      </c>
      <c r="D5809" s="125" t="s">
        <v>10449</v>
      </c>
      <c r="E5809" s="125" t="s">
        <v>13409</v>
      </c>
      <c r="F5809" s="125"/>
      <c r="G5809" s="125">
        <v>1</v>
      </c>
      <c r="H5809" s="152">
        <v>850</v>
      </c>
      <c r="I5809" s="162">
        <v>0.25</v>
      </c>
      <c r="J5809" s="158">
        <f t="shared" si="179"/>
        <v>637.5</v>
      </c>
    </row>
    <row r="5810" spans="1:10" ht="15.75">
      <c r="A5810" s="37">
        <f t="shared" si="178"/>
        <v>5806</v>
      </c>
      <c r="B5810" s="124" t="s">
        <v>201</v>
      </c>
      <c r="C5810" s="125" t="s">
        <v>10450</v>
      </c>
      <c r="D5810" s="125" t="s">
        <v>10451</v>
      </c>
      <c r="E5810" s="125" t="s">
        <v>13409</v>
      </c>
      <c r="F5810" s="125"/>
      <c r="G5810" s="125">
        <v>1</v>
      </c>
      <c r="H5810" s="152">
        <v>890</v>
      </c>
      <c r="I5810" s="162">
        <v>0.25</v>
      </c>
      <c r="J5810" s="158">
        <f t="shared" si="179"/>
        <v>667.5</v>
      </c>
    </row>
    <row r="5811" spans="1:10" ht="15.75">
      <c r="A5811" s="37">
        <f t="shared" si="178"/>
        <v>5807</v>
      </c>
      <c r="B5811" s="124" t="s">
        <v>201</v>
      </c>
      <c r="C5811" s="125" t="s">
        <v>10452</v>
      </c>
      <c r="D5811" s="125" t="s">
        <v>10453</v>
      </c>
      <c r="E5811" s="125" t="s">
        <v>13409</v>
      </c>
      <c r="F5811" s="125"/>
      <c r="G5811" s="125">
        <v>1</v>
      </c>
      <c r="H5811" s="152">
        <v>1035</v>
      </c>
      <c r="I5811" s="162">
        <v>0.25</v>
      </c>
      <c r="J5811" s="158">
        <f t="shared" si="179"/>
        <v>776.25</v>
      </c>
    </row>
    <row r="5812" spans="1:10" ht="15.75">
      <c r="A5812" s="37">
        <f t="shared" si="178"/>
        <v>5808</v>
      </c>
      <c r="B5812" s="124" t="s">
        <v>201</v>
      </c>
      <c r="C5812" s="125" t="s">
        <v>10454</v>
      </c>
      <c r="D5812" s="125" t="s">
        <v>10455</v>
      </c>
      <c r="E5812" s="125" t="s">
        <v>13409</v>
      </c>
      <c r="F5812" s="125"/>
      <c r="G5812" s="125">
        <v>1</v>
      </c>
      <c r="H5812" s="152">
        <v>1100</v>
      </c>
      <c r="I5812" s="162">
        <v>0.25</v>
      </c>
      <c r="J5812" s="158">
        <f t="shared" si="179"/>
        <v>825</v>
      </c>
    </row>
    <row r="5813" spans="1:10" ht="15.75">
      <c r="A5813" s="37">
        <f t="shared" si="178"/>
        <v>5809</v>
      </c>
      <c r="B5813" s="124" t="s">
        <v>201</v>
      </c>
      <c r="C5813" s="125" t="s">
        <v>10456</v>
      </c>
      <c r="D5813" s="125" t="s">
        <v>10457</v>
      </c>
      <c r="E5813" s="125" t="s">
        <v>13409</v>
      </c>
      <c r="F5813" s="125"/>
      <c r="G5813" s="125">
        <v>1</v>
      </c>
      <c r="H5813" s="152">
        <v>141</v>
      </c>
      <c r="I5813" s="162">
        <v>0.25</v>
      </c>
      <c r="J5813" s="158">
        <f t="shared" si="179"/>
        <v>105.75</v>
      </c>
    </row>
    <row r="5814" spans="1:10" ht="15.75">
      <c r="A5814" s="37">
        <f t="shared" si="178"/>
        <v>5810</v>
      </c>
      <c r="B5814" s="124" t="s">
        <v>201</v>
      </c>
      <c r="C5814" s="125" t="s">
        <v>10458</v>
      </c>
      <c r="D5814" s="125" t="s">
        <v>10459</v>
      </c>
      <c r="E5814" s="125" t="s">
        <v>13409</v>
      </c>
      <c r="F5814" s="125"/>
      <c r="G5814" s="125">
        <v>1</v>
      </c>
      <c r="H5814" s="152">
        <v>125</v>
      </c>
      <c r="I5814" s="162">
        <v>0.25</v>
      </c>
      <c r="J5814" s="158">
        <f t="shared" si="179"/>
        <v>93.75</v>
      </c>
    </row>
    <row r="5815" spans="1:10" ht="15.75">
      <c r="A5815" s="37">
        <f t="shared" si="178"/>
        <v>5811</v>
      </c>
      <c r="B5815" s="124" t="s">
        <v>201</v>
      </c>
      <c r="C5815" s="125" t="s">
        <v>10460</v>
      </c>
      <c r="D5815" s="125" t="s">
        <v>10461</v>
      </c>
      <c r="E5815" s="125" t="s">
        <v>13409</v>
      </c>
      <c r="F5815" s="125"/>
      <c r="G5815" s="125">
        <v>1</v>
      </c>
      <c r="H5815" s="152">
        <v>123</v>
      </c>
      <c r="I5815" s="162">
        <v>0.25</v>
      </c>
      <c r="J5815" s="158">
        <f t="shared" si="179"/>
        <v>92.25</v>
      </c>
    </row>
    <row r="5816" spans="1:10" ht="45">
      <c r="A5816" s="37">
        <f t="shared" si="178"/>
        <v>5812</v>
      </c>
      <c r="B5816" s="124" t="s">
        <v>201</v>
      </c>
      <c r="C5816" s="125" t="s">
        <v>10462</v>
      </c>
      <c r="D5816" s="125" t="s">
        <v>10463</v>
      </c>
      <c r="E5816" s="125" t="s">
        <v>13409</v>
      </c>
      <c r="F5816" s="125"/>
      <c r="G5816" s="125">
        <v>1</v>
      </c>
      <c r="H5816" s="152">
        <v>690</v>
      </c>
      <c r="I5816" s="162">
        <v>0.25</v>
      </c>
      <c r="J5816" s="158">
        <f t="shared" si="179"/>
        <v>517.5</v>
      </c>
    </row>
    <row r="5817" spans="1:10" ht="45">
      <c r="A5817" s="37">
        <f t="shared" si="178"/>
        <v>5813</v>
      </c>
      <c r="B5817" s="124" t="s">
        <v>201</v>
      </c>
      <c r="C5817" s="125" t="s">
        <v>10464</v>
      </c>
      <c r="D5817" s="125" t="s">
        <v>10465</v>
      </c>
      <c r="E5817" s="125" t="s">
        <v>13409</v>
      </c>
      <c r="F5817" s="125"/>
      <c r="G5817" s="125">
        <v>1</v>
      </c>
      <c r="H5817" s="152">
        <v>715</v>
      </c>
      <c r="I5817" s="162">
        <v>0.25</v>
      </c>
      <c r="J5817" s="158">
        <f t="shared" si="179"/>
        <v>536.25</v>
      </c>
    </row>
    <row r="5818" spans="1:10" ht="15.75">
      <c r="A5818" s="37">
        <f t="shared" si="178"/>
        <v>5814</v>
      </c>
      <c r="B5818" s="124" t="s">
        <v>201</v>
      </c>
      <c r="C5818" s="125" t="s">
        <v>10466</v>
      </c>
      <c r="D5818" s="125" t="s">
        <v>10467</v>
      </c>
      <c r="E5818" s="125" t="s">
        <v>13409</v>
      </c>
      <c r="F5818" s="125"/>
      <c r="G5818" s="125">
        <v>1</v>
      </c>
      <c r="H5818" s="152">
        <v>165</v>
      </c>
      <c r="I5818" s="162">
        <v>0.25</v>
      </c>
      <c r="J5818" s="158">
        <f t="shared" si="179"/>
        <v>123.75</v>
      </c>
    </row>
    <row r="5819" spans="1:10" ht="30">
      <c r="A5819" s="37">
        <f t="shared" si="178"/>
        <v>5815</v>
      </c>
      <c r="B5819" s="124" t="s">
        <v>201</v>
      </c>
      <c r="C5819" s="125" t="s">
        <v>10468</v>
      </c>
      <c r="D5819" s="125" t="s">
        <v>10469</v>
      </c>
      <c r="E5819" s="125" t="s">
        <v>13409</v>
      </c>
      <c r="F5819" s="125"/>
      <c r="G5819" s="125">
        <v>1</v>
      </c>
      <c r="H5819" s="152">
        <v>1130</v>
      </c>
      <c r="I5819" s="162">
        <v>0.25</v>
      </c>
      <c r="J5819" s="158">
        <f t="shared" si="179"/>
        <v>847.5</v>
      </c>
    </row>
    <row r="5820" spans="1:10" ht="45">
      <c r="A5820" s="37">
        <f t="shared" si="178"/>
        <v>5816</v>
      </c>
      <c r="B5820" s="124" t="s">
        <v>201</v>
      </c>
      <c r="C5820" s="125" t="s">
        <v>10470</v>
      </c>
      <c r="D5820" s="125" t="s">
        <v>10471</v>
      </c>
      <c r="E5820" s="125" t="s">
        <v>13409</v>
      </c>
      <c r="F5820" s="125"/>
      <c r="G5820" s="125">
        <v>1</v>
      </c>
      <c r="H5820" s="152">
        <v>1120</v>
      </c>
      <c r="I5820" s="162">
        <v>0.25</v>
      </c>
      <c r="J5820" s="158">
        <f t="shared" si="179"/>
        <v>840</v>
      </c>
    </row>
    <row r="5821" spans="1:10" ht="15.75">
      <c r="A5821" s="37">
        <f t="shared" si="178"/>
        <v>5817</v>
      </c>
      <c r="B5821" s="124" t="s">
        <v>201</v>
      </c>
      <c r="C5821" s="125" t="s">
        <v>10472</v>
      </c>
      <c r="D5821" s="125" t="s">
        <v>10473</v>
      </c>
      <c r="E5821" s="125" t="s">
        <v>13409</v>
      </c>
      <c r="F5821" s="125"/>
      <c r="G5821" s="125">
        <v>1</v>
      </c>
      <c r="H5821" s="152">
        <v>311</v>
      </c>
      <c r="I5821" s="162">
        <v>0.25</v>
      </c>
      <c r="J5821" s="158">
        <f t="shared" si="179"/>
        <v>233.25</v>
      </c>
    </row>
    <row r="5822" spans="1:10" ht="15.75">
      <c r="A5822" s="37">
        <f t="shared" si="178"/>
        <v>5818</v>
      </c>
      <c r="B5822" s="124" t="s">
        <v>201</v>
      </c>
      <c r="C5822" s="125" t="s">
        <v>10474</v>
      </c>
      <c r="D5822" s="125" t="s">
        <v>10475</v>
      </c>
      <c r="E5822" s="125" t="s">
        <v>13409</v>
      </c>
      <c r="F5822" s="125"/>
      <c r="G5822" s="125">
        <v>1</v>
      </c>
      <c r="H5822" s="152">
        <v>271</v>
      </c>
      <c r="I5822" s="162">
        <v>0.25</v>
      </c>
      <c r="J5822" s="158">
        <f t="shared" si="179"/>
        <v>203.25</v>
      </c>
    </row>
    <row r="5823" spans="1:10" ht="30">
      <c r="A5823" s="37">
        <f t="shared" si="178"/>
        <v>5819</v>
      </c>
      <c r="B5823" s="124" t="s">
        <v>201</v>
      </c>
      <c r="C5823" s="125" t="s">
        <v>10476</v>
      </c>
      <c r="D5823" s="125" t="s">
        <v>10477</v>
      </c>
      <c r="E5823" s="125" t="s">
        <v>13409</v>
      </c>
      <c r="F5823" s="125"/>
      <c r="G5823" s="125">
        <v>1</v>
      </c>
      <c r="H5823" s="152">
        <v>104.5</v>
      </c>
      <c r="I5823" s="162">
        <v>0.25</v>
      </c>
      <c r="J5823" s="158">
        <f t="shared" si="179"/>
        <v>78.375</v>
      </c>
    </row>
    <row r="5824" spans="1:10" ht="15.75">
      <c r="A5824" s="37">
        <f t="shared" si="178"/>
        <v>5820</v>
      </c>
      <c r="B5824" s="124" t="s">
        <v>201</v>
      </c>
      <c r="C5824" s="125" t="s">
        <v>10478</v>
      </c>
      <c r="D5824" s="125" t="s">
        <v>10479</v>
      </c>
      <c r="E5824" s="125" t="s">
        <v>13409</v>
      </c>
      <c r="F5824" s="125"/>
      <c r="G5824" s="125">
        <v>1</v>
      </c>
      <c r="H5824" s="152">
        <v>57.5</v>
      </c>
      <c r="I5824" s="162">
        <v>0.25</v>
      </c>
      <c r="J5824" s="158">
        <f t="shared" si="179"/>
        <v>43.125</v>
      </c>
    </row>
    <row r="5825" spans="1:10" ht="15.75">
      <c r="A5825" s="37">
        <f t="shared" si="178"/>
        <v>5821</v>
      </c>
      <c r="B5825" s="124" t="s">
        <v>201</v>
      </c>
      <c r="C5825" s="125" t="s">
        <v>10480</v>
      </c>
      <c r="D5825" s="125" t="s">
        <v>10481</v>
      </c>
      <c r="E5825" s="125" t="s">
        <v>13409</v>
      </c>
      <c r="F5825" s="125"/>
      <c r="G5825" s="125">
        <v>1</v>
      </c>
      <c r="H5825" s="152">
        <v>120</v>
      </c>
      <c r="I5825" s="162">
        <v>0.25</v>
      </c>
      <c r="J5825" s="158">
        <f t="shared" si="179"/>
        <v>90</v>
      </c>
    </row>
    <row r="5826" spans="1:10" ht="15.75">
      <c r="A5826" s="37">
        <f t="shared" si="178"/>
        <v>5822</v>
      </c>
      <c r="B5826" s="124" t="s">
        <v>201</v>
      </c>
      <c r="C5826" s="125" t="s">
        <v>10482</v>
      </c>
      <c r="D5826" s="125" t="s">
        <v>10483</v>
      </c>
      <c r="E5826" s="125" t="s">
        <v>13409</v>
      </c>
      <c r="F5826" s="125"/>
      <c r="G5826" s="125">
        <v>1</v>
      </c>
      <c r="H5826" s="152">
        <v>120</v>
      </c>
      <c r="I5826" s="162">
        <v>0.25</v>
      </c>
      <c r="J5826" s="158">
        <f t="shared" si="179"/>
        <v>90</v>
      </c>
    </row>
    <row r="5827" spans="1:10" ht="15.75">
      <c r="A5827" s="37">
        <f t="shared" si="178"/>
        <v>5823</v>
      </c>
      <c r="B5827" s="124" t="s">
        <v>201</v>
      </c>
      <c r="C5827" s="125" t="s">
        <v>14225</v>
      </c>
      <c r="D5827" s="125" t="s">
        <v>14226</v>
      </c>
      <c r="E5827" s="125" t="s">
        <v>13409</v>
      </c>
      <c r="F5827" s="125"/>
      <c r="G5827" s="125">
        <v>1</v>
      </c>
      <c r="H5827" s="152">
        <v>104.5</v>
      </c>
      <c r="I5827" s="162">
        <v>0.25</v>
      </c>
      <c r="J5827" s="158">
        <f t="shared" si="179"/>
        <v>78.375</v>
      </c>
    </row>
    <row r="5828" spans="1:10" ht="30">
      <c r="A5828" s="37">
        <f t="shared" si="178"/>
        <v>5824</v>
      </c>
      <c r="B5828" s="124" t="s">
        <v>201</v>
      </c>
      <c r="C5828" s="125" t="s">
        <v>10484</v>
      </c>
      <c r="D5828" s="125" t="s">
        <v>10485</v>
      </c>
      <c r="E5828" s="125" t="s">
        <v>13409</v>
      </c>
      <c r="F5828" s="125"/>
      <c r="G5828" s="125">
        <v>1</v>
      </c>
      <c r="H5828" s="152">
        <v>5440</v>
      </c>
      <c r="I5828" s="162">
        <v>0.25</v>
      </c>
      <c r="J5828" s="158">
        <f t="shared" si="179"/>
        <v>4080</v>
      </c>
    </row>
    <row r="5829" spans="1:10" ht="15.75">
      <c r="A5829" s="37">
        <f t="shared" si="178"/>
        <v>5825</v>
      </c>
      <c r="B5829" s="124" t="s">
        <v>201</v>
      </c>
      <c r="C5829" s="125" t="s">
        <v>10486</v>
      </c>
      <c r="D5829" s="125" t="s">
        <v>10487</v>
      </c>
      <c r="E5829" s="125" t="s">
        <v>13409</v>
      </c>
      <c r="F5829" s="125"/>
      <c r="G5829" s="125">
        <v>1</v>
      </c>
      <c r="H5829" s="152">
        <v>113</v>
      </c>
      <c r="I5829" s="162">
        <v>0.25</v>
      </c>
      <c r="J5829" s="158">
        <f t="shared" si="179"/>
        <v>84.75</v>
      </c>
    </row>
    <row r="5830" spans="1:10" ht="15.75">
      <c r="A5830" s="37">
        <f t="shared" si="178"/>
        <v>5826</v>
      </c>
      <c r="B5830" s="124" t="s">
        <v>201</v>
      </c>
      <c r="C5830" s="125" t="s">
        <v>10488</v>
      </c>
      <c r="D5830" s="125" t="s">
        <v>10489</v>
      </c>
      <c r="E5830" s="125" t="s">
        <v>13409</v>
      </c>
      <c r="F5830" s="125"/>
      <c r="G5830" s="125">
        <v>1</v>
      </c>
      <c r="H5830" s="152">
        <v>80</v>
      </c>
      <c r="I5830" s="162">
        <v>0.25</v>
      </c>
      <c r="J5830" s="158">
        <f t="shared" si="179"/>
        <v>60</v>
      </c>
    </row>
    <row r="5831" spans="1:10" ht="15.75">
      <c r="A5831" s="37">
        <f t="shared" ref="A5831:A5894" si="180">A5830+1</f>
        <v>5827</v>
      </c>
      <c r="B5831" s="124" t="s">
        <v>201</v>
      </c>
      <c r="C5831" s="125" t="s">
        <v>10490</v>
      </c>
      <c r="D5831" s="125" t="s">
        <v>10491</v>
      </c>
      <c r="E5831" s="125" t="s">
        <v>13409</v>
      </c>
      <c r="F5831" s="125"/>
      <c r="G5831" s="125">
        <v>1</v>
      </c>
      <c r="H5831" s="152">
        <v>212</v>
      </c>
      <c r="I5831" s="162">
        <v>0.25</v>
      </c>
      <c r="J5831" s="158">
        <f t="shared" si="179"/>
        <v>159</v>
      </c>
    </row>
    <row r="5832" spans="1:10" ht="15.75">
      <c r="A5832" s="37">
        <f t="shared" si="180"/>
        <v>5828</v>
      </c>
      <c r="B5832" s="124" t="s">
        <v>201</v>
      </c>
      <c r="C5832" s="125" t="s">
        <v>10492</v>
      </c>
      <c r="D5832" s="125" t="s">
        <v>10493</v>
      </c>
      <c r="E5832" s="125" t="s">
        <v>13409</v>
      </c>
      <c r="F5832" s="125"/>
      <c r="G5832" s="125">
        <v>1</v>
      </c>
      <c r="H5832" s="152">
        <v>154</v>
      </c>
      <c r="I5832" s="162">
        <v>0.25</v>
      </c>
      <c r="J5832" s="158">
        <f t="shared" si="179"/>
        <v>115.5</v>
      </c>
    </row>
    <row r="5833" spans="1:10" ht="30">
      <c r="A5833" s="37">
        <f t="shared" si="180"/>
        <v>5829</v>
      </c>
      <c r="B5833" s="124" t="s">
        <v>201</v>
      </c>
      <c r="C5833" s="125" t="s">
        <v>10494</v>
      </c>
      <c r="D5833" s="125" t="s">
        <v>10495</v>
      </c>
      <c r="E5833" s="125" t="s">
        <v>13409</v>
      </c>
      <c r="F5833" s="125"/>
      <c r="G5833" s="125">
        <v>1</v>
      </c>
      <c r="H5833" s="152">
        <v>347</v>
      </c>
      <c r="I5833" s="162">
        <v>0.25</v>
      </c>
      <c r="J5833" s="158">
        <f t="shared" si="179"/>
        <v>260.25</v>
      </c>
    </row>
    <row r="5834" spans="1:10" ht="15.75">
      <c r="A5834" s="37">
        <f t="shared" si="180"/>
        <v>5830</v>
      </c>
      <c r="B5834" s="124" t="s">
        <v>201</v>
      </c>
      <c r="C5834" s="125" t="s">
        <v>10496</v>
      </c>
      <c r="D5834" s="125" t="s">
        <v>10497</v>
      </c>
      <c r="E5834" s="125" t="s">
        <v>13409</v>
      </c>
      <c r="F5834" s="125"/>
      <c r="G5834" s="125">
        <v>1</v>
      </c>
      <c r="H5834" s="152">
        <v>85.5</v>
      </c>
      <c r="I5834" s="162">
        <v>0.25</v>
      </c>
      <c r="J5834" s="158">
        <f t="shared" si="179"/>
        <v>64.125</v>
      </c>
    </row>
    <row r="5835" spans="1:10" ht="15.75">
      <c r="A5835" s="37">
        <f t="shared" si="180"/>
        <v>5831</v>
      </c>
      <c r="B5835" s="124" t="s">
        <v>201</v>
      </c>
      <c r="C5835" s="125" t="s">
        <v>14227</v>
      </c>
      <c r="D5835" s="125" t="s">
        <v>14228</v>
      </c>
      <c r="E5835" s="125" t="s">
        <v>13409</v>
      </c>
      <c r="F5835" s="125"/>
      <c r="G5835" s="125">
        <v>1</v>
      </c>
      <c r="H5835" s="152">
        <v>50</v>
      </c>
      <c r="I5835" s="162">
        <v>0.25</v>
      </c>
      <c r="J5835" s="158">
        <f t="shared" si="179"/>
        <v>37.5</v>
      </c>
    </row>
    <row r="5836" spans="1:10" ht="15.75">
      <c r="A5836" s="37">
        <f t="shared" si="180"/>
        <v>5832</v>
      </c>
      <c r="B5836" s="124" t="s">
        <v>201</v>
      </c>
      <c r="C5836" s="125" t="s">
        <v>10498</v>
      </c>
      <c r="D5836" s="125" t="s">
        <v>10499</v>
      </c>
      <c r="E5836" s="125" t="s">
        <v>13409</v>
      </c>
      <c r="F5836" s="125"/>
      <c r="G5836" s="125">
        <v>1</v>
      </c>
      <c r="H5836" s="152">
        <v>133</v>
      </c>
      <c r="I5836" s="162">
        <v>0.25</v>
      </c>
      <c r="J5836" s="158">
        <f t="shared" si="179"/>
        <v>99.75</v>
      </c>
    </row>
    <row r="5837" spans="1:10" ht="15.75">
      <c r="A5837" s="37">
        <f t="shared" si="180"/>
        <v>5833</v>
      </c>
      <c r="B5837" s="124" t="s">
        <v>201</v>
      </c>
      <c r="C5837" s="125" t="s">
        <v>10500</v>
      </c>
      <c r="D5837" s="125" t="s">
        <v>10501</v>
      </c>
      <c r="E5837" s="125" t="s">
        <v>13409</v>
      </c>
      <c r="F5837" s="125"/>
      <c r="G5837" s="125">
        <v>1</v>
      </c>
      <c r="H5837" s="152">
        <v>204</v>
      </c>
      <c r="I5837" s="162">
        <v>0.25</v>
      </c>
      <c r="J5837" s="158">
        <f t="shared" si="179"/>
        <v>153</v>
      </c>
    </row>
    <row r="5838" spans="1:10" ht="15.75">
      <c r="A5838" s="37">
        <f t="shared" si="180"/>
        <v>5834</v>
      </c>
      <c r="B5838" s="124" t="s">
        <v>201</v>
      </c>
      <c r="C5838" s="125" t="s">
        <v>10502</v>
      </c>
      <c r="D5838" s="125" t="s">
        <v>10503</v>
      </c>
      <c r="E5838" s="125" t="s">
        <v>13409</v>
      </c>
      <c r="F5838" s="125"/>
      <c r="G5838" s="125">
        <v>1</v>
      </c>
      <c r="H5838" s="152">
        <v>250</v>
      </c>
      <c r="I5838" s="162">
        <v>0.25</v>
      </c>
      <c r="J5838" s="158">
        <f t="shared" si="179"/>
        <v>187.5</v>
      </c>
    </row>
    <row r="5839" spans="1:10" ht="15.75">
      <c r="A5839" s="37">
        <f t="shared" si="180"/>
        <v>5835</v>
      </c>
      <c r="B5839" s="124" t="s">
        <v>201</v>
      </c>
      <c r="C5839" s="125" t="s">
        <v>10504</v>
      </c>
      <c r="D5839" s="125" t="s">
        <v>10505</v>
      </c>
      <c r="E5839" s="125" t="s">
        <v>13409</v>
      </c>
      <c r="F5839" s="125"/>
      <c r="G5839" s="125">
        <v>1</v>
      </c>
      <c r="H5839" s="152">
        <v>89</v>
      </c>
      <c r="I5839" s="162">
        <v>0.25</v>
      </c>
      <c r="J5839" s="158">
        <f t="shared" si="179"/>
        <v>66.75</v>
      </c>
    </row>
    <row r="5840" spans="1:10" ht="15.75">
      <c r="A5840" s="37">
        <f t="shared" si="180"/>
        <v>5836</v>
      </c>
      <c r="B5840" s="124" t="s">
        <v>201</v>
      </c>
      <c r="C5840" s="125" t="s">
        <v>10506</v>
      </c>
      <c r="D5840" s="125" t="s">
        <v>10507</v>
      </c>
      <c r="E5840" s="125" t="s">
        <v>13409</v>
      </c>
      <c r="F5840" s="125"/>
      <c r="G5840" s="125">
        <v>1</v>
      </c>
      <c r="H5840" s="152">
        <v>100.5</v>
      </c>
      <c r="I5840" s="162">
        <v>0.25</v>
      </c>
      <c r="J5840" s="158">
        <f t="shared" si="179"/>
        <v>75.375</v>
      </c>
    </row>
    <row r="5841" spans="1:10" ht="15.75">
      <c r="A5841" s="37">
        <f t="shared" si="180"/>
        <v>5837</v>
      </c>
      <c r="B5841" s="124" t="s">
        <v>201</v>
      </c>
      <c r="C5841" s="125" t="s">
        <v>10508</v>
      </c>
      <c r="D5841" s="125" t="s">
        <v>10509</v>
      </c>
      <c r="E5841" s="125" t="s">
        <v>13409</v>
      </c>
      <c r="F5841" s="125"/>
      <c r="G5841" s="125">
        <v>1</v>
      </c>
      <c r="H5841" s="152">
        <v>84</v>
      </c>
      <c r="I5841" s="162">
        <v>0.25</v>
      </c>
      <c r="J5841" s="158">
        <f t="shared" si="179"/>
        <v>63</v>
      </c>
    </row>
    <row r="5842" spans="1:10" ht="15.75">
      <c r="A5842" s="37">
        <f t="shared" si="180"/>
        <v>5838</v>
      </c>
      <c r="B5842" s="124" t="s">
        <v>201</v>
      </c>
      <c r="C5842" s="125" t="s">
        <v>14229</v>
      </c>
      <c r="D5842" s="125" t="s">
        <v>14230</v>
      </c>
      <c r="E5842" s="125" t="s">
        <v>13409</v>
      </c>
      <c r="F5842" s="125"/>
      <c r="G5842" s="125">
        <v>1</v>
      </c>
      <c r="H5842" s="152">
        <v>149</v>
      </c>
      <c r="I5842" s="162">
        <v>0.25</v>
      </c>
      <c r="J5842" s="158">
        <f t="shared" ref="J5842:J5905" si="181">H5842*(1-I5842)</f>
        <v>111.75</v>
      </c>
    </row>
    <row r="5843" spans="1:10" ht="15.75">
      <c r="A5843" s="37">
        <f t="shared" si="180"/>
        <v>5839</v>
      </c>
      <c r="B5843" s="124" t="s">
        <v>201</v>
      </c>
      <c r="C5843" s="125" t="s">
        <v>14231</v>
      </c>
      <c r="D5843" s="125" t="s">
        <v>14232</v>
      </c>
      <c r="E5843" s="125" t="s">
        <v>13409</v>
      </c>
      <c r="F5843" s="125"/>
      <c r="G5843" s="125">
        <v>1</v>
      </c>
      <c r="H5843" s="152">
        <v>219</v>
      </c>
      <c r="I5843" s="162">
        <v>0.25</v>
      </c>
      <c r="J5843" s="158">
        <f t="shared" si="181"/>
        <v>164.25</v>
      </c>
    </row>
    <row r="5844" spans="1:10" ht="15.75">
      <c r="A5844" s="37">
        <f t="shared" si="180"/>
        <v>5840</v>
      </c>
      <c r="B5844" s="124" t="s">
        <v>201</v>
      </c>
      <c r="C5844" s="125" t="s">
        <v>14233</v>
      </c>
      <c r="D5844" s="125" t="s">
        <v>14234</v>
      </c>
      <c r="E5844" s="125" t="s">
        <v>13409</v>
      </c>
      <c r="F5844" s="125"/>
      <c r="G5844" s="125">
        <v>1</v>
      </c>
      <c r="H5844" s="152">
        <v>161</v>
      </c>
      <c r="I5844" s="162">
        <v>0.25</v>
      </c>
      <c r="J5844" s="158">
        <f t="shared" si="181"/>
        <v>120.75</v>
      </c>
    </row>
    <row r="5845" spans="1:10" ht="15.75">
      <c r="A5845" s="37">
        <f t="shared" si="180"/>
        <v>5841</v>
      </c>
      <c r="B5845" s="124" t="s">
        <v>201</v>
      </c>
      <c r="C5845" s="125" t="s">
        <v>14235</v>
      </c>
      <c r="D5845" s="125" t="s">
        <v>14236</v>
      </c>
      <c r="E5845" s="125" t="s">
        <v>13409</v>
      </c>
      <c r="F5845" s="125"/>
      <c r="G5845" s="125">
        <v>1</v>
      </c>
      <c r="H5845" s="152">
        <v>135</v>
      </c>
      <c r="I5845" s="162">
        <v>0.25</v>
      </c>
      <c r="J5845" s="158">
        <f t="shared" si="181"/>
        <v>101.25</v>
      </c>
    </row>
    <row r="5846" spans="1:10" ht="15.75">
      <c r="A5846" s="37">
        <f t="shared" si="180"/>
        <v>5842</v>
      </c>
      <c r="B5846" s="124" t="s">
        <v>201</v>
      </c>
      <c r="C5846" s="125" t="s">
        <v>14237</v>
      </c>
      <c r="D5846" s="125" t="s">
        <v>14238</v>
      </c>
      <c r="E5846" s="125" t="s">
        <v>13409</v>
      </c>
      <c r="F5846" s="125"/>
      <c r="G5846" s="125">
        <v>1</v>
      </c>
      <c r="H5846" s="152">
        <v>104.5</v>
      </c>
      <c r="I5846" s="162">
        <v>0.25</v>
      </c>
      <c r="J5846" s="158">
        <f t="shared" si="181"/>
        <v>78.375</v>
      </c>
    </row>
    <row r="5847" spans="1:10" ht="15.75">
      <c r="A5847" s="37">
        <f t="shared" si="180"/>
        <v>5843</v>
      </c>
      <c r="B5847" s="124" t="s">
        <v>201</v>
      </c>
      <c r="C5847" s="125" t="s">
        <v>10510</v>
      </c>
      <c r="D5847" s="125" t="s">
        <v>10511</v>
      </c>
      <c r="E5847" s="125" t="s">
        <v>13409</v>
      </c>
      <c r="F5847" s="125"/>
      <c r="G5847" s="125">
        <v>1</v>
      </c>
      <c r="H5847" s="152">
        <v>134</v>
      </c>
      <c r="I5847" s="162">
        <v>0.25</v>
      </c>
      <c r="J5847" s="158">
        <f t="shared" si="181"/>
        <v>100.5</v>
      </c>
    </row>
    <row r="5848" spans="1:10" ht="15.75">
      <c r="A5848" s="37">
        <f t="shared" si="180"/>
        <v>5844</v>
      </c>
      <c r="B5848" s="124" t="s">
        <v>201</v>
      </c>
      <c r="C5848" s="125" t="s">
        <v>10512</v>
      </c>
      <c r="D5848" s="125" t="s">
        <v>10513</v>
      </c>
      <c r="E5848" s="125" t="s">
        <v>13409</v>
      </c>
      <c r="F5848" s="125"/>
      <c r="G5848" s="125">
        <v>1</v>
      </c>
      <c r="H5848" s="152">
        <v>138</v>
      </c>
      <c r="I5848" s="162">
        <v>0.25</v>
      </c>
      <c r="J5848" s="158">
        <f t="shared" si="181"/>
        <v>103.5</v>
      </c>
    </row>
    <row r="5849" spans="1:10" ht="15.75">
      <c r="A5849" s="37">
        <f t="shared" si="180"/>
        <v>5845</v>
      </c>
      <c r="B5849" s="124" t="s">
        <v>201</v>
      </c>
      <c r="C5849" s="125" t="s">
        <v>14239</v>
      </c>
      <c r="D5849" s="125" t="s">
        <v>14240</v>
      </c>
      <c r="E5849" s="125" t="s">
        <v>13409</v>
      </c>
      <c r="F5849" s="125"/>
      <c r="G5849" s="125">
        <v>1</v>
      </c>
      <c r="H5849" s="152">
        <v>133</v>
      </c>
      <c r="I5849" s="162">
        <v>0.25</v>
      </c>
      <c r="J5849" s="158">
        <f t="shared" si="181"/>
        <v>99.75</v>
      </c>
    </row>
    <row r="5850" spans="1:10" ht="15.75">
      <c r="A5850" s="37">
        <f t="shared" si="180"/>
        <v>5846</v>
      </c>
      <c r="B5850" s="124" t="s">
        <v>201</v>
      </c>
      <c r="C5850" s="125" t="s">
        <v>14241</v>
      </c>
      <c r="D5850" s="125" t="s">
        <v>14242</v>
      </c>
      <c r="E5850" s="125" t="s">
        <v>13409</v>
      </c>
      <c r="F5850" s="125"/>
      <c r="G5850" s="125">
        <v>1</v>
      </c>
      <c r="H5850" s="152">
        <v>222</v>
      </c>
      <c r="I5850" s="162">
        <v>0.25</v>
      </c>
      <c r="J5850" s="158">
        <f t="shared" si="181"/>
        <v>166.5</v>
      </c>
    </row>
    <row r="5851" spans="1:10" ht="15.75">
      <c r="A5851" s="37">
        <f t="shared" si="180"/>
        <v>5847</v>
      </c>
      <c r="B5851" s="124" t="s">
        <v>201</v>
      </c>
      <c r="C5851" s="125" t="s">
        <v>10514</v>
      </c>
      <c r="D5851" s="125" t="s">
        <v>10515</v>
      </c>
      <c r="E5851" s="125" t="s">
        <v>13409</v>
      </c>
      <c r="F5851" s="125"/>
      <c r="G5851" s="125">
        <v>1</v>
      </c>
      <c r="H5851" s="152">
        <v>448</v>
      </c>
      <c r="I5851" s="162">
        <v>0.25</v>
      </c>
      <c r="J5851" s="158">
        <f t="shared" si="181"/>
        <v>336</v>
      </c>
    </row>
    <row r="5852" spans="1:10" ht="15.75">
      <c r="A5852" s="37">
        <f t="shared" si="180"/>
        <v>5848</v>
      </c>
      <c r="B5852" s="124" t="s">
        <v>201</v>
      </c>
      <c r="C5852" s="125" t="s">
        <v>10516</v>
      </c>
      <c r="D5852" s="125" t="s">
        <v>10517</v>
      </c>
      <c r="E5852" s="125" t="s">
        <v>13409</v>
      </c>
      <c r="F5852" s="125"/>
      <c r="G5852" s="125">
        <v>1</v>
      </c>
      <c r="H5852" s="152">
        <v>258</v>
      </c>
      <c r="I5852" s="162">
        <v>0.25</v>
      </c>
      <c r="J5852" s="158">
        <f t="shared" si="181"/>
        <v>193.5</v>
      </c>
    </row>
    <row r="5853" spans="1:10" ht="15.75">
      <c r="A5853" s="37">
        <f t="shared" si="180"/>
        <v>5849</v>
      </c>
      <c r="B5853" s="124" t="s">
        <v>201</v>
      </c>
      <c r="C5853" s="125" t="s">
        <v>10518</v>
      </c>
      <c r="D5853" s="125" t="s">
        <v>10519</v>
      </c>
      <c r="E5853" s="125" t="s">
        <v>13409</v>
      </c>
      <c r="F5853" s="125"/>
      <c r="G5853" s="125">
        <v>1</v>
      </c>
      <c r="H5853" s="152">
        <v>259</v>
      </c>
      <c r="I5853" s="162">
        <v>0.25</v>
      </c>
      <c r="J5853" s="158">
        <f t="shared" si="181"/>
        <v>194.25</v>
      </c>
    </row>
    <row r="5854" spans="1:10" ht="15.75">
      <c r="A5854" s="37">
        <f t="shared" si="180"/>
        <v>5850</v>
      </c>
      <c r="B5854" s="124" t="s">
        <v>201</v>
      </c>
      <c r="C5854" s="125" t="s">
        <v>10520</v>
      </c>
      <c r="D5854" s="125" t="s">
        <v>10521</v>
      </c>
      <c r="E5854" s="125" t="s">
        <v>13409</v>
      </c>
      <c r="F5854" s="125"/>
      <c r="G5854" s="125">
        <v>1</v>
      </c>
      <c r="H5854" s="152">
        <v>464</v>
      </c>
      <c r="I5854" s="162">
        <v>0.25</v>
      </c>
      <c r="J5854" s="158">
        <f t="shared" si="181"/>
        <v>348</v>
      </c>
    </row>
    <row r="5855" spans="1:10" ht="15.75">
      <c r="A5855" s="37">
        <f t="shared" si="180"/>
        <v>5851</v>
      </c>
      <c r="B5855" s="124" t="s">
        <v>201</v>
      </c>
      <c r="C5855" s="125" t="s">
        <v>14243</v>
      </c>
      <c r="D5855" s="125" t="s">
        <v>14244</v>
      </c>
      <c r="E5855" s="125" t="s">
        <v>13409</v>
      </c>
      <c r="F5855" s="125"/>
      <c r="G5855" s="125">
        <v>1</v>
      </c>
      <c r="H5855" s="152">
        <v>398</v>
      </c>
      <c r="I5855" s="162">
        <v>0.25</v>
      </c>
      <c r="J5855" s="158">
        <f t="shared" si="181"/>
        <v>298.5</v>
      </c>
    </row>
    <row r="5856" spans="1:10" ht="15.75">
      <c r="A5856" s="37">
        <f t="shared" si="180"/>
        <v>5852</v>
      </c>
      <c r="B5856" s="124" t="s">
        <v>201</v>
      </c>
      <c r="C5856" s="125" t="s">
        <v>14245</v>
      </c>
      <c r="D5856" s="125" t="s">
        <v>14246</v>
      </c>
      <c r="E5856" s="125" t="s">
        <v>13409</v>
      </c>
      <c r="F5856" s="125"/>
      <c r="G5856" s="125">
        <v>1</v>
      </c>
      <c r="H5856" s="152">
        <v>276</v>
      </c>
      <c r="I5856" s="162">
        <v>0.25</v>
      </c>
      <c r="J5856" s="158">
        <f t="shared" si="181"/>
        <v>207</v>
      </c>
    </row>
    <row r="5857" spans="1:10" ht="15.75">
      <c r="A5857" s="37">
        <f t="shared" si="180"/>
        <v>5853</v>
      </c>
      <c r="B5857" s="124" t="s">
        <v>201</v>
      </c>
      <c r="C5857" s="125" t="s">
        <v>10522</v>
      </c>
      <c r="D5857" s="125" t="s">
        <v>10523</v>
      </c>
      <c r="E5857" s="125" t="s">
        <v>13409</v>
      </c>
      <c r="F5857" s="125"/>
      <c r="G5857" s="125">
        <v>1</v>
      </c>
      <c r="H5857" s="152">
        <v>355</v>
      </c>
      <c r="I5857" s="162">
        <v>0.25</v>
      </c>
      <c r="J5857" s="158">
        <f t="shared" si="181"/>
        <v>266.25</v>
      </c>
    </row>
    <row r="5858" spans="1:10" ht="15.75">
      <c r="A5858" s="37">
        <f t="shared" si="180"/>
        <v>5854</v>
      </c>
      <c r="B5858" s="124" t="s">
        <v>201</v>
      </c>
      <c r="C5858" s="125" t="s">
        <v>10524</v>
      </c>
      <c r="D5858" s="125" t="s">
        <v>10525</v>
      </c>
      <c r="E5858" s="125" t="s">
        <v>13409</v>
      </c>
      <c r="F5858" s="125"/>
      <c r="G5858" s="125">
        <v>1</v>
      </c>
      <c r="H5858" s="152">
        <v>233</v>
      </c>
      <c r="I5858" s="162">
        <v>0.25</v>
      </c>
      <c r="J5858" s="158">
        <f t="shared" si="181"/>
        <v>174.75</v>
      </c>
    </row>
    <row r="5859" spans="1:10" ht="15.75">
      <c r="A5859" s="37">
        <f t="shared" si="180"/>
        <v>5855</v>
      </c>
      <c r="B5859" s="124" t="s">
        <v>201</v>
      </c>
      <c r="C5859" s="125" t="s">
        <v>10526</v>
      </c>
      <c r="D5859" s="125" t="s">
        <v>10527</v>
      </c>
      <c r="E5859" s="125" t="s">
        <v>13409</v>
      </c>
      <c r="F5859" s="125"/>
      <c r="G5859" s="125">
        <v>1</v>
      </c>
      <c r="H5859" s="152">
        <v>232</v>
      </c>
      <c r="I5859" s="162">
        <v>0.25</v>
      </c>
      <c r="J5859" s="158">
        <f t="shared" si="181"/>
        <v>174</v>
      </c>
    </row>
    <row r="5860" spans="1:10" ht="15.75">
      <c r="A5860" s="37">
        <f t="shared" si="180"/>
        <v>5856</v>
      </c>
      <c r="B5860" s="124" t="s">
        <v>201</v>
      </c>
      <c r="C5860" s="125" t="s">
        <v>10528</v>
      </c>
      <c r="D5860" s="125" t="s">
        <v>10529</v>
      </c>
      <c r="E5860" s="125" t="s">
        <v>13409</v>
      </c>
      <c r="F5860" s="125"/>
      <c r="G5860" s="125">
        <v>1</v>
      </c>
      <c r="H5860" s="152">
        <v>346</v>
      </c>
      <c r="I5860" s="162">
        <v>0.25</v>
      </c>
      <c r="J5860" s="158">
        <f t="shared" si="181"/>
        <v>259.5</v>
      </c>
    </row>
    <row r="5861" spans="1:10" ht="15.75">
      <c r="A5861" s="37">
        <f t="shared" si="180"/>
        <v>5857</v>
      </c>
      <c r="B5861" s="124" t="s">
        <v>201</v>
      </c>
      <c r="C5861" s="125" t="s">
        <v>10530</v>
      </c>
      <c r="D5861" s="125" t="s">
        <v>10531</v>
      </c>
      <c r="E5861" s="125" t="s">
        <v>13409</v>
      </c>
      <c r="F5861" s="125"/>
      <c r="G5861" s="125">
        <v>1</v>
      </c>
      <c r="H5861" s="152">
        <v>555</v>
      </c>
      <c r="I5861" s="162">
        <v>0.25</v>
      </c>
      <c r="J5861" s="158">
        <f t="shared" si="181"/>
        <v>416.25</v>
      </c>
    </row>
    <row r="5862" spans="1:10" ht="15.75">
      <c r="A5862" s="37">
        <f t="shared" si="180"/>
        <v>5858</v>
      </c>
      <c r="B5862" s="124" t="s">
        <v>201</v>
      </c>
      <c r="C5862" s="125" t="s">
        <v>10532</v>
      </c>
      <c r="D5862" s="125" t="s">
        <v>10533</v>
      </c>
      <c r="E5862" s="125" t="s">
        <v>13409</v>
      </c>
      <c r="F5862" s="125"/>
      <c r="G5862" s="125">
        <v>1</v>
      </c>
      <c r="H5862" s="152">
        <v>304</v>
      </c>
      <c r="I5862" s="162">
        <v>0.25</v>
      </c>
      <c r="J5862" s="158">
        <f t="shared" si="181"/>
        <v>228</v>
      </c>
    </row>
    <row r="5863" spans="1:10" ht="15.75">
      <c r="A5863" s="37">
        <f t="shared" si="180"/>
        <v>5859</v>
      </c>
      <c r="B5863" s="124" t="s">
        <v>201</v>
      </c>
      <c r="C5863" s="125" t="s">
        <v>10534</v>
      </c>
      <c r="D5863" s="125" t="s">
        <v>10535</v>
      </c>
      <c r="E5863" s="125" t="s">
        <v>13409</v>
      </c>
      <c r="F5863" s="125"/>
      <c r="G5863" s="125">
        <v>1</v>
      </c>
      <c r="H5863" s="152">
        <v>308</v>
      </c>
      <c r="I5863" s="162">
        <v>0.25</v>
      </c>
      <c r="J5863" s="158">
        <f t="shared" si="181"/>
        <v>231</v>
      </c>
    </row>
    <row r="5864" spans="1:10" ht="15.75">
      <c r="A5864" s="37">
        <f t="shared" si="180"/>
        <v>5860</v>
      </c>
      <c r="B5864" s="124" t="s">
        <v>201</v>
      </c>
      <c r="C5864" s="125" t="s">
        <v>10536</v>
      </c>
      <c r="D5864" s="125" t="s">
        <v>10537</v>
      </c>
      <c r="E5864" s="125" t="s">
        <v>13409</v>
      </c>
      <c r="F5864" s="125"/>
      <c r="G5864" s="125">
        <v>1</v>
      </c>
      <c r="H5864" s="152">
        <v>565</v>
      </c>
      <c r="I5864" s="162">
        <v>0.25</v>
      </c>
      <c r="J5864" s="158">
        <f t="shared" si="181"/>
        <v>423.75</v>
      </c>
    </row>
    <row r="5865" spans="1:10" ht="15.75">
      <c r="A5865" s="37">
        <f t="shared" si="180"/>
        <v>5861</v>
      </c>
      <c r="B5865" s="124" t="s">
        <v>201</v>
      </c>
      <c r="C5865" s="125" t="s">
        <v>14247</v>
      </c>
      <c r="D5865" s="125" t="s">
        <v>14248</v>
      </c>
      <c r="E5865" s="125" t="s">
        <v>13409</v>
      </c>
      <c r="F5865" s="125"/>
      <c r="G5865" s="125">
        <v>1</v>
      </c>
      <c r="H5865" s="152">
        <v>522</v>
      </c>
      <c r="I5865" s="162">
        <v>0.25</v>
      </c>
      <c r="J5865" s="158">
        <f t="shared" si="181"/>
        <v>391.5</v>
      </c>
    </row>
    <row r="5866" spans="1:10" ht="15.75">
      <c r="A5866" s="37">
        <f t="shared" si="180"/>
        <v>5862</v>
      </c>
      <c r="B5866" s="124" t="s">
        <v>201</v>
      </c>
      <c r="C5866" s="125" t="s">
        <v>14249</v>
      </c>
      <c r="D5866" s="125" t="s">
        <v>14250</v>
      </c>
      <c r="E5866" s="125" t="s">
        <v>13409</v>
      </c>
      <c r="F5866" s="125"/>
      <c r="G5866" s="125">
        <v>1</v>
      </c>
      <c r="H5866" s="152">
        <v>412</v>
      </c>
      <c r="I5866" s="162">
        <v>0.25</v>
      </c>
      <c r="J5866" s="158">
        <f t="shared" si="181"/>
        <v>309</v>
      </c>
    </row>
    <row r="5867" spans="1:10" ht="15.75">
      <c r="A5867" s="37">
        <f t="shared" si="180"/>
        <v>5863</v>
      </c>
      <c r="B5867" s="124" t="s">
        <v>201</v>
      </c>
      <c r="C5867" s="125" t="s">
        <v>10538</v>
      </c>
      <c r="D5867" s="125" t="s">
        <v>10539</v>
      </c>
      <c r="E5867" s="125" t="s">
        <v>13409</v>
      </c>
      <c r="F5867" s="125"/>
      <c r="G5867" s="125">
        <v>1</v>
      </c>
      <c r="H5867" s="152">
        <v>820</v>
      </c>
      <c r="I5867" s="162">
        <v>0.25</v>
      </c>
      <c r="J5867" s="158">
        <f t="shared" si="181"/>
        <v>615</v>
      </c>
    </row>
    <row r="5868" spans="1:10" ht="15.75">
      <c r="A5868" s="37">
        <f t="shared" si="180"/>
        <v>5864</v>
      </c>
      <c r="B5868" s="124" t="s">
        <v>201</v>
      </c>
      <c r="C5868" s="125" t="s">
        <v>10540</v>
      </c>
      <c r="D5868" s="125" t="s">
        <v>10541</v>
      </c>
      <c r="E5868" s="125" t="s">
        <v>13409</v>
      </c>
      <c r="F5868" s="125"/>
      <c r="G5868" s="125">
        <v>1</v>
      </c>
      <c r="H5868" s="152">
        <v>461</v>
      </c>
      <c r="I5868" s="162">
        <v>0.25</v>
      </c>
      <c r="J5868" s="158">
        <f t="shared" si="181"/>
        <v>345.75</v>
      </c>
    </row>
    <row r="5869" spans="1:10" ht="15.75">
      <c r="A5869" s="37">
        <f t="shared" si="180"/>
        <v>5865</v>
      </c>
      <c r="B5869" s="124" t="s">
        <v>201</v>
      </c>
      <c r="C5869" s="125" t="s">
        <v>10542</v>
      </c>
      <c r="D5869" s="125" t="s">
        <v>10543</v>
      </c>
      <c r="E5869" s="125" t="s">
        <v>13409</v>
      </c>
      <c r="F5869" s="125"/>
      <c r="G5869" s="125">
        <v>1</v>
      </c>
      <c r="H5869" s="152">
        <v>457</v>
      </c>
      <c r="I5869" s="162">
        <v>0.25</v>
      </c>
      <c r="J5869" s="158">
        <f t="shared" si="181"/>
        <v>342.75</v>
      </c>
    </row>
    <row r="5870" spans="1:10" ht="15.75">
      <c r="A5870" s="37">
        <f t="shared" si="180"/>
        <v>5866</v>
      </c>
      <c r="B5870" s="124" t="s">
        <v>201</v>
      </c>
      <c r="C5870" s="125" t="s">
        <v>10544</v>
      </c>
      <c r="D5870" s="125" t="s">
        <v>10545</v>
      </c>
      <c r="E5870" s="125" t="s">
        <v>13409</v>
      </c>
      <c r="F5870" s="125"/>
      <c r="G5870" s="125">
        <v>1</v>
      </c>
      <c r="H5870" s="152">
        <v>820</v>
      </c>
      <c r="I5870" s="162">
        <v>0.25</v>
      </c>
      <c r="J5870" s="158">
        <f t="shared" si="181"/>
        <v>615</v>
      </c>
    </row>
    <row r="5871" spans="1:10" ht="15.75">
      <c r="A5871" s="37">
        <f t="shared" si="180"/>
        <v>5867</v>
      </c>
      <c r="B5871" s="124" t="s">
        <v>201</v>
      </c>
      <c r="C5871" s="125" t="s">
        <v>14251</v>
      </c>
      <c r="D5871" s="125" t="s">
        <v>14252</v>
      </c>
      <c r="E5871" s="125" t="s">
        <v>13409</v>
      </c>
      <c r="F5871" s="125"/>
      <c r="G5871" s="125">
        <v>1</v>
      </c>
      <c r="H5871" s="152">
        <v>675</v>
      </c>
      <c r="I5871" s="162">
        <v>0.25</v>
      </c>
      <c r="J5871" s="158">
        <f t="shared" si="181"/>
        <v>506.25</v>
      </c>
    </row>
    <row r="5872" spans="1:10" ht="15.75">
      <c r="A5872" s="37">
        <f t="shared" si="180"/>
        <v>5868</v>
      </c>
      <c r="B5872" s="124" t="s">
        <v>201</v>
      </c>
      <c r="C5872" s="125" t="s">
        <v>14253</v>
      </c>
      <c r="D5872" s="125" t="s">
        <v>14254</v>
      </c>
      <c r="E5872" s="125" t="s">
        <v>13409</v>
      </c>
      <c r="F5872" s="125"/>
      <c r="G5872" s="125">
        <v>1</v>
      </c>
      <c r="H5872" s="152">
        <v>555</v>
      </c>
      <c r="I5872" s="162">
        <v>0.25</v>
      </c>
      <c r="J5872" s="158">
        <f t="shared" si="181"/>
        <v>416.25</v>
      </c>
    </row>
    <row r="5873" spans="1:10" ht="15.75">
      <c r="A5873" s="37">
        <f t="shared" si="180"/>
        <v>5869</v>
      </c>
      <c r="B5873" s="124" t="s">
        <v>201</v>
      </c>
      <c r="C5873" s="125" t="s">
        <v>10546</v>
      </c>
      <c r="D5873" s="125" t="s">
        <v>10547</v>
      </c>
      <c r="E5873" s="125" t="s">
        <v>13409</v>
      </c>
      <c r="F5873" s="125"/>
      <c r="G5873" s="125">
        <v>1</v>
      </c>
      <c r="H5873" s="152">
        <v>985</v>
      </c>
      <c r="I5873" s="162">
        <v>0.25</v>
      </c>
      <c r="J5873" s="158">
        <f t="shared" si="181"/>
        <v>738.75</v>
      </c>
    </row>
    <row r="5874" spans="1:10" ht="15.75">
      <c r="A5874" s="37">
        <f t="shared" si="180"/>
        <v>5870</v>
      </c>
      <c r="B5874" s="124" t="s">
        <v>201</v>
      </c>
      <c r="C5874" s="125" t="s">
        <v>10548</v>
      </c>
      <c r="D5874" s="125" t="s">
        <v>10549</v>
      </c>
      <c r="E5874" s="125" t="s">
        <v>13409</v>
      </c>
      <c r="F5874" s="125"/>
      <c r="G5874" s="125">
        <v>1</v>
      </c>
      <c r="H5874" s="152">
        <v>517</v>
      </c>
      <c r="I5874" s="162">
        <v>0.25</v>
      </c>
      <c r="J5874" s="158">
        <f t="shared" si="181"/>
        <v>387.75</v>
      </c>
    </row>
    <row r="5875" spans="1:10" ht="15.75">
      <c r="A5875" s="37">
        <f t="shared" si="180"/>
        <v>5871</v>
      </c>
      <c r="B5875" s="124" t="s">
        <v>201</v>
      </c>
      <c r="C5875" s="125" t="s">
        <v>10550</v>
      </c>
      <c r="D5875" s="125" t="s">
        <v>10551</v>
      </c>
      <c r="E5875" s="125" t="s">
        <v>13409</v>
      </c>
      <c r="F5875" s="125"/>
      <c r="G5875" s="125">
        <v>1</v>
      </c>
      <c r="H5875" s="152">
        <v>517</v>
      </c>
      <c r="I5875" s="162">
        <v>0.25</v>
      </c>
      <c r="J5875" s="158">
        <f t="shared" si="181"/>
        <v>387.75</v>
      </c>
    </row>
    <row r="5876" spans="1:10" ht="15.75">
      <c r="A5876" s="37">
        <f t="shared" si="180"/>
        <v>5872</v>
      </c>
      <c r="B5876" s="124" t="s">
        <v>201</v>
      </c>
      <c r="C5876" s="125" t="s">
        <v>10552</v>
      </c>
      <c r="D5876" s="125" t="s">
        <v>10553</v>
      </c>
      <c r="E5876" s="125" t="s">
        <v>13409</v>
      </c>
      <c r="F5876" s="125"/>
      <c r="G5876" s="125">
        <v>1</v>
      </c>
      <c r="H5876" s="152">
        <v>1030</v>
      </c>
      <c r="I5876" s="162">
        <v>0.25</v>
      </c>
      <c r="J5876" s="158">
        <f t="shared" si="181"/>
        <v>772.5</v>
      </c>
    </row>
    <row r="5877" spans="1:10" ht="15.75">
      <c r="A5877" s="37">
        <f t="shared" si="180"/>
        <v>5873</v>
      </c>
      <c r="B5877" s="124" t="s">
        <v>201</v>
      </c>
      <c r="C5877" s="125" t="s">
        <v>14255</v>
      </c>
      <c r="D5877" s="125" t="s">
        <v>14256</v>
      </c>
      <c r="E5877" s="125" t="s">
        <v>13409</v>
      </c>
      <c r="F5877" s="125"/>
      <c r="G5877" s="125">
        <v>1</v>
      </c>
      <c r="H5877" s="152">
        <v>830</v>
      </c>
      <c r="I5877" s="162">
        <v>0.25</v>
      </c>
      <c r="J5877" s="158">
        <f t="shared" si="181"/>
        <v>622.5</v>
      </c>
    </row>
    <row r="5878" spans="1:10" ht="15.75">
      <c r="A5878" s="37">
        <f t="shared" si="180"/>
        <v>5874</v>
      </c>
      <c r="B5878" s="124" t="s">
        <v>201</v>
      </c>
      <c r="C5878" s="125" t="s">
        <v>14257</v>
      </c>
      <c r="D5878" s="125" t="s">
        <v>14258</v>
      </c>
      <c r="E5878" s="125" t="s">
        <v>13409</v>
      </c>
      <c r="F5878" s="125"/>
      <c r="G5878" s="125">
        <v>1</v>
      </c>
      <c r="H5878" s="152">
        <v>695</v>
      </c>
      <c r="I5878" s="162">
        <v>0.25</v>
      </c>
      <c r="J5878" s="158">
        <f t="shared" si="181"/>
        <v>521.25</v>
      </c>
    </row>
    <row r="5879" spans="1:10" ht="15.75">
      <c r="A5879" s="37">
        <f t="shared" si="180"/>
        <v>5875</v>
      </c>
      <c r="B5879" s="124" t="s">
        <v>201</v>
      </c>
      <c r="C5879" s="125" t="s">
        <v>14259</v>
      </c>
      <c r="D5879" s="125" t="s">
        <v>14260</v>
      </c>
      <c r="E5879" s="125" t="s">
        <v>13409</v>
      </c>
      <c r="F5879" s="125"/>
      <c r="G5879" s="125">
        <v>1</v>
      </c>
      <c r="H5879" s="152">
        <v>1110</v>
      </c>
      <c r="I5879" s="162">
        <v>0.25</v>
      </c>
      <c r="J5879" s="158">
        <f t="shared" si="181"/>
        <v>832.5</v>
      </c>
    </row>
    <row r="5880" spans="1:10" ht="15.75">
      <c r="A5880" s="37">
        <f t="shared" si="180"/>
        <v>5876</v>
      </c>
      <c r="B5880" s="124" t="s">
        <v>201</v>
      </c>
      <c r="C5880" s="125" t="s">
        <v>14261</v>
      </c>
      <c r="D5880" s="125" t="s">
        <v>14262</v>
      </c>
      <c r="E5880" s="125" t="s">
        <v>13409</v>
      </c>
      <c r="F5880" s="125"/>
      <c r="G5880" s="125">
        <v>1</v>
      </c>
      <c r="H5880" s="152">
        <v>965</v>
      </c>
      <c r="I5880" s="162">
        <v>0.25</v>
      </c>
      <c r="J5880" s="158">
        <f t="shared" si="181"/>
        <v>723.75</v>
      </c>
    </row>
    <row r="5881" spans="1:10" ht="15.75">
      <c r="A5881" s="37">
        <f t="shared" si="180"/>
        <v>5877</v>
      </c>
      <c r="B5881" s="124" t="s">
        <v>201</v>
      </c>
      <c r="C5881" s="125" t="s">
        <v>14263</v>
      </c>
      <c r="D5881" s="125" t="s">
        <v>14264</v>
      </c>
      <c r="E5881" s="125" t="s">
        <v>13409</v>
      </c>
      <c r="F5881" s="125"/>
      <c r="G5881" s="125">
        <v>1</v>
      </c>
      <c r="H5881" s="152">
        <v>372</v>
      </c>
      <c r="I5881" s="162">
        <v>0.25</v>
      </c>
      <c r="J5881" s="158">
        <f t="shared" si="181"/>
        <v>279</v>
      </c>
    </row>
    <row r="5882" spans="1:10" ht="15.75">
      <c r="A5882" s="37">
        <f t="shared" si="180"/>
        <v>5878</v>
      </c>
      <c r="B5882" s="124" t="s">
        <v>201</v>
      </c>
      <c r="C5882" s="125" t="s">
        <v>14265</v>
      </c>
      <c r="D5882" s="125" t="s">
        <v>14266</v>
      </c>
      <c r="E5882" s="125" t="s">
        <v>13409</v>
      </c>
      <c r="F5882" s="125"/>
      <c r="G5882" s="125">
        <v>1</v>
      </c>
      <c r="H5882" s="152">
        <v>372</v>
      </c>
      <c r="I5882" s="162">
        <v>0.25</v>
      </c>
      <c r="J5882" s="158">
        <f t="shared" si="181"/>
        <v>279</v>
      </c>
    </row>
    <row r="5883" spans="1:10" ht="15.75">
      <c r="A5883" s="37">
        <f t="shared" si="180"/>
        <v>5879</v>
      </c>
      <c r="B5883" s="124" t="s">
        <v>201</v>
      </c>
      <c r="C5883" s="125" t="s">
        <v>14267</v>
      </c>
      <c r="D5883" s="125" t="s">
        <v>14268</v>
      </c>
      <c r="E5883" s="125" t="s">
        <v>13409</v>
      </c>
      <c r="F5883" s="125"/>
      <c r="G5883" s="125">
        <v>1</v>
      </c>
      <c r="H5883" s="152">
        <v>372</v>
      </c>
      <c r="I5883" s="162">
        <v>0.25</v>
      </c>
      <c r="J5883" s="158">
        <f t="shared" si="181"/>
        <v>279</v>
      </c>
    </row>
    <row r="5884" spans="1:10" ht="15.75">
      <c r="A5884" s="37">
        <f t="shared" si="180"/>
        <v>5880</v>
      </c>
      <c r="B5884" s="124" t="s">
        <v>201</v>
      </c>
      <c r="C5884" s="125" t="s">
        <v>14269</v>
      </c>
      <c r="D5884" s="125" t="s">
        <v>14270</v>
      </c>
      <c r="E5884" s="125" t="s">
        <v>13409</v>
      </c>
      <c r="F5884" s="125"/>
      <c r="G5884" s="125">
        <v>1</v>
      </c>
      <c r="H5884" s="152">
        <v>372</v>
      </c>
      <c r="I5884" s="162">
        <v>0.25</v>
      </c>
      <c r="J5884" s="158">
        <f t="shared" si="181"/>
        <v>279</v>
      </c>
    </row>
    <row r="5885" spans="1:10" ht="15.75">
      <c r="A5885" s="37">
        <f t="shared" si="180"/>
        <v>5881</v>
      </c>
      <c r="B5885" s="124" t="s">
        <v>201</v>
      </c>
      <c r="C5885" s="125" t="s">
        <v>14271</v>
      </c>
      <c r="D5885" s="125" t="s">
        <v>14272</v>
      </c>
      <c r="E5885" s="125" t="s">
        <v>13409</v>
      </c>
      <c r="F5885" s="125"/>
      <c r="G5885" s="125">
        <v>1</v>
      </c>
      <c r="H5885" s="152">
        <v>372</v>
      </c>
      <c r="I5885" s="162">
        <v>0.25</v>
      </c>
      <c r="J5885" s="158">
        <f t="shared" si="181"/>
        <v>279</v>
      </c>
    </row>
    <row r="5886" spans="1:10" ht="15.75">
      <c r="A5886" s="37">
        <f t="shared" si="180"/>
        <v>5882</v>
      </c>
      <c r="B5886" s="124" t="s">
        <v>201</v>
      </c>
      <c r="C5886" s="125" t="s">
        <v>10554</v>
      </c>
      <c r="D5886" s="125" t="s">
        <v>10555</v>
      </c>
      <c r="E5886" s="125" t="s">
        <v>13409</v>
      </c>
      <c r="F5886" s="125"/>
      <c r="G5886" s="125">
        <v>1</v>
      </c>
      <c r="H5886" s="152">
        <v>409</v>
      </c>
      <c r="I5886" s="162">
        <v>0.25</v>
      </c>
      <c r="J5886" s="158">
        <f t="shared" si="181"/>
        <v>306.75</v>
      </c>
    </row>
    <row r="5887" spans="1:10" ht="15.75">
      <c r="A5887" s="37">
        <f t="shared" si="180"/>
        <v>5883</v>
      </c>
      <c r="B5887" s="124" t="s">
        <v>201</v>
      </c>
      <c r="C5887" s="125" t="s">
        <v>10556</v>
      </c>
      <c r="D5887" s="125" t="s">
        <v>10555</v>
      </c>
      <c r="E5887" s="125" t="s">
        <v>13409</v>
      </c>
      <c r="F5887" s="125"/>
      <c r="G5887" s="125">
        <v>1</v>
      </c>
      <c r="H5887" s="152">
        <v>441</v>
      </c>
      <c r="I5887" s="162">
        <v>0.25</v>
      </c>
      <c r="J5887" s="158">
        <f t="shared" si="181"/>
        <v>330.75</v>
      </c>
    </row>
    <row r="5888" spans="1:10" ht="15.75">
      <c r="A5888" s="37">
        <f t="shared" si="180"/>
        <v>5884</v>
      </c>
      <c r="B5888" s="124" t="s">
        <v>201</v>
      </c>
      <c r="C5888" s="125" t="s">
        <v>10557</v>
      </c>
      <c r="D5888" s="125" t="s">
        <v>10558</v>
      </c>
      <c r="E5888" s="125" t="s">
        <v>13409</v>
      </c>
      <c r="F5888" s="125"/>
      <c r="G5888" s="125">
        <v>1</v>
      </c>
      <c r="H5888" s="152">
        <v>675</v>
      </c>
      <c r="I5888" s="162">
        <v>0.25</v>
      </c>
      <c r="J5888" s="158">
        <f t="shared" si="181"/>
        <v>506.25</v>
      </c>
    </row>
    <row r="5889" spans="1:10" ht="15.75">
      <c r="A5889" s="37">
        <f t="shared" si="180"/>
        <v>5885</v>
      </c>
      <c r="B5889" s="124" t="s">
        <v>201</v>
      </c>
      <c r="C5889" s="125" t="s">
        <v>10559</v>
      </c>
      <c r="D5889" s="125" t="s">
        <v>10558</v>
      </c>
      <c r="E5889" s="125" t="s">
        <v>13409</v>
      </c>
      <c r="F5889" s="125"/>
      <c r="G5889" s="125">
        <v>1</v>
      </c>
      <c r="H5889" s="152">
        <v>670</v>
      </c>
      <c r="I5889" s="162">
        <v>0.25</v>
      </c>
      <c r="J5889" s="158">
        <f t="shared" si="181"/>
        <v>502.5</v>
      </c>
    </row>
    <row r="5890" spans="1:10" ht="15.75">
      <c r="A5890" s="37">
        <f t="shared" si="180"/>
        <v>5886</v>
      </c>
      <c r="B5890" s="124" t="s">
        <v>201</v>
      </c>
      <c r="C5890" s="125" t="s">
        <v>10560</v>
      </c>
      <c r="D5890" s="125" t="s">
        <v>10561</v>
      </c>
      <c r="E5890" s="125" t="s">
        <v>13409</v>
      </c>
      <c r="F5890" s="125"/>
      <c r="G5890" s="125">
        <v>1</v>
      </c>
      <c r="H5890" s="152">
        <v>905</v>
      </c>
      <c r="I5890" s="162">
        <v>0.25</v>
      </c>
      <c r="J5890" s="158">
        <f t="shared" si="181"/>
        <v>678.75</v>
      </c>
    </row>
    <row r="5891" spans="1:10" ht="15.75">
      <c r="A5891" s="37">
        <f t="shared" si="180"/>
        <v>5887</v>
      </c>
      <c r="B5891" s="124" t="s">
        <v>201</v>
      </c>
      <c r="C5891" s="125" t="s">
        <v>10562</v>
      </c>
      <c r="D5891" s="125" t="s">
        <v>10561</v>
      </c>
      <c r="E5891" s="125" t="s">
        <v>13409</v>
      </c>
      <c r="F5891" s="125"/>
      <c r="G5891" s="125">
        <v>1</v>
      </c>
      <c r="H5891" s="152">
        <v>810</v>
      </c>
      <c r="I5891" s="162">
        <v>0.25</v>
      </c>
      <c r="J5891" s="158">
        <f t="shared" si="181"/>
        <v>607.5</v>
      </c>
    </row>
    <row r="5892" spans="1:10" ht="15.75">
      <c r="A5892" s="37">
        <f t="shared" si="180"/>
        <v>5888</v>
      </c>
      <c r="B5892" s="124" t="s">
        <v>201</v>
      </c>
      <c r="C5892" s="125" t="s">
        <v>10563</v>
      </c>
      <c r="D5892" s="125" t="s">
        <v>10564</v>
      </c>
      <c r="E5892" s="125" t="s">
        <v>13409</v>
      </c>
      <c r="F5892" s="125"/>
      <c r="G5892" s="125">
        <v>1</v>
      </c>
      <c r="H5892" s="152">
        <v>437</v>
      </c>
      <c r="I5892" s="162">
        <v>0.25</v>
      </c>
      <c r="J5892" s="158">
        <f t="shared" si="181"/>
        <v>327.75</v>
      </c>
    </row>
    <row r="5893" spans="1:10" ht="15.75">
      <c r="A5893" s="37">
        <f t="shared" si="180"/>
        <v>5889</v>
      </c>
      <c r="B5893" s="124" t="s">
        <v>201</v>
      </c>
      <c r="C5893" s="125" t="s">
        <v>10565</v>
      </c>
      <c r="D5893" s="125" t="s">
        <v>10564</v>
      </c>
      <c r="E5893" s="125" t="s">
        <v>13409</v>
      </c>
      <c r="F5893" s="125"/>
      <c r="G5893" s="125">
        <v>1</v>
      </c>
      <c r="H5893" s="152">
        <v>479</v>
      </c>
      <c r="I5893" s="162">
        <v>0.25</v>
      </c>
      <c r="J5893" s="158">
        <f t="shared" si="181"/>
        <v>359.25</v>
      </c>
    </row>
    <row r="5894" spans="1:10" ht="15.75">
      <c r="A5894" s="37">
        <f t="shared" si="180"/>
        <v>5890</v>
      </c>
      <c r="B5894" s="124" t="s">
        <v>201</v>
      </c>
      <c r="C5894" s="125" t="s">
        <v>10566</v>
      </c>
      <c r="D5894" s="125" t="s">
        <v>10567</v>
      </c>
      <c r="E5894" s="125" t="s">
        <v>13409</v>
      </c>
      <c r="F5894" s="125"/>
      <c r="G5894" s="125">
        <v>1</v>
      </c>
      <c r="H5894" s="152">
        <v>725</v>
      </c>
      <c r="I5894" s="162">
        <v>0.25</v>
      </c>
      <c r="J5894" s="158">
        <f t="shared" si="181"/>
        <v>543.75</v>
      </c>
    </row>
    <row r="5895" spans="1:10" ht="15.75">
      <c r="A5895" s="37">
        <f t="shared" ref="A5895:A5958" si="182">A5894+1</f>
        <v>5891</v>
      </c>
      <c r="B5895" s="124" t="s">
        <v>201</v>
      </c>
      <c r="C5895" s="125" t="s">
        <v>10568</v>
      </c>
      <c r="D5895" s="125" t="s">
        <v>10567</v>
      </c>
      <c r="E5895" s="125" t="s">
        <v>13409</v>
      </c>
      <c r="F5895" s="125"/>
      <c r="G5895" s="125">
        <v>1</v>
      </c>
      <c r="H5895" s="152">
        <v>715</v>
      </c>
      <c r="I5895" s="162">
        <v>0.25</v>
      </c>
      <c r="J5895" s="158">
        <f t="shared" si="181"/>
        <v>536.25</v>
      </c>
    </row>
    <row r="5896" spans="1:10" ht="15.75">
      <c r="A5896" s="37">
        <f t="shared" si="182"/>
        <v>5892</v>
      </c>
      <c r="B5896" s="124" t="s">
        <v>201</v>
      </c>
      <c r="C5896" s="125" t="s">
        <v>10569</v>
      </c>
      <c r="D5896" s="125" t="s">
        <v>10570</v>
      </c>
      <c r="E5896" s="125" t="s">
        <v>13409</v>
      </c>
      <c r="F5896" s="125"/>
      <c r="G5896" s="125">
        <v>1</v>
      </c>
      <c r="H5896" s="152">
        <v>855</v>
      </c>
      <c r="I5896" s="162">
        <v>0.25</v>
      </c>
      <c r="J5896" s="158">
        <f t="shared" si="181"/>
        <v>641.25</v>
      </c>
    </row>
    <row r="5897" spans="1:10" ht="15.75">
      <c r="A5897" s="37">
        <f t="shared" si="182"/>
        <v>5893</v>
      </c>
      <c r="B5897" s="124" t="s">
        <v>201</v>
      </c>
      <c r="C5897" s="125" t="s">
        <v>10571</v>
      </c>
      <c r="D5897" s="125" t="s">
        <v>10570</v>
      </c>
      <c r="E5897" s="125" t="s">
        <v>13409</v>
      </c>
      <c r="F5897" s="125"/>
      <c r="G5897" s="125">
        <v>1</v>
      </c>
      <c r="H5897" s="152">
        <v>855</v>
      </c>
      <c r="I5897" s="162">
        <v>0.25</v>
      </c>
      <c r="J5897" s="158">
        <f t="shared" si="181"/>
        <v>641.25</v>
      </c>
    </row>
    <row r="5898" spans="1:10" ht="15.75">
      <c r="A5898" s="37">
        <f t="shared" si="182"/>
        <v>5894</v>
      </c>
      <c r="B5898" s="124" t="s">
        <v>201</v>
      </c>
      <c r="C5898" s="125" t="s">
        <v>14273</v>
      </c>
      <c r="D5898" s="125" t="s">
        <v>14274</v>
      </c>
      <c r="E5898" s="125" t="s">
        <v>13409</v>
      </c>
      <c r="F5898" s="125"/>
      <c r="G5898" s="125">
        <v>1</v>
      </c>
      <c r="H5898" s="152">
        <v>383</v>
      </c>
      <c r="I5898" s="162">
        <v>0.25</v>
      </c>
      <c r="J5898" s="158">
        <f t="shared" si="181"/>
        <v>287.25</v>
      </c>
    </row>
    <row r="5899" spans="1:10" ht="15.75">
      <c r="A5899" s="37">
        <f t="shared" si="182"/>
        <v>5895</v>
      </c>
      <c r="B5899" s="124" t="s">
        <v>201</v>
      </c>
      <c r="C5899" s="125" t="s">
        <v>10572</v>
      </c>
      <c r="D5899" s="125" t="s">
        <v>10573</v>
      </c>
      <c r="E5899" s="125" t="s">
        <v>13409</v>
      </c>
      <c r="F5899" s="125"/>
      <c r="G5899" s="125">
        <v>1</v>
      </c>
      <c r="H5899" s="152">
        <v>503</v>
      </c>
      <c r="I5899" s="162">
        <v>0.25</v>
      </c>
      <c r="J5899" s="158">
        <f t="shared" si="181"/>
        <v>377.25</v>
      </c>
    </row>
    <row r="5900" spans="1:10" ht="15.75">
      <c r="A5900" s="37">
        <f t="shared" si="182"/>
        <v>5896</v>
      </c>
      <c r="B5900" s="124" t="s">
        <v>201</v>
      </c>
      <c r="C5900" s="125" t="s">
        <v>10574</v>
      </c>
      <c r="D5900" s="125" t="s">
        <v>10575</v>
      </c>
      <c r="E5900" s="125" t="s">
        <v>13409</v>
      </c>
      <c r="F5900" s="125"/>
      <c r="G5900" s="125">
        <v>1</v>
      </c>
      <c r="H5900" s="152">
        <v>500</v>
      </c>
      <c r="I5900" s="162">
        <v>0.25</v>
      </c>
      <c r="J5900" s="158">
        <f t="shared" si="181"/>
        <v>375</v>
      </c>
    </row>
    <row r="5901" spans="1:10" ht="15.75">
      <c r="A5901" s="37">
        <f t="shared" si="182"/>
        <v>5897</v>
      </c>
      <c r="B5901" s="124" t="s">
        <v>201</v>
      </c>
      <c r="C5901" s="125" t="s">
        <v>10576</v>
      </c>
      <c r="D5901" s="125" t="s">
        <v>10577</v>
      </c>
      <c r="E5901" s="125" t="s">
        <v>13409</v>
      </c>
      <c r="F5901" s="125"/>
      <c r="G5901" s="125">
        <v>1</v>
      </c>
      <c r="H5901" s="152">
        <v>533</v>
      </c>
      <c r="I5901" s="162">
        <v>0.25</v>
      </c>
      <c r="J5901" s="158">
        <f t="shared" si="181"/>
        <v>399.75</v>
      </c>
    </row>
    <row r="5902" spans="1:10" ht="30">
      <c r="A5902" s="37">
        <f t="shared" si="182"/>
        <v>5898</v>
      </c>
      <c r="B5902" s="124" t="s">
        <v>201</v>
      </c>
      <c r="C5902" s="125" t="s">
        <v>10578</v>
      </c>
      <c r="D5902" s="125" t="s">
        <v>10579</v>
      </c>
      <c r="E5902" s="125" t="s">
        <v>13409</v>
      </c>
      <c r="F5902" s="125"/>
      <c r="G5902" s="125">
        <v>1</v>
      </c>
      <c r="H5902" s="152">
        <v>403</v>
      </c>
      <c r="I5902" s="162">
        <v>0.25</v>
      </c>
      <c r="J5902" s="158">
        <f t="shared" si="181"/>
        <v>302.25</v>
      </c>
    </row>
    <row r="5903" spans="1:10" ht="15.75">
      <c r="A5903" s="37">
        <f t="shared" si="182"/>
        <v>5899</v>
      </c>
      <c r="B5903" s="124" t="s">
        <v>201</v>
      </c>
      <c r="C5903" s="125" t="s">
        <v>10580</v>
      </c>
      <c r="D5903" s="125" t="s">
        <v>10581</v>
      </c>
      <c r="E5903" s="125" t="s">
        <v>13409</v>
      </c>
      <c r="F5903" s="125"/>
      <c r="G5903" s="125">
        <v>1</v>
      </c>
      <c r="H5903" s="152">
        <v>575</v>
      </c>
      <c r="I5903" s="162">
        <v>0.25</v>
      </c>
      <c r="J5903" s="158">
        <f t="shared" si="181"/>
        <v>431.25</v>
      </c>
    </row>
    <row r="5904" spans="1:10" ht="15.75">
      <c r="A5904" s="37">
        <f t="shared" si="182"/>
        <v>5900</v>
      </c>
      <c r="B5904" s="124" t="s">
        <v>201</v>
      </c>
      <c r="C5904" s="125" t="s">
        <v>10582</v>
      </c>
      <c r="D5904" s="125" t="s">
        <v>10583</v>
      </c>
      <c r="E5904" s="125" t="s">
        <v>13409</v>
      </c>
      <c r="F5904" s="125"/>
      <c r="G5904" s="125">
        <v>1</v>
      </c>
      <c r="H5904" s="152">
        <v>288</v>
      </c>
      <c r="I5904" s="162">
        <v>0.25</v>
      </c>
      <c r="J5904" s="158">
        <f t="shared" si="181"/>
        <v>216</v>
      </c>
    </row>
    <row r="5905" spans="1:10" ht="15.75">
      <c r="A5905" s="37">
        <f t="shared" si="182"/>
        <v>5901</v>
      </c>
      <c r="B5905" s="124" t="s">
        <v>201</v>
      </c>
      <c r="C5905" s="125" t="s">
        <v>10584</v>
      </c>
      <c r="D5905" s="125" t="s">
        <v>10585</v>
      </c>
      <c r="E5905" s="125" t="s">
        <v>13409</v>
      </c>
      <c r="F5905" s="125"/>
      <c r="G5905" s="125">
        <v>1</v>
      </c>
      <c r="H5905" s="152">
        <v>288</v>
      </c>
      <c r="I5905" s="162">
        <v>0.25</v>
      </c>
      <c r="J5905" s="158">
        <f t="shared" si="181"/>
        <v>216</v>
      </c>
    </row>
    <row r="5906" spans="1:10" ht="15.75">
      <c r="A5906" s="37">
        <f t="shared" si="182"/>
        <v>5902</v>
      </c>
      <c r="B5906" s="124" t="s">
        <v>201</v>
      </c>
      <c r="C5906" s="125" t="s">
        <v>14275</v>
      </c>
      <c r="D5906" s="125" t="s">
        <v>14276</v>
      </c>
      <c r="E5906" s="125" t="s">
        <v>13409</v>
      </c>
      <c r="F5906" s="125"/>
      <c r="G5906" s="125">
        <v>1</v>
      </c>
      <c r="H5906" s="152">
        <v>247</v>
      </c>
      <c r="I5906" s="162">
        <v>0.25</v>
      </c>
      <c r="J5906" s="158">
        <f t="shared" ref="J5906:J5969" si="183">H5906*(1-I5906)</f>
        <v>185.25</v>
      </c>
    </row>
    <row r="5907" spans="1:10" ht="15.75">
      <c r="A5907" s="37">
        <f t="shared" si="182"/>
        <v>5903</v>
      </c>
      <c r="B5907" s="124" t="s">
        <v>201</v>
      </c>
      <c r="C5907" s="125" t="s">
        <v>10586</v>
      </c>
      <c r="D5907" s="125" t="s">
        <v>10587</v>
      </c>
      <c r="E5907" s="125" t="s">
        <v>13409</v>
      </c>
      <c r="F5907" s="125"/>
      <c r="G5907" s="125">
        <v>1</v>
      </c>
      <c r="H5907" s="152">
        <v>226</v>
      </c>
      <c r="I5907" s="162">
        <v>0.25</v>
      </c>
      <c r="J5907" s="158">
        <f t="shared" si="183"/>
        <v>169.5</v>
      </c>
    </row>
    <row r="5908" spans="1:10" ht="15.75">
      <c r="A5908" s="37">
        <f t="shared" si="182"/>
        <v>5904</v>
      </c>
      <c r="B5908" s="124" t="s">
        <v>201</v>
      </c>
      <c r="C5908" s="125" t="s">
        <v>10588</v>
      </c>
      <c r="D5908" s="125" t="s">
        <v>10589</v>
      </c>
      <c r="E5908" s="125" t="s">
        <v>13409</v>
      </c>
      <c r="F5908" s="125"/>
      <c r="G5908" s="125">
        <v>1</v>
      </c>
      <c r="H5908" s="152">
        <v>226</v>
      </c>
      <c r="I5908" s="162">
        <v>0.25</v>
      </c>
      <c r="J5908" s="158">
        <f t="shared" si="183"/>
        <v>169.5</v>
      </c>
    </row>
    <row r="5909" spans="1:10" ht="15.75">
      <c r="A5909" s="37">
        <f t="shared" si="182"/>
        <v>5905</v>
      </c>
      <c r="B5909" s="124" t="s">
        <v>201</v>
      </c>
      <c r="C5909" s="125" t="s">
        <v>10590</v>
      </c>
      <c r="D5909" s="125" t="s">
        <v>10591</v>
      </c>
      <c r="E5909" s="125" t="s">
        <v>13409</v>
      </c>
      <c r="F5909" s="125"/>
      <c r="G5909" s="125">
        <v>1</v>
      </c>
      <c r="H5909" s="152">
        <v>428</v>
      </c>
      <c r="I5909" s="162">
        <v>0.25</v>
      </c>
      <c r="J5909" s="158">
        <f t="shared" si="183"/>
        <v>321</v>
      </c>
    </row>
    <row r="5910" spans="1:10" ht="15.75">
      <c r="A5910" s="37">
        <f t="shared" si="182"/>
        <v>5906</v>
      </c>
      <c r="B5910" s="124" t="s">
        <v>201</v>
      </c>
      <c r="C5910" s="125" t="s">
        <v>10592</v>
      </c>
      <c r="D5910" s="125" t="s">
        <v>10593</v>
      </c>
      <c r="E5910" s="125" t="s">
        <v>13409</v>
      </c>
      <c r="F5910" s="125"/>
      <c r="G5910" s="125">
        <v>1</v>
      </c>
      <c r="H5910" s="152">
        <v>446</v>
      </c>
      <c r="I5910" s="162">
        <v>0.25</v>
      </c>
      <c r="J5910" s="158">
        <f t="shared" si="183"/>
        <v>334.5</v>
      </c>
    </row>
    <row r="5911" spans="1:10" ht="15.75">
      <c r="A5911" s="37">
        <f t="shared" si="182"/>
        <v>5907</v>
      </c>
      <c r="B5911" s="124" t="s">
        <v>201</v>
      </c>
      <c r="C5911" s="125" t="s">
        <v>14277</v>
      </c>
      <c r="D5911" s="125" t="s">
        <v>14278</v>
      </c>
      <c r="E5911" s="125" t="s">
        <v>13409</v>
      </c>
      <c r="F5911" s="125"/>
      <c r="G5911" s="125">
        <v>1</v>
      </c>
      <c r="H5911" s="152">
        <v>357</v>
      </c>
      <c r="I5911" s="162">
        <v>0.25</v>
      </c>
      <c r="J5911" s="158">
        <f t="shared" si="183"/>
        <v>267.75</v>
      </c>
    </row>
    <row r="5912" spans="1:10" ht="15.75">
      <c r="A5912" s="37">
        <f t="shared" si="182"/>
        <v>5908</v>
      </c>
      <c r="B5912" s="124" t="s">
        <v>201</v>
      </c>
      <c r="C5912" s="125" t="s">
        <v>10594</v>
      </c>
      <c r="D5912" s="125" t="s">
        <v>10595</v>
      </c>
      <c r="E5912" s="125" t="s">
        <v>13409</v>
      </c>
      <c r="F5912" s="125"/>
      <c r="G5912" s="125">
        <v>1</v>
      </c>
      <c r="H5912" s="152">
        <v>640</v>
      </c>
      <c r="I5912" s="162">
        <v>0.25</v>
      </c>
      <c r="J5912" s="158">
        <f t="shared" si="183"/>
        <v>480</v>
      </c>
    </row>
    <row r="5913" spans="1:10" ht="15.75">
      <c r="A5913" s="37">
        <f t="shared" si="182"/>
        <v>5909</v>
      </c>
      <c r="B5913" s="124" t="s">
        <v>201</v>
      </c>
      <c r="C5913" s="125" t="s">
        <v>10596</v>
      </c>
      <c r="D5913" s="125" t="s">
        <v>10597</v>
      </c>
      <c r="E5913" s="125" t="s">
        <v>13409</v>
      </c>
      <c r="F5913" s="125"/>
      <c r="G5913" s="125">
        <v>1</v>
      </c>
      <c r="H5913" s="152">
        <v>640</v>
      </c>
      <c r="I5913" s="162">
        <v>0.25</v>
      </c>
      <c r="J5913" s="158">
        <f t="shared" si="183"/>
        <v>480</v>
      </c>
    </row>
    <row r="5914" spans="1:10" ht="15.75">
      <c r="A5914" s="37">
        <f t="shared" si="182"/>
        <v>5910</v>
      </c>
      <c r="B5914" s="124" t="s">
        <v>201</v>
      </c>
      <c r="C5914" s="125" t="s">
        <v>14279</v>
      </c>
      <c r="D5914" s="125" t="s">
        <v>14280</v>
      </c>
      <c r="E5914" s="125" t="s">
        <v>13409</v>
      </c>
      <c r="F5914" s="125"/>
      <c r="G5914" s="125">
        <v>1</v>
      </c>
      <c r="H5914" s="152">
        <v>555</v>
      </c>
      <c r="I5914" s="162">
        <v>0.25</v>
      </c>
      <c r="J5914" s="158">
        <f t="shared" si="183"/>
        <v>416.25</v>
      </c>
    </row>
    <row r="5915" spans="1:10" ht="15.75">
      <c r="A5915" s="37">
        <f t="shared" si="182"/>
        <v>5911</v>
      </c>
      <c r="B5915" s="124" t="s">
        <v>201</v>
      </c>
      <c r="C5915" s="125" t="s">
        <v>10598</v>
      </c>
      <c r="D5915" s="125" t="s">
        <v>10599</v>
      </c>
      <c r="E5915" s="125" t="s">
        <v>13409</v>
      </c>
      <c r="F5915" s="125"/>
      <c r="G5915" s="125">
        <v>1</v>
      </c>
      <c r="H5915" s="152">
        <v>760</v>
      </c>
      <c r="I5915" s="162">
        <v>0.25</v>
      </c>
      <c r="J5915" s="158">
        <f t="shared" si="183"/>
        <v>570</v>
      </c>
    </row>
    <row r="5916" spans="1:10" ht="15.75">
      <c r="A5916" s="37">
        <f t="shared" si="182"/>
        <v>5912</v>
      </c>
      <c r="B5916" s="124" t="s">
        <v>201</v>
      </c>
      <c r="C5916" s="125" t="s">
        <v>10600</v>
      </c>
      <c r="D5916" s="125" t="s">
        <v>10601</v>
      </c>
      <c r="E5916" s="125" t="s">
        <v>13409</v>
      </c>
      <c r="F5916" s="125"/>
      <c r="G5916" s="125">
        <v>1</v>
      </c>
      <c r="H5916" s="152">
        <v>760</v>
      </c>
      <c r="I5916" s="162">
        <v>0.25</v>
      </c>
      <c r="J5916" s="158">
        <f t="shared" si="183"/>
        <v>570</v>
      </c>
    </row>
    <row r="5917" spans="1:10" ht="15.75">
      <c r="A5917" s="37">
        <f t="shared" si="182"/>
        <v>5913</v>
      </c>
      <c r="B5917" s="124" t="s">
        <v>201</v>
      </c>
      <c r="C5917" s="125" t="s">
        <v>14281</v>
      </c>
      <c r="D5917" s="125" t="s">
        <v>14282</v>
      </c>
      <c r="E5917" s="125" t="s">
        <v>13409</v>
      </c>
      <c r="F5917" s="125"/>
      <c r="G5917" s="125">
        <v>1</v>
      </c>
      <c r="H5917" s="152">
        <v>665</v>
      </c>
      <c r="I5917" s="162">
        <v>0.25</v>
      </c>
      <c r="J5917" s="158">
        <f t="shared" si="183"/>
        <v>498.75</v>
      </c>
    </row>
    <row r="5918" spans="1:10" ht="15.75">
      <c r="A5918" s="37">
        <f t="shared" si="182"/>
        <v>5914</v>
      </c>
      <c r="B5918" s="124" t="s">
        <v>201</v>
      </c>
      <c r="C5918" s="125" t="s">
        <v>14283</v>
      </c>
      <c r="D5918" s="125" t="s">
        <v>14284</v>
      </c>
      <c r="E5918" s="125" t="s">
        <v>13409</v>
      </c>
      <c r="F5918" s="125"/>
      <c r="G5918" s="125">
        <v>1</v>
      </c>
      <c r="H5918" s="152">
        <v>775</v>
      </c>
      <c r="I5918" s="162">
        <v>0.25</v>
      </c>
      <c r="J5918" s="158">
        <f t="shared" si="183"/>
        <v>581.25</v>
      </c>
    </row>
    <row r="5919" spans="1:10" ht="15.75">
      <c r="A5919" s="37">
        <f t="shared" si="182"/>
        <v>5915</v>
      </c>
      <c r="B5919" s="124" t="s">
        <v>201</v>
      </c>
      <c r="C5919" s="125" t="s">
        <v>10602</v>
      </c>
      <c r="D5919" s="125" t="s">
        <v>10603</v>
      </c>
      <c r="E5919" s="125" t="s">
        <v>13409</v>
      </c>
      <c r="F5919" s="125"/>
      <c r="G5919" s="125">
        <v>1</v>
      </c>
      <c r="H5919" s="152">
        <v>463</v>
      </c>
      <c r="I5919" s="162">
        <v>0.25</v>
      </c>
      <c r="J5919" s="158">
        <f t="shared" si="183"/>
        <v>347.25</v>
      </c>
    </row>
    <row r="5920" spans="1:10" ht="15.75">
      <c r="A5920" s="37">
        <f t="shared" si="182"/>
        <v>5916</v>
      </c>
      <c r="B5920" s="124" t="s">
        <v>201</v>
      </c>
      <c r="C5920" s="125" t="s">
        <v>10604</v>
      </c>
      <c r="D5920" s="125" t="s">
        <v>10605</v>
      </c>
      <c r="E5920" s="125" t="s">
        <v>13409</v>
      </c>
      <c r="F5920" s="125"/>
      <c r="G5920" s="125">
        <v>1</v>
      </c>
      <c r="H5920" s="152">
        <v>228</v>
      </c>
      <c r="I5920" s="162">
        <v>0.25</v>
      </c>
      <c r="J5920" s="158">
        <f t="shared" si="183"/>
        <v>171</v>
      </c>
    </row>
    <row r="5921" spans="1:10" ht="30">
      <c r="A5921" s="37">
        <f t="shared" si="182"/>
        <v>5917</v>
      </c>
      <c r="B5921" s="124" t="s">
        <v>201</v>
      </c>
      <c r="C5921" s="125" t="s">
        <v>10606</v>
      </c>
      <c r="D5921" s="125" t="s">
        <v>10607</v>
      </c>
      <c r="E5921" s="125" t="s">
        <v>13409</v>
      </c>
      <c r="F5921" s="125"/>
      <c r="G5921" s="125">
        <v>1</v>
      </c>
      <c r="H5921" s="152">
        <v>350</v>
      </c>
      <c r="I5921" s="162">
        <v>0.25</v>
      </c>
      <c r="J5921" s="158">
        <f t="shared" si="183"/>
        <v>262.5</v>
      </c>
    </row>
    <row r="5922" spans="1:10" ht="15.75">
      <c r="A5922" s="37">
        <f t="shared" si="182"/>
        <v>5918</v>
      </c>
      <c r="B5922" s="124" t="s">
        <v>201</v>
      </c>
      <c r="C5922" s="125" t="s">
        <v>10608</v>
      </c>
      <c r="D5922" s="125" t="s">
        <v>10609</v>
      </c>
      <c r="E5922" s="125" t="s">
        <v>13409</v>
      </c>
      <c r="F5922" s="125"/>
      <c r="G5922" s="125">
        <v>1</v>
      </c>
      <c r="H5922" s="152">
        <v>296</v>
      </c>
      <c r="I5922" s="162">
        <v>0.25</v>
      </c>
      <c r="J5922" s="158">
        <f t="shared" si="183"/>
        <v>222</v>
      </c>
    </row>
    <row r="5923" spans="1:10" ht="15.75">
      <c r="A5923" s="37">
        <f t="shared" si="182"/>
        <v>5919</v>
      </c>
      <c r="B5923" s="124" t="s">
        <v>201</v>
      </c>
      <c r="C5923" s="125" t="s">
        <v>10610</v>
      </c>
      <c r="D5923" s="125" t="s">
        <v>10611</v>
      </c>
      <c r="E5923" s="125" t="s">
        <v>13409</v>
      </c>
      <c r="F5923" s="125"/>
      <c r="G5923" s="125">
        <v>1</v>
      </c>
      <c r="H5923" s="152">
        <v>326</v>
      </c>
      <c r="I5923" s="162">
        <v>0.25</v>
      </c>
      <c r="J5923" s="158">
        <f t="shared" si="183"/>
        <v>244.5</v>
      </c>
    </row>
    <row r="5924" spans="1:10" ht="15.75">
      <c r="A5924" s="37">
        <f t="shared" si="182"/>
        <v>5920</v>
      </c>
      <c r="B5924" s="124" t="s">
        <v>201</v>
      </c>
      <c r="C5924" s="125" t="s">
        <v>10612</v>
      </c>
      <c r="D5924" s="125" t="s">
        <v>10613</v>
      </c>
      <c r="E5924" s="125" t="s">
        <v>13409</v>
      </c>
      <c r="F5924" s="125"/>
      <c r="G5924" s="125">
        <v>1</v>
      </c>
      <c r="H5924" s="152">
        <v>235</v>
      </c>
      <c r="I5924" s="162">
        <v>0.25</v>
      </c>
      <c r="J5924" s="158">
        <f t="shared" si="183"/>
        <v>176.25</v>
      </c>
    </row>
    <row r="5925" spans="1:10" ht="30">
      <c r="A5925" s="37">
        <f t="shared" si="182"/>
        <v>5921</v>
      </c>
      <c r="B5925" s="124" t="s">
        <v>201</v>
      </c>
      <c r="C5925" s="125" t="s">
        <v>10614</v>
      </c>
      <c r="D5925" s="125" t="s">
        <v>10615</v>
      </c>
      <c r="E5925" s="125" t="s">
        <v>13409</v>
      </c>
      <c r="F5925" s="125"/>
      <c r="G5925" s="125">
        <v>1</v>
      </c>
      <c r="H5925" s="152">
        <v>256</v>
      </c>
      <c r="I5925" s="162">
        <v>0.25</v>
      </c>
      <c r="J5925" s="158">
        <f t="shared" si="183"/>
        <v>192</v>
      </c>
    </row>
    <row r="5926" spans="1:10" ht="15.75">
      <c r="A5926" s="37">
        <f t="shared" si="182"/>
        <v>5922</v>
      </c>
      <c r="B5926" s="124" t="s">
        <v>201</v>
      </c>
      <c r="C5926" s="125" t="s">
        <v>10616</v>
      </c>
      <c r="D5926" s="125" t="s">
        <v>10617</v>
      </c>
      <c r="E5926" s="125" t="s">
        <v>13409</v>
      </c>
      <c r="F5926" s="125"/>
      <c r="G5926" s="125">
        <v>1</v>
      </c>
      <c r="H5926" s="152">
        <v>267</v>
      </c>
      <c r="I5926" s="162">
        <v>0.25</v>
      </c>
      <c r="J5926" s="158">
        <f t="shared" si="183"/>
        <v>200.25</v>
      </c>
    </row>
    <row r="5927" spans="1:10" ht="15.75">
      <c r="A5927" s="37">
        <f t="shared" si="182"/>
        <v>5923</v>
      </c>
      <c r="B5927" s="124" t="s">
        <v>201</v>
      </c>
      <c r="C5927" s="125" t="s">
        <v>10618</v>
      </c>
      <c r="D5927" s="125" t="s">
        <v>10619</v>
      </c>
      <c r="E5927" s="125" t="s">
        <v>13409</v>
      </c>
      <c r="F5927" s="125"/>
      <c r="G5927" s="125">
        <v>1</v>
      </c>
      <c r="H5927" s="152">
        <v>277</v>
      </c>
      <c r="I5927" s="162">
        <v>0.25</v>
      </c>
      <c r="J5927" s="158">
        <f t="shared" si="183"/>
        <v>207.75</v>
      </c>
    </row>
    <row r="5928" spans="1:10" ht="30">
      <c r="A5928" s="37">
        <f t="shared" si="182"/>
        <v>5924</v>
      </c>
      <c r="B5928" s="124" t="s">
        <v>201</v>
      </c>
      <c r="C5928" s="125" t="s">
        <v>10620</v>
      </c>
      <c r="D5928" s="125" t="s">
        <v>10621</v>
      </c>
      <c r="E5928" s="125" t="s">
        <v>13409</v>
      </c>
      <c r="F5928" s="125"/>
      <c r="G5928" s="125">
        <v>1</v>
      </c>
      <c r="H5928" s="152">
        <v>254</v>
      </c>
      <c r="I5928" s="162">
        <v>0.25</v>
      </c>
      <c r="J5928" s="158">
        <f t="shared" si="183"/>
        <v>190.5</v>
      </c>
    </row>
    <row r="5929" spans="1:10" ht="15.75">
      <c r="A5929" s="37">
        <f t="shared" si="182"/>
        <v>5925</v>
      </c>
      <c r="B5929" s="124" t="s">
        <v>201</v>
      </c>
      <c r="C5929" s="125" t="s">
        <v>10622</v>
      </c>
      <c r="D5929" s="125" t="s">
        <v>10623</v>
      </c>
      <c r="E5929" s="125" t="s">
        <v>13409</v>
      </c>
      <c r="F5929" s="125"/>
      <c r="G5929" s="125">
        <v>1</v>
      </c>
      <c r="H5929" s="152">
        <v>245</v>
      </c>
      <c r="I5929" s="162">
        <v>0.25</v>
      </c>
      <c r="J5929" s="158">
        <f t="shared" si="183"/>
        <v>183.75</v>
      </c>
    </row>
    <row r="5930" spans="1:10" ht="15.75">
      <c r="A5930" s="37">
        <f t="shared" si="182"/>
        <v>5926</v>
      </c>
      <c r="B5930" s="124" t="s">
        <v>201</v>
      </c>
      <c r="C5930" s="125" t="s">
        <v>10624</v>
      </c>
      <c r="D5930" s="125" t="s">
        <v>10625</v>
      </c>
      <c r="E5930" s="125" t="s">
        <v>13409</v>
      </c>
      <c r="F5930" s="125"/>
      <c r="G5930" s="125">
        <v>1</v>
      </c>
      <c r="H5930" s="152">
        <v>245</v>
      </c>
      <c r="I5930" s="162">
        <v>0.25</v>
      </c>
      <c r="J5930" s="158">
        <f t="shared" si="183"/>
        <v>183.75</v>
      </c>
    </row>
    <row r="5931" spans="1:10" ht="15.75">
      <c r="A5931" s="37">
        <f t="shared" si="182"/>
        <v>5927</v>
      </c>
      <c r="B5931" s="124" t="s">
        <v>201</v>
      </c>
      <c r="C5931" s="125" t="s">
        <v>10626</v>
      </c>
      <c r="D5931" s="125" t="s">
        <v>10627</v>
      </c>
      <c r="E5931" s="125" t="s">
        <v>13409</v>
      </c>
      <c r="F5931" s="125"/>
      <c r="G5931" s="125">
        <v>1</v>
      </c>
      <c r="H5931" s="152">
        <v>265</v>
      </c>
      <c r="I5931" s="162">
        <v>0.25</v>
      </c>
      <c r="J5931" s="158">
        <f t="shared" si="183"/>
        <v>198.75</v>
      </c>
    </row>
    <row r="5932" spans="1:10" ht="15.75">
      <c r="A5932" s="37">
        <f t="shared" si="182"/>
        <v>5928</v>
      </c>
      <c r="B5932" s="124" t="s">
        <v>201</v>
      </c>
      <c r="C5932" s="125" t="s">
        <v>10628</v>
      </c>
      <c r="D5932" s="125" t="s">
        <v>10629</v>
      </c>
      <c r="E5932" s="125" t="s">
        <v>13409</v>
      </c>
      <c r="F5932" s="125"/>
      <c r="G5932" s="125">
        <v>1</v>
      </c>
      <c r="H5932" s="152">
        <v>347</v>
      </c>
      <c r="I5932" s="162">
        <v>0.25</v>
      </c>
      <c r="J5932" s="158">
        <f t="shared" si="183"/>
        <v>260.25</v>
      </c>
    </row>
    <row r="5933" spans="1:10" ht="15.75">
      <c r="A5933" s="37">
        <f t="shared" si="182"/>
        <v>5929</v>
      </c>
      <c r="B5933" s="124" t="s">
        <v>201</v>
      </c>
      <c r="C5933" s="125" t="s">
        <v>10630</v>
      </c>
      <c r="D5933" s="125" t="s">
        <v>10631</v>
      </c>
      <c r="E5933" s="125" t="s">
        <v>13409</v>
      </c>
      <c r="F5933" s="125"/>
      <c r="G5933" s="125">
        <v>1</v>
      </c>
      <c r="H5933" s="152">
        <v>244</v>
      </c>
      <c r="I5933" s="162">
        <v>0.25</v>
      </c>
      <c r="J5933" s="158">
        <f t="shared" si="183"/>
        <v>183</v>
      </c>
    </row>
    <row r="5934" spans="1:10" ht="15.75">
      <c r="A5934" s="37">
        <f t="shared" si="182"/>
        <v>5930</v>
      </c>
      <c r="B5934" s="124" t="s">
        <v>201</v>
      </c>
      <c r="C5934" s="125" t="s">
        <v>10632</v>
      </c>
      <c r="D5934" s="125" t="s">
        <v>10633</v>
      </c>
      <c r="E5934" s="125" t="s">
        <v>13409</v>
      </c>
      <c r="F5934" s="125"/>
      <c r="G5934" s="125">
        <v>1</v>
      </c>
      <c r="H5934" s="152">
        <v>129</v>
      </c>
      <c r="I5934" s="162">
        <v>0.25</v>
      </c>
      <c r="J5934" s="158">
        <f t="shared" si="183"/>
        <v>96.75</v>
      </c>
    </row>
    <row r="5935" spans="1:10" ht="15.75">
      <c r="A5935" s="37">
        <f t="shared" si="182"/>
        <v>5931</v>
      </c>
      <c r="B5935" s="124" t="s">
        <v>201</v>
      </c>
      <c r="C5935" s="125" t="s">
        <v>10634</v>
      </c>
      <c r="D5935" s="125" t="s">
        <v>10635</v>
      </c>
      <c r="E5935" s="125" t="s">
        <v>13409</v>
      </c>
      <c r="F5935" s="125"/>
      <c r="G5935" s="125">
        <v>1</v>
      </c>
      <c r="H5935" s="152">
        <v>268</v>
      </c>
      <c r="I5935" s="162">
        <v>0.25</v>
      </c>
      <c r="J5935" s="158">
        <f t="shared" si="183"/>
        <v>201</v>
      </c>
    </row>
    <row r="5936" spans="1:10" ht="15.75">
      <c r="A5936" s="37">
        <f t="shared" si="182"/>
        <v>5932</v>
      </c>
      <c r="B5936" s="124" t="s">
        <v>201</v>
      </c>
      <c r="C5936" s="125" t="s">
        <v>10636</v>
      </c>
      <c r="D5936" s="125" t="s">
        <v>10637</v>
      </c>
      <c r="E5936" s="125" t="s">
        <v>13409</v>
      </c>
      <c r="F5936" s="125"/>
      <c r="G5936" s="125">
        <v>1</v>
      </c>
      <c r="H5936" s="152">
        <v>274</v>
      </c>
      <c r="I5936" s="162">
        <v>0.25</v>
      </c>
      <c r="J5936" s="158">
        <f t="shared" si="183"/>
        <v>205.5</v>
      </c>
    </row>
    <row r="5937" spans="1:10" ht="15.75">
      <c r="A5937" s="37">
        <f t="shared" si="182"/>
        <v>5933</v>
      </c>
      <c r="B5937" s="124" t="s">
        <v>201</v>
      </c>
      <c r="C5937" s="125" t="s">
        <v>10638</v>
      </c>
      <c r="D5937" s="125" t="s">
        <v>10639</v>
      </c>
      <c r="E5937" s="125" t="s">
        <v>13409</v>
      </c>
      <c r="F5937" s="125"/>
      <c r="G5937" s="125">
        <v>1</v>
      </c>
      <c r="H5937" s="152">
        <v>269</v>
      </c>
      <c r="I5937" s="162">
        <v>0.25</v>
      </c>
      <c r="J5937" s="158">
        <f t="shared" si="183"/>
        <v>201.75</v>
      </c>
    </row>
    <row r="5938" spans="1:10" ht="30">
      <c r="A5938" s="37">
        <f t="shared" si="182"/>
        <v>5934</v>
      </c>
      <c r="B5938" s="124" t="s">
        <v>201</v>
      </c>
      <c r="C5938" s="125" t="s">
        <v>10640</v>
      </c>
      <c r="D5938" s="125" t="s">
        <v>10641</v>
      </c>
      <c r="E5938" s="125" t="s">
        <v>13409</v>
      </c>
      <c r="F5938" s="125"/>
      <c r="G5938" s="125">
        <v>1</v>
      </c>
      <c r="H5938" s="152">
        <v>71</v>
      </c>
      <c r="I5938" s="162">
        <v>0.25</v>
      </c>
      <c r="J5938" s="158">
        <f t="shared" si="183"/>
        <v>53.25</v>
      </c>
    </row>
    <row r="5939" spans="1:10" ht="15.75">
      <c r="A5939" s="37">
        <f t="shared" si="182"/>
        <v>5935</v>
      </c>
      <c r="B5939" s="124" t="s">
        <v>201</v>
      </c>
      <c r="C5939" s="125" t="s">
        <v>10642</v>
      </c>
      <c r="D5939" s="125" t="s">
        <v>10643</v>
      </c>
      <c r="E5939" s="125" t="s">
        <v>13409</v>
      </c>
      <c r="F5939" s="125"/>
      <c r="G5939" s="125">
        <v>1</v>
      </c>
      <c r="H5939" s="152">
        <v>66.5</v>
      </c>
      <c r="I5939" s="162">
        <v>0.25</v>
      </c>
      <c r="J5939" s="158">
        <f t="shared" si="183"/>
        <v>49.875</v>
      </c>
    </row>
    <row r="5940" spans="1:10" ht="15.75">
      <c r="A5940" s="37">
        <f t="shared" si="182"/>
        <v>5936</v>
      </c>
      <c r="B5940" s="124" t="s">
        <v>201</v>
      </c>
      <c r="C5940" s="125" t="s">
        <v>14285</v>
      </c>
      <c r="D5940" s="125" t="s">
        <v>14286</v>
      </c>
      <c r="E5940" s="125" t="s">
        <v>13409</v>
      </c>
      <c r="F5940" s="125"/>
      <c r="G5940" s="125">
        <v>1</v>
      </c>
      <c r="H5940" s="152">
        <v>80</v>
      </c>
      <c r="I5940" s="162">
        <v>0.25</v>
      </c>
      <c r="J5940" s="158">
        <f t="shared" si="183"/>
        <v>60</v>
      </c>
    </row>
    <row r="5941" spans="1:10" ht="15.75">
      <c r="A5941" s="37">
        <f t="shared" si="182"/>
        <v>5937</v>
      </c>
      <c r="B5941" s="124" t="s">
        <v>201</v>
      </c>
      <c r="C5941" s="125" t="s">
        <v>14287</v>
      </c>
      <c r="D5941" s="125" t="s">
        <v>14288</v>
      </c>
      <c r="E5941" s="125" t="s">
        <v>13409</v>
      </c>
      <c r="F5941" s="125"/>
      <c r="G5941" s="125">
        <v>1</v>
      </c>
      <c r="H5941" s="152">
        <v>430</v>
      </c>
      <c r="I5941" s="162">
        <v>0.25</v>
      </c>
      <c r="J5941" s="158">
        <f t="shared" si="183"/>
        <v>322.5</v>
      </c>
    </row>
    <row r="5942" spans="1:10" ht="15.75">
      <c r="A5942" s="37">
        <f t="shared" si="182"/>
        <v>5938</v>
      </c>
      <c r="B5942" s="124" t="s">
        <v>201</v>
      </c>
      <c r="C5942" s="125" t="s">
        <v>14289</v>
      </c>
      <c r="D5942" s="125" t="s">
        <v>14290</v>
      </c>
      <c r="E5942" s="125" t="s">
        <v>13409</v>
      </c>
      <c r="F5942" s="125"/>
      <c r="G5942" s="125">
        <v>1</v>
      </c>
      <c r="H5942" s="152">
        <v>430</v>
      </c>
      <c r="I5942" s="162">
        <v>0.25</v>
      </c>
      <c r="J5942" s="158">
        <f t="shared" si="183"/>
        <v>322.5</v>
      </c>
    </row>
    <row r="5943" spans="1:10" ht="15.75">
      <c r="A5943" s="37">
        <f t="shared" si="182"/>
        <v>5939</v>
      </c>
      <c r="B5943" s="124" t="s">
        <v>201</v>
      </c>
      <c r="C5943" s="125" t="s">
        <v>14291</v>
      </c>
      <c r="D5943" s="125" t="s">
        <v>14292</v>
      </c>
      <c r="E5943" s="125" t="s">
        <v>13409</v>
      </c>
      <c r="F5943" s="125"/>
      <c r="G5943" s="125">
        <v>1</v>
      </c>
      <c r="H5943" s="152">
        <v>402</v>
      </c>
      <c r="I5943" s="162">
        <v>0.25</v>
      </c>
      <c r="J5943" s="158">
        <f t="shared" si="183"/>
        <v>301.5</v>
      </c>
    </row>
    <row r="5944" spans="1:10" ht="15.75">
      <c r="A5944" s="37">
        <f t="shared" si="182"/>
        <v>5940</v>
      </c>
      <c r="B5944" s="124" t="s">
        <v>201</v>
      </c>
      <c r="C5944" s="125" t="s">
        <v>14293</v>
      </c>
      <c r="D5944" s="125" t="s">
        <v>14294</v>
      </c>
      <c r="E5944" s="125" t="s">
        <v>13409</v>
      </c>
      <c r="F5944" s="125"/>
      <c r="G5944" s="125">
        <v>1</v>
      </c>
      <c r="H5944" s="152">
        <v>785</v>
      </c>
      <c r="I5944" s="162">
        <v>0.25</v>
      </c>
      <c r="J5944" s="158">
        <f t="shared" si="183"/>
        <v>588.75</v>
      </c>
    </row>
    <row r="5945" spans="1:10" ht="15.75">
      <c r="A5945" s="37">
        <f t="shared" si="182"/>
        <v>5941</v>
      </c>
      <c r="B5945" s="124" t="s">
        <v>201</v>
      </c>
      <c r="C5945" s="125" t="s">
        <v>10658</v>
      </c>
      <c r="D5945" s="125" t="s">
        <v>10659</v>
      </c>
      <c r="E5945" s="125" t="s">
        <v>13409</v>
      </c>
      <c r="F5945" s="125"/>
      <c r="G5945" s="125">
        <v>1</v>
      </c>
      <c r="H5945" s="152">
        <v>463</v>
      </c>
      <c r="I5945" s="162">
        <v>0.25</v>
      </c>
      <c r="J5945" s="158">
        <f t="shared" si="183"/>
        <v>347.25</v>
      </c>
    </row>
    <row r="5946" spans="1:10" ht="15.75">
      <c r="A5946" s="37">
        <f t="shared" si="182"/>
        <v>5942</v>
      </c>
      <c r="B5946" s="124" t="s">
        <v>201</v>
      </c>
      <c r="C5946" s="125" t="s">
        <v>10660</v>
      </c>
      <c r="D5946" s="125" t="s">
        <v>10661</v>
      </c>
      <c r="E5946" s="125" t="s">
        <v>13409</v>
      </c>
      <c r="F5946" s="125"/>
      <c r="G5946" s="125">
        <v>1</v>
      </c>
      <c r="H5946" s="152">
        <v>41.5</v>
      </c>
      <c r="I5946" s="162">
        <v>0.25</v>
      </c>
      <c r="J5946" s="158">
        <f t="shared" si="183"/>
        <v>31.125</v>
      </c>
    </row>
    <row r="5947" spans="1:10" ht="15.75">
      <c r="A5947" s="37">
        <f t="shared" si="182"/>
        <v>5943</v>
      </c>
      <c r="B5947" s="124" t="s">
        <v>201</v>
      </c>
      <c r="C5947" s="125" t="s">
        <v>10662</v>
      </c>
      <c r="D5947" s="125" t="s">
        <v>10663</v>
      </c>
      <c r="E5947" s="125" t="s">
        <v>13409</v>
      </c>
      <c r="F5947" s="125"/>
      <c r="G5947" s="125">
        <v>1</v>
      </c>
      <c r="H5947" s="152">
        <v>630</v>
      </c>
      <c r="I5947" s="162">
        <v>0.25</v>
      </c>
      <c r="J5947" s="158">
        <f t="shared" si="183"/>
        <v>472.5</v>
      </c>
    </row>
    <row r="5948" spans="1:10" ht="30">
      <c r="A5948" s="37">
        <f t="shared" si="182"/>
        <v>5944</v>
      </c>
      <c r="B5948" s="124" t="s">
        <v>201</v>
      </c>
      <c r="C5948" s="125" t="s">
        <v>10664</v>
      </c>
      <c r="D5948" s="125" t="s">
        <v>10665</v>
      </c>
      <c r="E5948" s="125" t="s">
        <v>13409</v>
      </c>
      <c r="F5948" s="125"/>
      <c r="G5948" s="125">
        <v>1</v>
      </c>
      <c r="H5948" s="152">
        <v>690</v>
      </c>
      <c r="I5948" s="162">
        <v>0.25</v>
      </c>
      <c r="J5948" s="158">
        <f t="shared" si="183"/>
        <v>517.5</v>
      </c>
    </row>
    <row r="5949" spans="1:10" ht="15.75">
      <c r="A5949" s="37">
        <f t="shared" si="182"/>
        <v>5945</v>
      </c>
      <c r="B5949" s="124" t="s">
        <v>201</v>
      </c>
      <c r="C5949" s="125" t="s">
        <v>1893</v>
      </c>
      <c r="D5949" s="125" t="s">
        <v>10666</v>
      </c>
      <c r="E5949" s="125" t="s">
        <v>13409</v>
      </c>
      <c r="F5949" s="125"/>
      <c r="G5949" s="125">
        <v>1</v>
      </c>
      <c r="H5949" s="152">
        <v>221</v>
      </c>
      <c r="I5949" s="162">
        <v>0.25</v>
      </c>
      <c r="J5949" s="158">
        <f t="shared" si="183"/>
        <v>165.75</v>
      </c>
    </row>
    <row r="5950" spans="1:10" ht="15.75">
      <c r="A5950" s="37">
        <f t="shared" si="182"/>
        <v>5946</v>
      </c>
      <c r="B5950" s="124" t="s">
        <v>201</v>
      </c>
      <c r="C5950" s="125" t="s">
        <v>1895</v>
      </c>
      <c r="D5950" s="125" t="s">
        <v>10667</v>
      </c>
      <c r="E5950" s="125" t="s">
        <v>13409</v>
      </c>
      <c r="F5950" s="125"/>
      <c r="G5950" s="125">
        <v>1</v>
      </c>
      <c r="H5950" s="152">
        <v>332</v>
      </c>
      <c r="I5950" s="162">
        <v>0.25</v>
      </c>
      <c r="J5950" s="158">
        <f t="shared" si="183"/>
        <v>249</v>
      </c>
    </row>
    <row r="5951" spans="1:10" ht="15.75">
      <c r="A5951" s="37">
        <f t="shared" si="182"/>
        <v>5947</v>
      </c>
      <c r="B5951" s="124" t="s">
        <v>201</v>
      </c>
      <c r="C5951" s="125" t="s">
        <v>1905</v>
      </c>
      <c r="D5951" s="125" t="s">
        <v>10668</v>
      </c>
      <c r="E5951" s="125" t="s">
        <v>13409</v>
      </c>
      <c r="F5951" s="125"/>
      <c r="G5951" s="125">
        <v>1</v>
      </c>
      <c r="H5951" s="152">
        <v>575</v>
      </c>
      <c r="I5951" s="162">
        <v>0.25</v>
      </c>
      <c r="J5951" s="158">
        <f t="shared" si="183"/>
        <v>431.25</v>
      </c>
    </row>
    <row r="5952" spans="1:10" ht="15.75">
      <c r="A5952" s="37">
        <f t="shared" si="182"/>
        <v>5948</v>
      </c>
      <c r="B5952" s="124" t="s">
        <v>201</v>
      </c>
      <c r="C5952" s="125" t="s">
        <v>10669</v>
      </c>
      <c r="D5952" s="125" t="s">
        <v>10670</v>
      </c>
      <c r="E5952" s="125" t="s">
        <v>13409</v>
      </c>
      <c r="F5952" s="125"/>
      <c r="G5952" s="125">
        <v>1</v>
      </c>
      <c r="H5952" s="152">
        <v>79</v>
      </c>
      <c r="I5952" s="162">
        <v>0.25</v>
      </c>
      <c r="J5952" s="158">
        <f t="shared" si="183"/>
        <v>59.25</v>
      </c>
    </row>
    <row r="5953" spans="1:10" ht="15.75">
      <c r="A5953" s="37">
        <f t="shared" si="182"/>
        <v>5949</v>
      </c>
      <c r="B5953" s="124" t="s">
        <v>201</v>
      </c>
      <c r="C5953" s="125" t="s">
        <v>10671</v>
      </c>
      <c r="D5953" s="125" t="s">
        <v>10672</v>
      </c>
      <c r="E5953" s="125" t="s">
        <v>13409</v>
      </c>
      <c r="F5953" s="125"/>
      <c r="G5953" s="125">
        <v>1</v>
      </c>
      <c r="H5953" s="152">
        <v>236</v>
      </c>
      <c r="I5953" s="162">
        <v>0.25</v>
      </c>
      <c r="J5953" s="158">
        <f t="shared" si="183"/>
        <v>177</v>
      </c>
    </row>
    <row r="5954" spans="1:10" ht="15.75">
      <c r="A5954" s="37">
        <f t="shared" si="182"/>
        <v>5950</v>
      </c>
      <c r="B5954" s="124" t="s">
        <v>201</v>
      </c>
      <c r="C5954" s="125" t="s">
        <v>10673</v>
      </c>
      <c r="D5954" s="125" t="s">
        <v>10674</v>
      </c>
      <c r="E5954" s="125" t="s">
        <v>13409</v>
      </c>
      <c r="F5954" s="125"/>
      <c r="G5954" s="125">
        <v>1</v>
      </c>
      <c r="H5954" s="152">
        <v>236</v>
      </c>
      <c r="I5954" s="162">
        <v>0.25</v>
      </c>
      <c r="J5954" s="158">
        <f t="shared" si="183"/>
        <v>177</v>
      </c>
    </row>
    <row r="5955" spans="1:10" ht="30">
      <c r="A5955" s="37">
        <f t="shared" si="182"/>
        <v>5951</v>
      </c>
      <c r="B5955" s="124" t="s">
        <v>201</v>
      </c>
      <c r="C5955" s="125" t="s">
        <v>10675</v>
      </c>
      <c r="D5955" s="125" t="s">
        <v>10676</v>
      </c>
      <c r="E5955" s="125" t="s">
        <v>13409</v>
      </c>
      <c r="F5955" s="125"/>
      <c r="G5955" s="125">
        <v>1</v>
      </c>
      <c r="H5955" s="152">
        <v>1710</v>
      </c>
      <c r="I5955" s="162">
        <v>0.25</v>
      </c>
      <c r="J5955" s="158">
        <f t="shared" si="183"/>
        <v>1282.5</v>
      </c>
    </row>
    <row r="5956" spans="1:10" ht="15.75">
      <c r="A5956" s="37">
        <f t="shared" si="182"/>
        <v>5952</v>
      </c>
      <c r="B5956" s="124" t="s">
        <v>201</v>
      </c>
      <c r="C5956" s="125" t="s">
        <v>10677</v>
      </c>
      <c r="D5956" s="125" t="s">
        <v>10678</v>
      </c>
      <c r="E5956" s="125" t="s">
        <v>13409</v>
      </c>
      <c r="F5956" s="125"/>
      <c r="G5956" s="125">
        <v>1</v>
      </c>
      <c r="H5956" s="152">
        <v>380</v>
      </c>
      <c r="I5956" s="162">
        <v>0.25</v>
      </c>
      <c r="J5956" s="158">
        <f t="shared" si="183"/>
        <v>285</v>
      </c>
    </row>
    <row r="5957" spans="1:10" ht="15.75">
      <c r="A5957" s="37">
        <f t="shared" si="182"/>
        <v>5953</v>
      </c>
      <c r="B5957" s="124" t="s">
        <v>201</v>
      </c>
      <c r="C5957" s="125" t="s">
        <v>10679</v>
      </c>
      <c r="D5957" s="125" t="s">
        <v>10680</v>
      </c>
      <c r="E5957" s="125" t="s">
        <v>13409</v>
      </c>
      <c r="F5957" s="125"/>
      <c r="G5957" s="125">
        <v>1</v>
      </c>
      <c r="H5957" s="152">
        <v>76.5</v>
      </c>
      <c r="I5957" s="162">
        <v>0.25</v>
      </c>
      <c r="J5957" s="158">
        <f t="shared" si="183"/>
        <v>57.375</v>
      </c>
    </row>
    <row r="5958" spans="1:10" ht="15.75">
      <c r="A5958" s="37">
        <f t="shared" si="182"/>
        <v>5954</v>
      </c>
      <c r="B5958" s="124" t="s">
        <v>201</v>
      </c>
      <c r="C5958" s="125" t="s">
        <v>14295</v>
      </c>
      <c r="D5958" s="125" t="s">
        <v>14296</v>
      </c>
      <c r="E5958" s="125" t="s">
        <v>13409</v>
      </c>
      <c r="F5958" s="125"/>
      <c r="G5958" s="125">
        <v>1</v>
      </c>
      <c r="H5958" s="152">
        <v>655</v>
      </c>
      <c r="I5958" s="162">
        <v>0.25</v>
      </c>
      <c r="J5958" s="158">
        <f t="shared" si="183"/>
        <v>491.25</v>
      </c>
    </row>
    <row r="5959" spans="1:10" ht="15.75">
      <c r="A5959" s="37">
        <f t="shared" ref="A5959:A6022" si="184">A5958+1</f>
        <v>5955</v>
      </c>
      <c r="B5959" s="124" t="s">
        <v>201</v>
      </c>
      <c r="C5959" s="125" t="s">
        <v>14297</v>
      </c>
      <c r="D5959" s="125" t="s">
        <v>14298</v>
      </c>
      <c r="E5959" s="125" t="s">
        <v>13409</v>
      </c>
      <c r="F5959" s="125"/>
      <c r="G5959" s="125">
        <v>1</v>
      </c>
      <c r="H5959" s="152">
        <v>655</v>
      </c>
      <c r="I5959" s="162">
        <v>0.25</v>
      </c>
      <c r="J5959" s="158">
        <f t="shared" si="183"/>
        <v>491.25</v>
      </c>
    </row>
    <row r="5960" spans="1:10" ht="15.75">
      <c r="A5960" s="37">
        <f t="shared" si="184"/>
        <v>5956</v>
      </c>
      <c r="B5960" s="124" t="s">
        <v>201</v>
      </c>
      <c r="C5960" s="125" t="s">
        <v>14299</v>
      </c>
      <c r="D5960" s="125" t="s">
        <v>14300</v>
      </c>
      <c r="E5960" s="125" t="s">
        <v>13409</v>
      </c>
      <c r="F5960" s="125"/>
      <c r="G5960" s="125">
        <v>1</v>
      </c>
      <c r="H5960" s="152">
        <v>655</v>
      </c>
      <c r="I5960" s="162">
        <v>0.25</v>
      </c>
      <c r="J5960" s="158">
        <f t="shared" si="183"/>
        <v>491.25</v>
      </c>
    </row>
    <row r="5961" spans="1:10" ht="15.75">
      <c r="A5961" s="37">
        <f t="shared" si="184"/>
        <v>5957</v>
      </c>
      <c r="B5961" s="124" t="s">
        <v>201</v>
      </c>
      <c r="C5961" s="125" t="s">
        <v>14301</v>
      </c>
      <c r="D5961" s="125" t="s">
        <v>14302</v>
      </c>
      <c r="E5961" s="125" t="s">
        <v>13409</v>
      </c>
      <c r="F5961" s="125"/>
      <c r="G5961" s="125">
        <v>1</v>
      </c>
      <c r="H5961" s="152">
        <v>655</v>
      </c>
      <c r="I5961" s="162">
        <v>0.25</v>
      </c>
      <c r="J5961" s="158">
        <f t="shared" si="183"/>
        <v>491.25</v>
      </c>
    </row>
    <row r="5962" spans="1:10" ht="15.75">
      <c r="A5962" s="37">
        <f t="shared" si="184"/>
        <v>5958</v>
      </c>
      <c r="B5962" s="124" t="s">
        <v>201</v>
      </c>
      <c r="C5962" s="125" t="s">
        <v>10681</v>
      </c>
      <c r="D5962" s="125" t="s">
        <v>10682</v>
      </c>
      <c r="E5962" s="125" t="s">
        <v>13409</v>
      </c>
      <c r="F5962" s="125"/>
      <c r="G5962" s="125">
        <v>1</v>
      </c>
      <c r="H5962" s="152">
        <v>83.5</v>
      </c>
      <c r="I5962" s="162">
        <v>0.25</v>
      </c>
      <c r="J5962" s="158">
        <f t="shared" si="183"/>
        <v>62.625</v>
      </c>
    </row>
    <row r="5963" spans="1:10" ht="15.75">
      <c r="A5963" s="37">
        <f t="shared" si="184"/>
        <v>5959</v>
      </c>
      <c r="B5963" s="124" t="s">
        <v>201</v>
      </c>
      <c r="C5963" s="125" t="s">
        <v>10683</v>
      </c>
      <c r="D5963" s="125" t="s">
        <v>10684</v>
      </c>
      <c r="E5963" s="125" t="s">
        <v>13409</v>
      </c>
      <c r="F5963" s="125"/>
      <c r="G5963" s="125">
        <v>1</v>
      </c>
      <c r="H5963" s="152">
        <v>16.5</v>
      </c>
      <c r="I5963" s="162">
        <v>0.25</v>
      </c>
      <c r="J5963" s="158">
        <f t="shared" si="183"/>
        <v>12.375</v>
      </c>
    </row>
    <row r="5964" spans="1:10" ht="15.75">
      <c r="A5964" s="37">
        <f t="shared" si="184"/>
        <v>5960</v>
      </c>
      <c r="B5964" s="124" t="s">
        <v>201</v>
      </c>
      <c r="C5964" s="125" t="s">
        <v>10685</v>
      </c>
      <c r="D5964" s="125" t="s">
        <v>10686</v>
      </c>
      <c r="E5964" s="125" t="s">
        <v>13409</v>
      </c>
      <c r="F5964" s="125"/>
      <c r="G5964" s="125">
        <v>1</v>
      </c>
      <c r="H5964" s="152">
        <v>404</v>
      </c>
      <c r="I5964" s="162">
        <v>0.25</v>
      </c>
      <c r="J5964" s="158">
        <f t="shared" si="183"/>
        <v>303</v>
      </c>
    </row>
    <row r="5965" spans="1:10" ht="15.75">
      <c r="A5965" s="37">
        <f t="shared" si="184"/>
        <v>5961</v>
      </c>
      <c r="B5965" s="124" t="s">
        <v>201</v>
      </c>
      <c r="C5965" s="125" t="s">
        <v>10687</v>
      </c>
      <c r="D5965" s="125" t="s">
        <v>10688</v>
      </c>
      <c r="E5965" s="125" t="s">
        <v>13409</v>
      </c>
      <c r="F5965" s="125"/>
      <c r="G5965" s="125">
        <v>1</v>
      </c>
      <c r="H5965" s="152">
        <v>233</v>
      </c>
      <c r="I5965" s="162">
        <v>0.25</v>
      </c>
      <c r="J5965" s="158">
        <f t="shared" si="183"/>
        <v>174.75</v>
      </c>
    </row>
    <row r="5966" spans="1:10" ht="15.75">
      <c r="A5966" s="37">
        <f t="shared" si="184"/>
        <v>5962</v>
      </c>
      <c r="B5966" s="124" t="s">
        <v>201</v>
      </c>
      <c r="C5966" s="125" t="s">
        <v>10689</v>
      </c>
      <c r="D5966" s="125" t="s">
        <v>10690</v>
      </c>
      <c r="E5966" s="125" t="s">
        <v>13409</v>
      </c>
      <c r="F5966" s="125"/>
      <c r="G5966" s="125">
        <v>1</v>
      </c>
      <c r="H5966" s="152">
        <v>235</v>
      </c>
      <c r="I5966" s="162">
        <v>0.25</v>
      </c>
      <c r="J5966" s="158">
        <f t="shared" si="183"/>
        <v>176.25</v>
      </c>
    </row>
    <row r="5967" spans="1:10" ht="15.75">
      <c r="A5967" s="37">
        <f t="shared" si="184"/>
        <v>5963</v>
      </c>
      <c r="B5967" s="124" t="s">
        <v>201</v>
      </c>
      <c r="C5967" s="125" t="s">
        <v>10691</v>
      </c>
      <c r="D5967" s="125" t="s">
        <v>10692</v>
      </c>
      <c r="E5967" s="125" t="s">
        <v>13409</v>
      </c>
      <c r="F5967" s="125"/>
      <c r="G5967" s="125">
        <v>1</v>
      </c>
      <c r="H5967" s="152">
        <v>235</v>
      </c>
      <c r="I5967" s="162">
        <v>0.25</v>
      </c>
      <c r="J5967" s="158">
        <f t="shared" si="183"/>
        <v>176.25</v>
      </c>
    </row>
    <row r="5968" spans="1:10" ht="15.75">
      <c r="A5968" s="37">
        <f t="shared" si="184"/>
        <v>5964</v>
      </c>
      <c r="B5968" s="124" t="s">
        <v>201</v>
      </c>
      <c r="C5968" s="125" t="s">
        <v>10693</v>
      </c>
      <c r="D5968" s="125" t="s">
        <v>10694</v>
      </c>
      <c r="E5968" s="125" t="s">
        <v>13409</v>
      </c>
      <c r="F5968" s="125"/>
      <c r="G5968" s="125">
        <v>1</v>
      </c>
      <c r="H5968" s="152">
        <v>1065</v>
      </c>
      <c r="I5968" s="162">
        <v>0.25</v>
      </c>
      <c r="J5968" s="158">
        <f t="shared" si="183"/>
        <v>798.75</v>
      </c>
    </row>
    <row r="5969" spans="1:10" ht="30">
      <c r="A5969" s="37">
        <f t="shared" si="184"/>
        <v>5965</v>
      </c>
      <c r="B5969" s="124" t="s">
        <v>201</v>
      </c>
      <c r="C5969" s="125" t="s">
        <v>10695</v>
      </c>
      <c r="D5969" s="125" t="s">
        <v>10696</v>
      </c>
      <c r="E5969" s="125" t="s">
        <v>13409</v>
      </c>
      <c r="F5969" s="125"/>
      <c r="G5969" s="125">
        <v>1</v>
      </c>
      <c r="H5969" s="152">
        <v>452</v>
      </c>
      <c r="I5969" s="162">
        <v>0.25</v>
      </c>
      <c r="J5969" s="158">
        <f t="shared" si="183"/>
        <v>339</v>
      </c>
    </row>
    <row r="5970" spans="1:10" ht="15.75">
      <c r="A5970" s="37">
        <f t="shared" si="184"/>
        <v>5966</v>
      </c>
      <c r="B5970" s="124" t="s">
        <v>201</v>
      </c>
      <c r="C5970" s="125" t="s">
        <v>10793</v>
      </c>
      <c r="D5970" s="125" t="s">
        <v>10794</v>
      </c>
      <c r="E5970" s="125" t="s">
        <v>13409</v>
      </c>
      <c r="F5970" s="125"/>
      <c r="G5970" s="125">
        <v>1</v>
      </c>
      <c r="H5970" s="152">
        <v>164</v>
      </c>
      <c r="I5970" s="162">
        <v>0.25</v>
      </c>
      <c r="J5970" s="158">
        <f t="shared" ref="J5970:J6033" si="185">H5970*(1-I5970)</f>
        <v>123</v>
      </c>
    </row>
    <row r="5971" spans="1:10" ht="15.75">
      <c r="A5971" s="37">
        <f t="shared" si="184"/>
        <v>5967</v>
      </c>
      <c r="B5971" s="124" t="s">
        <v>201</v>
      </c>
      <c r="C5971" s="125" t="s">
        <v>10795</v>
      </c>
      <c r="D5971" s="125" t="s">
        <v>10796</v>
      </c>
      <c r="E5971" s="125" t="s">
        <v>13409</v>
      </c>
      <c r="F5971" s="125"/>
      <c r="G5971" s="125">
        <v>1</v>
      </c>
      <c r="H5971" s="152">
        <v>201</v>
      </c>
      <c r="I5971" s="162">
        <v>0.25</v>
      </c>
      <c r="J5971" s="158">
        <f t="shared" si="185"/>
        <v>150.75</v>
      </c>
    </row>
    <row r="5972" spans="1:10" ht="15.75">
      <c r="A5972" s="37">
        <f t="shared" si="184"/>
        <v>5968</v>
      </c>
      <c r="B5972" s="124" t="s">
        <v>201</v>
      </c>
      <c r="C5972" s="125" t="s">
        <v>10797</v>
      </c>
      <c r="D5972" s="125" t="s">
        <v>10798</v>
      </c>
      <c r="E5972" s="125" t="s">
        <v>13409</v>
      </c>
      <c r="F5972" s="125"/>
      <c r="G5972" s="125">
        <v>1</v>
      </c>
      <c r="H5972" s="152">
        <v>198</v>
      </c>
      <c r="I5972" s="162">
        <v>0.25</v>
      </c>
      <c r="J5972" s="158">
        <f t="shared" si="185"/>
        <v>148.5</v>
      </c>
    </row>
    <row r="5973" spans="1:10" ht="15.75">
      <c r="A5973" s="37">
        <f t="shared" si="184"/>
        <v>5969</v>
      </c>
      <c r="B5973" s="124" t="s">
        <v>201</v>
      </c>
      <c r="C5973" s="125" t="s">
        <v>10799</v>
      </c>
      <c r="D5973" s="125" t="s">
        <v>10800</v>
      </c>
      <c r="E5973" s="125" t="s">
        <v>13409</v>
      </c>
      <c r="F5973" s="125"/>
      <c r="G5973" s="125">
        <v>1</v>
      </c>
      <c r="H5973" s="152">
        <v>60.5</v>
      </c>
      <c r="I5973" s="162">
        <v>0.25</v>
      </c>
      <c r="J5973" s="158">
        <f t="shared" si="185"/>
        <v>45.375</v>
      </c>
    </row>
    <row r="5974" spans="1:10" ht="15.75">
      <c r="A5974" s="37">
        <f t="shared" si="184"/>
        <v>5970</v>
      </c>
      <c r="B5974" s="124" t="s">
        <v>201</v>
      </c>
      <c r="C5974" s="125" t="s">
        <v>10801</v>
      </c>
      <c r="D5974" s="125" t="s">
        <v>10802</v>
      </c>
      <c r="E5974" s="125" t="s">
        <v>13409</v>
      </c>
      <c r="F5974" s="125"/>
      <c r="G5974" s="125">
        <v>1</v>
      </c>
      <c r="H5974" s="152">
        <v>62</v>
      </c>
      <c r="I5974" s="162">
        <v>0.25</v>
      </c>
      <c r="J5974" s="158">
        <f t="shared" si="185"/>
        <v>46.5</v>
      </c>
    </row>
    <row r="5975" spans="1:10" ht="15.75">
      <c r="A5975" s="37">
        <f t="shared" si="184"/>
        <v>5971</v>
      </c>
      <c r="B5975" s="124" t="s">
        <v>201</v>
      </c>
      <c r="C5975" s="125" t="s">
        <v>10803</v>
      </c>
      <c r="D5975" s="125" t="s">
        <v>10804</v>
      </c>
      <c r="E5975" s="125" t="s">
        <v>13409</v>
      </c>
      <c r="F5975" s="125"/>
      <c r="G5975" s="125">
        <v>1</v>
      </c>
      <c r="H5975" s="152">
        <v>65</v>
      </c>
      <c r="I5975" s="162">
        <v>0.25</v>
      </c>
      <c r="J5975" s="158">
        <f t="shared" si="185"/>
        <v>48.75</v>
      </c>
    </row>
    <row r="5976" spans="1:10" ht="30">
      <c r="A5976" s="37">
        <f t="shared" si="184"/>
        <v>5972</v>
      </c>
      <c r="B5976" s="124" t="s">
        <v>201</v>
      </c>
      <c r="C5976" s="125" t="s">
        <v>10805</v>
      </c>
      <c r="D5976" s="125" t="s">
        <v>10806</v>
      </c>
      <c r="E5976" s="125" t="s">
        <v>13409</v>
      </c>
      <c r="F5976" s="125"/>
      <c r="G5976" s="125">
        <v>1</v>
      </c>
      <c r="H5976" s="152">
        <v>525</v>
      </c>
      <c r="I5976" s="162">
        <v>0.25</v>
      </c>
      <c r="J5976" s="158">
        <f t="shared" si="185"/>
        <v>393.75</v>
      </c>
    </row>
    <row r="5977" spans="1:10" ht="15.75">
      <c r="A5977" s="37">
        <f t="shared" si="184"/>
        <v>5973</v>
      </c>
      <c r="B5977" s="124" t="s">
        <v>201</v>
      </c>
      <c r="C5977" s="125" t="s">
        <v>10807</v>
      </c>
      <c r="D5977" s="125" t="s">
        <v>10808</v>
      </c>
      <c r="E5977" s="125" t="s">
        <v>13409</v>
      </c>
      <c r="F5977" s="125"/>
      <c r="G5977" s="125">
        <v>1</v>
      </c>
      <c r="H5977" s="152">
        <v>209</v>
      </c>
      <c r="I5977" s="162">
        <v>0.25</v>
      </c>
      <c r="J5977" s="158">
        <f t="shared" si="185"/>
        <v>156.75</v>
      </c>
    </row>
    <row r="5978" spans="1:10" ht="15.75">
      <c r="A5978" s="37">
        <f t="shared" si="184"/>
        <v>5974</v>
      </c>
      <c r="B5978" s="124" t="s">
        <v>201</v>
      </c>
      <c r="C5978" s="125" t="s">
        <v>10809</v>
      </c>
      <c r="D5978" s="125" t="s">
        <v>10810</v>
      </c>
      <c r="E5978" s="125" t="s">
        <v>13409</v>
      </c>
      <c r="F5978" s="125"/>
      <c r="G5978" s="125">
        <v>1</v>
      </c>
      <c r="H5978" s="152">
        <v>200</v>
      </c>
      <c r="I5978" s="162">
        <v>0.25</v>
      </c>
      <c r="J5978" s="158">
        <f t="shared" si="185"/>
        <v>150</v>
      </c>
    </row>
    <row r="5979" spans="1:10" ht="15.75">
      <c r="A5979" s="37">
        <f t="shared" si="184"/>
        <v>5975</v>
      </c>
      <c r="B5979" s="124" t="s">
        <v>201</v>
      </c>
      <c r="C5979" s="125" t="s">
        <v>10811</v>
      </c>
      <c r="D5979" s="125" t="s">
        <v>10812</v>
      </c>
      <c r="E5979" s="125" t="s">
        <v>13409</v>
      </c>
      <c r="F5979" s="125"/>
      <c r="G5979" s="125">
        <v>1</v>
      </c>
      <c r="H5979" s="152">
        <v>590</v>
      </c>
      <c r="I5979" s="162">
        <v>0.25</v>
      </c>
      <c r="J5979" s="158">
        <f t="shared" si="185"/>
        <v>442.5</v>
      </c>
    </row>
    <row r="5980" spans="1:10" ht="15.75">
      <c r="A5980" s="37">
        <f t="shared" si="184"/>
        <v>5976</v>
      </c>
      <c r="B5980" s="124" t="s">
        <v>201</v>
      </c>
      <c r="C5980" s="125" t="s">
        <v>10813</v>
      </c>
      <c r="D5980" s="125" t="s">
        <v>10814</v>
      </c>
      <c r="E5980" s="125" t="s">
        <v>13409</v>
      </c>
      <c r="F5980" s="125"/>
      <c r="G5980" s="125">
        <v>1</v>
      </c>
      <c r="H5980" s="152">
        <v>590</v>
      </c>
      <c r="I5980" s="162">
        <v>0.25</v>
      </c>
      <c r="J5980" s="158">
        <f t="shared" si="185"/>
        <v>442.5</v>
      </c>
    </row>
    <row r="5981" spans="1:10" ht="15.75">
      <c r="A5981" s="37">
        <f t="shared" si="184"/>
        <v>5977</v>
      </c>
      <c r="B5981" s="124" t="s">
        <v>201</v>
      </c>
      <c r="C5981" s="125" t="s">
        <v>10815</v>
      </c>
      <c r="D5981" s="125" t="s">
        <v>10816</v>
      </c>
      <c r="E5981" s="125" t="s">
        <v>13409</v>
      </c>
      <c r="F5981" s="125"/>
      <c r="G5981" s="125">
        <v>1</v>
      </c>
      <c r="H5981" s="152">
        <v>665</v>
      </c>
      <c r="I5981" s="162">
        <v>0.25</v>
      </c>
      <c r="J5981" s="158">
        <f t="shared" si="185"/>
        <v>498.75</v>
      </c>
    </row>
    <row r="5982" spans="1:10" ht="15.75">
      <c r="A5982" s="37">
        <f t="shared" si="184"/>
        <v>5978</v>
      </c>
      <c r="B5982" s="124" t="s">
        <v>201</v>
      </c>
      <c r="C5982" s="125" t="s">
        <v>10817</v>
      </c>
      <c r="D5982" s="125" t="s">
        <v>10818</v>
      </c>
      <c r="E5982" s="125" t="s">
        <v>13409</v>
      </c>
      <c r="F5982" s="125"/>
      <c r="G5982" s="125">
        <v>1</v>
      </c>
      <c r="H5982" s="152">
        <v>620</v>
      </c>
      <c r="I5982" s="162">
        <v>0.25</v>
      </c>
      <c r="J5982" s="158">
        <f t="shared" si="185"/>
        <v>465</v>
      </c>
    </row>
    <row r="5983" spans="1:10" ht="15.75">
      <c r="A5983" s="37">
        <f t="shared" si="184"/>
        <v>5979</v>
      </c>
      <c r="B5983" s="124" t="s">
        <v>201</v>
      </c>
      <c r="C5983" s="125" t="s">
        <v>10819</v>
      </c>
      <c r="D5983" s="125" t="s">
        <v>10820</v>
      </c>
      <c r="E5983" s="125" t="s">
        <v>13409</v>
      </c>
      <c r="F5983" s="125"/>
      <c r="G5983" s="125">
        <v>1</v>
      </c>
      <c r="H5983" s="152">
        <v>620</v>
      </c>
      <c r="I5983" s="162">
        <v>0.25</v>
      </c>
      <c r="J5983" s="158">
        <f t="shared" si="185"/>
        <v>465</v>
      </c>
    </row>
    <row r="5984" spans="1:10" ht="15.75">
      <c r="A5984" s="37">
        <f t="shared" si="184"/>
        <v>5980</v>
      </c>
      <c r="B5984" s="124" t="s">
        <v>201</v>
      </c>
      <c r="C5984" s="125" t="s">
        <v>10821</v>
      </c>
      <c r="D5984" s="125" t="s">
        <v>10822</v>
      </c>
      <c r="E5984" s="125" t="s">
        <v>13409</v>
      </c>
      <c r="F5984" s="125"/>
      <c r="G5984" s="125">
        <v>1</v>
      </c>
      <c r="H5984" s="152">
        <v>630</v>
      </c>
      <c r="I5984" s="162">
        <v>0.25</v>
      </c>
      <c r="J5984" s="158">
        <f t="shared" si="185"/>
        <v>472.5</v>
      </c>
    </row>
    <row r="5985" spans="1:10" ht="15.75">
      <c r="A5985" s="37">
        <f t="shared" si="184"/>
        <v>5981</v>
      </c>
      <c r="B5985" s="124" t="s">
        <v>201</v>
      </c>
      <c r="C5985" s="125" t="s">
        <v>10823</v>
      </c>
      <c r="D5985" s="125" t="s">
        <v>10824</v>
      </c>
      <c r="E5985" s="125" t="s">
        <v>13409</v>
      </c>
      <c r="F5985" s="125"/>
      <c r="G5985" s="125">
        <v>1</v>
      </c>
      <c r="H5985" s="152">
        <v>620</v>
      </c>
      <c r="I5985" s="162">
        <v>0.25</v>
      </c>
      <c r="J5985" s="158">
        <f t="shared" si="185"/>
        <v>465</v>
      </c>
    </row>
    <row r="5986" spans="1:10" ht="15.75">
      <c r="A5986" s="37">
        <f t="shared" si="184"/>
        <v>5982</v>
      </c>
      <c r="B5986" s="124" t="s">
        <v>201</v>
      </c>
      <c r="C5986" s="125" t="s">
        <v>10825</v>
      </c>
      <c r="D5986" s="125" t="s">
        <v>10826</v>
      </c>
      <c r="E5986" s="125" t="s">
        <v>13409</v>
      </c>
      <c r="F5986" s="125"/>
      <c r="G5986" s="125">
        <v>1</v>
      </c>
      <c r="H5986" s="152">
        <v>625</v>
      </c>
      <c r="I5986" s="162">
        <v>0.25</v>
      </c>
      <c r="J5986" s="158">
        <f t="shared" si="185"/>
        <v>468.75</v>
      </c>
    </row>
    <row r="5987" spans="1:10" ht="15.75">
      <c r="A5987" s="37">
        <f t="shared" si="184"/>
        <v>5983</v>
      </c>
      <c r="B5987" s="124" t="s">
        <v>201</v>
      </c>
      <c r="C5987" s="125" t="s">
        <v>10827</v>
      </c>
      <c r="D5987" s="125" t="s">
        <v>10828</v>
      </c>
      <c r="E5987" s="125" t="s">
        <v>13409</v>
      </c>
      <c r="F5987" s="125"/>
      <c r="G5987" s="125">
        <v>1</v>
      </c>
      <c r="H5987" s="152">
        <v>453</v>
      </c>
      <c r="I5987" s="162">
        <v>0.25</v>
      </c>
      <c r="J5987" s="158">
        <f t="shared" si="185"/>
        <v>339.75</v>
      </c>
    </row>
    <row r="5988" spans="1:10" ht="15.75">
      <c r="A5988" s="37">
        <f t="shared" si="184"/>
        <v>5984</v>
      </c>
      <c r="B5988" s="124" t="s">
        <v>201</v>
      </c>
      <c r="C5988" s="125" t="s">
        <v>10829</v>
      </c>
      <c r="D5988" s="125" t="s">
        <v>10830</v>
      </c>
      <c r="E5988" s="125" t="s">
        <v>13409</v>
      </c>
      <c r="F5988" s="125"/>
      <c r="G5988" s="125">
        <v>1</v>
      </c>
      <c r="H5988" s="152">
        <v>590</v>
      </c>
      <c r="I5988" s="162">
        <v>0.25</v>
      </c>
      <c r="J5988" s="158">
        <f t="shared" si="185"/>
        <v>442.5</v>
      </c>
    </row>
    <row r="5989" spans="1:10" ht="15.75">
      <c r="A5989" s="37">
        <f t="shared" si="184"/>
        <v>5985</v>
      </c>
      <c r="B5989" s="124" t="s">
        <v>201</v>
      </c>
      <c r="C5989" s="125" t="s">
        <v>10831</v>
      </c>
      <c r="D5989" s="125" t="s">
        <v>10832</v>
      </c>
      <c r="E5989" s="125" t="s">
        <v>13409</v>
      </c>
      <c r="F5989" s="125"/>
      <c r="G5989" s="125">
        <v>1</v>
      </c>
      <c r="H5989" s="152">
        <v>499</v>
      </c>
      <c r="I5989" s="162">
        <v>0.25</v>
      </c>
      <c r="J5989" s="158">
        <f t="shared" si="185"/>
        <v>374.25</v>
      </c>
    </row>
    <row r="5990" spans="1:10" ht="15.75">
      <c r="A5990" s="37">
        <f t="shared" si="184"/>
        <v>5986</v>
      </c>
      <c r="B5990" s="124" t="s">
        <v>201</v>
      </c>
      <c r="C5990" s="125" t="s">
        <v>10833</v>
      </c>
      <c r="D5990" s="125" t="s">
        <v>10834</v>
      </c>
      <c r="E5990" s="125" t="s">
        <v>13409</v>
      </c>
      <c r="F5990" s="125"/>
      <c r="G5990" s="125">
        <v>1</v>
      </c>
      <c r="H5990" s="152">
        <v>2060</v>
      </c>
      <c r="I5990" s="162">
        <v>0.25</v>
      </c>
      <c r="J5990" s="158">
        <f t="shared" si="185"/>
        <v>1545</v>
      </c>
    </row>
    <row r="5991" spans="1:10" ht="30">
      <c r="A5991" s="37">
        <f t="shared" si="184"/>
        <v>5987</v>
      </c>
      <c r="B5991" s="124" t="s">
        <v>201</v>
      </c>
      <c r="C5991" s="125" t="s">
        <v>10835</v>
      </c>
      <c r="D5991" s="125" t="s">
        <v>10836</v>
      </c>
      <c r="E5991" s="125" t="s">
        <v>13409</v>
      </c>
      <c r="F5991" s="125"/>
      <c r="G5991" s="125">
        <v>1</v>
      </c>
      <c r="H5991" s="152">
        <v>2870</v>
      </c>
      <c r="I5991" s="162">
        <v>0.25</v>
      </c>
      <c r="J5991" s="158">
        <f t="shared" si="185"/>
        <v>2152.5</v>
      </c>
    </row>
    <row r="5992" spans="1:10" ht="15.75">
      <c r="A5992" s="37">
        <f t="shared" si="184"/>
        <v>5988</v>
      </c>
      <c r="B5992" s="124" t="s">
        <v>201</v>
      </c>
      <c r="C5992" s="125" t="s">
        <v>10837</v>
      </c>
      <c r="D5992" s="125" t="s">
        <v>10838</v>
      </c>
      <c r="E5992" s="125" t="s">
        <v>13409</v>
      </c>
      <c r="F5992" s="125"/>
      <c r="G5992" s="125">
        <v>1</v>
      </c>
      <c r="H5992" s="152">
        <v>2130</v>
      </c>
      <c r="I5992" s="162">
        <v>0.25</v>
      </c>
      <c r="J5992" s="158">
        <f t="shared" si="185"/>
        <v>1597.5</v>
      </c>
    </row>
    <row r="5993" spans="1:10" ht="15.75">
      <c r="A5993" s="37">
        <f t="shared" si="184"/>
        <v>5989</v>
      </c>
      <c r="B5993" s="124" t="s">
        <v>201</v>
      </c>
      <c r="C5993" s="125" t="s">
        <v>10839</v>
      </c>
      <c r="D5993" s="125" t="s">
        <v>10840</v>
      </c>
      <c r="E5993" s="125" t="s">
        <v>13409</v>
      </c>
      <c r="F5993" s="125"/>
      <c r="G5993" s="125">
        <v>1</v>
      </c>
      <c r="H5993" s="152">
        <v>2060</v>
      </c>
      <c r="I5993" s="162">
        <v>0.25</v>
      </c>
      <c r="J5993" s="158">
        <f t="shared" si="185"/>
        <v>1545</v>
      </c>
    </row>
    <row r="5994" spans="1:10" ht="30">
      <c r="A5994" s="37">
        <f t="shared" si="184"/>
        <v>5990</v>
      </c>
      <c r="B5994" s="124" t="s">
        <v>201</v>
      </c>
      <c r="C5994" s="125" t="s">
        <v>10841</v>
      </c>
      <c r="D5994" s="125" t="s">
        <v>10842</v>
      </c>
      <c r="E5994" s="125" t="s">
        <v>13409</v>
      </c>
      <c r="F5994" s="125"/>
      <c r="G5994" s="125">
        <v>1</v>
      </c>
      <c r="H5994" s="152">
        <v>850</v>
      </c>
      <c r="I5994" s="162">
        <v>0.25</v>
      </c>
      <c r="J5994" s="158">
        <f t="shared" si="185"/>
        <v>637.5</v>
      </c>
    </row>
    <row r="5995" spans="1:10" ht="15.75">
      <c r="A5995" s="37">
        <f t="shared" si="184"/>
        <v>5991</v>
      </c>
      <c r="B5995" s="124" t="s">
        <v>201</v>
      </c>
      <c r="C5995" s="125" t="s">
        <v>10843</v>
      </c>
      <c r="D5995" s="125" t="s">
        <v>10844</v>
      </c>
      <c r="E5995" s="125" t="s">
        <v>13409</v>
      </c>
      <c r="F5995" s="125"/>
      <c r="G5995" s="125">
        <v>1</v>
      </c>
      <c r="H5995" s="152">
        <v>855</v>
      </c>
      <c r="I5995" s="162">
        <v>0.25</v>
      </c>
      <c r="J5995" s="158">
        <f t="shared" si="185"/>
        <v>641.25</v>
      </c>
    </row>
    <row r="5996" spans="1:10" ht="30">
      <c r="A5996" s="37">
        <f t="shared" si="184"/>
        <v>5992</v>
      </c>
      <c r="B5996" s="124" t="s">
        <v>201</v>
      </c>
      <c r="C5996" s="125" t="s">
        <v>10845</v>
      </c>
      <c r="D5996" s="125" t="s">
        <v>10846</v>
      </c>
      <c r="E5996" s="125" t="s">
        <v>13409</v>
      </c>
      <c r="F5996" s="125"/>
      <c r="G5996" s="125">
        <v>1</v>
      </c>
      <c r="H5996" s="152">
        <v>1025</v>
      </c>
      <c r="I5996" s="162">
        <v>0.25</v>
      </c>
      <c r="J5996" s="158">
        <f t="shared" si="185"/>
        <v>768.75</v>
      </c>
    </row>
    <row r="5997" spans="1:10" ht="15.75">
      <c r="A5997" s="37">
        <f t="shared" si="184"/>
        <v>5993</v>
      </c>
      <c r="B5997" s="124" t="s">
        <v>201</v>
      </c>
      <c r="C5997" s="125" t="s">
        <v>10847</v>
      </c>
      <c r="D5997" s="125" t="s">
        <v>10848</v>
      </c>
      <c r="E5997" s="125" t="s">
        <v>13409</v>
      </c>
      <c r="F5997" s="125"/>
      <c r="G5997" s="125">
        <v>1</v>
      </c>
      <c r="H5997" s="152">
        <v>1075</v>
      </c>
      <c r="I5997" s="162">
        <v>0.25</v>
      </c>
      <c r="J5997" s="158">
        <f t="shared" si="185"/>
        <v>806.25</v>
      </c>
    </row>
    <row r="5998" spans="1:10" ht="15.75">
      <c r="A5998" s="37">
        <f t="shared" si="184"/>
        <v>5994</v>
      </c>
      <c r="B5998" s="124" t="s">
        <v>201</v>
      </c>
      <c r="C5998" s="125" t="s">
        <v>10849</v>
      </c>
      <c r="D5998" s="125" t="s">
        <v>10850</v>
      </c>
      <c r="E5998" s="125" t="s">
        <v>13409</v>
      </c>
      <c r="F5998" s="125"/>
      <c r="G5998" s="125">
        <v>1</v>
      </c>
      <c r="H5998" s="152">
        <v>1660</v>
      </c>
      <c r="I5998" s="162">
        <v>0.25</v>
      </c>
      <c r="J5998" s="158">
        <f t="shared" si="185"/>
        <v>1245</v>
      </c>
    </row>
    <row r="5999" spans="1:10" ht="30">
      <c r="A5999" s="37">
        <f t="shared" si="184"/>
        <v>5995</v>
      </c>
      <c r="B5999" s="124" t="s">
        <v>201</v>
      </c>
      <c r="C5999" s="125" t="s">
        <v>10851</v>
      </c>
      <c r="D5999" s="125" t="s">
        <v>10852</v>
      </c>
      <c r="E5999" s="125" t="s">
        <v>13409</v>
      </c>
      <c r="F5999" s="125"/>
      <c r="G5999" s="125">
        <v>1</v>
      </c>
      <c r="H5999" s="152">
        <v>2610</v>
      </c>
      <c r="I5999" s="162">
        <v>0.25</v>
      </c>
      <c r="J5999" s="158">
        <f t="shared" si="185"/>
        <v>1957.5</v>
      </c>
    </row>
    <row r="6000" spans="1:10" ht="15.75">
      <c r="A6000" s="37">
        <f t="shared" si="184"/>
        <v>5996</v>
      </c>
      <c r="B6000" s="124" t="s">
        <v>201</v>
      </c>
      <c r="C6000" s="125" t="s">
        <v>10853</v>
      </c>
      <c r="D6000" s="125" t="s">
        <v>10854</v>
      </c>
      <c r="E6000" s="125" t="s">
        <v>13409</v>
      </c>
      <c r="F6000" s="125"/>
      <c r="G6000" s="125">
        <v>1</v>
      </c>
      <c r="H6000" s="152">
        <v>1730</v>
      </c>
      <c r="I6000" s="162">
        <v>0.25</v>
      </c>
      <c r="J6000" s="158">
        <f t="shared" si="185"/>
        <v>1297.5</v>
      </c>
    </row>
    <row r="6001" spans="1:10" ht="15.75">
      <c r="A6001" s="37">
        <f t="shared" si="184"/>
        <v>5997</v>
      </c>
      <c r="B6001" s="124" t="s">
        <v>201</v>
      </c>
      <c r="C6001" s="125" t="s">
        <v>10855</v>
      </c>
      <c r="D6001" s="125" t="s">
        <v>10856</v>
      </c>
      <c r="E6001" s="125" t="s">
        <v>13409</v>
      </c>
      <c r="F6001" s="125"/>
      <c r="G6001" s="125">
        <v>1</v>
      </c>
      <c r="H6001" s="152">
        <v>1660</v>
      </c>
      <c r="I6001" s="162">
        <v>0.25</v>
      </c>
      <c r="J6001" s="158">
        <f t="shared" si="185"/>
        <v>1245</v>
      </c>
    </row>
    <row r="6002" spans="1:10" ht="15.75">
      <c r="A6002" s="37">
        <f t="shared" si="184"/>
        <v>5998</v>
      </c>
      <c r="B6002" s="124" t="s">
        <v>201</v>
      </c>
      <c r="C6002" s="125" t="s">
        <v>10857</v>
      </c>
      <c r="D6002" s="125" t="s">
        <v>10858</v>
      </c>
      <c r="E6002" s="125" t="s">
        <v>13409</v>
      </c>
      <c r="F6002" s="125"/>
      <c r="G6002" s="125">
        <v>1</v>
      </c>
      <c r="H6002" s="152">
        <v>118</v>
      </c>
      <c r="I6002" s="162">
        <v>0.25</v>
      </c>
      <c r="J6002" s="158">
        <f t="shared" si="185"/>
        <v>88.5</v>
      </c>
    </row>
    <row r="6003" spans="1:10" ht="15.75">
      <c r="A6003" s="37">
        <f t="shared" si="184"/>
        <v>5999</v>
      </c>
      <c r="B6003" s="124" t="s">
        <v>201</v>
      </c>
      <c r="C6003" s="125" t="s">
        <v>10859</v>
      </c>
      <c r="D6003" s="125" t="s">
        <v>10860</v>
      </c>
      <c r="E6003" s="125" t="s">
        <v>13409</v>
      </c>
      <c r="F6003" s="125"/>
      <c r="G6003" s="125">
        <v>1</v>
      </c>
      <c r="H6003" s="152">
        <v>195</v>
      </c>
      <c r="I6003" s="162">
        <v>0.25</v>
      </c>
      <c r="J6003" s="158">
        <f t="shared" si="185"/>
        <v>146.25</v>
      </c>
    </row>
    <row r="6004" spans="1:10" ht="15.75">
      <c r="A6004" s="37">
        <f t="shared" si="184"/>
        <v>6000</v>
      </c>
      <c r="B6004" s="124" t="s">
        <v>201</v>
      </c>
      <c r="C6004" s="125" t="s">
        <v>10861</v>
      </c>
      <c r="D6004" s="125" t="s">
        <v>10862</v>
      </c>
      <c r="E6004" s="125" t="s">
        <v>13409</v>
      </c>
      <c r="F6004" s="125"/>
      <c r="G6004" s="125">
        <v>1</v>
      </c>
      <c r="H6004" s="152">
        <v>198</v>
      </c>
      <c r="I6004" s="162">
        <v>0.25</v>
      </c>
      <c r="J6004" s="158">
        <f t="shared" si="185"/>
        <v>148.5</v>
      </c>
    </row>
    <row r="6005" spans="1:10" ht="15.75">
      <c r="A6005" s="37">
        <f t="shared" si="184"/>
        <v>6001</v>
      </c>
      <c r="B6005" s="124" t="s">
        <v>201</v>
      </c>
      <c r="C6005" s="125" t="s">
        <v>10863</v>
      </c>
      <c r="D6005" s="125" t="s">
        <v>10864</v>
      </c>
      <c r="E6005" s="125" t="s">
        <v>13409</v>
      </c>
      <c r="F6005" s="125"/>
      <c r="G6005" s="125">
        <v>1</v>
      </c>
      <c r="H6005" s="152">
        <v>250</v>
      </c>
      <c r="I6005" s="162">
        <v>0.25</v>
      </c>
      <c r="J6005" s="158">
        <f t="shared" si="185"/>
        <v>187.5</v>
      </c>
    </row>
    <row r="6006" spans="1:10" ht="15.75">
      <c r="A6006" s="37">
        <f t="shared" si="184"/>
        <v>6002</v>
      </c>
      <c r="B6006" s="124" t="s">
        <v>201</v>
      </c>
      <c r="C6006" s="125" t="s">
        <v>10865</v>
      </c>
      <c r="D6006" s="125" t="s">
        <v>10866</v>
      </c>
      <c r="E6006" s="125" t="s">
        <v>13409</v>
      </c>
      <c r="F6006" s="125"/>
      <c r="G6006" s="125">
        <v>1</v>
      </c>
      <c r="H6006" s="152">
        <v>101</v>
      </c>
      <c r="I6006" s="162">
        <v>0.25</v>
      </c>
      <c r="J6006" s="158">
        <f t="shared" si="185"/>
        <v>75.75</v>
      </c>
    </row>
    <row r="6007" spans="1:10" ht="15.75">
      <c r="A6007" s="37">
        <f t="shared" si="184"/>
        <v>6003</v>
      </c>
      <c r="B6007" s="124" t="s">
        <v>201</v>
      </c>
      <c r="C6007" s="125" t="s">
        <v>10867</v>
      </c>
      <c r="D6007" s="125" t="s">
        <v>10868</v>
      </c>
      <c r="E6007" s="125" t="s">
        <v>13409</v>
      </c>
      <c r="F6007" s="125"/>
      <c r="G6007" s="125">
        <v>1</v>
      </c>
      <c r="H6007" s="152">
        <v>117</v>
      </c>
      <c r="I6007" s="162">
        <v>0.25</v>
      </c>
      <c r="J6007" s="158">
        <f t="shared" si="185"/>
        <v>87.75</v>
      </c>
    </row>
    <row r="6008" spans="1:10" ht="15.75">
      <c r="A6008" s="37">
        <f t="shared" si="184"/>
        <v>6004</v>
      </c>
      <c r="B6008" s="124" t="s">
        <v>201</v>
      </c>
      <c r="C6008" s="125" t="s">
        <v>10869</v>
      </c>
      <c r="D6008" s="125" t="s">
        <v>10870</v>
      </c>
      <c r="E6008" s="125" t="s">
        <v>13409</v>
      </c>
      <c r="F6008" s="125"/>
      <c r="G6008" s="125">
        <v>1</v>
      </c>
      <c r="H6008" s="152">
        <v>106</v>
      </c>
      <c r="I6008" s="162">
        <v>0.25</v>
      </c>
      <c r="J6008" s="158">
        <f t="shared" si="185"/>
        <v>79.5</v>
      </c>
    </row>
    <row r="6009" spans="1:10" ht="15.75">
      <c r="A6009" s="37">
        <f t="shared" si="184"/>
        <v>6005</v>
      </c>
      <c r="B6009" s="124" t="s">
        <v>201</v>
      </c>
      <c r="C6009" s="125" t="s">
        <v>10871</v>
      </c>
      <c r="D6009" s="125" t="s">
        <v>10872</v>
      </c>
      <c r="E6009" s="125" t="s">
        <v>13409</v>
      </c>
      <c r="F6009" s="125"/>
      <c r="G6009" s="125">
        <v>1</v>
      </c>
      <c r="H6009" s="152">
        <v>118</v>
      </c>
      <c r="I6009" s="162">
        <v>0.25</v>
      </c>
      <c r="J6009" s="158">
        <f t="shared" si="185"/>
        <v>88.5</v>
      </c>
    </row>
    <row r="6010" spans="1:10" ht="30">
      <c r="A6010" s="37">
        <f t="shared" si="184"/>
        <v>6006</v>
      </c>
      <c r="B6010" s="124" t="s">
        <v>201</v>
      </c>
      <c r="C6010" s="125" t="s">
        <v>10873</v>
      </c>
      <c r="D6010" s="125" t="s">
        <v>10874</v>
      </c>
      <c r="E6010" s="125" t="s">
        <v>13409</v>
      </c>
      <c r="F6010" s="125"/>
      <c r="G6010" s="125">
        <v>1</v>
      </c>
      <c r="H6010" s="152">
        <v>148</v>
      </c>
      <c r="I6010" s="162">
        <v>0.25</v>
      </c>
      <c r="J6010" s="158">
        <f t="shared" si="185"/>
        <v>111</v>
      </c>
    </row>
    <row r="6011" spans="1:10" ht="15.75">
      <c r="A6011" s="37">
        <f t="shared" si="184"/>
        <v>6007</v>
      </c>
      <c r="B6011" s="124" t="s">
        <v>201</v>
      </c>
      <c r="C6011" s="125" t="s">
        <v>10875</v>
      </c>
      <c r="D6011" s="125" t="s">
        <v>10876</v>
      </c>
      <c r="E6011" s="125" t="s">
        <v>13409</v>
      </c>
      <c r="F6011" s="125"/>
      <c r="G6011" s="125">
        <v>1</v>
      </c>
      <c r="H6011" s="152">
        <v>117</v>
      </c>
      <c r="I6011" s="162">
        <v>0.25</v>
      </c>
      <c r="J6011" s="158">
        <f t="shared" si="185"/>
        <v>87.75</v>
      </c>
    </row>
    <row r="6012" spans="1:10" ht="15.75">
      <c r="A6012" s="37">
        <f t="shared" si="184"/>
        <v>6008</v>
      </c>
      <c r="B6012" s="124" t="s">
        <v>201</v>
      </c>
      <c r="C6012" s="125" t="s">
        <v>10877</v>
      </c>
      <c r="D6012" s="125" t="s">
        <v>10878</v>
      </c>
      <c r="E6012" s="125" t="s">
        <v>13409</v>
      </c>
      <c r="F6012" s="125"/>
      <c r="G6012" s="125">
        <v>1</v>
      </c>
      <c r="H6012" s="152">
        <v>137</v>
      </c>
      <c r="I6012" s="162">
        <v>0.25</v>
      </c>
      <c r="J6012" s="158">
        <f t="shared" si="185"/>
        <v>102.75</v>
      </c>
    </row>
    <row r="6013" spans="1:10" ht="15.75">
      <c r="A6013" s="37">
        <f t="shared" si="184"/>
        <v>6009</v>
      </c>
      <c r="B6013" s="124" t="s">
        <v>201</v>
      </c>
      <c r="C6013" s="125" t="s">
        <v>10879</v>
      </c>
      <c r="D6013" s="125" t="s">
        <v>10880</v>
      </c>
      <c r="E6013" s="125" t="s">
        <v>13409</v>
      </c>
      <c r="F6013" s="125"/>
      <c r="G6013" s="125">
        <v>1</v>
      </c>
      <c r="H6013" s="152">
        <v>124</v>
      </c>
      <c r="I6013" s="162">
        <v>0.25</v>
      </c>
      <c r="J6013" s="158">
        <f t="shared" si="185"/>
        <v>93</v>
      </c>
    </row>
    <row r="6014" spans="1:10" ht="15.75">
      <c r="A6014" s="37">
        <f t="shared" si="184"/>
        <v>6010</v>
      </c>
      <c r="B6014" s="124" t="s">
        <v>201</v>
      </c>
      <c r="C6014" s="125" t="s">
        <v>10881</v>
      </c>
      <c r="D6014" s="125" t="s">
        <v>10882</v>
      </c>
      <c r="E6014" s="125" t="s">
        <v>13409</v>
      </c>
      <c r="F6014" s="125"/>
      <c r="G6014" s="125">
        <v>1</v>
      </c>
      <c r="H6014" s="152">
        <v>67.5</v>
      </c>
      <c r="I6014" s="162">
        <v>0.25</v>
      </c>
      <c r="J6014" s="158">
        <f t="shared" si="185"/>
        <v>50.625</v>
      </c>
    </row>
    <row r="6015" spans="1:10" ht="15.75">
      <c r="A6015" s="37">
        <f t="shared" si="184"/>
        <v>6011</v>
      </c>
      <c r="B6015" s="124" t="s">
        <v>201</v>
      </c>
      <c r="C6015" s="125" t="s">
        <v>10883</v>
      </c>
      <c r="D6015" s="125" t="s">
        <v>10884</v>
      </c>
      <c r="E6015" s="125" t="s">
        <v>13409</v>
      </c>
      <c r="F6015" s="125"/>
      <c r="G6015" s="125">
        <v>1</v>
      </c>
      <c r="H6015" s="152">
        <v>12</v>
      </c>
      <c r="I6015" s="162">
        <v>0.25</v>
      </c>
      <c r="J6015" s="158">
        <f t="shared" si="185"/>
        <v>9</v>
      </c>
    </row>
    <row r="6016" spans="1:10" ht="15.75">
      <c r="A6016" s="37">
        <f t="shared" si="184"/>
        <v>6012</v>
      </c>
      <c r="B6016" s="124" t="s">
        <v>201</v>
      </c>
      <c r="C6016" s="125" t="s">
        <v>10885</v>
      </c>
      <c r="D6016" s="125" t="s">
        <v>10886</v>
      </c>
      <c r="E6016" s="125" t="s">
        <v>13409</v>
      </c>
      <c r="F6016" s="125"/>
      <c r="G6016" s="125">
        <v>1</v>
      </c>
      <c r="H6016" s="152">
        <v>24.5</v>
      </c>
      <c r="I6016" s="162">
        <v>0.25</v>
      </c>
      <c r="J6016" s="158">
        <f t="shared" si="185"/>
        <v>18.375</v>
      </c>
    </row>
    <row r="6017" spans="1:10" ht="15.75">
      <c r="A6017" s="37">
        <f t="shared" si="184"/>
        <v>6013</v>
      </c>
      <c r="B6017" s="124" t="s">
        <v>201</v>
      </c>
      <c r="C6017" s="125" t="s">
        <v>10887</v>
      </c>
      <c r="D6017" s="125" t="s">
        <v>10888</v>
      </c>
      <c r="E6017" s="125" t="s">
        <v>13409</v>
      </c>
      <c r="F6017" s="125"/>
      <c r="G6017" s="125">
        <v>1</v>
      </c>
      <c r="H6017" s="152">
        <v>87</v>
      </c>
      <c r="I6017" s="162">
        <v>0.25</v>
      </c>
      <c r="J6017" s="158">
        <f t="shared" si="185"/>
        <v>65.25</v>
      </c>
    </row>
    <row r="6018" spans="1:10" ht="30">
      <c r="A6018" s="37">
        <f t="shared" si="184"/>
        <v>6014</v>
      </c>
      <c r="B6018" s="124" t="s">
        <v>201</v>
      </c>
      <c r="C6018" s="125" t="s">
        <v>10889</v>
      </c>
      <c r="D6018" s="125" t="s">
        <v>10890</v>
      </c>
      <c r="E6018" s="125" t="s">
        <v>13409</v>
      </c>
      <c r="F6018" s="125"/>
      <c r="G6018" s="125">
        <v>1</v>
      </c>
      <c r="H6018" s="152">
        <v>142</v>
      </c>
      <c r="I6018" s="162">
        <v>0.25</v>
      </c>
      <c r="J6018" s="158">
        <f t="shared" si="185"/>
        <v>106.5</v>
      </c>
    </row>
    <row r="6019" spans="1:10" ht="30">
      <c r="A6019" s="37">
        <f t="shared" si="184"/>
        <v>6015</v>
      </c>
      <c r="B6019" s="124" t="s">
        <v>201</v>
      </c>
      <c r="C6019" s="125" t="s">
        <v>10891</v>
      </c>
      <c r="D6019" s="125" t="s">
        <v>10892</v>
      </c>
      <c r="E6019" s="125" t="s">
        <v>13409</v>
      </c>
      <c r="F6019" s="125"/>
      <c r="G6019" s="125">
        <v>1</v>
      </c>
      <c r="H6019" s="152">
        <v>144</v>
      </c>
      <c r="I6019" s="162">
        <v>0.25</v>
      </c>
      <c r="J6019" s="158">
        <f t="shared" si="185"/>
        <v>108</v>
      </c>
    </row>
    <row r="6020" spans="1:10" ht="15.75">
      <c r="A6020" s="37">
        <f t="shared" si="184"/>
        <v>6016</v>
      </c>
      <c r="B6020" s="124" t="s">
        <v>201</v>
      </c>
      <c r="C6020" s="125" t="s">
        <v>10893</v>
      </c>
      <c r="D6020" s="125" t="s">
        <v>10894</v>
      </c>
      <c r="E6020" s="125" t="s">
        <v>13409</v>
      </c>
      <c r="F6020" s="125"/>
      <c r="G6020" s="125">
        <v>1</v>
      </c>
      <c r="H6020" s="152">
        <v>45.5</v>
      </c>
      <c r="I6020" s="162">
        <v>0.25</v>
      </c>
      <c r="J6020" s="158">
        <f t="shared" si="185"/>
        <v>34.125</v>
      </c>
    </row>
    <row r="6021" spans="1:10" ht="15.75">
      <c r="A6021" s="37">
        <f t="shared" si="184"/>
        <v>6017</v>
      </c>
      <c r="B6021" s="124" t="s">
        <v>201</v>
      </c>
      <c r="C6021" s="125" t="s">
        <v>10900</v>
      </c>
      <c r="D6021" s="125" t="s">
        <v>14303</v>
      </c>
      <c r="E6021" s="125" t="s">
        <v>13409</v>
      </c>
      <c r="F6021" s="125"/>
      <c r="G6021" s="125">
        <v>1</v>
      </c>
      <c r="H6021" s="152">
        <v>1723</v>
      </c>
      <c r="I6021" s="162">
        <v>0.25</v>
      </c>
      <c r="J6021" s="158">
        <f t="shared" si="185"/>
        <v>1292.25</v>
      </c>
    </row>
    <row r="6022" spans="1:10" ht="15.75">
      <c r="A6022" s="37">
        <f t="shared" si="184"/>
        <v>6018</v>
      </c>
      <c r="B6022" s="124" t="s">
        <v>201</v>
      </c>
      <c r="C6022" s="125" t="s">
        <v>10895</v>
      </c>
      <c r="D6022" s="125" t="s">
        <v>10896</v>
      </c>
      <c r="E6022" s="125" t="s">
        <v>13409</v>
      </c>
      <c r="F6022" s="125"/>
      <c r="G6022" s="125">
        <v>1</v>
      </c>
      <c r="H6022" s="152">
        <v>74.5</v>
      </c>
      <c r="I6022" s="162">
        <v>0.25</v>
      </c>
      <c r="J6022" s="158">
        <f t="shared" si="185"/>
        <v>55.875</v>
      </c>
    </row>
    <row r="6023" spans="1:10" ht="15.75">
      <c r="A6023" s="37">
        <f t="shared" ref="A6023:A6086" si="186">A6022+1</f>
        <v>6019</v>
      </c>
      <c r="B6023" s="124" t="s">
        <v>201</v>
      </c>
      <c r="C6023" s="125" t="s">
        <v>10897</v>
      </c>
      <c r="D6023" s="125" t="s">
        <v>10898</v>
      </c>
      <c r="E6023" s="125" t="s">
        <v>13409</v>
      </c>
      <c r="F6023" s="125"/>
      <c r="G6023" s="125">
        <v>1</v>
      </c>
      <c r="H6023" s="152">
        <v>580</v>
      </c>
      <c r="I6023" s="162">
        <v>0.25</v>
      </c>
      <c r="J6023" s="158">
        <f t="shared" si="185"/>
        <v>435</v>
      </c>
    </row>
    <row r="6024" spans="1:10" ht="15.75">
      <c r="A6024" s="37">
        <f t="shared" si="186"/>
        <v>6020</v>
      </c>
      <c r="B6024" s="124" t="s">
        <v>201</v>
      </c>
      <c r="C6024" s="125" t="s">
        <v>9849</v>
      </c>
      <c r="D6024" s="125" t="s">
        <v>9850</v>
      </c>
      <c r="E6024" s="125" t="s">
        <v>13409</v>
      </c>
      <c r="F6024" s="125"/>
      <c r="G6024" s="125">
        <v>1</v>
      </c>
      <c r="H6024" s="152">
        <v>38.5</v>
      </c>
      <c r="I6024" s="162">
        <v>0.25</v>
      </c>
      <c r="J6024" s="158">
        <f t="shared" si="185"/>
        <v>28.875</v>
      </c>
    </row>
    <row r="6025" spans="1:10" ht="15.75">
      <c r="A6025" s="37">
        <f t="shared" si="186"/>
        <v>6021</v>
      </c>
      <c r="B6025" s="124" t="s">
        <v>201</v>
      </c>
      <c r="C6025" s="125" t="s">
        <v>9851</v>
      </c>
      <c r="D6025" s="125" t="s">
        <v>9852</v>
      </c>
      <c r="E6025" s="125" t="s">
        <v>13409</v>
      </c>
      <c r="F6025" s="125"/>
      <c r="G6025" s="125">
        <v>1</v>
      </c>
      <c r="H6025" s="152">
        <v>128</v>
      </c>
      <c r="I6025" s="162">
        <v>0.25</v>
      </c>
      <c r="J6025" s="158">
        <f t="shared" si="185"/>
        <v>96</v>
      </c>
    </row>
    <row r="6026" spans="1:10" ht="15.75">
      <c r="A6026" s="37">
        <f t="shared" si="186"/>
        <v>6022</v>
      </c>
      <c r="B6026" s="124" t="s">
        <v>201</v>
      </c>
      <c r="C6026" s="125" t="s">
        <v>9853</v>
      </c>
      <c r="D6026" s="125" t="s">
        <v>9854</v>
      </c>
      <c r="E6026" s="125" t="s">
        <v>13409</v>
      </c>
      <c r="F6026" s="125"/>
      <c r="G6026" s="125">
        <v>1</v>
      </c>
      <c r="H6026" s="152">
        <v>82.5</v>
      </c>
      <c r="I6026" s="162">
        <v>0.25</v>
      </c>
      <c r="J6026" s="158">
        <f t="shared" si="185"/>
        <v>61.875</v>
      </c>
    </row>
    <row r="6027" spans="1:10" ht="15.75">
      <c r="A6027" s="37">
        <f t="shared" si="186"/>
        <v>6023</v>
      </c>
      <c r="B6027" s="124" t="s">
        <v>201</v>
      </c>
      <c r="C6027" s="125" t="s">
        <v>9855</v>
      </c>
      <c r="D6027" s="125" t="s">
        <v>9856</v>
      </c>
      <c r="E6027" s="125" t="s">
        <v>13409</v>
      </c>
      <c r="F6027" s="125"/>
      <c r="G6027" s="125">
        <v>1</v>
      </c>
      <c r="H6027" s="152">
        <v>90.5</v>
      </c>
      <c r="I6027" s="162">
        <v>0.25</v>
      </c>
      <c r="J6027" s="158">
        <f t="shared" si="185"/>
        <v>67.875</v>
      </c>
    </row>
    <row r="6028" spans="1:10" ht="15.75">
      <c r="A6028" s="37">
        <f t="shared" si="186"/>
        <v>6024</v>
      </c>
      <c r="B6028" s="124" t="s">
        <v>201</v>
      </c>
      <c r="C6028" s="125" t="s">
        <v>9857</v>
      </c>
      <c r="D6028" s="125" t="s">
        <v>9858</v>
      </c>
      <c r="E6028" s="125" t="s">
        <v>13409</v>
      </c>
      <c r="F6028" s="125"/>
      <c r="G6028" s="125">
        <v>1</v>
      </c>
      <c r="H6028" s="152">
        <v>92</v>
      </c>
      <c r="I6028" s="162">
        <v>0.25</v>
      </c>
      <c r="J6028" s="158">
        <f t="shared" si="185"/>
        <v>69</v>
      </c>
    </row>
    <row r="6029" spans="1:10" ht="15.75">
      <c r="A6029" s="37">
        <f t="shared" si="186"/>
        <v>6025</v>
      </c>
      <c r="B6029" s="124" t="s">
        <v>201</v>
      </c>
      <c r="C6029" s="125" t="s">
        <v>9859</v>
      </c>
      <c r="D6029" s="125" t="s">
        <v>9860</v>
      </c>
      <c r="E6029" s="125" t="s">
        <v>13409</v>
      </c>
      <c r="F6029" s="125"/>
      <c r="G6029" s="125">
        <v>1</v>
      </c>
      <c r="H6029" s="152">
        <v>99</v>
      </c>
      <c r="I6029" s="162">
        <v>0.25</v>
      </c>
      <c r="J6029" s="158">
        <f t="shared" si="185"/>
        <v>74.25</v>
      </c>
    </row>
    <row r="6030" spans="1:10" ht="15.75">
      <c r="A6030" s="37">
        <f t="shared" si="186"/>
        <v>6026</v>
      </c>
      <c r="B6030" s="124" t="s">
        <v>201</v>
      </c>
      <c r="C6030" s="125" t="s">
        <v>9861</v>
      </c>
      <c r="D6030" s="125" t="s">
        <v>9862</v>
      </c>
      <c r="E6030" s="125" t="s">
        <v>13409</v>
      </c>
      <c r="F6030" s="125"/>
      <c r="G6030" s="125">
        <v>1</v>
      </c>
      <c r="H6030" s="152">
        <v>29</v>
      </c>
      <c r="I6030" s="162">
        <v>0.25</v>
      </c>
      <c r="J6030" s="158">
        <f t="shared" si="185"/>
        <v>21.75</v>
      </c>
    </row>
    <row r="6031" spans="1:10" ht="15.75">
      <c r="A6031" s="37">
        <f t="shared" si="186"/>
        <v>6027</v>
      </c>
      <c r="B6031" s="124" t="s">
        <v>201</v>
      </c>
      <c r="C6031" s="125" t="s">
        <v>9863</v>
      </c>
      <c r="D6031" s="125" t="s">
        <v>9864</v>
      </c>
      <c r="E6031" s="125" t="s">
        <v>13409</v>
      </c>
      <c r="F6031" s="125"/>
      <c r="G6031" s="125">
        <v>1</v>
      </c>
      <c r="H6031" s="152">
        <v>29.5</v>
      </c>
      <c r="I6031" s="162">
        <v>0.25</v>
      </c>
      <c r="J6031" s="158">
        <f t="shared" si="185"/>
        <v>22.125</v>
      </c>
    </row>
    <row r="6032" spans="1:10" ht="15.75">
      <c r="A6032" s="37">
        <f t="shared" si="186"/>
        <v>6028</v>
      </c>
      <c r="B6032" s="124" t="s">
        <v>201</v>
      </c>
      <c r="C6032" s="125" t="s">
        <v>9865</v>
      </c>
      <c r="D6032" s="125" t="s">
        <v>9866</v>
      </c>
      <c r="E6032" s="125" t="s">
        <v>13409</v>
      </c>
      <c r="F6032" s="125"/>
      <c r="G6032" s="125">
        <v>1</v>
      </c>
      <c r="H6032" s="152">
        <v>29.5</v>
      </c>
      <c r="I6032" s="162">
        <v>0.25</v>
      </c>
      <c r="J6032" s="158">
        <f t="shared" si="185"/>
        <v>22.125</v>
      </c>
    </row>
    <row r="6033" spans="1:10" ht="15.75">
      <c r="A6033" s="37">
        <f t="shared" si="186"/>
        <v>6029</v>
      </c>
      <c r="B6033" s="124" t="s">
        <v>201</v>
      </c>
      <c r="C6033" s="125" t="s">
        <v>9867</v>
      </c>
      <c r="D6033" s="125" t="s">
        <v>9868</v>
      </c>
      <c r="E6033" s="125" t="s">
        <v>13409</v>
      </c>
      <c r="F6033" s="125"/>
      <c r="G6033" s="125">
        <v>1</v>
      </c>
      <c r="H6033" s="152">
        <v>29.5</v>
      </c>
      <c r="I6033" s="162">
        <v>0.25</v>
      </c>
      <c r="J6033" s="158">
        <f t="shared" si="185"/>
        <v>22.125</v>
      </c>
    </row>
    <row r="6034" spans="1:10" ht="15.75">
      <c r="A6034" s="37">
        <f t="shared" si="186"/>
        <v>6030</v>
      </c>
      <c r="B6034" s="124" t="s">
        <v>201</v>
      </c>
      <c r="C6034" s="125" t="s">
        <v>9869</v>
      </c>
      <c r="D6034" s="125" t="s">
        <v>9870</v>
      </c>
      <c r="E6034" s="125" t="s">
        <v>13409</v>
      </c>
      <c r="F6034" s="125"/>
      <c r="G6034" s="125">
        <v>1</v>
      </c>
      <c r="H6034" s="152">
        <v>54</v>
      </c>
      <c r="I6034" s="162">
        <v>0.25</v>
      </c>
      <c r="J6034" s="158">
        <f t="shared" ref="J6034:J6097" si="187">H6034*(1-I6034)</f>
        <v>40.5</v>
      </c>
    </row>
    <row r="6035" spans="1:10" ht="15.75">
      <c r="A6035" s="37">
        <f t="shared" si="186"/>
        <v>6031</v>
      </c>
      <c r="B6035" s="124" t="s">
        <v>201</v>
      </c>
      <c r="C6035" s="125" t="s">
        <v>9871</v>
      </c>
      <c r="D6035" s="125" t="s">
        <v>9872</v>
      </c>
      <c r="E6035" s="125" t="s">
        <v>13409</v>
      </c>
      <c r="F6035" s="125"/>
      <c r="G6035" s="125">
        <v>1</v>
      </c>
      <c r="H6035" s="152">
        <v>54.5</v>
      </c>
      <c r="I6035" s="162">
        <v>0.25</v>
      </c>
      <c r="J6035" s="158">
        <f t="shared" si="187"/>
        <v>40.875</v>
      </c>
    </row>
    <row r="6036" spans="1:10" ht="15.75">
      <c r="A6036" s="37">
        <f t="shared" si="186"/>
        <v>6032</v>
      </c>
      <c r="B6036" s="124" t="s">
        <v>201</v>
      </c>
      <c r="C6036" s="125" t="s">
        <v>9873</v>
      </c>
      <c r="D6036" s="125" t="s">
        <v>9874</v>
      </c>
      <c r="E6036" s="125" t="s">
        <v>13409</v>
      </c>
      <c r="F6036" s="125"/>
      <c r="G6036" s="125">
        <v>1</v>
      </c>
      <c r="H6036" s="152">
        <v>54.5</v>
      </c>
      <c r="I6036" s="162">
        <v>0.25</v>
      </c>
      <c r="J6036" s="158">
        <f t="shared" si="187"/>
        <v>40.875</v>
      </c>
    </row>
    <row r="6037" spans="1:10" ht="15.75">
      <c r="A6037" s="37">
        <f t="shared" si="186"/>
        <v>6033</v>
      </c>
      <c r="B6037" s="124" t="s">
        <v>201</v>
      </c>
      <c r="C6037" s="125" t="s">
        <v>9875</v>
      </c>
      <c r="D6037" s="125" t="s">
        <v>9876</v>
      </c>
      <c r="E6037" s="125" t="s">
        <v>13409</v>
      </c>
      <c r="F6037" s="125"/>
      <c r="G6037" s="125">
        <v>1</v>
      </c>
      <c r="H6037" s="152">
        <v>54.5</v>
      </c>
      <c r="I6037" s="162">
        <v>0.25</v>
      </c>
      <c r="J6037" s="158">
        <f t="shared" si="187"/>
        <v>40.875</v>
      </c>
    </row>
    <row r="6038" spans="1:10" ht="30">
      <c r="A6038" s="37">
        <f t="shared" si="186"/>
        <v>6034</v>
      </c>
      <c r="B6038" s="124" t="s">
        <v>201</v>
      </c>
      <c r="C6038" s="125" t="s">
        <v>9877</v>
      </c>
      <c r="D6038" s="125" t="s">
        <v>9878</v>
      </c>
      <c r="E6038" s="125" t="s">
        <v>13409</v>
      </c>
      <c r="F6038" s="125"/>
      <c r="G6038" s="125">
        <v>1</v>
      </c>
      <c r="H6038" s="152">
        <v>329</v>
      </c>
      <c r="I6038" s="162">
        <v>0.25</v>
      </c>
      <c r="J6038" s="158">
        <f t="shared" si="187"/>
        <v>246.75</v>
      </c>
    </row>
    <row r="6039" spans="1:10" ht="30">
      <c r="A6039" s="37">
        <f t="shared" si="186"/>
        <v>6035</v>
      </c>
      <c r="B6039" s="124" t="s">
        <v>201</v>
      </c>
      <c r="C6039" s="125" t="s">
        <v>9879</v>
      </c>
      <c r="D6039" s="125" t="s">
        <v>9880</v>
      </c>
      <c r="E6039" s="125" t="s">
        <v>13409</v>
      </c>
      <c r="F6039" s="125"/>
      <c r="G6039" s="125">
        <v>1</v>
      </c>
      <c r="H6039" s="152">
        <v>87.5</v>
      </c>
      <c r="I6039" s="162">
        <v>0.25</v>
      </c>
      <c r="J6039" s="158">
        <f t="shared" si="187"/>
        <v>65.625</v>
      </c>
    </row>
    <row r="6040" spans="1:10" ht="15.75">
      <c r="A6040" s="37">
        <f t="shared" si="186"/>
        <v>6036</v>
      </c>
      <c r="B6040" s="124" t="s">
        <v>201</v>
      </c>
      <c r="C6040" s="125" t="s">
        <v>9881</v>
      </c>
      <c r="D6040" s="125" t="s">
        <v>9882</v>
      </c>
      <c r="E6040" s="125" t="s">
        <v>13409</v>
      </c>
      <c r="F6040" s="125"/>
      <c r="G6040" s="125">
        <v>1</v>
      </c>
      <c r="H6040" s="152">
        <v>82</v>
      </c>
      <c r="I6040" s="162">
        <v>0.25</v>
      </c>
      <c r="J6040" s="158">
        <f t="shared" si="187"/>
        <v>61.5</v>
      </c>
    </row>
    <row r="6041" spans="1:10" ht="15.75">
      <c r="A6041" s="37">
        <f t="shared" si="186"/>
        <v>6037</v>
      </c>
      <c r="B6041" s="124" t="s">
        <v>201</v>
      </c>
      <c r="C6041" s="125" t="s">
        <v>9883</v>
      </c>
      <c r="D6041" s="125" t="s">
        <v>9884</v>
      </c>
      <c r="E6041" s="125" t="s">
        <v>13409</v>
      </c>
      <c r="F6041" s="125"/>
      <c r="G6041" s="125">
        <v>1</v>
      </c>
      <c r="H6041" s="152">
        <v>173</v>
      </c>
      <c r="I6041" s="162">
        <v>0.25</v>
      </c>
      <c r="J6041" s="158">
        <f t="shared" si="187"/>
        <v>129.75</v>
      </c>
    </row>
    <row r="6042" spans="1:10" ht="15.75">
      <c r="A6042" s="37">
        <f t="shared" si="186"/>
        <v>6038</v>
      </c>
      <c r="B6042" s="124" t="s">
        <v>201</v>
      </c>
      <c r="C6042" s="125" t="s">
        <v>9885</v>
      </c>
      <c r="D6042" s="125" t="s">
        <v>9886</v>
      </c>
      <c r="E6042" s="125" t="s">
        <v>13409</v>
      </c>
      <c r="F6042" s="125"/>
      <c r="G6042" s="125">
        <v>1</v>
      </c>
      <c r="H6042" s="152">
        <v>57</v>
      </c>
      <c r="I6042" s="162">
        <v>0.25</v>
      </c>
      <c r="J6042" s="158">
        <f t="shared" si="187"/>
        <v>42.75</v>
      </c>
    </row>
    <row r="6043" spans="1:10" ht="15.75">
      <c r="A6043" s="37">
        <f t="shared" si="186"/>
        <v>6039</v>
      </c>
      <c r="B6043" s="124" t="s">
        <v>201</v>
      </c>
      <c r="C6043" s="125" t="s">
        <v>9887</v>
      </c>
      <c r="D6043" s="125" t="s">
        <v>9888</v>
      </c>
      <c r="E6043" s="125" t="s">
        <v>13409</v>
      </c>
      <c r="F6043" s="125"/>
      <c r="G6043" s="125">
        <v>1</v>
      </c>
      <c r="H6043" s="152">
        <v>281</v>
      </c>
      <c r="I6043" s="162">
        <v>0.25</v>
      </c>
      <c r="J6043" s="158">
        <f t="shared" si="187"/>
        <v>210.75</v>
      </c>
    </row>
    <row r="6044" spans="1:10" ht="15.75">
      <c r="A6044" s="37">
        <f t="shared" si="186"/>
        <v>6040</v>
      </c>
      <c r="B6044" s="124" t="s">
        <v>201</v>
      </c>
      <c r="C6044" s="125" t="s">
        <v>9889</v>
      </c>
      <c r="D6044" s="125" t="s">
        <v>9890</v>
      </c>
      <c r="E6044" s="125" t="s">
        <v>13409</v>
      </c>
      <c r="F6044" s="125"/>
      <c r="G6044" s="125">
        <v>1</v>
      </c>
      <c r="H6044" s="152">
        <v>200</v>
      </c>
      <c r="I6044" s="162">
        <v>0.25</v>
      </c>
      <c r="J6044" s="158">
        <f t="shared" si="187"/>
        <v>150</v>
      </c>
    </row>
    <row r="6045" spans="1:10" ht="15.75">
      <c r="A6045" s="37">
        <f t="shared" si="186"/>
        <v>6041</v>
      </c>
      <c r="B6045" s="124" t="s">
        <v>201</v>
      </c>
      <c r="C6045" s="125" t="s">
        <v>9891</v>
      </c>
      <c r="D6045" s="125" t="s">
        <v>9892</v>
      </c>
      <c r="E6045" s="125" t="s">
        <v>13409</v>
      </c>
      <c r="F6045" s="125"/>
      <c r="G6045" s="125">
        <v>1</v>
      </c>
      <c r="H6045" s="152">
        <v>131</v>
      </c>
      <c r="I6045" s="162">
        <v>0.25</v>
      </c>
      <c r="J6045" s="158">
        <f t="shared" si="187"/>
        <v>98.25</v>
      </c>
    </row>
    <row r="6046" spans="1:10" ht="15.75">
      <c r="A6046" s="37">
        <f t="shared" si="186"/>
        <v>6042</v>
      </c>
      <c r="B6046" s="124" t="s">
        <v>201</v>
      </c>
      <c r="C6046" s="125" t="s">
        <v>9893</v>
      </c>
      <c r="D6046" s="125" t="s">
        <v>9894</v>
      </c>
      <c r="E6046" s="125" t="s">
        <v>13409</v>
      </c>
      <c r="F6046" s="125"/>
      <c r="G6046" s="125">
        <v>1</v>
      </c>
      <c r="H6046" s="152">
        <v>73.5</v>
      </c>
      <c r="I6046" s="162">
        <v>0.25</v>
      </c>
      <c r="J6046" s="158">
        <f t="shared" si="187"/>
        <v>55.125</v>
      </c>
    </row>
    <row r="6047" spans="1:10" ht="15.75">
      <c r="A6047" s="37">
        <f t="shared" si="186"/>
        <v>6043</v>
      </c>
      <c r="B6047" s="124" t="s">
        <v>201</v>
      </c>
      <c r="C6047" s="125" t="s">
        <v>9895</v>
      </c>
      <c r="D6047" s="125" t="s">
        <v>9896</v>
      </c>
      <c r="E6047" s="125" t="s">
        <v>13409</v>
      </c>
      <c r="F6047" s="125"/>
      <c r="G6047" s="125">
        <v>1</v>
      </c>
      <c r="H6047" s="152">
        <v>26</v>
      </c>
      <c r="I6047" s="162">
        <v>0.25</v>
      </c>
      <c r="J6047" s="158">
        <f t="shared" si="187"/>
        <v>19.5</v>
      </c>
    </row>
    <row r="6048" spans="1:10" ht="15.75">
      <c r="A6048" s="37">
        <f t="shared" si="186"/>
        <v>6044</v>
      </c>
      <c r="B6048" s="124" t="s">
        <v>201</v>
      </c>
      <c r="C6048" s="125" t="s">
        <v>9897</v>
      </c>
      <c r="D6048" s="125" t="s">
        <v>9898</v>
      </c>
      <c r="E6048" s="125" t="s">
        <v>13409</v>
      </c>
      <c r="F6048" s="125"/>
      <c r="G6048" s="125">
        <v>1</v>
      </c>
      <c r="H6048" s="152">
        <v>93.5</v>
      </c>
      <c r="I6048" s="162">
        <v>0.25</v>
      </c>
      <c r="J6048" s="158">
        <f t="shared" si="187"/>
        <v>70.125</v>
      </c>
    </row>
    <row r="6049" spans="1:10" ht="30">
      <c r="A6049" s="37">
        <f t="shared" si="186"/>
        <v>6045</v>
      </c>
      <c r="B6049" s="124" t="s">
        <v>201</v>
      </c>
      <c r="C6049" s="125" t="s">
        <v>9899</v>
      </c>
      <c r="D6049" s="125" t="s">
        <v>9900</v>
      </c>
      <c r="E6049" s="125" t="s">
        <v>13409</v>
      </c>
      <c r="F6049" s="125"/>
      <c r="G6049" s="125">
        <v>1</v>
      </c>
      <c r="H6049" s="152">
        <v>26.5</v>
      </c>
      <c r="I6049" s="162">
        <v>0.25</v>
      </c>
      <c r="J6049" s="158">
        <f t="shared" si="187"/>
        <v>19.875</v>
      </c>
    </row>
    <row r="6050" spans="1:10" ht="15.75">
      <c r="A6050" s="37">
        <f t="shared" si="186"/>
        <v>6046</v>
      </c>
      <c r="B6050" s="124" t="s">
        <v>201</v>
      </c>
      <c r="C6050" s="125" t="s">
        <v>9901</v>
      </c>
      <c r="D6050" s="125" t="s">
        <v>9902</v>
      </c>
      <c r="E6050" s="125" t="s">
        <v>13409</v>
      </c>
      <c r="F6050" s="125"/>
      <c r="G6050" s="125">
        <v>1</v>
      </c>
      <c r="H6050" s="152">
        <v>322</v>
      </c>
      <c r="I6050" s="162">
        <v>0.25</v>
      </c>
      <c r="J6050" s="158">
        <f t="shared" si="187"/>
        <v>241.5</v>
      </c>
    </row>
    <row r="6051" spans="1:10" ht="15.75">
      <c r="A6051" s="37">
        <f t="shared" si="186"/>
        <v>6047</v>
      </c>
      <c r="B6051" s="124" t="s">
        <v>201</v>
      </c>
      <c r="C6051" s="125" t="s">
        <v>9903</v>
      </c>
      <c r="D6051" s="125" t="s">
        <v>9904</v>
      </c>
      <c r="E6051" s="125" t="s">
        <v>13409</v>
      </c>
      <c r="F6051" s="125"/>
      <c r="G6051" s="125">
        <v>1</v>
      </c>
      <c r="H6051" s="152">
        <v>352</v>
      </c>
      <c r="I6051" s="162">
        <v>0.25</v>
      </c>
      <c r="J6051" s="158">
        <f t="shared" si="187"/>
        <v>264</v>
      </c>
    </row>
    <row r="6052" spans="1:10" ht="15.75">
      <c r="A6052" s="37">
        <f t="shared" si="186"/>
        <v>6048</v>
      </c>
      <c r="B6052" s="124" t="s">
        <v>201</v>
      </c>
      <c r="C6052" s="125" t="s">
        <v>9905</v>
      </c>
      <c r="D6052" s="125" t="s">
        <v>9906</v>
      </c>
      <c r="E6052" s="125" t="s">
        <v>13409</v>
      </c>
      <c r="F6052" s="125"/>
      <c r="G6052" s="125">
        <v>1</v>
      </c>
      <c r="H6052" s="152">
        <v>468</v>
      </c>
      <c r="I6052" s="162">
        <v>0.25</v>
      </c>
      <c r="J6052" s="158">
        <f t="shared" si="187"/>
        <v>351</v>
      </c>
    </row>
    <row r="6053" spans="1:10" ht="15.75">
      <c r="A6053" s="37">
        <f t="shared" si="186"/>
        <v>6049</v>
      </c>
      <c r="B6053" s="124" t="s">
        <v>201</v>
      </c>
      <c r="C6053" s="125" t="s">
        <v>9907</v>
      </c>
      <c r="D6053" s="125" t="s">
        <v>9908</v>
      </c>
      <c r="E6053" s="125" t="s">
        <v>13409</v>
      </c>
      <c r="F6053" s="125"/>
      <c r="G6053" s="125">
        <v>1</v>
      </c>
      <c r="H6053" s="152">
        <v>227</v>
      </c>
      <c r="I6053" s="162">
        <v>0.25</v>
      </c>
      <c r="J6053" s="158">
        <f t="shared" si="187"/>
        <v>170.25</v>
      </c>
    </row>
    <row r="6054" spans="1:10" ht="15.75">
      <c r="A6054" s="37">
        <f t="shared" si="186"/>
        <v>6050</v>
      </c>
      <c r="B6054" s="124" t="s">
        <v>201</v>
      </c>
      <c r="C6054" s="125" t="s">
        <v>9909</v>
      </c>
      <c r="D6054" s="125" t="s">
        <v>9910</v>
      </c>
      <c r="E6054" s="125" t="s">
        <v>13409</v>
      </c>
      <c r="F6054" s="125"/>
      <c r="G6054" s="125">
        <v>1</v>
      </c>
      <c r="H6054" s="152">
        <v>50</v>
      </c>
      <c r="I6054" s="162">
        <v>0.25</v>
      </c>
      <c r="J6054" s="158">
        <f t="shared" si="187"/>
        <v>37.5</v>
      </c>
    </row>
    <row r="6055" spans="1:10" ht="15.75">
      <c r="A6055" s="37">
        <f t="shared" si="186"/>
        <v>6051</v>
      </c>
      <c r="B6055" s="124" t="s">
        <v>201</v>
      </c>
      <c r="C6055" s="125" t="s">
        <v>9911</v>
      </c>
      <c r="D6055" s="125" t="s">
        <v>9912</v>
      </c>
      <c r="E6055" s="125" t="s">
        <v>13409</v>
      </c>
      <c r="F6055" s="125"/>
      <c r="G6055" s="125">
        <v>1</v>
      </c>
      <c r="H6055" s="152">
        <v>580</v>
      </c>
      <c r="I6055" s="162">
        <v>0.25</v>
      </c>
      <c r="J6055" s="158">
        <f t="shared" si="187"/>
        <v>435</v>
      </c>
    </row>
    <row r="6056" spans="1:10" ht="15.75">
      <c r="A6056" s="37">
        <f t="shared" si="186"/>
        <v>6052</v>
      </c>
      <c r="B6056" s="124" t="s">
        <v>201</v>
      </c>
      <c r="C6056" s="125" t="s">
        <v>9913</v>
      </c>
      <c r="D6056" s="125" t="s">
        <v>9914</v>
      </c>
      <c r="E6056" s="125" t="s">
        <v>13409</v>
      </c>
      <c r="F6056" s="125"/>
      <c r="G6056" s="125">
        <v>1</v>
      </c>
      <c r="H6056" s="152">
        <v>199</v>
      </c>
      <c r="I6056" s="162">
        <v>0.25</v>
      </c>
      <c r="J6056" s="158">
        <f t="shared" si="187"/>
        <v>149.25</v>
      </c>
    </row>
    <row r="6057" spans="1:10" ht="15.75">
      <c r="A6057" s="37">
        <f t="shared" si="186"/>
        <v>6053</v>
      </c>
      <c r="B6057" s="124" t="s">
        <v>201</v>
      </c>
      <c r="C6057" s="125" t="s">
        <v>9915</v>
      </c>
      <c r="D6057" s="125" t="s">
        <v>9916</v>
      </c>
      <c r="E6057" s="125" t="s">
        <v>13409</v>
      </c>
      <c r="F6057" s="125"/>
      <c r="G6057" s="125">
        <v>1</v>
      </c>
      <c r="H6057" s="152">
        <v>305</v>
      </c>
      <c r="I6057" s="162">
        <v>0.25</v>
      </c>
      <c r="J6057" s="158">
        <f t="shared" si="187"/>
        <v>228.75</v>
      </c>
    </row>
    <row r="6058" spans="1:10" ht="15.75">
      <c r="A6058" s="37">
        <f t="shared" si="186"/>
        <v>6054</v>
      </c>
      <c r="B6058" s="124" t="s">
        <v>201</v>
      </c>
      <c r="C6058" s="125" t="s">
        <v>9917</v>
      </c>
      <c r="D6058" s="125" t="s">
        <v>9918</v>
      </c>
      <c r="E6058" s="125" t="s">
        <v>13409</v>
      </c>
      <c r="F6058" s="125"/>
      <c r="G6058" s="125">
        <v>1</v>
      </c>
      <c r="H6058" s="152">
        <v>16.5</v>
      </c>
      <c r="I6058" s="162">
        <v>0.25</v>
      </c>
      <c r="J6058" s="158">
        <f t="shared" si="187"/>
        <v>12.375</v>
      </c>
    </row>
    <row r="6059" spans="1:10" ht="15.75">
      <c r="A6059" s="37">
        <f t="shared" si="186"/>
        <v>6055</v>
      </c>
      <c r="B6059" s="124" t="s">
        <v>201</v>
      </c>
      <c r="C6059" s="125" t="s">
        <v>9919</v>
      </c>
      <c r="D6059" s="125" t="s">
        <v>9920</v>
      </c>
      <c r="E6059" s="125" t="s">
        <v>13409</v>
      </c>
      <c r="F6059" s="125"/>
      <c r="G6059" s="125">
        <v>1</v>
      </c>
      <c r="H6059" s="152">
        <v>20.5</v>
      </c>
      <c r="I6059" s="162">
        <v>0.25</v>
      </c>
      <c r="J6059" s="158">
        <f t="shared" si="187"/>
        <v>15.375</v>
      </c>
    </row>
    <row r="6060" spans="1:10" ht="15.75">
      <c r="A6060" s="37">
        <f t="shared" si="186"/>
        <v>6056</v>
      </c>
      <c r="B6060" s="124" t="s">
        <v>201</v>
      </c>
      <c r="C6060" s="125" t="s">
        <v>9921</v>
      </c>
      <c r="D6060" s="125" t="s">
        <v>9922</v>
      </c>
      <c r="E6060" s="125" t="s">
        <v>13409</v>
      </c>
      <c r="F6060" s="125"/>
      <c r="G6060" s="125">
        <v>1</v>
      </c>
      <c r="H6060" s="152">
        <v>65</v>
      </c>
      <c r="I6060" s="162">
        <v>0.25</v>
      </c>
      <c r="J6060" s="158">
        <f t="shared" si="187"/>
        <v>48.75</v>
      </c>
    </row>
    <row r="6061" spans="1:10" ht="15.75">
      <c r="A6061" s="37">
        <f t="shared" si="186"/>
        <v>6057</v>
      </c>
      <c r="B6061" s="124" t="s">
        <v>201</v>
      </c>
      <c r="C6061" s="125" t="s">
        <v>9923</v>
      </c>
      <c r="D6061" s="125" t="s">
        <v>9924</v>
      </c>
      <c r="E6061" s="125" t="s">
        <v>13409</v>
      </c>
      <c r="F6061" s="125"/>
      <c r="G6061" s="125">
        <v>1</v>
      </c>
      <c r="H6061" s="152">
        <v>26.5</v>
      </c>
      <c r="I6061" s="162">
        <v>0.25</v>
      </c>
      <c r="J6061" s="158">
        <f t="shared" si="187"/>
        <v>19.875</v>
      </c>
    </row>
    <row r="6062" spans="1:10" ht="15.75">
      <c r="A6062" s="37">
        <f t="shared" si="186"/>
        <v>6058</v>
      </c>
      <c r="B6062" s="124" t="s">
        <v>201</v>
      </c>
      <c r="C6062" s="125" t="s">
        <v>9925</v>
      </c>
      <c r="D6062" s="125" t="s">
        <v>9926</v>
      </c>
      <c r="E6062" s="125" t="s">
        <v>13409</v>
      </c>
      <c r="F6062" s="125"/>
      <c r="G6062" s="125">
        <v>1</v>
      </c>
      <c r="H6062" s="152">
        <v>32</v>
      </c>
      <c r="I6062" s="162">
        <v>0.25</v>
      </c>
      <c r="J6062" s="158">
        <f t="shared" si="187"/>
        <v>24</v>
      </c>
    </row>
    <row r="6063" spans="1:10" ht="15.75">
      <c r="A6063" s="37">
        <f t="shared" si="186"/>
        <v>6059</v>
      </c>
      <c r="B6063" s="124" t="s">
        <v>201</v>
      </c>
      <c r="C6063" s="125" t="s">
        <v>9927</v>
      </c>
      <c r="D6063" s="125" t="s">
        <v>9928</v>
      </c>
      <c r="E6063" s="125" t="s">
        <v>13409</v>
      </c>
      <c r="F6063" s="125"/>
      <c r="G6063" s="125">
        <v>1</v>
      </c>
      <c r="H6063" s="152">
        <v>34</v>
      </c>
      <c r="I6063" s="162">
        <v>0.25</v>
      </c>
      <c r="J6063" s="158">
        <f t="shared" si="187"/>
        <v>25.5</v>
      </c>
    </row>
    <row r="6064" spans="1:10" ht="15.75">
      <c r="A6064" s="37">
        <f t="shared" si="186"/>
        <v>6060</v>
      </c>
      <c r="B6064" s="124" t="s">
        <v>201</v>
      </c>
      <c r="C6064" s="125" t="s">
        <v>9929</v>
      </c>
      <c r="D6064" s="125" t="s">
        <v>9930</v>
      </c>
      <c r="E6064" s="125" t="s">
        <v>13409</v>
      </c>
      <c r="F6064" s="125"/>
      <c r="G6064" s="125">
        <v>1</v>
      </c>
      <c r="H6064" s="152">
        <v>13</v>
      </c>
      <c r="I6064" s="162">
        <v>0.25</v>
      </c>
      <c r="J6064" s="158">
        <f t="shared" si="187"/>
        <v>9.75</v>
      </c>
    </row>
    <row r="6065" spans="1:10" ht="15.75">
      <c r="A6065" s="37">
        <f t="shared" si="186"/>
        <v>6061</v>
      </c>
      <c r="B6065" s="124" t="s">
        <v>201</v>
      </c>
      <c r="C6065" s="125" t="s">
        <v>9931</v>
      </c>
      <c r="D6065" s="125" t="s">
        <v>9932</v>
      </c>
      <c r="E6065" s="125" t="s">
        <v>13409</v>
      </c>
      <c r="F6065" s="125"/>
      <c r="G6065" s="125">
        <v>1</v>
      </c>
      <c r="H6065" s="152">
        <v>140</v>
      </c>
      <c r="I6065" s="162">
        <v>0.25</v>
      </c>
      <c r="J6065" s="158">
        <f t="shared" si="187"/>
        <v>105</v>
      </c>
    </row>
    <row r="6066" spans="1:10" ht="15.75">
      <c r="A6066" s="37">
        <f t="shared" si="186"/>
        <v>6062</v>
      </c>
      <c r="B6066" s="124" t="s">
        <v>201</v>
      </c>
      <c r="C6066" s="125" t="s">
        <v>9933</v>
      </c>
      <c r="D6066" s="125" t="s">
        <v>9934</v>
      </c>
      <c r="E6066" s="125" t="s">
        <v>13409</v>
      </c>
      <c r="F6066" s="125"/>
      <c r="G6066" s="125">
        <v>1</v>
      </c>
      <c r="H6066" s="152">
        <v>322</v>
      </c>
      <c r="I6066" s="162">
        <v>0.25</v>
      </c>
      <c r="J6066" s="158">
        <f t="shared" si="187"/>
        <v>241.5</v>
      </c>
    </row>
    <row r="6067" spans="1:10" ht="45">
      <c r="A6067" s="37">
        <f t="shared" si="186"/>
        <v>6063</v>
      </c>
      <c r="B6067" s="124" t="s">
        <v>201</v>
      </c>
      <c r="C6067" s="125" t="s">
        <v>14304</v>
      </c>
      <c r="D6067" s="125" t="s">
        <v>14305</v>
      </c>
      <c r="E6067" s="125" t="s">
        <v>13409</v>
      </c>
      <c r="F6067" s="125"/>
      <c r="G6067" s="125">
        <v>1</v>
      </c>
      <c r="H6067" s="152">
        <v>307</v>
      </c>
      <c r="I6067" s="162">
        <v>0.25</v>
      </c>
      <c r="J6067" s="158">
        <f t="shared" si="187"/>
        <v>230.25</v>
      </c>
    </row>
    <row r="6068" spans="1:10" ht="45">
      <c r="A6068" s="37">
        <f t="shared" si="186"/>
        <v>6064</v>
      </c>
      <c r="B6068" s="124" t="s">
        <v>201</v>
      </c>
      <c r="C6068" s="125" t="s">
        <v>14306</v>
      </c>
      <c r="D6068" s="125" t="s">
        <v>14307</v>
      </c>
      <c r="E6068" s="125" t="s">
        <v>13409</v>
      </c>
      <c r="F6068" s="125"/>
      <c r="G6068" s="125">
        <v>1</v>
      </c>
      <c r="H6068" s="152">
        <v>326</v>
      </c>
      <c r="I6068" s="162">
        <v>0.25</v>
      </c>
      <c r="J6068" s="158">
        <f t="shared" si="187"/>
        <v>244.5</v>
      </c>
    </row>
    <row r="6069" spans="1:10" ht="15.75">
      <c r="A6069" s="37">
        <f t="shared" si="186"/>
        <v>6065</v>
      </c>
      <c r="B6069" s="124" t="s">
        <v>201</v>
      </c>
      <c r="C6069" s="125" t="s">
        <v>9935</v>
      </c>
      <c r="D6069" s="125" t="s">
        <v>9936</v>
      </c>
      <c r="E6069" s="125" t="s">
        <v>13409</v>
      </c>
      <c r="F6069" s="125"/>
      <c r="G6069" s="125">
        <v>1</v>
      </c>
      <c r="H6069" s="152">
        <v>177</v>
      </c>
      <c r="I6069" s="162">
        <v>0.25</v>
      </c>
      <c r="J6069" s="158">
        <f t="shared" si="187"/>
        <v>132.75</v>
      </c>
    </row>
    <row r="6070" spans="1:10" ht="30">
      <c r="A6070" s="37">
        <f t="shared" si="186"/>
        <v>6066</v>
      </c>
      <c r="B6070" s="124" t="s">
        <v>201</v>
      </c>
      <c r="C6070" s="125" t="s">
        <v>9937</v>
      </c>
      <c r="D6070" s="125" t="s">
        <v>9938</v>
      </c>
      <c r="E6070" s="125" t="s">
        <v>13409</v>
      </c>
      <c r="F6070" s="125"/>
      <c r="G6070" s="125">
        <v>1</v>
      </c>
      <c r="H6070" s="152">
        <v>434</v>
      </c>
      <c r="I6070" s="162">
        <v>0.25</v>
      </c>
      <c r="J6070" s="158">
        <f t="shared" si="187"/>
        <v>325.5</v>
      </c>
    </row>
    <row r="6071" spans="1:10" ht="30">
      <c r="A6071" s="37">
        <f t="shared" si="186"/>
        <v>6067</v>
      </c>
      <c r="B6071" s="124" t="s">
        <v>201</v>
      </c>
      <c r="C6071" s="125" t="s">
        <v>9939</v>
      </c>
      <c r="D6071" s="125" t="s">
        <v>9940</v>
      </c>
      <c r="E6071" s="125" t="s">
        <v>13409</v>
      </c>
      <c r="F6071" s="125"/>
      <c r="G6071" s="125">
        <v>1</v>
      </c>
      <c r="H6071" s="152">
        <v>99</v>
      </c>
      <c r="I6071" s="162">
        <v>0.25</v>
      </c>
      <c r="J6071" s="158">
        <f t="shared" si="187"/>
        <v>74.25</v>
      </c>
    </row>
    <row r="6072" spans="1:10" ht="15.75">
      <c r="A6072" s="37">
        <f t="shared" si="186"/>
        <v>6068</v>
      </c>
      <c r="B6072" s="124" t="s">
        <v>201</v>
      </c>
      <c r="C6072" s="125" t="s">
        <v>9941</v>
      </c>
      <c r="D6072" s="125" t="s">
        <v>9942</v>
      </c>
      <c r="E6072" s="125" t="s">
        <v>13409</v>
      </c>
      <c r="F6072" s="125"/>
      <c r="G6072" s="125">
        <v>1</v>
      </c>
      <c r="H6072" s="152">
        <v>89.5</v>
      </c>
      <c r="I6072" s="162">
        <v>0.25</v>
      </c>
      <c r="J6072" s="158">
        <f t="shared" si="187"/>
        <v>67.125</v>
      </c>
    </row>
    <row r="6073" spans="1:10" ht="30">
      <c r="A6073" s="37">
        <f t="shared" si="186"/>
        <v>6069</v>
      </c>
      <c r="B6073" s="124" t="s">
        <v>201</v>
      </c>
      <c r="C6073" s="125" t="s">
        <v>9943</v>
      </c>
      <c r="D6073" s="125" t="s">
        <v>9944</v>
      </c>
      <c r="E6073" s="125" t="s">
        <v>13409</v>
      </c>
      <c r="F6073" s="125"/>
      <c r="G6073" s="125">
        <v>1</v>
      </c>
      <c r="H6073" s="152">
        <v>285</v>
      </c>
      <c r="I6073" s="162">
        <v>0.25</v>
      </c>
      <c r="J6073" s="158">
        <f t="shared" si="187"/>
        <v>213.75</v>
      </c>
    </row>
    <row r="6074" spans="1:10" ht="15.75">
      <c r="A6074" s="37">
        <f t="shared" si="186"/>
        <v>6070</v>
      </c>
      <c r="B6074" s="124" t="s">
        <v>201</v>
      </c>
      <c r="C6074" s="125" t="s">
        <v>9945</v>
      </c>
      <c r="D6074" s="125" t="s">
        <v>9946</v>
      </c>
      <c r="E6074" s="125" t="s">
        <v>13409</v>
      </c>
      <c r="F6074" s="125"/>
      <c r="G6074" s="125">
        <v>1</v>
      </c>
      <c r="H6074" s="152">
        <v>115</v>
      </c>
      <c r="I6074" s="162">
        <v>0.25</v>
      </c>
      <c r="J6074" s="158">
        <f t="shared" si="187"/>
        <v>86.25</v>
      </c>
    </row>
    <row r="6075" spans="1:10" ht="15.75">
      <c r="A6075" s="37">
        <f t="shared" si="186"/>
        <v>6071</v>
      </c>
      <c r="B6075" s="124" t="s">
        <v>201</v>
      </c>
      <c r="C6075" s="125" t="s">
        <v>9947</v>
      </c>
      <c r="D6075" s="125" t="s">
        <v>9948</v>
      </c>
      <c r="E6075" s="125" t="s">
        <v>13409</v>
      </c>
      <c r="F6075" s="125"/>
      <c r="G6075" s="125">
        <v>1</v>
      </c>
      <c r="H6075" s="152">
        <v>99</v>
      </c>
      <c r="I6075" s="162">
        <v>0.25</v>
      </c>
      <c r="J6075" s="158">
        <f t="shared" si="187"/>
        <v>74.25</v>
      </c>
    </row>
    <row r="6076" spans="1:10" ht="15.75">
      <c r="A6076" s="37">
        <f t="shared" si="186"/>
        <v>6072</v>
      </c>
      <c r="B6076" s="124" t="s">
        <v>201</v>
      </c>
      <c r="C6076" s="125" t="s">
        <v>9949</v>
      </c>
      <c r="D6076" s="125" t="s">
        <v>9950</v>
      </c>
      <c r="E6076" s="125" t="s">
        <v>13409</v>
      </c>
      <c r="F6076" s="125"/>
      <c r="G6076" s="125">
        <v>1</v>
      </c>
      <c r="H6076" s="152">
        <v>135</v>
      </c>
      <c r="I6076" s="162">
        <v>0.25</v>
      </c>
      <c r="J6076" s="158">
        <f t="shared" si="187"/>
        <v>101.25</v>
      </c>
    </row>
    <row r="6077" spans="1:10" ht="15.75">
      <c r="A6077" s="37">
        <f t="shared" si="186"/>
        <v>6073</v>
      </c>
      <c r="B6077" s="124" t="s">
        <v>201</v>
      </c>
      <c r="C6077" s="125" t="s">
        <v>14308</v>
      </c>
      <c r="D6077" s="125" t="s">
        <v>10899</v>
      </c>
      <c r="E6077" s="125" t="s">
        <v>13409</v>
      </c>
      <c r="F6077" s="125"/>
      <c r="G6077" s="125">
        <v>1</v>
      </c>
      <c r="H6077" s="152">
        <v>2150</v>
      </c>
      <c r="I6077" s="162">
        <v>0.25</v>
      </c>
      <c r="J6077" s="158">
        <f t="shared" si="187"/>
        <v>1612.5</v>
      </c>
    </row>
    <row r="6078" spans="1:10" ht="30">
      <c r="A6078" s="37">
        <f t="shared" si="186"/>
        <v>6074</v>
      </c>
      <c r="B6078" s="124" t="s">
        <v>201</v>
      </c>
      <c r="C6078" s="125" t="s">
        <v>9951</v>
      </c>
      <c r="D6078" s="125" t="s">
        <v>9952</v>
      </c>
      <c r="E6078" s="125" t="s">
        <v>13409</v>
      </c>
      <c r="F6078" s="125"/>
      <c r="G6078" s="125">
        <v>1</v>
      </c>
      <c r="H6078" s="152">
        <v>212</v>
      </c>
      <c r="I6078" s="162">
        <v>0.25</v>
      </c>
      <c r="J6078" s="158">
        <f t="shared" si="187"/>
        <v>159</v>
      </c>
    </row>
    <row r="6079" spans="1:10" ht="15.75">
      <c r="A6079" s="37">
        <f t="shared" si="186"/>
        <v>6075</v>
      </c>
      <c r="B6079" s="124" t="s">
        <v>201</v>
      </c>
      <c r="C6079" s="125" t="s">
        <v>9953</v>
      </c>
      <c r="D6079" s="125" t="s">
        <v>9954</v>
      </c>
      <c r="E6079" s="125" t="s">
        <v>13409</v>
      </c>
      <c r="F6079" s="125"/>
      <c r="G6079" s="125">
        <v>1</v>
      </c>
      <c r="H6079" s="152">
        <v>202</v>
      </c>
      <c r="I6079" s="162">
        <v>0.25</v>
      </c>
      <c r="J6079" s="158">
        <f t="shared" si="187"/>
        <v>151.5</v>
      </c>
    </row>
    <row r="6080" spans="1:10" ht="15.75">
      <c r="A6080" s="37">
        <f t="shared" si="186"/>
        <v>6076</v>
      </c>
      <c r="B6080" s="124" t="s">
        <v>201</v>
      </c>
      <c r="C6080" s="125" t="s">
        <v>9955</v>
      </c>
      <c r="D6080" s="125" t="s">
        <v>9956</v>
      </c>
      <c r="E6080" s="125" t="s">
        <v>13409</v>
      </c>
      <c r="F6080" s="125"/>
      <c r="G6080" s="125">
        <v>1</v>
      </c>
      <c r="H6080" s="152">
        <v>650</v>
      </c>
      <c r="I6080" s="162">
        <v>0.25</v>
      </c>
      <c r="J6080" s="158">
        <f t="shared" si="187"/>
        <v>487.5</v>
      </c>
    </row>
    <row r="6081" spans="1:10" ht="15.75">
      <c r="A6081" s="37">
        <f t="shared" si="186"/>
        <v>6077</v>
      </c>
      <c r="B6081" s="124" t="s">
        <v>201</v>
      </c>
      <c r="C6081" s="125" t="s">
        <v>9957</v>
      </c>
      <c r="D6081" s="125" t="s">
        <v>9958</v>
      </c>
      <c r="E6081" s="125" t="s">
        <v>13409</v>
      </c>
      <c r="F6081" s="125"/>
      <c r="G6081" s="125">
        <v>1</v>
      </c>
      <c r="H6081" s="152">
        <v>123</v>
      </c>
      <c r="I6081" s="162">
        <v>0.25</v>
      </c>
      <c r="J6081" s="158">
        <f t="shared" si="187"/>
        <v>92.25</v>
      </c>
    </row>
    <row r="6082" spans="1:10" ht="15.75">
      <c r="A6082" s="37">
        <f t="shared" si="186"/>
        <v>6078</v>
      </c>
      <c r="B6082" s="124" t="s">
        <v>201</v>
      </c>
      <c r="C6082" s="125" t="s">
        <v>9959</v>
      </c>
      <c r="D6082" s="125" t="s">
        <v>9960</v>
      </c>
      <c r="E6082" s="125" t="s">
        <v>13409</v>
      </c>
      <c r="F6082" s="125"/>
      <c r="G6082" s="125">
        <v>1</v>
      </c>
      <c r="H6082" s="152">
        <v>13</v>
      </c>
      <c r="I6082" s="162">
        <v>0.25</v>
      </c>
      <c r="J6082" s="158">
        <f t="shared" si="187"/>
        <v>9.75</v>
      </c>
    </row>
    <row r="6083" spans="1:10" ht="15.75">
      <c r="A6083" s="37">
        <f t="shared" si="186"/>
        <v>6079</v>
      </c>
      <c r="B6083" s="124" t="s">
        <v>201</v>
      </c>
      <c r="C6083" s="125" t="s">
        <v>9961</v>
      </c>
      <c r="D6083" s="125" t="s">
        <v>9962</v>
      </c>
      <c r="E6083" s="125" t="s">
        <v>13409</v>
      </c>
      <c r="F6083" s="125"/>
      <c r="G6083" s="125">
        <v>1</v>
      </c>
      <c r="H6083" s="152">
        <v>51.5</v>
      </c>
      <c r="I6083" s="162">
        <v>0.25</v>
      </c>
      <c r="J6083" s="158">
        <f t="shared" si="187"/>
        <v>38.625</v>
      </c>
    </row>
    <row r="6084" spans="1:10" ht="15.75">
      <c r="A6084" s="37">
        <f t="shared" si="186"/>
        <v>6080</v>
      </c>
      <c r="B6084" s="124" t="s">
        <v>201</v>
      </c>
      <c r="C6084" s="125" t="s">
        <v>9963</v>
      </c>
      <c r="D6084" s="125" t="s">
        <v>9964</v>
      </c>
      <c r="E6084" s="125" t="s">
        <v>13409</v>
      </c>
      <c r="F6084" s="125"/>
      <c r="G6084" s="125">
        <v>1</v>
      </c>
      <c r="H6084" s="152">
        <v>68.5</v>
      </c>
      <c r="I6084" s="162">
        <v>0.25</v>
      </c>
      <c r="J6084" s="158">
        <f t="shared" si="187"/>
        <v>51.375</v>
      </c>
    </row>
    <row r="6085" spans="1:10" ht="15.75">
      <c r="A6085" s="37">
        <f t="shared" si="186"/>
        <v>6081</v>
      </c>
      <c r="B6085" s="124" t="s">
        <v>201</v>
      </c>
      <c r="C6085" s="125" t="s">
        <v>9965</v>
      </c>
      <c r="D6085" s="125" t="s">
        <v>9966</v>
      </c>
      <c r="E6085" s="125" t="s">
        <v>13409</v>
      </c>
      <c r="F6085" s="125"/>
      <c r="G6085" s="125">
        <v>1</v>
      </c>
      <c r="H6085" s="152">
        <v>40.5</v>
      </c>
      <c r="I6085" s="162">
        <v>0.25</v>
      </c>
      <c r="J6085" s="158">
        <f t="shared" si="187"/>
        <v>30.375</v>
      </c>
    </row>
    <row r="6086" spans="1:10" ht="15.75">
      <c r="A6086" s="37">
        <f t="shared" si="186"/>
        <v>6082</v>
      </c>
      <c r="B6086" s="124" t="s">
        <v>201</v>
      </c>
      <c r="C6086" s="125" t="s">
        <v>9967</v>
      </c>
      <c r="D6086" s="125" t="s">
        <v>9968</v>
      </c>
      <c r="E6086" s="125" t="s">
        <v>13409</v>
      </c>
      <c r="F6086" s="125"/>
      <c r="G6086" s="125">
        <v>1</v>
      </c>
      <c r="H6086" s="152">
        <v>213</v>
      </c>
      <c r="I6086" s="162">
        <v>0.25</v>
      </c>
      <c r="J6086" s="158">
        <f t="shared" si="187"/>
        <v>159.75</v>
      </c>
    </row>
    <row r="6087" spans="1:10" ht="15.75">
      <c r="A6087" s="37">
        <f t="shared" ref="A6087:A6150" si="188">A6086+1</f>
        <v>6083</v>
      </c>
      <c r="B6087" s="124" t="s">
        <v>201</v>
      </c>
      <c r="C6087" s="125" t="s">
        <v>9969</v>
      </c>
      <c r="D6087" s="125" t="s">
        <v>9970</v>
      </c>
      <c r="E6087" s="125" t="s">
        <v>13409</v>
      </c>
      <c r="F6087" s="125"/>
      <c r="G6087" s="125">
        <v>1</v>
      </c>
      <c r="H6087" s="152">
        <v>149</v>
      </c>
      <c r="I6087" s="162">
        <v>0.25</v>
      </c>
      <c r="J6087" s="158">
        <f t="shared" si="187"/>
        <v>111.75</v>
      </c>
    </row>
    <row r="6088" spans="1:10" ht="15.75">
      <c r="A6088" s="37">
        <f t="shared" si="188"/>
        <v>6084</v>
      </c>
      <c r="B6088" s="124" t="s">
        <v>201</v>
      </c>
      <c r="C6088" s="125" t="s">
        <v>9971</v>
      </c>
      <c r="D6088" s="125" t="s">
        <v>9972</v>
      </c>
      <c r="E6088" s="125" t="s">
        <v>13409</v>
      </c>
      <c r="F6088" s="125"/>
      <c r="G6088" s="125">
        <v>1</v>
      </c>
      <c r="H6088" s="152">
        <v>230</v>
      </c>
      <c r="I6088" s="162">
        <v>0.25</v>
      </c>
      <c r="J6088" s="158">
        <f t="shared" si="187"/>
        <v>172.5</v>
      </c>
    </row>
    <row r="6089" spans="1:10" ht="15.75">
      <c r="A6089" s="37">
        <f t="shared" si="188"/>
        <v>6085</v>
      </c>
      <c r="B6089" s="124" t="s">
        <v>201</v>
      </c>
      <c r="C6089" s="125" t="s">
        <v>9973</v>
      </c>
      <c r="D6089" s="125" t="s">
        <v>9974</v>
      </c>
      <c r="E6089" s="125" t="s">
        <v>13409</v>
      </c>
      <c r="F6089" s="125"/>
      <c r="G6089" s="125">
        <v>1</v>
      </c>
      <c r="H6089" s="152">
        <v>227</v>
      </c>
      <c r="I6089" s="162">
        <v>0.25</v>
      </c>
      <c r="J6089" s="158">
        <f t="shared" si="187"/>
        <v>170.25</v>
      </c>
    </row>
    <row r="6090" spans="1:10" ht="15.75">
      <c r="A6090" s="37">
        <f t="shared" si="188"/>
        <v>6086</v>
      </c>
      <c r="B6090" s="124" t="s">
        <v>201</v>
      </c>
      <c r="C6090" s="125" t="s">
        <v>9975</v>
      </c>
      <c r="D6090" s="125" t="s">
        <v>9976</v>
      </c>
      <c r="E6090" s="125" t="s">
        <v>13409</v>
      </c>
      <c r="F6090" s="125"/>
      <c r="G6090" s="125">
        <v>1</v>
      </c>
      <c r="H6090" s="152">
        <v>74.5</v>
      </c>
      <c r="I6090" s="162">
        <v>0.25</v>
      </c>
      <c r="J6090" s="158">
        <f t="shared" si="187"/>
        <v>55.875</v>
      </c>
    </row>
    <row r="6091" spans="1:10" ht="15.75">
      <c r="A6091" s="37">
        <f t="shared" si="188"/>
        <v>6087</v>
      </c>
      <c r="B6091" s="124" t="s">
        <v>201</v>
      </c>
      <c r="C6091" s="125" t="s">
        <v>9977</v>
      </c>
      <c r="D6091" s="125" t="s">
        <v>9978</v>
      </c>
      <c r="E6091" s="125" t="s">
        <v>13409</v>
      </c>
      <c r="F6091" s="125"/>
      <c r="G6091" s="125">
        <v>1</v>
      </c>
      <c r="H6091" s="152">
        <v>51.5</v>
      </c>
      <c r="I6091" s="162">
        <v>0.25</v>
      </c>
      <c r="J6091" s="158">
        <f t="shared" si="187"/>
        <v>38.625</v>
      </c>
    </row>
    <row r="6092" spans="1:10" ht="15.75">
      <c r="A6092" s="37">
        <f t="shared" si="188"/>
        <v>6088</v>
      </c>
      <c r="B6092" s="124" t="s">
        <v>201</v>
      </c>
      <c r="C6092" s="125" t="s">
        <v>9979</v>
      </c>
      <c r="D6092" s="125" t="s">
        <v>9980</v>
      </c>
      <c r="E6092" s="125" t="s">
        <v>13409</v>
      </c>
      <c r="F6092" s="125"/>
      <c r="G6092" s="125">
        <v>1</v>
      </c>
      <c r="H6092" s="152">
        <v>258</v>
      </c>
      <c r="I6092" s="162">
        <v>0.25</v>
      </c>
      <c r="J6092" s="158">
        <f t="shared" si="187"/>
        <v>193.5</v>
      </c>
    </row>
    <row r="6093" spans="1:10" ht="15.75">
      <c r="A6093" s="37">
        <f t="shared" si="188"/>
        <v>6089</v>
      </c>
      <c r="B6093" s="124" t="s">
        <v>201</v>
      </c>
      <c r="C6093" s="125" t="s">
        <v>9981</v>
      </c>
      <c r="D6093" s="125" t="s">
        <v>9982</v>
      </c>
      <c r="E6093" s="125" t="s">
        <v>13409</v>
      </c>
      <c r="F6093" s="125"/>
      <c r="G6093" s="125">
        <v>1</v>
      </c>
      <c r="H6093" s="152">
        <v>181</v>
      </c>
      <c r="I6093" s="162">
        <v>0.25</v>
      </c>
      <c r="J6093" s="158">
        <f t="shared" si="187"/>
        <v>135.75</v>
      </c>
    </row>
    <row r="6094" spans="1:10" ht="15.75">
      <c r="A6094" s="37">
        <f t="shared" si="188"/>
        <v>6090</v>
      </c>
      <c r="B6094" s="124" t="s">
        <v>201</v>
      </c>
      <c r="C6094" s="125" t="s">
        <v>9983</v>
      </c>
      <c r="D6094" s="125" t="s">
        <v>9984</v>
      </c>
      <c r="E6094" s="125" t="s">
        <v>13409</v>
      </c>
      <c r="F6094" s="125"/>
      <c r="G6094" s="125">
        <v>1</v>
      </c>
      <c r="H6094" s="152">
        <v>57</v>
      </c>
      <c r="I6094" s="162">
        <v>0.25</v>
      </c>
      <c r="J6094" s="158">
        <f t="shared" si="187"/>
        <v>42.75</v>
      </c>
    </row>
    <row r="6095" spans="1:10" ht="15.75">
      <c r="A6095" s="37">
        <f t="shared" si="188"/>
        <v>6091</v>
      </c>
      <c r="B6095" s="124" t="s">
        <v>201</v>
      </c>
      <c r="C6095" s="125" t="s">
        <v>9985</v>
      </c>
      <c r="D6095" s="125" t="s">
        <v>9986</v>
      </c>
      <c r="E6095" s="125" t="s">
        <v>13409</v>
      </c>
      <c r="F6095" s="125"/>
      <c r="G6095" s="125">
        <v>1</v>
      </c>
      <c r="H6095" s="152">
        <v>57</v>
      </c>
      <c r="I6095" s="162">
        <v>0.25</v>
      </c>
      <c r="J6095" s="158">
        <f t="shared" si="187"/>
        <v>42.75</v>
      </c>
    </row>
    <row r="6096" spans="1:10" ht="15.75">
      <c r="A6096" s="37">
        <f t="shared" si="188"/>
        <v>6092</v>
      </c>
      <c r="B6096" s="124" t="s">
        <v>201</v>
      </c>
      <c r="C6096" s="125" t="s">
        <v>9987</v>
      </c>
      <c r="D6096" s="125" t="s">
        <v>9988</v>
      </c>
      <c r="E6096" s="125" t="s">
        <v>13409</v>
      </c>
      <c r="F6096" s="125"/>
      <c r="G6096" s="125">
        <v>1</v>
      </c>
      <c r="H6096" s="152">
        <v>159</v>
      </c>
      <c r="I6096" s="162">
        <v>0.25</v>
      </c>
      <c r="J6096" s="158">
        <f t="shared" si="187"/>
        <v>119.25</v>
      </c>
    </row>
    <row r="6097" spans="1:10" ht="15.75">
      <c r="A6097" s="37">
        <f t="shared" si="188"/>
        <v>6093</v>
      </c>
      <c r="B6097" s="124" t="s">
        <v>201</v>
      </c>
      <c r="C6097" s="125" t="s">
        <v>9989</v>
      </c>
      <c r="D6097" s="125" t="s">
        <v>9990</v>
      </c>
      <c r="E6097" s="125" t="s">
        <v>13409</v>
      </c>
      <c r="F6097" s="125"/>
      <c r="G6097" s="125">
        <v>1</v>
      </c>
      <c r="H6097" s="152">
        <v>189</v>
      </c>
      <c r="I6097" s="162">
        <v>0.25</v>
      </c>
      <c r="J6097" s="158">
        <f t="shared" si="187"/>
        <v>141.75</v>
      </c>
    </row>
    <row r="6098" spans="1:10" ht="15.75">
      <c r="A6098" s="37">
        <f t="shared" si="188"/>
        <v>6094</v>
      </c>
      <c r="B6098" s="124" t="s">
        <v>201</v>
      </c>
      <c r="C6098" s="125" t="s">
        <v>9991</v>
      </c>
      <c r="D6098" s="125" t="s">
        <v>9992</v>
      </c>
      <c r="E6098" s="125" t="s">
        <v>13409</v>
      </c>
      <c r="F6098" s="125"/>
      <c r="G6098" s="125">
        <v>1</v>
      </c>
      <c r="H6098" s="152">
        <v>107</v>
      </c>
      <c r="I6098" s="162">
        <v>0.25</v>
      </c>
      <c r="J6098" s="158">
        <f t="shared" ref="J6098:J6161" si="189">H6098*(1-I6098)</f>
        <v>80.25</v>
      </c>
    </row>
    <row r="6099" spans="1:10" ht="15.75">
      <c r="A6099" s="37">
        <f t="shared" si="188"/>
        <v>6095</v>
      </c>
      <c r="B6099" s="124" t="s">
        <v>201</v>
      </c>
      <c r="C6099" s="125" t="s">
        <v>9993</v>
      </c>
      <c r="D6099" s="125" t="s">
        <v>9994</v>
      </c>
      <c r="E6099" s="125" t="s">
        <v>13409</v>
      </c>
      <c r="F6099" s="125"/>
      <c r="G6099" s="125">
        <v>1</v>
      </c>
      <c r="H6099" s="152">
        <v>107</v>
      </c>
      <c r="I6099" s="162">
        <v>0.25</v>
      </c>
      <c r="J6099" s="158">
        <f t="shared" si="189"/>
        <v>80.25</v>
      </c>
    </row>
    <row r="6100" spans="1:10" ht="15.75">
      <c r="A6100" s="37">
        <f t="shared" si="188"/>
        <v>6096</v>
      </c>
      <c r="B6100" s="124" t="s">
        <v>201</v>
      </c>
      <c r="C6100" s="125" t="s">
        <v>9995</v>
      </c>
      <c r="D6100" s="125" t="s">
        <v>9996</v>
      </c>
      <c r="E6100" s="125" t="s">
        <v>13409</v>
      </c>
      <c r="F6100" s="125"/>
      <c r="G6100" s="125">
        <v>1</v>
      </c>
      <c r="H6100" s="152">
        <v>81.5</v>
      </c>
      <c r="I6100" s="162">
        <v>0.25</v>
      </c>
      <c r="J6100" s="158">
        <f t="shared" si="189"/>
        <v>61.125</v>
      </c>
    </row>
    <row r="6101" spans="1:10" ht="15.75">
      <c r="A6101" s="37">
        <f t="shared" si="188"/>
        <v>6097</v>
      </c>
      <c r="B6101" s="124" t="s">
        <v>201</v>
      </c>
      <c r="C6101" s="125" t="s">
        <v>9997</v>
      </c>
      <c r="D6101" s="125" t="s">
        <v>9998</v>
      </c>
      <c r="E6101" s="125" t="s">
        <v>13409</v>
      </c>
      <c r="F6101" s="125"/>
      <c r="G6101" s="125">
        <v>1</v>
      </c>
      <c r="H6101" s="152">
        <v>257</v>
      </c>
      <c r="I6101" s="162">
        <v>0.25</v>
      </c>
      <c r="J6101" s="158">
        <f t="shared" si="189"/>
        <v>192.75</v>
      </c>
    </row>
    <row r="6102" spans="1:10" ht="15.75">
      <c r="A6102" s="37">
        <f t="shared" si="188"/>
        <v>6098</v>
      </c>
      <c r="B6102" s="124" t="s">
        <v>201</v>
      </c>
      <c r="C6102" s="125" t="s">
        <v>9999</v>
      </c>
      <c r="D6102" s="125" t="s">
        <v>10000</v>
      </c>
      <c r="E6102" s="125" t="s">
        <v>13409</v>
      </c>
      <c r="F6102" s="125"/>
      <c r="G6102" s="125">
        <v>1</v>
      </c>
      <c r="H6102" s="152">
        <v>66.5</v>
      </c>
      <c r="I6102" s="162">
        <v>0.25</v>
      </c>
      <c r="J6102" s="158">
        <f t="shared" si="189"/>
        <v>49.875</v>
      </c>
    </row>
    <row r="6103" spans="1:10" ht="15.75">
      <c r="A6103" s="37">
        <f t="shared" si="188"/>
        <v>6099</v>
      </c>
      <c r="B6103" s="124" t="s">
        <v>201</v>
      </c>
      <c r="C6103" s="125" t="s">
        <v>10001</v>
      </c>
      <c r="D6103" s="125" t="s">
        <v>10002</v>
      </c>
      <c r="E6103" s="125" t="s">
        <v>13409</v>
      </c>
      <c r="F6103" s="125"/>
      <c r="G6103" s="125">
        <v>1</v>
      </c>
      <c r="H6103" s="152">
        <v>143</v>
      </c>
      <c r="I6103" s="162">
        <v>0.25</v>
      </c>
      <c r="J6103" s="158">
        <f t="shared" si="189"/>
        <v>107.25</v>
      </c>
    </row>
    <row r="6104" spans="1:10" ht="15.75">
      <c r="A6104" s="37">
        <f t="shared" si="188"/>
        <v>6100</v>
      </c>
      <c r="B6104" s="124" t="s">
        <v>201</v>
      </c>
      <c r="C6104" s="125" t="s">
        <v>10003</v>
      </c>
      <c r="D6104" s="125" t="s">
        <v>10004</v>
      </c>
      <c r="E6104" s="125" t="s">
        <v>13409</v>
      </c>
      <c r="F6104" s="125"/>
      <c r="G6104" s="125">
        <v>1</v>
      </c>
      <c r="H6104" s="152">
        <v>186</v>
      </c>
      <c r="I6104" s="162">
        <v>0.25</v>
      </c>
      <c r="J6104" s="158">
        <f t="shared" si="189"/>
        <v>139.5</v>
      </c>
    </row>
    <row r="6105" spans="1:10" ht="15.75">
      <c r="A6105" s="37">
        <f t="shared" si="188"/>
        <v>6101</v>
      </c>
      <c r="B6105" s="124" t="s">
        <v>201</v>
      </c>
      <c r="C6105" s="125" t="s">
        <v>10005</v>
      </c>
      <c r="D6105" s="125" t="s">
        <v>10006</v>
      </c>
      <c r="E6105" s="125" t="s">
        <v>13409</v>
      </c>
      <c r="F6105" s="125"/>
      <c r="G6105" s="125">
        <v>1</v>
      </c>
      <c r="H6105" s="152">
        <v>186</v>
      </c>
      <c r="I6105" s="162">
        <v>0.25</v>
      </c>
      <c r="J6105" s="158">
        <f t="shared" si="189"/>
        <v>139.5</v>
      </c>
    </row>
    <row r="6106" spans="1:10" ht="15.75">
      <c r="A6106" s="37">
        <f t="shared" si="188"/>
        <v>6102</v>
      </c>
      <c r="B6106" s="124" t="s">
        <v>201</v>
      </c>
      <c r="C6106" s="125" t="s">
        <v>10007</v>
      </c>
      <c r="D6106" s="125" t="s">
        <v>10008</v>
      </c>
      <c r="E6106" s="125" t="s">
        <v>13409</v>
      </c>
      <c r="F6106" s="125"/>
      <c r="G6106" s="125">
        <v>1</v>
      </c>
      <c r="H6106" s="152">
        <v>48.5</v>
      </c>
      <c r="I6106" s="162">
        <v>0.25</v>
      </c>
      <c r="J6106" s="158">
        <f t="shared" si="189"/>
        <v>36.375</v>
      </c>
    </row>
    <row r="6107" spans="1:10" ht="15.75">
      <c r="A6107" s="37">
        <f t="shared" si="188"/>
        <v>6103</v>
      </c>
      <c r="B6107" s="124" t="s">
        <v>201</v>
      </c>
      <c r="C6107" s="125" t="s">
        <v>14309</v>
      </c>
      <c r="D6107" s="125" t="s">
        <v>14310</v>
      </c>
      <c r="E6107" s="125" t="s">
        <v>13409</v>
      </c>
      <c r="F6107" s="125"/>
      <c r="G6107" s="125">
        <v>1</v>
      </c>
      <c r="H6107" s="152">
        <v>1660.13</v>
      </c>
      <c r="I6107" s="162">
        <v>0.25</v>
      </c>
      <c r="J6107" s="158">
        <f t="shared" si="189"/>
        <v>1245.0975000000001</v>
      </c>
    </row>
    <row r="6108" spans="1:10" ht="15.75">
      <c r="A6108" s="37">
        <f t="shared" si="188"/>
        <v>6104</v>
      </c>
      <c r="B6108" s="124" t="s">
        <v>201</v>
      </c>
      <c r="C6108" s="125" t="s">
        <v>10009</v>
      </c>
      <c r="D6108" s="125" t="s">
        <v>10010</v>
      </c>
      <c r="E6108" s="125" t="s">
        <v>13409</v>
      </c>
      <c r="F6108" s="125"/>
      <c r="G6108" s="125">
        <v>1</v>
      </c>
      <c r="H6108" s="152">
        <v>29.5</v>
      </c>
      <c r="I6108" s="162">
        <v>0.25</v>
      </c>
      <c r="J6108" s="158">
        <f t="shared" si="189"/>
        <v>22.125</v>
      </c>
    </row>
    <row r="6109" spans="1:10" ht="15.75">
      <c r="A6109" s="37">
        <f t="shared" si="188"/>
        <v>6105</v>
      </c>
      <c r="B6109" s="124" t="s">
        <v>201</v>
      </c>
      <c r="C6109" s="125" t="s">
        <v>10011</v>
      </c>
      <c r="D6109" s="125" t="s">
        <v>10012</v>
      </c>
      <c r="E6109" s="125" t="s">
        <v>13409</v>
      </c>
      <c r="F6109" s="125"/>
      <c r="G6109" s="125">
        <v>1</v>
      </c>
      <c r="H6109" s="152">
        <v>29.5</v>
      </c>
      <c r="I6109" s="162">
        <v>0.25</v>
      </c>
      <c r="J6109" s="158">
        <f t="shared" si="189"/>
        <v>22.125</v>
      </c>
    </row>
    <row r="6110" spans="1:10" ht="15.75">
      <c r="A6110" s="37">
        <f t="shared" si="188"/>
        <v>6106</v>
      </c>
      <c r="B6110" s="124" t="s">
        <v>201</v>
      </c>
      <c r="C6110" s="125" t="s">
        <v>10013</v>
      </c>
      <c r="D6110" s="125" t="s">
        <v>10014</v>
      </c>
      <c r="E6110" s="125" t="s">
        <v>13409</v>
      </c>
      <c r="F6110" s="125"/>
      <c r="G6110" s="125">
        <v>1</v>
      </c>
      <c r="H6110" s="152">
        <v>29.5</v>
      </c>
      <c r="I6110" s="162">
        <v>0.25</v>
      </c>
      <c r="J6110" s="158">
        <f t="shared" si="189"/>
        <v>22.125</v>
      </c>
    </row>
    <row r="6111" spans="1:10" ht="15.75">
      <c r="A6111" s="37">
        <f t="shared" si="188"/>
        <v>6107</v>
      </c>
      <c r="B6111" s="124" t="s">
        <v>201</v>
      </c>
      <c r="C6111" s="125" t="s">
        <v>10015</v>
      </c>
      <c r="D6111" s="125" t="s">
        <v>10016</v>
      </c>
      <c r="E6111" s="125" t="s">
        <v>13409</v>
      </c>
      <c r="F6111" s="125"/>
      <c r="G6111" s="125">
        <v>1</v>
      </c>
      <c r="H6111" s="152">
        <v>29</v>
      </c>
      <c r="I6111" s="162">
        <v>0.25</v>
      </c>
      <c r="J6111" s="158">
        <f t="shared" si="189"/>
        <v>21.75</v>
      </c>
    </row>
    <row r="6112" spans="1:10" ht="15.75">
      <c r="A6112" s="37">
        <f t="shared" si="188"/>
        <v>6108</v>
      </c>
      <c r="B6112" s="124" t="s">
        <v>201</v>
      </c>
      <c r="C6112" s="125" t="s">
        <v>10017</v>
      </c>
      <c r="D6112" s="125" t="s">
        <v>10018</v>
      </c>
      <c r="E6112" s="125" t="s">
        <v>13409</v>
      </c>
      <c r="F6112" s="125"/>
      <c r="G6112" s="125">
        <v>1</v>
      </c>
      <c r="H6112" s="152">
        <v>29</v>
      </c>
      <c r="I6112" s="162">
        <v>0.25</v>
      </c>
      <c r="J6112" s="158">
        <f t="shared" si="189"/>
        <v>21.75</v>
      </c>
    </row>
    <row r="6113" spans="1:10" ht="15.75">
      <c r="A6113" s="37">
        <f t="shared" si="188"/>
        <v>6109</v>
      </c>
      <c r="B6113" s="124" t="s">
        <v>201</v>
      </c>
      <c r="C6113" s="125" t="s">
        <v>10019</v>
      </c>
      <c r="D6113" s="125" t="s">
        <v>10020</v>
      </c>
      <c r="E6113" s="125" t="s">
        <v>13409</v>
      </c>
      <c r="F6113" s="125"/>
      <c r="G6113" s="125">
        <v>1</v>
      </c>
      <c r="H6113" s="152">
        <v>29</v>
      </c>
      <c r="I6113" s="162">
        <v>0.25</v>
      </c>
      <c r="J6113" s="158">
        <f t="shared" si="189"/>
        <v>21.75</v>
      </c>
    </row>
    <row r="6114" spans="1:10" ht="15.75">
      <c r="A6114" s="37">
        <f t="shared" si="188"/>
        <v>6110</v>
      </c>
      <c r="B6114" s="124" t="s">
        <v>201</v>
      </c>
      <c r="C6114" s="125" t="s">
        <v>10021</v>
      </c>
      <c r="D6114" s="125" t="s">
        <v>10022</v>
      </c>
      <c r="E6114" s="125" t="s">
        <v>13409</v>
      </c>
      <c r="F6114" s="125"/>
      <c r="G6114" s="125">
        <v>1</v>
      </c>
      <c r="H6114" s="152">
        <v>57.5</v>
      </c>
      <c r="I6114" s="162">
        <v>0.25</v>
      </c>
      <c r="J6114" s="158">
        <f t="shared" si="189"/>
        <v>43.125</v>
      </c>
    </row>
    <row r="6115" spans="1:10" ht="15.75">
      <c r="A6115" s="37">
        <f t="shared" si="188"/>
        <v>6111</v>
      </c>
      <c r="B6115" s="124" t="s">
        <v>201</v>
      </c>
      <c r="C6115" s="125" t="s">
        <v>10023</v>
      </c>
      <c r="D6115" s="125" t="s">
        <v>10024</v>
      </c>
      <c r="E6115" s="125" t="s">
        <v>13409</v>
      </c>
      <c r="F6115" s="125"/>
      <c r="G6115" s="125">
        <v>1</v>
      </c>
      <c r="H6115" s="152">
        <v>38.5</v>
      </c>
      <c r="I6115" s="162">
        <v>0.25</v>
      </c>
      <c r="J6115" s="158">
        <f t="shared" si="189"/>
        <v>28.875</v>
      </c>
    </row>
    <row r="6116" spans="1:10" ht="15.75">
      <c r="A6116" s="37">
        <f t="shared" si="188"/>
        <v>6112</v>
      </c>
      <c r="B6116" s="124" t="s">
        <v>201</v>
      </c>
      <c r="C6116" s="125" t="s">
        <v>10025</v>
      </c>
      <c r="D6116" s="125" t="s">
        <v>10026</v>
      </c>
      <c r="E6116" s="125" t="s">
        <v>13409</v>
      </c>
      <c r="F6116" s="125"/>
      <c r="G6116" s="125">
        <v>1</v>
      </c>
      <c r="H6116" s="152">
        <v>180</v>
      </c>
      <c r="I6116" s="162">
        <v>0.25</v>
      </c>
      <c r="J6116" s="158">
        <f t="shared" si="189"/>
        <v>135</v>
      </c>
    </row>
    <row r="6117" spans="1:10" ht="15.75">
      <c r="A6117" s="37">
        <f t="shared" si="188"/>
        <v>6113</v>
      </c>
      <c r="B6117" s="124" t="s">
        <v>201</v>
      </c>
      <c r="C6117" s="125" t="s">
        <v>10027</v>
      </c>
      <c r="D6117" s="125" t="s">
        <v>10028</v>
      </c>
      <c r="E6117" s="125" t="s">
        <v>13409</v>
      </c>
      <c r="F6117" s="125"/>
      <c r="G6117" s="125">
        <v>1</v>
      </c>
      <c r="H6117" s="152">
        <v>123</v>
      </c>
      <c r="I6117" s="162">
        <v>0.25</v>
      </c>
      <c r="J6117" s="158">
        <f t="shared" si="189"/>
        <v>92.25</v>
      </c>
    </row>
    <row r="6118" spans="1:10" ht="15.75">
      <c r="A6118" s="37">
        <f t="shared" si="188"/>
        <v>6114</v>
      </c>
      <c r="B6118" s="124" t="s">
        <v>201</v>
      </c>
      <c r="C6118" s="125" t="s">
        <v>10029</v>
      </c>
      <c r="D6118" s="125" t="s">
        <v>10030</v>
      </c>
      <c r="E6118" s="125" t="s">
        <v>13409</v>
      </c>
      <c r="F6118" s="125"/>
      <c r="G6118" s="125">
        <v>1</v>
      </c>
      <c r="H6118" s="152">
        <v>65.5</v>
      </c>
      <c r="I6118" s="162">
        <v>0.25</v>
      </c>
      <c r="J6118" s="158">
        <f t="shared" si="189"/>
        <v>49.125</v>
      </c>
    </row>
    <row r="6119" spans="1:10" ht="15.75">
      <c r="A6119" s="37">
        <f t="shared" si="188"/>
        <v>6115</v>
      </c>
      <c r="B6119" s="124" t="s">
        <v>201</v>
      </c>
      <c r="C6119" s="125" t="s">
        <v>10031</v>
      </c>
      <c r="D6119" s="125" t="s">
        <v>10032</v>
      </c>
      <c r="E6119" s="125" t="s">
        <v>13409</v>
      </c>
      <c r="F6119" s="125"/>
      <c r="G6119" s="125">
        <v>1</v>
      </c>
      <c r="H6119" s="152">
        <v>40.5</v>
      </c>
      <c r="I6119" s="162">
        <v>0.25</v>
      </c>
      <c r="J6119" s="158">
        <f t="shared" si="189"/>
        <v>30.375</v>
      </c>
    </row>
    <row r="6120" spans="1:10" ht="15.75">
      <c r="A6120" s="37">
        <f t="shared" si="188"/>
        <v>6116</v>
      </c>
      <c r="B6120" s="124" t="s">
        <v>201</v>
      </c>
      <c r="C6120" s="125" t="s">
        <v>10033</v>
      </c>
      <c r="D6120" s="125" t="s">
        <v>10034</v>
      </c>
      <c r="E6120" s="125" t="s">
        <v>13409</v>
      </c>
      <c r="F6120" s="125"/>
      <c r="G6120" s="125">
        <v>1</v>
      </c>
      <c r="H6120" s="152">
        <v>209</v>
      </c>
      <c r="I6120" s="162">
        <v>0.25</v>
      </c>
      <c r="J6120" s="158">
        <f t="shared" si="189"/>
        <v>156.75</v>
      </c>
    </row>
    <row r="6121" spans="1:10" ht="15.75">
      <c r="A6121" s="37">
        <f t="shared" si="188"/>
        <v>6117</v>
      </c>
      <c r="B6121" s="124" t="s">
        <v>201</v>
      </c>
      <c r="C6121" s="125" t="s">
        <v>10035</v>
      </c>
      <c r="D6121" s="125" t="s">
        <v>10036</v>
      </c>
      <c r="E6121" s="125" t="s">
        <v>13409</v>
      </c>
      <c r="F6121" s="125"/>
      <c r="G6121" s="125">
        <v>1</v>
      </c>
      <c r="H6121" s="152">
        <v>150</v>
      </c>
      <c r="I6121" s="162">
        <v>0.25</v>
      </c>
      <c r="J6121" s="158">
        <f t="shared" si="189"/>
        <v>112.5</v>
      </c>
    </row>
    <row r="6122" spans="1:10" ht="15.75">
      <c r="A6122" s="37">
        <f t="shared" si="188"/>
        <v>6118</v>
      </c>
      <c r="B6122" s="124" t="s">
        <v>201</v>
      </c>
      <c r="C6122" s="125" t="s">
        <v>10037</v>
      </c>
      <c r="D6122" s="125" t="s">
        <v>10038</v>
      </c>
      <c r="E6122" s="125" t="s">
        <v>13409</v>
      </c>
      <c r="F6122" s="125"/>
      <c r="G6122" s="125">
        <v>1</v>
      </c>
      <c r="H6122" s="152">
        <v>39</v>
      </c>
      <c r="I6122" s="162">
        <v>0.25</v>
      </c>
      <c r="J6122" s="158">
        <f t="shared" si="189"/>
        <v>29.25</v>
      </c>
    </row>
    <row r="6123" spans="1:10" ht="15.75">
      <c r="A6123" s="37">
        <f t="shared" si="188"/>
        <v>6119</v>
      </c>
      <c r="B6123" s="124" t="s">
        <v>201</v>
      </c>
      <c r="C6123" s="125" t="s">
        <v>10039</v>
      </c>
      <c r="D6123" s="125" t="s">
        <v>10040</v>
      </c>
      <c r="E6123" s="125" t="s">
        <v>13409</v>
      </c>
      <c r="F6123" s="125"/>
      <c r="G6123" s="125">
        <v>1</v>
      </c>
      <c r="H6123" s="152">
        <v>86</v>
      </c>
      <c r="I6123" s="162">
        <v>0.25</v>
      </c>
      <c r="J6123" s="158">
        <f t="shared" si="189"/>
        <v>64.5</v>
      </c>
    </row>
    <row r="6124" spans="1:10" ht="15.75">
      <c r="A6124" s="37">
        <f t="shared" si="188"/>
        <v>6120</v>
      </c>
      <c r="B6124" s="124" t="s">
        <v>201</v>
      </c>
      <c r="C6124" s="125" t="s">
        <v>10041</v>
      </c>
      <c r="D6124" s="125" t="s">
        <v>10042</v>
      </c>
      <c r="E6124" s="125" t="s">
        <v>13409</v>
      </c>
      <c r="F6124" s="125"/>
      <c r="G6124" s="125">
        <v>1</v>
      </c>
      <c r="H6124" s="152">
        <v>127</v>
      </c>
      <c r="I6124" s="162">
        <v>0.25</v>
      </c>
      <c r="J6124" s="158">
        <f t="shared" si="189"/>
        <v>95.25</v>
      </c>
    </row>
    <row r="6125" spans="1:10" ht="15.75">
      <c r="A6125" s="37">
        <f t="shared" si="188"/>
        <v>6121</v>
      </c>
      <c r="B6125" s="124" t="s">
        <v>201</v>
      </c>
      <c r="C6125" s="125" t="s">
        <v>10043</v>
      </c>
      <c r="D6125" s="125" t="s">
        <v>10044</v>
      </c>
      <c r="E6125" s="125" t="s">
        <v>13409</v>
      </c>
      <c r="F6125" s="125"/>
      <c r="G6125" s="125">
        <v>1</v>
      </c>
      <c r="H6125" s="152">
        <v>24</v>
      </c>
      <c r="I6125" s="162">
        <v>0.25</v>
      </c>
      <c r="J6125" s="158">
        <f t="shared" si="189"/>
        <v>18</v>
      </c>
    </row>
    <row r="6126" spans="1:10" ht="15.75">
      <c r="A6126" s="37">
        <f t="shared" si="188"/>
        <v>6122</v>
      </c>
      <c r="B6126" s="124" t="s">
        <v>201</v>
      </c>
      <c r="C6126" s="125" t="s">
        <v>10045</v>
      </c>
      <c r="D6126" s="125" t="s">
        <v>10046</v>
      </c>
      <c r="E6126" s="125" t="s">
        <v>13409</v>
      </c>
      <c r="F6126" s="125"/>
      <c r="G6126" s="125">
        <v>1</v>
      </c>
      <c r="H6126" s="152">
        <v>31.5</v>
      </c>
      <c r="I6126" s="162">
        <v>0.25</v>
      </c>
      <c r="J6126" s="158">
        <f t="shared" si="189"/>
        <v>23.625</v>
      </c>
    </row>
    <row r="6127" spans="1:10" ht="30">
      <c r="A6127" s="37">
        <f t="shared" si="188"/>
        <v>6123</v>
      </c>
      <c r="B6127" s="124" t="s">
        <v>201</v>
      </c>
      <c r="C6127" s="125" t="s">
        <v>10047</v>
      </c>
      <c r="D6127" s="125" t="s">
        <v>10048</v>
      </c>
      <c r="E6127" s="125" t="s">
        <v>13409</v>
      </c>
      <c r="F6127" s="125"/>
      <c r="G6127" s="125">
        <v>1</v>
      </c>
      <c r="H6127" s="152">
        <v>24.5</v>
      </c>
      <c r="I6127" s="162">
        <v>0.25</v>
      </c>
      <c r="J6127" s="158">
        <f t="shared" si="189"/>
        <v>18.375</v>
      </c>
    </row>
    <row r="6128" spans="1:10" ht="15.75">
      <c r="A6128" s="37">
        <f t="shared" si="188"/>
        <v>6124</v>
      </c>
      <c r="B6128" s="124" t="s">
        <v>201</v>
      </c>
      <c r="C6128" s="125" t="s">
        <v>10049</v>
      </c>
      <c r="D6128" s="125" t="s">
        <v>10050</v>
      </c>
      <c r="E6128" s="125" t="s">
        <v>13409</v>
      </c>
      <c r="F6128" s="125"/>
      <c r="G6128" s="125">
        <v>1</v>
      </c>
      <c r="H6128" s="152">
        <v>21</v>
      </c>
      <c r="I6128" s="162">
        <v>0.25</v>
      </c>
      <c r="J6128" s="158">
        <f t="shared" si="189"/>
        <v>15.75</v>
      </c>
    </row>
    <row r="6129" spans="1:10" ht="15.75">
      <c r="A6129" s="37">
        <f t="shared" si="188"/>
        <v>6125</v>
      </c>
      <c r="B6129" s="124" t="s">
        <v>201</v>
      </c>
      <c r="C6129" s="125" t="s">
        <v>10051</v>
      </c>
      <c r="D6129" s="125" t="s">
        <v>10052</v>
      </c>
      <c r="E6129" s="125" t="s">
        <v>13409</v>
      </c>
      <c r="F6129" s="125"/>
      <c r="G6129" s="125">
        <v>1</v>
      </c>
      <c r="H6129" s="152">
        <v>21.5</v>
      </c>
      <c r="I6129" s="162">
        <v>0.25</v>
      </c>
      <c r="J6129" s="158">
        <f t="shared" si="189"/>
        <v>16.125</v>
      </c>
    </row>
    <row r="6130" spans="1:10" ht="15.75">
      <c r="A6130" s="37">
        <f t="shared" si="188"/>
        <v>6126</v>
      </c>
      <c r="B6130" s="124" t="s">
        <v>201</v>
      </c>
      <c r="C6130" s="125" t="s">
        <v>10053</v>
      </c>
      <c r="D6130" s="125" t="s">
        <v>10054</v>
      </c>
      <c r="E6130" s="125" t="s">
        <v>13409</v>
      </c>
      <c r="F6130" s="125"/>
      <c r="G6130" s="125">
        <v>1</v>
      </c>
      <c r="H6130" s="152">
        <v>890</v>
      </c>
      <c r="I6130" s="162">
        <v>0.25</v>
      </c>
      <c r="J6130" s="158">
        <f t="shared" si="189"/>
        <v>667.5</v>
      </c>
    </row>
    <row r="6131" spans="1:10" ht="15.75">
      <c r="A6131" s="37">
        <f t="shared" si="188"/>
        <v>6127</v>
      </c>
      <c r="B6131" s="124" t="s">
        <v>201</v>
      </c>
      <c r="C6131" s="125" t="s">
        <v>10055</v>
      </c>
      <c r="D6131" s="125" t="s">
        <v>10056</v>
      </c>
      <c r="E6131" s="125" t="s">
        <v>13409</v>
      </c>
      <c r="F6131" s="125"/>
      <c r="G6131" s="125">
        <v>1</v>
      </c>
      <c r="H6131" s="152">
        <v>403</v>
      </c>
      <c r="I6131" s="162">
        <v>0.25</v>
      </c>
      <c r="J6131" s="158">
        <f t="shared" si="189"/>
        <v>302.25</v>
      </c>
    </row>
    <row r="6132" spans="1:10" ht="15.75">
      <c r="A6132" s="37">
        <f t="shared" si="188"/>
        <v>6128</v>
      </c>
      <c r="B6132" s="124" t="s">
        <v>201</v>
      </c>
      <c r="C6132" s="125" t="s">
        <v>10057</v>
      </c>
      <c r="D6132" s="125" t="s">
        <v>10058</v>
      </c>
      <c r="E6132" s="125" t="s">
        <v>13409</v>
      </c>
      <c r="F6132" s="125"/>
      <c r="G6132" s="125">
        <v>1</v>
      </c>
      <c r="H6132" s="152">
        <v>740</v>
      </c>
      <c r="I6132" s="162">
        <v>0.25</v>
      </c>
      <c r="J6132" s="158">
        <f t="shared" si="189"/>
        <v>555</v>
      </c>
    </row>
    <row r="6133" spans="1:10" ht="15.75">
      <c r="A6133" s="37">
        <f t="shared" si="188"/>
        <v>6129</v>
      </c>
      <c r="B6133" s="124" t="s">
        <v>201</v>
      </c>
      <c r="C6133" s="125" t="s">
        <v>10059</v>
      </c>
      <c r="D6133" s="125" t="s">
        <v>10060</v>
      </c>
      <c r="E6133" s="125" t="s">
        <v>13409</v>
      </c>
      <c r="F6133" s="125"/>
      <c r="G6133" s="125">
        <v>1</v>
      </c>
      <c r="H6133" s="152">
        <v>940</v>
      </c>
      <c r="I6133" s="162">
        <v>0.25</v>
      </c>
      <c r="J6133" s="158">
        <f t="shared" si="189"/>
        <v>705</v>
      </c>
    </row>
    <row r="6134" spans="1:10" ht="15.75">
      <c r="A6134" s="37">
        <f t="shared" si="188"/>
        <v>6130</v>
      </c>
      <c r="B6134" s="124" t="s">
        <v>201</v>
      </c>
      <c r="C6134" s="125" t="s">
        <v>10061</v>
      </c>
      <c r="D6134" s="125" t="s">
        <v>10062</v>
      </c>
      <c r="E6134" s="125" t="s">
        <v>13409</v>
      </c>
      <c r="F6134" s="125"/>
      <c r="G6134" s="125">
        <v>1</v>
      </c>
      <c r="H6134" s="152">
        <v>715</v>
      </c>
      <c r="I6134" s="162">
        <v>0.25</v>
      </c>
      <c r="J6134" s="158">
        <f t="shared" si="189"/>
        <v>536.25</v>
      </c>
    </row>
    <row r="6135" spans="1:10" ht="15.75">
      <c r="A6135" s="37">
        <f t="shared" si="188"/>
        <v>6131</v>
      </c>
      <c r="B6135" s="124" t="s">
        <v>201</v>
      </c>
      <c r="C6135" s="125" t="s">
        <v>10063</v>
      </c>
      <c r="D6135" s="125" t="s">
        <v>10064</v>
      </c>
      <c r="E6135" s="125" t="s">
        <v>13409</v>
      </c>
      <c r="F6135" s="125"/>
      <c r="G6135" s="125">
        <v>1</v>
      </c>
      <c r="H6135" s="152">
        <v>266</v>
      </c>
      <c r="I6135" s="162">
        <v>0.25</v>
      </c>
      <c r="J6135" s="158">
        <f t="shared" si="189"/>
        <v>199.5</v>
      </c>
    </row>
    <row r="6136" spans="1:10" ht="15.75">
      <c r="A6136" s="37">
        <f t="shared" si="188"/>
        <v>6132</v>
      </c>
      <c r="B6136" s="124" t="s">
        <v>201</v>
      </c>
      <c r="C6136" s="125" t="s">
        <v>10065</v>
      </c>
      <c r="D6136" s="125" t="s">
        <v>10066</v>
      </c>
      <c r="E6136" s="125" t="s">
        <v>13409</v>
      </c>
      <c r="F6136" s="125"/>
      <c r="G6136" s="125">
        <v>1</v>
      </c>
      <c r="H6136" s="152">
        <v>308</v>
      </c>
      <c r="I6136" s="162">
        <v>0.25</v>
      </c>
      <c r="J6136" s="158">
        <f t="shared" si="189"/>
        <v>231</v>
      </c>
    </row>
    <row r="6137" spans="1:10" ht="30">
      <c r="A6137" s="37">
        <f t="shared" si="188"/>
        <v>6133</v>
      </c>
      <c r="B6137" s="124" t="s">
        <v>201</v>
      </c>
      <c r="C6137" s="125" t="s">
        <v>10067</v>
      </c>
      <c r="D6137" s="125" t="s">
        <v>10068</v>
      </c>
      <c r="E6137" s="125" t="s">
        <v>13409</v>
      </c>
      <c r="F6137" s="125"/>
      <c r="G6137" s="125">
        <v>1</v>
      </c>
      <c r="H6137" s="152">
        <v>121</v>
      </c>
      <c r="I6137" s="162">
        <v>0.25</v>
      </c>
      <c r="J6137" s="158">
        <f t="shared" si="189"/>
        <v>90.75</v>
      </c>
    </row>
    <row r="6138" spans="1:10" ht="30">
      <c r="A6138" s="37">
        <f t="shared" si="188"/>
        <v>6134</v>
      </c>
      <c r="B6138" s="124" t="s">
        <v>201</v>
      </c>
      <c r="C6138" s="125" t="s">
        <v>10069</v>
      </c>
      <c r="D6138" s="125" t="s">
        <v>10070</v>
      </c>
      <c r="E6138" s="125" t="s">
        <v>13409</v>
      </c>
      <c r="F6138" s="125"/>
      <c r="G6138" s="125">
        <v>1</v>
      </c>
      <c r="H6138" s="152">
        <v>194</v>
      </c>
      <c r="I6138" s="162">
        <v>0.25</v>
      </c>
      <c r="J6138" s="158">
        <f t="shared" si="189"/>
        <v>145.5</v>
      </c>
    </row>
    <row r="6139" spans="1:10" ht="30">
      <c r="A6139" s="37">
        <f t="shared" si="188"/>
        <v>6135</v>
      </c>
      <c r="B6139" s="124" t="s">
        <v>201</v>
      </c>
      <c r="C6139" s="125" t="s">
        <v>10071</v>
      </c>
      <c r="D6139" s="125" t="s">
        <v>10072</v>
      </c>
      <c r="E6139" s="125" t="s">
        <v>13409</v>
      </c>
      <c r="F6139" s="125"/>
      <c r="G6139" s="125">
        <v>1</v>
      </c>
      <c r="H6139" s="152">
        <v>187</v>
      </c>
      <c r="I6139" s="162">
        <v>0.25</v>
      </c>
      <c r="J6139" s="158">
        <f t="shared" si="189"/>
        <v>140.25</v>
      </c>
    </row>
    <row r="6140" spans="1:10" ht="15.75">
      <c r="A6140" s="37">
        <f t="shared" si="188"/>
        <v>6136</v>
      </c>
      <c r="B6140" s="124" t="s">
        <v>201</v>
      </c>
      <c r="C6140" s="125" t="s">
        <v>10073</v>
      </c>
      <c r="D6140" s="125" t="s">
        <v>10074</v>
      </c>
      <c r="E6140" s="125" t="s">
        <v>13409</v>
      </c>
      <c r="F6140" s="125"/>
      <c r="G6140" s="125">
        <v>1</v>
      </c>
      <c r="H6140" s="152">
        <v>115</v>
      </c>
      <c r="I6140" s="162">
        <v>0.25</v>
      </c>
      <c r="J6140" s="158">
        <f t="shared" si="189"/>
        <v>86.25</v>
      </c>
    </row>
    <row r="6141" spans="1:10" ht="15.75">
      <c r="A6141" s="37">
        <f t="shared" si="188"/>
        <v>6137</v>
      </c>
      <c r="B6141" s="124" t="s">
        <v>201</v>
      </c>
      <c r="C6141" s="125" t="s">
        <v>10075</v>
      </c>
      <c r="D6141" s="125" t="s">
        <v>10076</v>
      </c>
      <c r="E6141" s="125" t="s">
        <v>13409</v>
      </c>
      <c r="F6141" s="125"/>
      <c r="G6141" s="125">
        <v>1</v>
      </c>
      <c r="H6141" s="152">
        <v>191</v>
      </c>
      <c r="I6141" s="162">
        <v>0.25</v>
      </c>
      <c r="J6141" s="158">
        <f t="shared" si="189"/>
        <v>143.25</v>
      </c>
    </row>
    <row r="6142" spans="1:10" ht="15.75">
      <c r="A6142" s="37">
        <f t="shared" si="188"/>
        <v>6138</v>
      </c>
      <c r="B6142" s="124" t="s">
        <v>201</v>
      </c>
      <c r="C6142" s="125" t="s">
        <v>10077</v>
      </c>
      <c r="D6142" s="125" t="s">
        <v>10078</v>
      </c>
      <c r="E6142" s="125" t="s">
        <v>13409</v>
      </c>
      <c r="F6142" s="125"/>
      <c r="G6142" s="125">
        <v>1</v>
      </c>
      <c r="H6142" s="152">
        <v>184</v>
      </c>
      <c r="I6142" s="162">
        <v>0.25</v>
      </c>
      <c r="J6142" s="158">
        <f t="shared" si="189"/>
        <v>138</v>
      </c>
    </row>
    <row r="6143" spans="1:10" ht="15.75">
      <c r="A6143" s="37">
        <f t="shared" si="188"/>
        <v>6139</v>
      </c>
      <c r="B6143" s="124" t="s">
        <v>201</v>
      </c>
      <c r="C6143" s="125" t="s">
        <v>10079</v>
      </c>
      <c r="D6143" s="125" t="s">
        <v>10080</v>
      </c>
      <c r="E6143" s="125" t="s">
        <v>13409</v>
      </c>
      <c r="F6143" s="125"/>
      <c r="G6143" s="125">
        <v>1</v>
      </c>
      <c r="H6143" s="152">
        <v>108</v>
      </c>
      <c r="I6143" s="162">
        <v>0.25</v>
      </c>
      <c r="J6143" s="158">
        <f t="shared" si="189"/>
        <v>81</v>
      </c>
    </row>
    <row r="6144" spans="1:10" ht="30">
      <c r="A6144" s="37">
        <f t="shared" si="188"/>
        <v>6140</v>
      </c>
      <c r="B6144" s="124" t="s">
        <v>201</v>
      </c>
      <c r="C6144" s="125" t="s">
        <v>10081</v>
      </c>
      <c r="D6144" s="125" t="s">
        <v>10082</v>
      </c>
      <c r="E6144" s="125" t="s">
        <v>13409</v>
      </c>
      <c r="F6144" s="125"/>
      <c r="G6144" s="125">
        <v>1</v>
      </c>
      <c r="H6144" s="152">
        <v>114</v>
      </c>
      <c r="I6144" s="162">
        <v>0.25</v>
      </c>
      <c r="J6144" s="158">
        <f t="shared" si="189"/>
        <v>85.5</v>
      </c>
    </row>
    <row r="6145" spans="1:10" ht="15.75">
      <c r="A6145" s="37">
        <f t="shared" si="188"/>
        <v>6141</v>
      </c>
      <c r="B6145" s="124" t="s">
        <v>201</v>
      </c>
      <c r="C6145" s="125" t="s">
        <v>10083</v>
      </c>
      <c r="D6145" s="125" t="s">
        <v>10084</v>
      </c>
      <c r="E6145" s="125" t="s">
        <v>13409</v>
      </c>
      <c r="F6145" s="125"/>
      <c r="G6145" s="125">
        <v>1</v>
      </c>
      <c r="H6145" s="152">
        <v>87.5</v>
      </c>
      <c r="I6145" s="162">
        <v>0.25</v>
      </c>
      <c r="J6145" s="158">
        <f t="shared" si="189"/>
        <v>65.625</v>
      </c>
    </row>
    <row r="6146" spans="1:10" ht="15.75">
      <c r="A6146" s="37">
        <f t="shared" si="188"/>
        <v>6142</v>
      </c>
      <c r="B6146" s="124" t="s">
        <v>201</v>
      </c>
      <c r="C6146" s="125" t="s">
        <v>10085</v>
      </c>
      <c r="D6146" s="125" t="s">
        <v>10086</v>
      </c>
      <c r="E6146" s="125" t="s">
        <v>13409</v>
      </c>
      <c r="F6146" s="125"/>
      <c r="G6146" s="125">
        <v>1</v>
      </c>
      <c r="H6146" s="152">
        <v>80.5</v>
      </c>
      <c r="I6146" s="162">
        <v>0.25</v>
      </c>
      <c r="J6146" s="158">
        <f t="shared" si="189"/>
        <v>60.375</v>
      </c>
    </row>
    <row r="6147" spans="1:10" ht="15.75">
      <c r="A6147" s="37">
        <f t="shared" si="188"/>
        <v>6143</v>
      </c>
      <c r="B6147" s="124" t="s">
        <v>201</v>
      </c>
      <c r="C6147" s="125" t="s">
        <v>10087</v>
      </c>
      <c r="D6147" s="125" t="s">
        <v>10088</v>
      </c>
      <c r="E6147" s="125" t="s">
        <v>13409</v>
      </c>
      <c r="F6147" s="125"/>
      <c r="G6147" s="125">
        <v>1</v>
      </c>
      <c r="H6147" s="152">
        <v>89</v>
      </c>
      <c r="I6147" s="162">
        <v>0.25</v>
      </c>
      <c r="J6147" s="158">
        <f t="shared" si="189"/>
        <v>66.75</v>
      </c>
    </row>
    <row r="6148" spans="1:10" ht="15.75">
      <c r="A6148" s="37">
        <f t="shared" si="188"/>
        <v>6144</v>
      </c>
      <c r="B6148" s="124" t="s">
        <v>201</v>
      </c>
      <c r="C6148" s="125" t="s">
        <v>10089</v>
      </c>
      <c r="D6148" s="125" t="s">
        <v>10090</v>
      </c>
      <c r="E6148" s="125" t="s">
        <v>13409</v>
      </c>
      <c r="F6148" s="125"/>
      <c r="G6148" s="125">
        <v>1</v>
      </c>
      <c r="H6148" s="152">
        <v>82</v>
      </c>
      <c r="I6148" s="162">
        <v>0.25</v>
      </c>
      <c r="J6148" s="158">
        <f t="shared" si="189"/>
        <v>61.5</v>
      </c>
    </row>
    <row r="6149" spans="1:10" ht="15.75">
      <c r="A6149" s="37">
        <f t="shared" si="188"/>
        <v>6145</v>
      </c>
      <c r="B6149" s="124" t="s">
        <v>201</v>
      </c>
      <c r="C6149" s="125" t="s">
        <v>14311</v>
      </c>
      <c r="D6149" s="125" t="s">
        <v>14312</v>
      </c>
      <c r="E6149" s="125" t="s">
        <v>13409</v>
      </c>
      <c r="F6149" s="125"/>
      <c r="G6149" s="125">
        <v>1</v>
      </c>
      <c r="H6149" s="152">
        <v>22.5</v>
      </c>
      <c r="I6149" s="162">
        <v>0.25</v>
      </c>
      <c r="J6149" s="158">
        <f t="shared" si="189"/>
        <v>16.875</v>
      </c>
    </row>
    <row r="6150" spans="1:10" ht="15.75">
      <c r="A6150" s="37">
        <f t="shared" si="188"/>
        <v>6146</v>
      </c>
      <c r="B6150" s="124" t="s">
        <v>201</v>
      </c>
      <c r="C6150" s="125" t="s">
        <v>14313</v>
      </c>
      <c r="D6150" s="125" t="s">
        <v>14314</v>
      </c>
      <c r="E6150" s="125" t="s">
        <v>13409</v>
      </c>
      <c r="F6150" s="125"/>
      <c r="G6150" s="125">
        <v>1</v>
      </c>
      <c r="H6150" s="152">
        <v>200</v>
      </c>
      <c r="I6150" s="162">
        <v>0.25</v>
      </c>
      <c r="J6150" s="158">
        <f t="shared" si="189"/>
        <v>150</v>
      </c>
    </row>
    <row r="6151" spans="1:10" ht="15.75">
      <c r="A6151" s="37">
        <f t="shared" ref="A6151:A6214" si="190">A6150+1</f>
        <v>6147</v>
      </c>
      <c r="B6151" s="124" t="s">
        <v>201</v>
      </c>
      <c r="C6151" s="125" t="s">
        <v>14315</v>
      </c>
      <c r="D6151" s="125" t="s">
        <v>14316</v>
      </c>
      <c r="E6151" s="125" t="s">
        <v>13409</v>
      </c>
      <c r="F6151" s="125"/>
      <c r="G6151" s="125">
        <v>1</v>
      </c>
      <c r="H6151" s="152">
        <v>30.5</v>
      </c>
      <c r="I6151" s="162">
        <v>0.25</v>
      </c>
      <c r="J6151" s="158">
        <f t="shared" si="189"/>
        <v>22.875</v>
      </c>
    </row>
    <row r="6152" spans="1:10" ht="15.75">
      <c r="A6152" s="37">
        <f t="shared" si="190"/>
        <v>6148</v>
      </c>
      <c r="B6152" s="124" t="s">
        <v>201</v>
      </c>
      <c r="C6152" s="125" t="s">
        <v>14317</v>
      </c>
      <c r="D6152" s="125" t="s">
        <v>14318</v>
      </c>
      <c r="E6152" s="125" t="s">
        <v>13409</v>
      </c>
      <c r="F6152" s="125"/>
      <c r="G6152" s="125">
        <v>1</v>
      </c>
      <c r="H6152" s="152">
        <v>39</v>
      </c>
      <c r="I6152" s="162">
        <v>0.25</v>
      </c>
      <c r="J6152" s="158">
        <f t="shared" si="189"/>
        <v>29.25</v>
      </c>
    </row>
    <row r="6153" spans="1:10" ht="15.75">
      <c r="A6153" s="37">
        <f t="shared" si="190"/>
        <v>6149</v>
      </c>
      <c r="B6153" s="124" t="s">
        <v>201</v>
      </c>
      <c r="C6153" s="125" t="s">
        <v>14319</v>
      </c>
      <c r="D6153" s="125" t="s">
        <v>14320</v>
      </c>
      <c r="E6153" s="125" t="s">
        <v>13409</v>
      </c>
      <c r="F6153" s="125"/>
      <c r="G6153" s="125">
        <v>1</v>
      </c>
      <c r="H6153" s="152">
        <v>39</v>
      </c>
      <c r="I6153" s="162">
        <v>0.25</v>
      </c>
      <c r="J6153" s="158">
        <f t="shared" si="189"/>
        <v>29.25</v>
      </c>
    </row>
    <row r="6154" spans="1:10" ht="15.75">
      <c r="A6154" s="37">
        <f t="shared" si="190"/>
        <v>6150</v>
      </c>
      <c r="B6154" s="124" t="s">
        <v>201</v>
      </c>
      <c r="C6154" s="125" t="s">
        <v>10091</v>
      </c>
      <c r="D6154" s="125" t="s">
        <v>10092</v>
      </c>
      <c r="E6154" s="125" t="s">
        <v>13409</v>
      </c>
      <c r="F6154" s="125"/>
      <c r="G6154" s="125">
        <v>1</v>
      </c>
      <c r="H6154" s="152">
        <v>30.5</v>
      </c>
      <c r="I6154" s="162">
        <v>0.25</v>
      </c>
      <c r="J6154" s="158">
        <f t="shared" si="189"/>
        <v>22.875</v>
      </c>
    </row>
    <row r="6155" spans="1:10" ht="15.75">
      <c r="A6155" s="37">
        <f t="shared" si="190"/>
        <v>6151</v>
      </c>
      <c r="B6155" s="124" t="s">
        <v>201</v>
      </c>
      <c r="C6155" s="125" t="s">
        <v>14321</v>
      </c>
      <c r="D6155" s="125" t="s">
        <v>14322</v>
      </c>
      <c r="E6155" s="125" t="s">
        <v>13409</v>
      </c>
      <c r="F6155" s="125"/>
      <c r="G6155" s="125">
        <v>1</v>
      </c>
      <c r="H6155" s="152">
        <v>216</v>
      </c>
      <c r="I6155" s="162">
        <v>0.25</v>
      </c>
      <c r="J6155" s="158">
        <f t="shared" si="189"/>
        <v>162</v>
      </c>
    </row>
    <row r="6156" spans="1:10" ht="30">
      <c r="A6156" s="37">
        <f t="shared" si="190"/>
        <v>6152</v>
      </c>
      <c r="B6156" s="124" t="s">
        <v>201</v>
      </c>
      <c r="C6156" s="125" t="s">
        <v>10093</v>
      </c>
      <c r="D6156" s="125" t="s">
        <v>10094</v>
      </c>
      <c r="E6156" s="125" t="s">
        <v>13409</v>
      </c>
      <c r="F6156" s="125"/>
      <c r="G6156" s="125">
        <v>1</v>
      </c>
      <c r="H6156" s="152">
        <v>167</v>
      </c>
      <c r="I6156" s="162">
        <v>0.25</v>
      </c>
      <c r="J6156" s="158">
        <f t="shared" si="189"/>
        <v>125.25</v>
      </c>
    </row>
    <row r="6157" spans="1:10" ht="30">
      <c r="A6157" s="37">
        <f t="shared" si="190"/>
        <v>6153</v>
      </c>
      <c r="B6157" s="124" t="s">
        <v>201</v>
      </c>
      <c r="C6157" s="125" t="s">
        <v>10095</v>
      </c>
      <c r="D6157" s="125" t="s">
        <v>10096</v>
      </c>
      <c r="E6157" s="125" t="s">
        <v>13409</v>
      </c>
      <c r="F6157" s="125"/>
      <c r="G6157" s="125">
        <v>1</v>
      </c>
      <c r="H6157" s="152">
        <v>249</v>
      </c>
      <c r="I6157" s="162">
        <v>0.25</v>
      </c>
      <c r="J6157" s="158">
        <f t="shared" si="189"/>
        <v>186.75</v>
      </c>
    </row>
    <row r="6158" spans="1:10" ht="15.75">
      <c r="A6158" s="37">
        <f t="shared" si="190"/>
        <v>6154</v>
      </c>
      <c r="B6158" s="124" t="s">
        <v>201</v>
      </c>
      <c r="C6158" s="125" t="s">
        <v>14323</v>
      </c>
      <c r="D6158" s="125" t="s">
        <v>14324</v>
      </c>
      <c r="E6158" s="125" t="s">
        <v>13409</v>
      </c>
      <c r="F6158" s="125"/>
      <c r="G6158" s="125">
        <v>1</v>
      </c>
      <c r="H6158" s="152">
        <v>249</v>
      </c>
      <c r="I6158" s="162">
        <v>0.25</v>
      </c>
      <c r="J6158" s="158">
        <f t="shared" si="189"/>
        <v>186.75</v>
      </c>
    </row>
    <row r="6159" spans="1:10" ht="15.75">
      <c r="A6159" s="37">
        <f t="shared" si="190"/>
        <v>6155</v>
      </c>
      <c r="B6159" s="124" t="s">
        <v>201</v>
      </c>
      <c r="C6159" s="125" t="s">
        <v>14325</v>
      </c>
      <c r="D6159" s="125" t="s">
        <v>14326</v>
      </c>
      <c r="E6159" s="125" t="s">
        <v>13409</v>
      </c>
      <c r="F6159" s="125"/>
      <c r="G6159" s="125">
        <v>1</v>
      </c>
      <c r="H6159" s="152">
        <v>249</v>
      </c>
      <c r="I6159" s="162">
        <v>0.25</v>
      </c>
      <c r="J6159" s="158">
        <f t="shared" si="189"/>
        <v>186.75</v>
      </c>
    </row>
    <row r="6160" spans="1:10" ht="30">
      <c r="A6160" s="37">
        <f t="shared" si="190"/>
        <v>6156</v>
      </c>
      <c r="B6160" s="124" t="s">
        <v>201</v>
      </c>
      <c r="C6160" s="125" t="s">
        <v>14327</v>
      </c>
      <c r="D6160" s="125" t="s">
        <v>14328</v>
      </c>
      <c r="E6160" s="125" t="s">
        <v>13409</v>
      </c>
      <c r="F6160" s="125"/>
      <c r="G6160" s="125">
        <v>1</v>
      </c>
      <c r="H6160" s="152">
        <v>167</v>
      </c>
      <c r="I6160" s="162">
        <v>0.25</v>
      </c>
      <c r="J6160" s="158">
        <f t="shared" si="189"/>
        <v>125.25</v>
      </c>
    </row>
    <row r="6161" spans="1:10" ht="30">
      <c r="A6161" s="37">
        <f t="shared" si="190"/>
        <v>6157</v>
      </c>
      <c r="B6161" s="124" t="s">
        <v>201</v>
      </c>
      <c r="C6161" s="125" t="s">
        <v>14329</v>
      </c>
      <c r="D6161" s="125" t="s">
        <v>14330</v>
      </c>
      <c r="E6161" s="125" t="s">
        <v>13409</v>
      </c>
      <c r="F6161" s="125"/>
      <c r="G6161" s="125">
        <v>1</v>
      </c>
      <c r="H6161" s="152">
        <v>249</v>
      </c>
      <c r="I6161" s="162">
        <v>0.25</v>
      </c>
      <c r="J6161" s="158">
        <f t="shared" si="189"/>
        <v>186.75</v>
      </c>
    </row>
    <row r="6162" spans="1:10" ht="30">
      <c r="A6162" s="37">
        <f t="shared" si="190"/>
        <v>6158</v>
      </c>
      <c r="B6162" s="124" t="s">
        <v>201</v>
      </c>
      <c r="C6162" s="125" t="s">
        <v>14331</v>
      </c>
      <c r="D6162" s="125" t="s">
        <v>14332</v>
      </c>
      <c r="E6162" s="125" t="s">
        <v>13409</v>
      </c>
      <c r="F6162" s="125"/>
      <c r="G6162" s="125">
        <v>1</v>
      </c>
      <c r="H6162" s="152">
        <v>249</v>
      </c>
      <c r="I6162" s="162">
        <v>0.25</v>
      </c>
      <c r="J6162" s="158">
        <f t="shared" ref="J6162:J6225" si="191">H6162*(1-I6162)</f>
        <v>186.75</v>
      </c>
    </row>
    <row r="6163" spans="1:10" ht="30">
      <c r="A6163" s="37">
        <f t="shared" si="190"/>
        <v>6159</v>
      </c>
      <c r="B6163" s="124" t="s">
        <v>201</v>
      </c>
      <c r="C6163" s="125" t="s">
        <v>10097</v>
      </c>
      <c r="D6163" s="125" t="s">
        <v>10098</v>
      </c>
      <c r="E6163" s="125" t="s">
        <v>13409</v>
      </c>
      <c r="F6163" s="125"/>
      <c r="G6163" s="125">
        <v>1</v>
      </c>
      <c r="H6163" s="152">
        <v>249</v>
      </c>
      <c r="I6163" s="162">
        <v>0.25</v>
      </c>
      <c r="J6163" s="158">
        <f t="shared" si="191"/>
        <v>186.75</v>
      </c>
    </row>
    <row r="6164" spans="1:10" ht="15.75">
      <c r="A6164" s="37">
        <f t="shared" si="190"/>
        <v>6160</v>
      </c>
      <c r="B6164" s="124" t="s">
        <v>201</v>
      </c>
      <c r="C6164" s="125" t="s">
        <v>14333</v>
      </c>
      <c r="D6164" s="125" t="s">
        <v>14334</v>
      </c>
      <c r="E6164" s="125" t="s">
        <v>13409</v>
      </c>
      <c r="F6164" s="125"/>
      <c r="G6164" s="125">
        <v>1</v>
      </c>
      <c r="H6164" s="152">
        <v>27.5</v>
      </c>
      <c r="I6164" s="162">
        <v>0.25</v>
      </c>
      <c r="J6164" s="158">
        <f t="shared" si="191"/>
        <v>20.625</v>
      </c>
    </row>
    <row r="6165" spans="1:10" ht="15.75">
      <c r="A6165" s="37">
        <f t="shared" si="190"/>
        <v>6161</v>
      </c>
      <c r="B6165" s="124" t="s">
        <v>201</v>
      </c>
      <c r="C6165" s="125" t="s">
        <v>14335</v>
      </c>
      <c r="D6165" s="125" t="s">
        <v>14336</v>
      </c>
      <c r="E6165" s="125" t="s">
        <v>13409</v>
      </c>
      <c r="F6165" s="125"/>
      <c r="G6165" s="125">
        <v>1</v>
      </c>
      <c r="H6165" s="152">
        <v>35</v>
      </c>
      <c r="I6165" s="162">
        <v>0.25</v>
      </c>
      <c r="J6165" s="158">
        <f t="shared" si="191"/>
        <v>26.25</v>
      </c>
    </row>
    <row r="6166" spans="1:10" ht="45">
      <c r="A6166" s="37">
        <f t="shared" si="190"/>
        <v>6162</v>
      </c>
      <c r="B6166" s="124" t="s">
        <v>201</v>
      </c>
      <c r="C6166" s="125" t="s">
        <v>14337</v>
      </c>
      <c r="D6166" s="125" t="s">
        <v>14338</v>
      </c>
      <c r="E6166" s="125" t="s">
        <v>13409</v>
      </c>
      <c r="F6166" s="125"/>
      <c r="G6166" s="125">
        <v>1</v>
      </c>
      <c r="H6166" s="152">
        <v>261</v>
      </c>
      <c r="I6166" s="162">
        <v>0.25</v>
      </c>
      <c r="J6166" s="158">
        <f t="shared" si="191"/>
        <v>195.75</v>
      </c>
    </row>
    <row r="6167" spans="1:10" ht="15.75">
      <c r="A6167" s="37">
        <f t="shared" si="190"/>
        <v>6163</v>
      </c>
      <c r="B6167" s="124" t="s">
        <v>201</v>
      </c>
      <c r="C6167" s="125" t="s">
        <v>14339</v>
      </c>
      <c r="D6167" s="125" t="s">
        <v>14340</v>
      </c>
      <c r="E6167" s="125" t="s">
        <v>13409</v>
      </c>
      <c r="F6167" s="125"/>
      <c r="G6167" s="125">
        <v>1</v>
      </c>
      <c r="H6167" s="152">
        <v>115</v>
      </c>
      <c r="I6167" s="162">
        <v>0.25</v>
      </c>
      <c r="J6167" s="158">
        <f t="shared" si="191"/>
        <v>86.25</v>
      </c>
    </row>
    <row r="6168" spans="1:10" ht="15.75">
      <c r="A6168" s="37">
        <f t="shared" si="190"/>
        <v>6164</v>
      </c>
      <c r="B6168" s="124" t="s">
        <v>201</v>
      </c>
      <c r="C6168" s="125" t="s">
        <v>14341</v>
      </c>
      <c r="D6168" s="125" t="s">
        <v>14342</v>
      </c>
      <c r="E6168" s="125" t="s">
        <v>13409</v>
      </c>
      <c r="F6168" s="125"/>
      <c r="G6168" s="125">
        <v>1</v>
      </c>
      <c r="H6168" s="152">
        <v>154</v>
      </c>
      <c r="I6168" s="162">
        <v>0.25</v>
      </c>
      <c r="J6168" s="158">
        <f t="shared" si="191"/>
        <v>115.5</v>
      </c>
    </row>
    <row r="6169" spans="1:10" ht="15.75">
      <c r="A6169" s="37">
        <f t="shared" si="190"/>
        <v>6165</v>
      </c>
      <c r="B6169" s="124" t="s">
        <v>201</v>
      </c>
      <c r="C6169" s="125" t="s">
        <v>14343</v>
      </c>
      <c r="D6169" s="125" t="s">
        <v>14344</v>
      </c>
      <c r="E6169" s="125" t="s">
        <v>13409</v>
      </c>
      <c r="F6169" s="125"/>
      <c r="G6169" s="125">
        <v>1</v>
      </c>
      <c r="H6169" s="152">
        <v>168</v>
      </c>
      <c r="I6169" s="162">
        <v>0.25</v>
      </c>
      <c r="J6169" s="158">
        <f t="shared" si="191"/>
        <v>126</v>
      </c>
    </row>
    <row r="6170" spans="1:10" ht="30">
      <c r="A6170" s="37">
        <f t="shared" si="190"/>
        <v>6166</v>
      </c>
      <c r="B6170" s="124" t="s">
        <v>201</v>
      </c>
      <c r="C6170" s="125" t="s">
        <v>14345</v>
      </c>
      <c r="D6170" s="125" t="s">
        <v>14346</v>
      </c>
      <c r="E6170" s="125" t="s">
        <v>13409</v>
      </c>
      <c r="F6170" s="125"/>
      <c r="G6170" s="125">
        <v>1</v>
      </c>
      <c r="H6170" s="152">
        <v>213</v>
      </c>
      <c r="I6170" s="162">
        <v>0.25</v>
      </c>
      <c r="J6170" s="158">
        <f t="shared" si="191"/>
        <v>159.75</v>
      </c>
    </row>
    <row r="6171" spans="1:10" ht="15.75">
      <c r="A6171" s="37">
        <f t="shared" si="190"/>
        <v>6167</v>
      </c>
      <c r="B6171" s="124" t="s">
        <v>201</v>
      </c>
      <c r="C6171" s="125" t="s">
        <v>10099</v>
      </c>
      <c r="D6171" s="125" t="s">
        <v>10100</v>
      </c>
      <c r="E6171" s="125" t="s">
        <v>13409</v>
      </c>
      <c r="F6171" s="125"/>
      <c r="G6171" s="125">
        <v>1</v>
      </c>
      <c r="H6171" s="152">
        <v>118</v>
      </c>
      <c r="I6171" s="162">
        <v>0.25</v>
      </c>
      <c r="J6171" s="158">
        <f t="shared" si="191"/>
        <v>88.5</v>
      </c>
    </row>
    <row r="6172" spans="1:10" ht="15.75">
      <c r="A6172" s="37">
        <f t="shared" si="190"/>
        <v>6168</v>
      </c>
      <c r="B6172" s="124" t="s">
        <v>201</v>
      </c>
      <c r="C6172" s="125" t="s">
        <v>10101</v>
      </c>
      <c r="D6172" s="125" t="s">
        <v>10102</v>
      </c>
      <c r="E6172" s="125" t="s">
        <v>13409</v>
      </c>
      <c r="F6172" s="125"/>
      <c r="G6172" s="125">
        <v>1</v>
      </c>
      <c r="H6172" s="152">
        <v>138</v>
      </c>
      <c r="I6172" s="162">
        <v>0.25</v>
      </c>
      <c r="J6172" s="158">
        <f t="shared" si="191"/>
        <v>103.5</v>
      </c>
    </row>
    <row r="6173" spans="1:10" ht="30">
      <c r="A6173" s="37">
        <f t="shared" si="190"/>
        <v>6169</v>
      </c>
      <c r="B6173" s="124" t="s">
        <v>201</v>
      </c>
      <c r="C6173" s="125" t="s">
        <v>10103</v>
      </c>
      <c r="D6173" s="125" t="s">
        <v>10104</v>
      </c>
      <c r="E6173" s="125" t="s">
        <v>13409</v>
      </c>
      <c r="F6173" s="125"/>
      <c r="G6173" s="125">
        <v>1</v>
      </c>
      <c r="H6173" s="152">
        <v>130</v>
      </c>
      <c r="I6173" s="162">
        <v>0.25</v>
      </c>
      <c r="J6173" s="158">
        <f t="shared" si="191"/>
        <v>97.5</v>
      </c>
    </row>
    <row r="6174" spans="1:10" ht="30">
      <c r="A6174" s="37">
        <f t="shared" si="190"/>
        <v>6170</v>
      </c>
      <c r="B6174" s="124" t="s">
        <v>201</v>
      </c>
      <c r="C6174" s="125" t="s">
        <v>10105</v>
      </c>
      <c r="D6174" s="125" t="s">
        <v>10106</v>
      </c>
      <c r="E6174" s="125" t="s">
        <v>13409</v>
      </c>
      <c r="F6174" s="125"/>
      <c r="G6174" s="125">
        <v>1</v>
      </c>
      <c r="H6174" s="152">
        <v>146</v>
      </c>
      <c r="I6174" s="162">
        <v>0.25</v>
      </c>
      <c r="J6174" s="158">
        <f t="shared" si="191"/>
        <v>109.5</v>
      </c>
    </row>
    <row r="6175" spans="1:10" ht="30">
      <c r="A6175" s="37">
        <f t="shared" si="190"/>
        <v>6171</v>
      </c>
      <c r="B6175" s="124" t="s">
        <v>201</v>
      </c>
      <c r="C6175" s="125" t="s">
        <v>14347</v>
      </c>
      <c r="D6175" s="125" t="s">
        <v>14348</v>
      </c>
      <c r="E6175" s="125" t="s">
        <v>13409</v>
      </c>
      <c r="F6175" s="125"/>
      <c r="G6175" s="125">
        <v>1</v>
      </c>
      <c r="H6175" s="152">
        <v>118</v>
      </c>
      <c r="I6175" s="162">
        <v>0.25</v>
      </c>
      <c r="J6175" s="158">
        <f t="shared" si="191"/>
        <v>88.5</v>
      </c>
    </row>
    <row r="6176" spans="1:10" ht="15.75">
      <c r="A6176" s="37">
        <f t="shared" si="190"/>
        <v>6172</v>
      </c>
      <c r="B6176" s="124" t="s">
        <v>201</v>
      </c>
      <c r="C6176" s="125" t="s">
        <v>10107</v>
      </c>
      <c r="D6176" s="125" t="s">
        <v>10108</v>
      </c>
      <c r="E6176" s="125" t="s">
        <v>13409</v>
      </c>
      <c r="F6176" s="125"/>
      <c r="G6176" s="125">
        <v>1</v>
      </c>
      <c r="H6176" s="152">
        <v>134</v>
      </c>
      <c r="I6176" s="162">
        <v>0.25</v>
      </c>
      <c r="J6176" s="158">
        <f t="shared" si="191"/>
        <v>100.5</v>
      </c>
    </row>
    <row r="6177" spans="1:10" ht="15.75">
      <c r="A6177" s="37">
        <f t="shared" si="190"/>
        <v>6173</v>
      </c>
      <c r="B6177" s="124" t="s">
        <v>201</v>
      </c>
      <c r="C6177" s="125" t="s">
        <v>10109</v>
      </c>
      <c r="D6177" s="125" t="s">
        <v>10110</v>
      </c>
      <c r="E6177" s="125" t="s">
        <v>13409</v>
      </c>
      <c r="F6177" s="125"/>
      <c r="G6177" s="125">
        <v>1</v>
      </c>
      <c r="H6177" s="152">
        <v>151</v>
      </c>
      <c r="I6177" s="162">
        <v>0.25</v>
      </c>
      <c r="J6177" s="158">
        <f t="shared" si="191"/>
        <v>113.25</v>
      </c>
    </row>
    <row r="6178" spans="1:10" ht="30">
      <c r="A6178" s="37">
        <f t="shared" si="190"/>
        <v>6174</v>
      </c>
      <c r="B6178" s="124" t="s">
        <v>201</v>
      </c>
      <c r="C6178" s="125" t="s">
        <v>14349</v>
      </c>
      <c r="D6178" s="125" t="s">
        <v>14350</v>
      </c>
      <c r="E6178" s="125" t="s">
        <v>13409</v>
      </c>
      <c r="F6178" s="125"/>
      <c r="G6178" s="125">
        <v>1</v>
      </c>
      <c r="H6178" s="152">
        <v>134</v>
      </c>
      <c r="I6178" s="162">
        <v>0.25</v>
      </c>
      <c r="J6178" s="158">
        <f t="shared" si="191"/>
        <v>100.5</v>
      </c>
    </row>
    <row r="6179" spans="1:10" ht="15.75">
      <c r="A6179" s="37">
        <f t="shared" si="190"/>
        <v>6175</v>
      </c>
      <c r="B6179" s="124" t="s">
        <v>201</v>
      </c>
      <c r="C6179" s="125" t="s">
        <v>10111</v>
      </c>
      <c r="D6179" s="125" t="s">
        <v>14351</v>
      </c>
      <c r="E6179" s="125" t="s">
        <v>13409</v>
      </c>
      <c r="F6179" s="125"/>
      <c r="G6179" s="125">
        <v>1</v>
      </c>
      <c r="H6179" s="152">
        <v>92</v>
      </c>
      <c r="I6179" s="162">
        <v>0.25</v>
      </c>
      <c r="J6179" s="158">
        <f t="shared" si="191"/>
        <v>69</v>
      </c>
    </row>
    <row r="6180" spans="1:10" ht="15.75">
      <c r="A6180" s="37">
        <f t="shared" si="190"/>
        <v>6176</v>
      </c>
      <c r="B6180" s="124" t="s">
        <v>201</v>
      </c>
      <c r="C6180" s="125" t="s">
        <v>10112</v>
      </c>
      <c r="D6180" s="125" t="s">
        <v>14352</v>
      </c>
      <c r="E6180" s="125" t="s">
        <v>13409</v>
      </c>
      <c r="F6180" s="125"/>
      <c r="G6180" s="125">
        <v>1</v>
      </c>
      <c r="H6180" s="152">
        <v>91.5</v>
      </c>
      <c r="I6180" s="162">
        <v>0.25</v>
      </c>
      <c r="J6180" s="158">
        <f t="shared" si="191"/>
        <v>68.625</v>
      </c>
    </row>
    <row r="6181" spans="1:10" ht="15.75">
      <c r="A6181" s="37">
        <f t="shared" si="190"/>
        <v>6177</v>
      </c>
      <c r="B6181" s="124" t="s">
        <v>201</v>
      </c>
      <c r="C6181" s="125" t="s">
        <v>10113</v>
      </c>
      <c r="D6181" s="125" t="s">
        <v>10114</v>
      </c>
      <c r="E6181" s="125" t="s">
        <v>13409</v>
      </c>
      <c r="F6181" s="125"/>
      <c r="G6181" s="125">
        <v>1</v>
      </c>
      <c r="H6181" s="152">
        <v>108</v>
      </c>
      <c r="I6181" s="162">
        <v>0.25</v>
      </c>
      <c r="J6181" s="158">
        <f t="shared" si="191"/>
        <v>81</v>
      </c>
    </row>
    <row r="6182" spans="1:10" ht="15.75">
      <c r="A6182" s="37">
        <f t="shared" si="190"/>
        <v>6178</v>
      </c>
      <c r="B6182" s="124" t="s">
        <v>201</v>
      </c>
      <c r="C6182" s="125" t="s">
        <v>14353</v>
      </c>
      <c r="D6182" s="125" t="s">
        <v>14354</v>
      </c>
      <c r="E6182" s="125" t="s">
        <v>13409</v>
      </c>
      <c r="F6182" s="125"/>
      <c r="G6182" s="125">
        <v>1</v>
      </c>
      <c r="H6182" s="152">
        <v>108</v>
      </c>
      <c r="I6182" s="162">
        <v>0.25</v>
      </c>
      <c r="J6182" s="158">
        <f t="shared" si="191"/>
        <v>81</v>
      </c>
    </row>
    <row r="6183" spans="1:10" ht="15.75">
      <c r="A6183" s="37">
        <f t="shared" si="190"/>
        <v>6179</v>
      </c>
      <c r="B6183" s="124" t="s">
        <v>201</v>
      </c>
      <c r="C6183" s="125" t="s">
        <v>10115</v>
      </c>
      <c r="D6183" s="125" t="s">
        <v>10116</v>
      </c>
      <c r="E6183" s="125" t="s">
        <v>13409</v>
      </c>
      <c r="F6183" s="125"/>
      <c r="G6183" s="125">
        <v>1</v>
      </c>
      <c r="H6183" s="152">
        <v>91.5</v>
      </c>
      <c r="I6183" s="162">
        <v>0.25</v>
      </c>
      <c r="J6183" s="158">
        <f t="shared" si="191"/>
        <v>68.625</v>
      </c>
    </row>
    <row r="6184" spans="1:10" ht="15.75">
      <c r="A6184" s="37">
        <f t="shared" si="190"/>
        <v>6180</v>
      </c>
      <c r="B6184" s="124" t="s">
        <v>201</v>
      </c>
      <c r="C6184" s="125" t="s">
        <v>10117</v>
      </c>
      <c r="D6184" s="125" t="s">
        <v>10118</v>
      </c>
      <c r="E6184" s="125" t="s">
        <v>13409</v>
      </c>
      <c r="F6184" s="125"/>
      <c r="G6184" s="125">
        <v>1</v>
      </c>
      <c r="H6184" s="152">
        <v>108</v>
      </c>
      <c r="I6184" s="162">
        <v>0.25</v>
      </c>
      <c r="J6184" s="158">
        <f t="shared" si="191"/>
        <v>81</v>
      </c>
    </row>
    <row r="6185" spans="1:10" ht="30">
      <c r="A6185" s="37">
        <f t="shared" si="190"/>
        <v>6181</v>
      </c>
      <c r="B6185" s="124" t="s">
        <v>201</v>
      </c>
      <c r="C6185" s="125" t="s">
        <v>14355</v>
      </c>
      <c r="D6185" s="125" t="s">
        <v>14356</v>
      </c>
      <c r="E6185" s="125" t="s">
        <v>13409</v>
      </c>
      <c r="F6185" s="125"/>
      <c r="G6185" s="125">
        <v>1</v>
      </c>
      <c r="H6185" s="152">
        <v>92</v>
      </c>
      <c r="I6185" s="162">
        <v>0.25</v>
      </c>
      <c r="J6185" s="158">
        <f t="shared" si="191"/>
        <v>69</v>
      </c>
    </row>
    <row r="6186" spans="1:10" ht="15.75">
      <c r="A6186" s="37">
        <f t="shared" si="190"/>
        <v>6182</v>
      </c>
      <c r="B6186" s="124" t="s">
        <v>201</v>
      </c>
      <c r="C6186" s="125" t="s">
        <v>10119</v>
      </c>
      <c r="D6186" s="125" t="s">
        <v>10120</v>
      </c>
      <c r="E6186" s="125" t="s">
        <v>13409</v>
      </c>
      <c r="F6186" s="125"/>
      <c r="G6186" s="125">
        <v>1</v>
      </c>
      <c r="H6186" s="152">
        <v>395</v>
      </c>
      <c r="I6186" s="162">
        <v>0.25</v>
      </c>
      <c r="J6186" s="158">
        <f t="shared" si="191"/>
        <v>296.25</v>
      </c>
    </row>
    <row r="6187" spans="1:10" ht="15.75">
      <c r="A6187" s="37">
        <f t="shared" si="190"/>
        <v>6183</v>
      </c>
      <c r="B6187" s="124" t="s">
        <v>201</v>
      </c>
      <c r="C6187" s="125" t="s">
        <v>10121</v>
      </c>
      <c r="D6187" s="125" t="s">
        <v>10120</v>
      </c>
      <c r="E6187" s="125" t="s">
        <v>13409</v>
      </c>
      <c r="F6187" s="125"/>
      <c r="G6187" s="125">
        <v>1</v>
      </c>
      <c r="H6187" s="152">
        <v>433</v>
      </c>
      <c r="I6187" s="162">
        <v>0.25</v>
      </c>
      <c r="J6187" s="158">
        <f t="shared" si="191"/>
        <v>324.75</v>
      </c>
    </row>
    <row r="6188" spans="1:10" ht="15.75">
      <c r="A6188" s="37">
        <f t="shared" si="190"/>
        <v>6184</v>
      </c>
      <c r="B6188" s="124" t="s">
        <v>201</v>
      </c>
      <c r="C6188" s="125" t="s">
        <v>10122</v>
      </c>
      <c r="D6188" s="125" t="s">
        <v>10123</v>
      </c>
      <c r="E6188" s="125" t="s">
        <v>13409</v>
      </c>
      <c r="F6188" s="125"/>
      <c r="G6188" s="125">
        <v>1</v>
      </c>
      <c r="H6188" s="152">
        <v>7.91</v>
      </c>
      <c r="I6188" s="162">
        <v>0.25</v>
      </c>
      <c r="J6188" s="158">
        <f t="shared" si="191"/>
        <v>5.9325000000000001</v>
      </c>
    </row>
    <row r="6189" spans="1:10" ht="15.75">
      <c r="A6189" s="37">
        <f t="shared" si="190"/>
        <v>6185</v>
      </c>
      <c r="B6189" s="124" t="s">
        <v>201</v>
      </c>
      <c r="C6189" s="125" t="s">
        <v>10124</v>
      </c>
      <c r="D6189" s="125" t="s">
        <v>10125</v>
      </c>
      <c r="E6189" s="125" t="s">
        <v>13409</v>
      </c>
      <c r="F6189" s="125"/>
      <c r="G6189" s="125">
        <v>1</v>
      </c>
      <c r="H6189" s="152">
        <v>17.18</v>
      </c>
      <c r="I6189" s="162">
        <v>0.25</v>
      </c>
      <c r="J6189" s="158">
        <f t="shared" si="191"/>
        <v>12.885</v>
      </c>
    </row>
    <row r="6190" spans="1:10" ht="15.75">
      <c r="A6190" s="37">
        <f t="shared" si="190"/>
        <v>6186</v>
      </c>
      <c r="B6190" s="124" t="s">
        <v>201</v>
      </c>
      <c r="C6190" s="125" t="s">
        <v>10126</v>
      </c>
      <c r="D6190" s="125" t="s">
        <v>10127</v>
      </c>
      <c r="E6190" s="125" t="s">
        <v>13409</v>
      </c>
      <c r="F6190" s="125"/>
      <c r="G6190" s="125">
        <v>1</v>
      </c>
      <c r="H6190" s="152">
        <v>79</v>
      </c>
      <c r="I6190" s="162">
        <v>0.25</v>
      </c>
      <c r="J6190" s="158">
        <f t="shared" si="191"/>
        <v>59.25</v>
      </c>
    </row>
    <row r="6191" spans="1:10" ht="15.75">
      <c r="A6191" s="37">
        <f t="shared" si="190"/>
        <v>6187</v>
      </c>
      <c r="B6191" s="124" t="s">
        <v>201</v>
      </c>
      <c r="C6191" s="125" t="s">
        <v>10128</v>
      </c>
      <c r="D6191" s="125" t="s">
        <v>10129</v>
      </c>
      <c r="E6191" s="125" t="s">
        <v>13409</v>
      </c>
      <c r="F6191" s="125"/>
      <c r="G6191" s="125">
        <v>1</v>
      </c>
      <c r="H6191" s="152">
        <v>79</v>
      </c>
      <c r="I6191" s="162">
        <v>0.25</v>
      </c>
      <c r="J6191" s="158">
        <f t="shared" si="191"/>
        <v>59.25</v>
      </c>
    </row>
    <row r="6192" spans="1:10" ht="15.75">
      <c r="A6192" s="37">
        <f t="shared" si="190"/>
        <v>6188</v>
      </c>
      <c r="B6192" s="124" t="s">
        <v>201</v>
      </c>
      <c r="C6192" s="125" t="s">
        <v>10130</v>
      </c>
      <c r="D6192" s="125" t="s">
        <v>10131</v>
      </c>
      <c r="E6192" s="125" t="s">
        <v>13409</v>
      </c>
      <c r="F6192" s="125"/>
      <c r="G6192" s="125">
        <v>1</v>
      </c>
      <c r="H6192" s="152">
        <v>95.5</v>
      </c>
      <c r="I6192" s="162">
        <v>0.25</v>
      </c>
      <c r="J6192" s="158">
        <f t="shared" si="191"/>
        <v>71.625</v>
      </c>
    </row>
    <row r="6193" spans="1:10" ht="15.75">
      <c r="A6193" s="37">
        <f t="shared" si="190"/>
        <v>6189</v>
      </c>
      <c r="B6193" s="124" t="s">
        <v>201</v>
      </c>
      <c r="C6193" s="125" t="s">
        <v>10132</v>
      </c>
      <c r="D6193" s="125" t="s">
        <v>10133</v>
      </c>
      <c r="E6193" s="125" t="s">
        <v>13409</v>
      </c>
      <c r="F6193" s="125"/>
      <c r="G6193" s="125">
        <v>1</v>
      </c>
      <c r="H6193" s="152">
        <v>95.5</v>
      </c>
      <c r="I6193" s="162">
        <v>0.25</v>
      </c>
      <c r="J6193" s="158">
        <f t="shared" si="191"/>
        <v>71.625</v>
      </c>
    </row>
    <row r="6194" spans="1:10" ht="15.75">
      <c r="A6194" s="37">
        <f t="shared" si="190"/>
        <v>6190</v>
      </c>
      <c r="B6194" s="124" t="s">
        <v>201</v>
      </c>
      <c r="C6194" s="125" t="s">
        <v>10134</v>
      </c>
      <c r="D6194" s="125" t="s">
        <v>10135</v>
      </c>
      <c r="E6194" s="125" t="s">
        <v>13409</v>
      </c>
      <c r="F6194" s="125"/>
      <c r="G6194" s="125">
        <v>1</v>
      </c>
      <c r="H6194" s="152">
        <v>180</v>
      </c>
      <c r="I6194" s="162">
        <v>0.25</v>
      </c>
      <c r="J6194" s="158">
        <f t="shared" si="191"/>
        <v>135</v>
      </c>
    </row>
    <row r="6195" spans="1:10" ht="15.75">
      <c r="A6195" s="37">
        <f t="shared" si="190"/>
        <v>6191</v>
      </c>
      <c r="B6195" s="124" t="s">
        <v>201</v>
      </c>
      <c r="C6195" s="125" t="s">
        <v>10136</v>
      </c>
      <c r="D6195" s="125" t="s">
        <v>10137</v>
      </c>
      <c r="E6195" s="125" t="s">
        <v>13409</v>
      </c>
      <c r="F6195" s="125"/>
      <c r="G6195" s="125">
        <v>1</v>
      </c>
      <c r="H6195" s="152">
        <v>160</v>
      </c>
      <c r="I6195" s="162">
        <v>0.25</v>
      </c>
      <c r="J6195" s="158">
        <f t="shared" si="191"/>
        <v>120</v>
      </c>
    </row>
    <row r="6196" spans="1:10" ht="30">
      <c r="A6196" s="37">
        <f t="shared" si="190"/>
        <v>6192</v>
      </c>
      <c r="B6196" s="124" t="s">
        <v>201</v>
      </c>
      <c r="C6196" s="125" t="s">
        <v>10138</v>
      </c>
      <c r="D6196" s="125" t="s">
        <v>10139</v>
      </c>
      <c r="E6196" s="125" t="s">
        <v>13409</v>
      </c>
      <c r="F6196" s="125"/>
      <c r="G6196" s="125">
        <v>1</v>
      </c>
      <c r="H6196" s="152">
        <v>94.5</v>
      </c>
      <c r="I6196" s="162">
        <v>0.25</v>
      </c>
      <c r="J6196" s="158">
        <f t="shared" si="191"/>
        <v>70.875</v>
      </c>
    </row>
    <row r="6197" spans="1:10" ht="30">
      <c r="A6197" s="37">
        <f t="shared" si="190"/>
        <v>6193</v>
      </c>
      <c r="B6197" s="124" t="s">
        <v>201</v>
      </c>
      <c r="C6197" s="125" t="s">
        <v>10140</v>
      </c>
      <c r="D6197" s="125" t="s">
        <v>10141</v>
      </c>
      <c r="E6197" s="125" t="s">
        <v>13409</v>
      </c>
      <c r="F6197" s="125"/>
      <c r="G6197" s="125">
        <v>1</v>
      </c>
      <c r="H6197" s="152">
        <v>83.5</v>
      </c>
      <c r="I6197" s="162">
        <v>0.25</v>
      </c>
      <c r="J6197" s="158">
        <f t="shared" si="191"/>
        <v>62.625</v>
      </c>
    </row>
    <row r="6198" spans="1:10" ht="15.75">
      <c r="A6198" s="37">
        <f t="shared" si="190"/>
        <v>6194</v>
      </c>
      <c r="B6198" s="124" t="s">
        <v>201</v>
      </c>
      <c r="C6198" s="125" t="s">
        <v>10142</v>
      </c>
      <c r="D6198" s="125" t="s">
        <v>10143</v>
      </c>
      <c r="E6198" s="125" t="s">
        <v>13409</v>
      </c>
      <c r="F6198" s="125"/>
      <c r="G6198" s="125">
        <v>1</v>
      </c>
      <c r="H6198" s="152">
        <v>18</v>
      </c>
      <c r="I6198" s="162">
        <v>0.25</v>
      </c>
      <c r="J6198" s="158">
        <f t="shared" si="191"/>
        <v>13.5</v>
      </c>
    </row>
    <row r="6199" spans="1:10" ht="15.75">
      <c r="A6199" s="37">
        <f t="shared" si="190"/>
        <v>6195</v>
      </c>
      <c r="B6199" s="124" t="s">
        <v>201</v>
      </c>
      <c r="C6199" s="125" t="s">
        <v>14357</v>
      </c>
      <c r="D6199" s="125" t="s">
        <v>14358</v>
      </c>
      <c r="E6199" s="125" t="s">
        <v>13409</v>
      </c>
      <c r="F6199" s="125"/>
      <c r="G6199" s="125">
        <v>1</v>
      </c>
      <c r="H6199" s="152">
        <v>211</v>
      </c>
      <c r="I6199" s="162">
        <v>0.25</v>
      </c>
      <c r="J6199" s="158">
        <f t="shared" si="191"/>
        <v>158.25</v>
      </c>
    </row>
    <row r="6200" spans="1:10" ht="15.75">
      <c r="A6200" s="37">
        <f t="shared" si="190"/>
        <v>6196</v>
      </c>
      <c r="B6200" s="124" t="s">
        <v>201</v>
      </c>
      <c r="C6200" s="125" t="s">
        <v>14359</v>
      </c>
      <c r="D6200" s="125" t="s">
        <v>14360</v>
      </c>
      <c r="E6200" s="125" t="s">
        <v>13409</v>
      </c>
      <c r="F6200" s="125"/>
      <c r="G6200" s="125">
        <v>1</v>
      </c>
      <c r="H6200" s="152">
        <v>260</v>
      </c>
      <c r="I6200" s="162">
        <v>0.25</v>
      </c>
      <c r="J6200" s="158">
        <f t="shared" si="191"/>
        <v>195</v>
      </c>
    </row>
    <row r="6201" spans="1:10" ht="15.75">
      <c r="A6201" s="37">
        <f t="shared" si="190"/>
        <v>6197</v>
      </c>
      <c r="B6201" s="124" t="s">
        <v>201</v>
      </c>
      <c r="C6201" s="125" t="s">
        <v>11891</v>
      </c>
      <c r="D6201" s="125" t="s">
        <v>11892</v>
      </c>
      <c r="E6201" s="125" t="s">
        <v>13409</v>
      </c>
      <c r="F6201" s="125"/>
      <c r="G6201" s="125">
        <v>1</v>
      </c>
      <c r="H6201" s="152">
        <v>25.5</v>
      </c>
      <c r="I6201" s="162">
        <v>0.25</v>
      </c>
      <c r="J6201" s="158">
        <f t="shared" si="191"/>
        <v>19.125</v>
      </c>
    </row>
    <row r="6202" spans="1:10" ht="15.75">
      <c r="A6202" s="37">
        <f t="shared" si="190"/>
        <v>6198</v>
      </c>
      <c r="B6202" s="124" t="s">
        <v>201</v>
      </c>
      <c r="C6202" s="125" t="s">
        <v>11893</v>
      </c>
      <c r="D6202" s="125" t="s">
        <v>11894</v>
      </c>
      <c r="E6202" s="125" t="s">
        <v>13409</v>
      </c>
      <c r="F6202" s="125"/>
      <c r="G6202" s="125">
        <v>1</v>
      </c>
      <c r="H6202" s="152">
        <v>23</v>
      </c>
      <c r="I6202" s="162">
        <v>0.25</v>
      </c>
      <c r="J6202" s="158">
        <f t="shared" si="191"/>
        <v>17.25</v>
      </c>
    </row>
    <row r="6203" spans="1:10" ht="15.75">
      <c r="A6203" s="37">
        <f t="shared" si="190"/>
        <v>6199</v>
      </c>
      <c r="B6203" s="124" t="s">
        <v>201</v>
      </c>
      <c r="C6203" s="125" t="s">
        <v>11895</v>
      </c>
      <c r="D6203" s="125" t="s">
        <v>11896</v>
      </c>
      <c r="E6203" s="125" t="s">
        <v>13409</v>
      </c>
      <c r="F6203" s="125"/>
      <c r="G6203" s="125">
        <v>1</v>
      </c>
      <c r="H6203" s="152">
        <v>23.5</v>
      </c>
      <c r="I6203" s="162">
        <v>0.25</v>
      </c>
      <c r="J6203" s="158">
        <f t="shared" si="191"/>
        <v>17.625</v>
      </c>
    </row>
    <row r="6204" spans="1:10" ht="15.75">
      <c r="A6204" s="37">
        <f t="shared" si="190"/>
        <v>6200</v>
      </c>
      <c r="B6204" s="124" t="s">
        <v>201</v>
      </c>
      <c r="C6204" s="125" t="s">
        <v>11897</v>
      </c>
      <c r="D6204" s="125" t="s">
        <v>11898</v>
      </c>
      <c r="E6204" s="125" t="s">
        <v>13409</v>
      </c>
      <c r="F6204" s="125"/>
      <c r="G6204" s="125">
        <v>1</v>
      </c>
      <c r="H6204" s="152">
        <v>22</v>
      </c>
      <c r="I6204" s="162">
        <v>0.25</v>
      </c>
      <c r="J6204" s="158">
        <f t="shared" si="191"/>
        <v>16.5</v>
      </c>
    </row>
    <row r="6205" spans="1:10" ht="15.75">
      <c r="A6205" s="37">
        <f t="shared" si="190"/>
        <v>6201</v>
      </c>
      <c r="B6205" s="124" t="s">
        <v>201</v>
      </c>
      <c r="C6205" s="125" t="s">
        <v>11899</v>
      </c>
      <c r="D6205" s="125" t="s">
        <v>11900</v>
      </c>
      <c r="E6205" s="125" t="s">
        <v>13409</v>
      </c>
      <c r="F6205" s="125"/>
      <c r="G6205" s="125">
        <v>1</v>
      </c>
      <c r="H6205" s="152">
        <v>25.5</v>
      </c>
      <c r="I6205" s="162">
        <v>0.25</v>
      </c>
      <c r="J6205" s="158">
        <f t="shared" si="191"/>
        <v>19.125</v>
      </c>
    </row>
    <row r="6206" spans="1:10" ht="15.75">
      <c r="A6206" s="37">
        <f t="shared" si="190"/>
        <v>6202</v>
      </c>
      <c r="B6206" s="124" t="s">
        <v>201</v>
      </c>
      <c r="C6206" s="125" t="s">
        <v>11901</v>
      </c>
      <c r="D6206" s="125" t="s">
        <v>11902</v>
      </c>
      <c r="E6206" s="125" t="s">
        <v>13409</v>
      </c>
      <c r="F6206" s="125"/>
      <c r="G6206" s="125">
        <v>1</v>
      </c>
      <c r="H6206" s="152">
        <v>194</v>
      </c>
      <c r="I6206" s="162">
        <v>0.25</v>
      </c>
      <c r="J6206" s="158">
        <f t="shared" si="191"/>
        <v>145.5</v>
      </c>
    </row>
    <row r="6207" spans="1:10" ht="15.75">
      <c r="A6207" s="37">
        <f t="shared" si="190"/>
        <v>6203</v>
      </c>
      <c r="B6207" s="124" t="s">
        <v>201</v>
      </c>
      <c r="C6207" s="125" t="s">
        <v>11903</v>
      </c>
      <c r="D6207" s="125" t="s">
        <v>11904</v>
      </c>
      <c r="E6207" s="125" t="s">
        <v>13409</v>
      </c>
      <c r="F6207" s="125"/>
      <c r="G6207" s="125">
        <v>1</v>
      </c>
      <c r="H6207" s="152">
        <v>148</v>
      </c>
      <c r="I6207" s="162">
        <v>0.25</v>
      </c>
      <c r="J6207" s="158">
        <f t="shared" si="191"/>
        <v>111</v>
      </c>
    </row>
    <row r="6208" spans="1:10" ht="15.75">
      <c r="A6208" s="37">
        <f t="shared" si="190"/>
        <v>6204</v>
      </c>
      <c r="B6208" s="124" t="s">
        <v>201</v>
      </c>
      <c r="C6208" s="125" t="s">
        <v>11905</v>
      </c>
      <c r="D6208" s="125" t="s">
        <v>11906</v>
      </c>
      <c r="E6208" s="125" t="s">
        <v>13409</v>
      </c>
      <c r="F6208" s="125"/>
      <c r="G6208" s="125">
        <v>1</v>
      </c>
      <c r="H6208" s="152">
        <v>155</v>
      </c>
      <c r="I6208" s="162">
        <v>0.25</v>
      </c>
      <c r="J6208" s="158">
        <f t="shared" si="191"/>
        <v>116.25</v>
      </c>
    </row>
    <row r="6209" spans="1:10" ht="15.75">
      <c r="A6209" s="37">
        <f t="shared" si="190"/>
        <v>6205</v>
      </c>
      <c r="B6209" s="124" t="s">
        <v>201</v>
      </c>
      <c r="C6209" s="125" t="s">
        <v>11907</v>
      </c>
      <c r="D6209" s="125" t="s">
        <v>11908</v>
      </c>
      <c r="E6209" s="125" t="s">
        <v>13409</v>
      </c>
      <c r="F6209" s="125"/>
      <c r="G6209" s="125">
        <v>1</v>
      </c>
      <c r="H6209" s="152">
        <v>176</v>
      </c>
      <c r="I6209" s="162">
        <v>0.25</v>
      </c>
      <c r="J6209" s="158">
        <f t="shared" si="191"/>
        <v>132</v>
      </c>
    </row>
    <row r="6210" spans="1:10" ht="15.75">
      <c r="A6210" s="37">
        <f t="shared" si="190"/>
        <v>6206</v>
      </c>
      <c r="B6210" s="124" t="s">
        <v>201</v>
      </c>
      <c r="C6210" s="125" t="s">
        <v>11909</v>
      </c>
      <c r="D6210" s="125" t="s">
        <v>11910</v>
      </c>
      <c r="E6210" s="125" t="s">
        <v>13409</v>
      </c>
      <c r="F6210" s="125"/>
      <c r="G6210" s="125">
        <v>1</v>
      </c>
      <c r="H6210" s="152">
        <v>187</v>
      </c>
      <c r="I6210" s="162">
        <v>0.25</v>
      </c>
      <c r="J6210" s="158">
        <f t="shared" si="191"/>
        <v>140.25</v>
      </c>
    </row>
    <row r="6211" spans="1:10" ht="15.75">
      <c r="A6211" s="37">
        <f t="shared" si="190"/>
        <v>6207</v>
      </c>
      <c r="B6211" s="124" t="s">
        <v>201</v>
      </c>
      <c r="C6211" s="125" t="s">
        <v>11911</v>
      </c>
      <c r="D6211" s="125" t="s">
        <v>11912</v>
      </c>
      <c r="E6211" s="125" t="s">
        <v>13409</v>
      </c>
      <c r="F6211" s="125"/>
      <c r="G6211" s="125">
        <v>1</v>
      </c>
      <c r="H6211" s="152">
        <v>163</v>
      </c>
      <c r="I6211" s="162">
        <v>0.25</v>
      </c>
      <c r="J6211" s="158">
        <f t="shared" si="191"/>
        <v>122.25</v>
      </c>
    </row>
    <row r="6212" spans="1:10" ht="15.75">
      <c r="A6212" s="37">
        <f t="shared" si="190"/>
        <v>6208</v>
      </c>
      <c r="B6212" s="124" t="s">
        <v>201</v>
      </c>
      <c r="C6212" s="125" t="s">
        <v>11913</v>
      </c>
      <c r="D6212" s="125" t="s">
        <v>11914</v>
      </c>
      <c r="E6212" s="125" t="s">
        <v>13409</v>
      </c>
      <c r="F6212" s="125"/>
      <c r="G6212" s="125">
        <v>1</v>
      </c>
      <c r="H6212" s="152">
        <v>250</v>
      </c>
      <c r="I6212" s="162">
        <v>0.25</v>
      </c>
      <c r="J6212" s="158">
        <f t="shared" si="191"/>
        <v>187.5</v>
      </c>
    </row>
    <row r="6213" spans="1:10" ht="15.75">
      <c r="A6213" s="37">
        <f t="shared" si="190"/>
        <v>6209</v>
      </c>
      <c r="B6213" s="124" t="s">
        <v>201</v>
      </c>
      <c r="C6213" s="125" t="s">
        <v>11915</v>
      </c>
      <c r="D6213" s="125" t="s">
        <v>11916</v>
      </c>
      <c r="E6213" s="125" t="s">
        <v>13409</v>
      </c>
      <c r="F6213" s="125"/>
      <c r="G6213" s="125">
        <v>1</v>
      </c>
      <c r="H6213" s="152">
        <v>316</v>
      </c>
      <c r="I6213" s="162">
        <v>0.25</v>
      </c>
      <c r="J6213" s="158">
        <f t="shared" si="191"/>
        <v>237</v>
      </c>
    </row>
    <row r="6214" spans="1:10" ht="15.75">
      <c r="A6214" s="37">
        <f t="shared" si="190"/>
        <v>6210</v>
      </c>
      <c r="B6214" s="124" t="s">
        <v>201</v>
      </c>
      <c r="C6214" s="125" t="s">
        <v>11917</v>
      </c>
      <c r="D6214" s="125" t="s">
        <v>11918</v>
      </c>
      <c r="E6214" s="125" t="s">
        <v>13409</v>
      </c>
      <c r="F6214" s="125"/>
      <c r="G6214" s="125">
        <v>1</v>
      </c>
      <c r="H6214" s="152">
        <v>227</v>
      </c>
      <c r="I6214" s="162">
        <v>0.25</v>
      </c>
      <c r="J6214" s="158">
        <f t="shared" si="191"/>
        <v>170.25</v>
      </c>
    </row>
    <row r="6215" spans="1:10" ht="15.75">
      <c r="A6215" s="37">
        <f t="shared" ref="A6215:A6278" si="192">A6214+1</f>
        <v>6211</v>
      </c>
      <c r="B6215" s="124" t="s">
        <v>201</v>
      </c>
      <c r="C6215" s="125" t="s">
        <v>11919</v>
      </c>
      <c r="D6215" s="125" t="s">
        <v>11920</v>
      </c>
      <c r="E6215" s="125" t="s">
        <v>13409</v>
      </c>
      <c r="F6215" s="125"/>
      <c r="G6215" s="125">
        <v>1</v>
      </c>
      <c r="H6215" s="152">
        <v>289</v>
      </c>
      <c r="I6215" s="162">
        <v>0.25</v>
      </c>
      <c r="J6215" s="158">
        <f t="shared" si="191"/>
        <v>216.75</v>
      </c>
    </row>
    <row r="6216" spans="1:10" ht="15.75">
      <c r="A6216" s="37">
        <f t="shared" si="192"/>
        <v>6212</v>
      </c>
      <c r="B6216" s="124" t="s">
        <v>201</v>
      </c>
      <c r="C6216" s="125" t="s">
        <v>11921</v>
      </c>
      <c r="D6216" s="125" t="s">
        <v>11922</v>
      </c>
      <c r="E6216" s="125" t="s">
        <v>13409</v>
      </c>
      <c r="F6216" s="125"/>
      <c r="G6216" s="125">
        <v>1</v>
      </c>
      <c r="H6216" s="152">
        <v>296</v>
      </c>
      <c r="I6216" s="162">
        <v>0.25</v>
      </c>
      <c r="J6216" s="158">
        <f t="shared" si="191"/>
        <v>222</v>
      </c>
    </row>
    <row r="6217" spans="1:10" ht="15.75">
      <c r="A6217" s="37">
        <f t="shared" si="192"/>
        <v>6213</v>
      </c>
      <c r="B6217" s="124" t="s">
        <v>201</v>
      </c>
      <c r="C6217" s="125" t="s">
        <v>11923</v>
      </c>
      <c r="D6217" s="125" t="s">
        <v>11924</v>
      </c>
      <c r="E6217" s="125" t="s">
        <v>13409</v>
      </c>
      <c r="F6217" s="125"/>
      <c r="G6217" s="125">
        <v>1</v>
      </c>
      <c r="H6217" s="152">
        <v>364</v>
      </c>
      <c r="I6217" s="162">
        <v>0.25</v>
      </c>
      <c r="J6217" s="158">
        <f t="shared" si="191"/>
        <v>273</v>
      </c>
    </row>
    <row r="6218" spans="1:10" ht="15.75">
      <c r="A6218" s="37">
        <f t="shared" si="192"/>
        <v>6214</v>
      </c>
      <c r="B6218" s="124" t="s">
        <v>201</v>
      </c>
      <c r="C6218" s="125" t="s">
        <v>11925</v>
      </c>
      <c r="D6218" s="125" t="s">
        <v>11926</v>
      </c>
      <c r="E6218" s="125" t="s">
        <v>13409</v>
      </c>
      <c r="F6218" s="125"/>
      <c r="G6218" s="125">
        <v>1</v>
      </c>
      <c r="H6218" s="152">
        <v>197</v>
      </c>
      <c r="I6218" s="162">
        <v>0.25</v>
      </c>
      <c r="J6218" s="158">
        <f t="shared" si="191"/>
        <v>147.75</v>
      </c>
    </row>
    <row r="6219" spans="1:10" ht="15.75">
      <c r="A6219" s="37">
        <f t="shared" si="192"/>
        <v>6215</v>
      </c>
      <c r="B6219" s="124" t="s">
        <v>201</v>
      </c>
      <c r="C6219" s="125" t="s">
        <v>11927</v>
      </c>
      <c r="D6219" s="125" t="s">
        <v>11928</v>
      </c>
      <c r="E6219" s="125" t="s">
        <v>13409</v>
      </c>
      <c r="F6219" s="125"/>
      <c r="G6219" s="125">
        <v>1</v>
      </c>
      <c r="H6219" s="152">
        <v>179</v>
      </c>
      <c r="I6219" s="162">
        <v>0.25</v>
      </c>
      <c r="J6219" s="158">
        <f t="shared" si="191"/>
        <v>134.25</v>
      </c>
    </row>
    <row r="6220" spans="1:10" ht="15.75">
      <c r="A6220" s="37">
        <f t="shared" si="192"/>
        <v>6216</v>
      </c>
      <c r="B6220" s="124" t="s">
        <v>201</v>
      </c>
      <c r="C6220" s="125" t="s">
        <v>11929</v>
      </c>
      <c r="D6220" s="125" t="s">
        <v>11930</v>
      </c>
      <c r="E6220" s="125" t="s">
        <v>13409</v>
      </c>
      <c r="F6220" s="125"/>
      <c r="G6220" s="125">
        <v>1</v>
      </c>
      <c r="H6220" s="152">
        <v>226</v>
      </c>
      <c r="I6220" s="162">
        <v>0.25</v>
      </c>
      <c r="J6220" s="158">
        <f t="shared" si="191"/>
        <v>169.5</v>
      </c>
    </row>
    <row r="6221" spans="1:10" ht="15.75">
      <c r="A6221" s="37">
        <f t="shared" si="192"/>
        <v>6217</v>
      </c>
      <c r="B6221" s="124" t="s">
        <v>201</v>
      </c>
      <c r="C6221" s="125" t="s">
        <v>11931</v>
      </c>
      <c r="D6221" s="125" t="s">
        <v>11932</v>
      </c>
      <c r="E6221" s="125" t="s">
        <v>13409</v>
      </c>
      <c r="F6221" s="125"/>
      <c r="G6221" s="125">
        <v>1</v>
      </c>
      <c r="H6221" s="152">
        <v>173</v>
      </c>
      <c r="I6221" s="162">
        <v>0.25</v>
      </c>
      <c r="J6221" s="158">
        <f t="shared" si="191"/>
        <v>129.75</v>
      </c>
    </row>
    <row r="6222" spans="1:10" ht="15.75">
      <c r="A6222" s="37">
        <f t="shared" si="192"/>
        <v>6218</v>
      </c>
      <c r="B6222" s="124" t="s">
        <v>201</v>
      </c>
      <c r="C6222" s="125" t="s">
        <v>11933</v>
      </c>
      <c r="D6222" s="125" t="s">
        <v>11934</v>
      </c>
      <c r="E6222" s="125" t="s">
        <v>13409</v>
      </c>
      <c r="F6222" s="125"/>
      <c r="G6222" s="125">
        <v>1</v>
      </c>
      <c r="H6222" s="152">
        <v>180</v>
      </c>
      <c r="I6222" s="162">
        <v>0.25</v>
      </c>
      <c r="J6222" s="158">
        <f t="shared" si="191"/>
        <v>135</v>
      </c>
    </row>
    <row r="6223" spans="1:10" ht="15.75">
      <c r="A6223" s="37">
        <f t="shared" si="192"/>
        <v>6219</v>
      </c>
      <c r="B6223" s="124" t="s">
        <v>201</v>
      </c>
      <c r="C6223" s="125" t="s">
        <v>11935</v>
      </c>
      <c r="D6223" s="125" t="s">
        <v>11936</v>
      </c>
      <c r="E6223" s="125" t="s">
        <v>13409</v>
      </c>
      <c r="F6223" s="125"/>
      <c r="G6223" s="125">
        <v>1</v>
      </c>
      <c r="H6223" s="152">
        <v>167</v>
      </c>
      <c r="I6223" s="162">
        <v>0.25</v>
      </c>
      <c r="J6223" s="158">
        <f t="shared" si="191"/>
        <v>125.25</v>
      </c>
    </row>
    <row r="6224" spans="1:10" ht="15.75">
      <c r="A6224" s="37">
        <f t="shared" si="192"/>
        <v>6220</v>
      </c>
      <c r="B6224" s="124" t="s">
        <v>201</v>
      </c>
      <c r="C6224" s="125" t="s">
        <v>11937</v>
      </c>
      <c r="D6224" s="125" t="s">
        <v>11938</v>
      </c>
      <c r="E6224" s="125" t="s">
        <v>13409</v>
      </c>
      <c r="F6224" s="125"/>
      <c r="G6224" s="125">
        <v>1</v>
      </c>
      <c r="H6224" s="152">
        <v>39.5</v>
      </c>
      <c r="I6224" s="162">
        <v>0.25</v>
      </c>
      <c r="J6224" s="158">
        <f t="shared" si="191"/>
        <v>29.625</v>
      </c>
    </row>
    <row r="6225" spans="1:10" ht="15.75">
      <c r="A6225" s="37">
        <f t="shared" si="192"/>
        <v>6221</v>
      </c>
      <c r="B6225" s="124" t="s">
        <v>201</v>
      </c>
      <c r="C6225" s="125" t="s">
        <v>11939</v>
      </c>
      <c r="D6225" s="125" t="s">
        <v>11940</v>
      </c>
      <c r="E6225" s="125" t="s">
        <v>13409</v>
      </c>
      <c r="F6225" s="125"/>
      <c r="G6225" s="125">
        <v>1</v>
      </c>
      <c r="H6225" s="152">
        <v>45</v>
      </c>
      <c r="I6225" s="162">
        <v>0.25</v>
      </c>
      <c r="J6225" s="158">
        <f t="shared" si="191"/>
        <v>33.75</v>
      </c>
    </row>
    <row r="6226" spans="1:10" ht="15.75">
      <c r="A6226" s="37">
        <f t="shared" si="192"/>
        <v>6222</v>
      </c>
      <c r="B6226" s="124" t="s">
        <v>201</v>
      </c>
      <c r="C6226" s="125" t="s">
        <v>11941</v>
      </c>
      <c r="D6226" s="125" t="s">
        <v>11942</v>
      </c>
      <c r="E6226" s="125" t="s">
        <v>13409</v>
      </c>
      <c r="F6226" s="125"/>
      <c r="G6226" s="125">
        <v>1</v>
      </c>
      <c r="H6226" s="152">
        <v>38.5</v>
      </c>
      <c r="I6226" s="162">
        <v>0.25</v>
      </c>
      <c r="J6226" s="158">
        <f t="shared" ref="J6226:J6289" si="193">H6226*(1-I6226)</f>
        <v>28.875</v>
      </c>
    </row>
    <row r="6227" spans="1:10" ht="15.75">
      <c r="A6227" s="37">
        <f t="shared" si="192"/>
        <v>6223</v>
      </c>
      <c r="B6227" s="124" t="s">
        <v>201</v>
      </c>
      <c r="C6227" s="125" t="s">
        <v>11943</v>
      </c>
      <c r="D6227" s="125" t="s">
        <v>11944</v>
      </c>
      <c r="E6227" s="125" t="s">
        <v>13409</v>
      </c>
      <c r="F6227" s="125"/>
      <c r="G6227" s="125">
        <v>1</v>
      </c>
      <c r="H6227" s="152">
        <v>23.5</v>
      </c>
      <c r="I6227" s="162">
        <v>0.25</v>
      </c>
      <c r="J6227" s="158">
        <f t="shared" si="193"/>
        <v>17.625</v>
      </c>
    </row>
    <row r="6228" spans="1:10" ht="15.75">
      <c r="A6228" s="37">
        <f t="shared" si="192"/>
        <v>6224</v>
      </c>
      <c r="B6228" s="124" t="s">
        <v>201</v>
      </c>
      <c r="C6228" s="125" t="s">
        <v>11945</v>
      </c>
      <c r="D6228" s="125" t="s">
        <v>11946</v>
      </c>
      <c r="E6228" s="125" t="s">
        <v>13409</v>
      </c>
      <c r="F6228" s="125"/>
      <c r="G6228" s="125">
        <v>1</v>
      </c>
      <c r="H6228" s="152">
        <v>24</v>
      </c>
      <c r="I6228" s="162">
        <v>0.25</v>
      </c>
      <c r="J6228" s="158">
        <f t="shared" si="193"/>
        <v>18</v>
      </c>
    </row>
    <row r="6229" spans="1:10" ht="15.75">
      <c r="A6229" s="37">
        <f t="shared" si="192"/>
        <v>6225</v>
      </c>
      <c r="B6229" s="124" t="s">
        <v>201</v>
      </c>
      <c r="C6229" s="125" t="s">
        <v>11947</v>
      </c>
      <c r="D6229" s="125" t="s">
        <v>11948</v>
      </c>
      <c r="E6229" s="125" t="s">
        <v>13409</v>
      </c>
      <c r="F6229" s="125"/>
      <c r="G6229" s="125">
        <v>1</v>
      </c>
      <c r="H6229" s="152">
        <v>28</v>
      </c>
      <c r="I6229" s="162">
        <v>0.25</v>
      </c>
      <c r="J6229" s="158">
        <f t="shared" si="193"/>
        <v>21</v>
      </c>
    </row>
    <row r="6230" spans="1:10" ht="15.75">
      <c r="A6230" s="37">
        <f t="shared" si="192"/>
        <v>6226</v>
      </c>
      <c r="B6230" s="124" t="s">
        <v>201</v>
      </c>
      <c r="C6230" s="125" t="s">
        <v>11949</v>
      </c>
      <c r="D6230" s="125" t="s">
        <v>11950</v>
      </c>
      <c r="E6230" s="125" t="s">
        <v>13409</v>
      </c>
      <c r="F6230" s="125"/>
      <c r="G6230" s="125">
        <v>1</v>
      </c>
      <c r="H6230" s="152">
        <v>463</v>
      </c>
      <c r="I6230" s="162">
        <v>0.25</v>
      </c>
      <c r="J6230" s="158">
        <f t="shared" si="193"/>
        <v>347.25</v>
      </c>
    </row>
    <row r="6231" spans="1:10" ht="15.75">
      <c r="A6231" s="37">
        <f t="shared" si="192"/>
        <v>6227</v>
      </c>
      <c r="B6231" s="124" t="s">
        <v>201</v>
      </c>
      <c r="C6231" s="125" t="s">
        <v>11951</v>
      </c>
      <c r="D6231" s="125" t="s">
        <v>11952</v>
      </c>
      <c r="E6231" s="125" t="s">
        <v>13409</v>
      </c>
      <c r="F6231" s="125"/>
      <c r="G6231" s="125">
        <v>1</v>
      </c>
      <c r="H6231" s="152">
        <v>17</v>
      </c>
      <c r="I6231" s="162">
        <v>0.25</v>
      </c>
      <c r="J6231" s="158">
        <f t="shared" si="193"/>
        <v>12.75</v>
      </c>
    </row>
    <row r="6232" spans="1:10" ht="15.75">
      <c r="A6232" s="37">
        <f t="shared" si="192"/>
        <v>6228</v>
      </c>
      <c r="B6232" s="124" t="s">
        <v>201</v>
      </c>
      <c r="C6232" s="125" t="s">
        <v>11953</v>
      </c>
      <c r="D6232" s="125" t="s">
        <v>11954</v>
      </c>
      <c r="E6232" s="125" t="s">
        <v>13409</v>
      </c>
      <c r="F6232" s="125"/>
      <c r="G6232" s="125">
        <v>1</v>
      </c>
      <c r="H6232" s="152">
        <v>19.5</v>
      </c>
      <c r="I6232" s="162">
        <v>0.25</v>
      </c>
      <c r="J6232" s="158">
        <f t="shared" si="193"/>
        <v>14.625</v>
      </c>
    </row>
    <row r="6233" spans="1:10" ht="15.75">
      <c r="A6233" s="37">
        <f t="shared" si="192"/>
        <v>6229</v>
      </c>
      <c r="B6233" s="124" t="s">
        <v>201</v>
      </c>
      <c r="C6233" s="125" t="s">
        <v>11955</v>
      </c>
      <c r="D6233" s="125" t="s">
        <v>11956</v>
      </c>
      <c r="E6233" s="125" t="s">
        <v>13409</v>
      </c>
      <c r="F6233" s="125"/>
      <c r="G6233" s="125">
        <v>1</v>
      </c>
      <c r="H6233" s="152">
        <v>17.5</v>
      </c>
      <c r="I6233" s="162">
        <v>0.25</v>
      </c>
      <c r="J6233" s="158">
        <f t="shared" si="193"/>
        <v>13.125</v>
      </c>
    </row>
    <row r="6234" spans="1:10" ht="15.75">
      <c r="A6234" s="37">
        <f t="shared" si="192"/>
        <v>6230</v>
      </c>
      <c r="B6234" s="124" t="s">
        <v>201</v>
      </c>
      <c r="C6234" s="125" t="s">
        <v>11957</v>
      </c>
      <c r="D6234" s="125" t="s">
        <v>11958</v>
      </c>
      <c r="E6234" s="125" t="s">
        <v>13409</v>
      </c>
      <c r="F6234" s="125"/>
      <c r="G6234" s="125">
        <v>1</v>
      </c>
      <c r="H6234" s="152">
        <v>19.5</v>
      </c>
      <c r="I6234" s="162">
        <v>0.25</v>
      </c>
      <c r="J6234" s="158">
        <f t="shared" si="193"/>
        <v>14.625</v>
      </c>
    </row>
    <row r="6235" spans="1:10" ht="15.75">
      <c r="A6235" s="37">
        <f t="shared" si="192"/>
        <v>6231</v>
      </c>
      <c r="B6235" s="124" t="s">
        <v>201</v>
      </c>
      <c r="C6235" s="125" t="s">
        <v>11959</v>
      </c>
      <c r="D6235" s="125" t="s">
        <v>11960</v>
      </c>
      <c r="E6235" s="125" t="s">
        <v>13409</v>
      </c>
      <c r="F6235" s="125"/>
      <c r="G6235" s="125">
        <v>1</v>
      </c>
      <c r="H6235" s="152">
        <v>19.5</v>
      </c>
      <c r="I6235" s="162">
        <v>0.25</v>
      </c>
      <c r="J6235" s="158">
        <f t="shared" si="193"/>
        <v>14.625</v>
      </c>
    </row>
    <row r="6236" spans="1:10" ht="15.75">
      <c r="A6236" s="37">
        <f t="shared" si="192"/>
        <v>6232</v>
      </c>
      <c r="B6236" s="124" t="s">
        <v>201</v>
      </c>
      <c r="C6236" s="125" t="s">
        <v>11961</v>
      </c>
      <c r="D6236" s="125" t="s">
        <v>11962</v>
      </c>
      <c r="E6236" s="125" t="s">
        <v>13409</v>
      </c>
      <c r="F6236" s="125"/>
      <c r="G6236" s="125">
        <v>1</v>
      </c>
      <c r="H6236" s="152">
        <v>24</v>
      </c>
      <c r="I6236" s="162">
        <v>0.25</v>
      </c>
      <c r="J6236" s="158">
        <f t="shared" si="193"/>
        <v>18</v>
      </c>
    </row>
    <row r="6237" spans="1:10" ht="15.75">
      <c r="A6237" s="37">
        <f t="shared" si="192"/>
        <v>6233</v>
      </c>
      <c r="B6237" s="124" t="s">
        <v>201</v>
      </c>
      <c r="C6237" s="125" t="s">
        <v>11963</v>
      </c>
      <c r="D6237" s="125" t="s">
        <v>11964</v>
      </c>
      <c r="E6237" s="125" t="s">
        <v>13409</v>
      </c>
      <c r="F6237" s="125"/>
      <c r="G6237" s="125">
        <v>1</v>
      </c>
      <c r="H6237" s="152">
        <v>18</v>
      </c>
      <c r="I6237" s="162">
        <v>0.25</v>
      </c>
      <c r="J6237" s="158">
        <f t="shared" si="193"/>
        <v>13.5</v>
      </c>
    </row>
    <row r="6238" spans="1:10" ht="15.75">
      <c r="A6238" s="37">
        <f t="shared" si="192"/>
        <v>6234</v>
      </c>
      <c r="B6238" s="124" t="s">
        <v>201</v>
      </c>
      <c r="C6238" s="125" t="s">
        <v>11965</v>
      </c>
      <c r="D6238" s="125" t="s">
        <v>11966</v>
      </c>
      <c r="E6238" s="125" t="s">
        <v>13409</v>
      </c>
      <c r="F6238" s="125"/>
      <c r="G6238" s="125">
        <v>1</v>
      </c>
      <c r="H6238" s="152">
        <v>15.5</v>
      </c>
      <c r="I6238" s="162">
        <v>0.25</v>
      </c>
      <c r="J6238" s="158">
        <f t="shared" si="193"/>
        <v>11.625</v>
      </c>
    </row>
    <row r="6239" spans="1:10" ht="15.75">
      <c r="A6239" s="37">
        <f t="shared" si="192"/>
        <v>6235</v>
      </c>
      <c r="B6239" s="124" t="s">
        <v>201</v>
      </c>
      <c r="C6239" s="125" t="s">
        <v>11967</v>
      </c>
      <c r="D6239" s="125" t="s">
        <v>11968</v>
      </c>
      <c r="E6239" s="125" t="s">
        <v>13409</v>
      </c>
      <c r="F6239" s="125"/>
      <c r="G6239" s="125">
        <v>1</v>
      </c>
      <c r="H6239" s="152">
        <v>20</v>
      </c>
      <c r="I6239" s="162">
        <v>0.25</v>
      </c>
      <c r="J6239" s="158">
        <f t="shared" si="193"/>
        <v>15</v>
      </c>
    </row>
    <row r="6240" spans="1:10" ht="15.75">
      <c r="A6240" s="37">
        <f t="shared" si="192"/>
        <v>6236</v>
      </c>
      <c r="B6240" s="124" t="s">
        <v>201</v>
      </c>
      <c r="C6240" s="125" t="s">
        <v>11969</v>
      </c>
      <c r="D6240" s="125" t="s">
        <v>11970</v>
      </c>
      <c r="E6240" s="125" t="s">
        <v>13409</v>
      </c>
      <c r="F6240" s="125"/>
      <c r="G6240" s="125">
        <v>1</v>
      </c>
      <c r="H6240" s="152">
        <v>17.5</v>
      </c>
      <c r="I6240" s="162">
        <v>0.25</v>
      </c>
      <c r="J6240" s="158">
        <f t="shared" si="193"/>
        <v>13.125</v>
      </c>
    </row>
    <row r="6241" spans="1:10" ht="15.75">
      <c r="A6241" s="37">
        <f t="shared" si="192"/>
        <v>6237</v>
      </c>
      <c r="B6241" s="124" t="s">
        <v>201</v>
      </c>
      <c r="C6241" s="125" t="s">
        <v>11971</v>
      </c>
      <c r="D6241" s="125" t="s">
        <v>11972</v>
      </c>
      <c r="E6241" s="125" t="s">
        <v>13409</v>
      </c>
      <c r="F6241" s="125"/>
      <c r="G6241" s="125">
        <v>1</v>
      </c>
      <c r="H6241" s="152">
        <v>22</v>
      </c>
      <c r="I6241" s="162">
        <v>0.25</v>
      </c>
      <c r="J6241" s="158">
        <f t="shared" si="193"/>
        <v>16.5</v>
      </c>
    </row>
    <row r="6242" spans="1:10" ht="15.75">
      <c r="A6242" s="37">
        <f t="shared" si="192"/>
        <v>6238</v>
      </c>
      <c r="B6242" s="124" t="s">
        <v>201</v>
      </c>
      <c r="C6242" s="125" t="s">
        <v>11973</v>
      </c>
      <c r="D6242" s="125" t="s">
        <v>11974</v>
      </c>
      <c r="E6242" s="125" t="s">
        <v>13409</v>
      </c>
      <c r="F6242" s="125"/>
      <c r="G6242" s="125">
        <v>1</v>
      </c>
      <c r="H6242" s="152">
        <v>23.5</v>
      </c>
      <c r="I6242" s="162">
        <v>0.25</v>
      </c>
      <c r="J6242" s="158">
        <f t="shared" si="193"/>
        <v>17.625</v>
      </c>
    </row>
    <row r="6243" spans="1:10" ht="15.75">
      <c r="A6243" s="37">
        <f t="shared" si="192"/>
        <v>6239</v>
      </c>
      <c r="B6243" s="124" t="s">
        <v>201</v>
      </c>
      <c r="C6243" s="125" t="s">
        <v>11975</v>
      </c>
      <c r="D6243" s="125" t="s">
        <v>11976</v>
      </c>
      <c r="E6243" s="125" t="s">
        <v>13409</v>
      </c>
      <c r="F6243" s="125"/>
      <c r="G6243" s="125">
        <v>1</v>
      </c>
      <c r="H6243" s="152">
        <v>23.5</v>
      </c>
      <c r="I6243" s="162">
        <v>0.25</v>
      </c>
      <c r="J6243" s="158">
        <f t="shared" si="193"/>
        <v>17.625</v>
      </c>
    </row>
    <row r="6244" spans="1:10" ht="15.75">
      <c r="A6244" s="37">
        <f t="shared" si="192"/>
        <v>6240</v>
      </c>
      <c r="B6244" s="124" t="s">
        <v>201</v>
      </c>
      <c r="C6244" s="125" t="s">
        <v>11977</v>
      </c>
      <c r="D6244" s="125" t="s">
        <v>11978</v>
      </c>
      <c r="E6244" s="125" t="s">
        <v>13409</v>
      </c>
      <c r="F6244" s="125"/>
      <c r="G6244" s="125">
        <v>1</v>
      </c>
      <c r="H6244" s="152">
        <v>24</v>
      </c>
      <c r="I6244" s="162">
        <v>0.25</v>
      </c>
      <c r="J6244" s="158">
        <f t="shared" si="193"/>
        <v>18</v>
      </c>
    </row>
    <row r="6245" spans="1:10" ht="15.75">
      <c r="A6245" s="37">
        <f t="shared" si="192"/>
        <v>6241</v>
      </c>
      <c r="B6245" s="124" t="s">
        <v>201</v>
      </c>
      <c r="C6245" s="125" t="s">
        <v>11979</v>
      </c>
      <c r="D6245" s="125" t="s">
        <v>11980</v>
      </c>
      <c r="E6245" s="125" t="s">
        <v>13409</v>
      </c>
      <c r="F6245" s="125"/>
      <c r="G6245" s="125">
        <v>1</v>
      </c>
      <c r="H6245" s="152">
        <v>23.5</v>
      </c>
      <c r="I6245" s="162">
        <v>0.25</v>
      </c>
      <c r="J6245" s="158">
        <f t="shared" si="193"/>
        <v>17.625</v>
      </c>
    </row>
    <row r="6246" spans="1:10" ht="15.75">
      <c r="A6246" s="37">
        <f t="shared" si="192"/>
        <v>6242</v>
      </c>
      <c r="B6246" s="124" t="s">
        <v>201</v>
      </c>
      <c r="C6246" s="125" t="s">
        <v>11981</v>
      </c>
      <c r="D6246" s="125" t="s">
        <v>11982</v>
      </c>
      <c r="E6246" s="125" t="s">
        <v>13409</v>
      </c>
      <c r="F6246" s="125"/>
      <c r="G6246" s="125">
        <v>1</v>
      </c>
      <c r="H6246" s="152">
        <v>23.5</v>
      </c>
      <c r="I6246" s="162">
        <v>0.25</v>
      </c>
      <c r="J6246" s="158">
        <f t="shared" si="193"/>
        <v>17.625</v>
      </c>
    </row>
    <row r="6247" spans="1:10" ht="15.75">
      <c r="A6247" s="37">
        <f t="shared" si="192"/>
        <v>6243</v>
      </c>
      <c r="B6247" s="124" t="s">
        <v>201</v>
      </c>
      <c r="C6247" s="125" t="s">
        <v>11983</v>
      </c>
      <c r="D6247" s="125" t="s">
        <v>11984</v>
      </c>
      <c r="E6247" s="125" t="s">
        <v>13409</v>
      </c>
      <c r="F6247" s="125"/>
      <c r="G6247" s="125">
        <v>1</v>
      </c>
      <c r="H6247" s="152">
        <v>24</v>
      </c>
      <c r="I6247" s="162">
        <v>0.25</v>
      </c>
      <c r="J6247" s="158">
        <f t="shared" si="193"/>
        <v>18</v>
      </c>
    </row>
    <row r="6248" spans="1:10" ht="15.75">
      <c r="A6248" s="37">
        <f t="shared" si="192"/>
        <v>6244</v>
      </c>
      <c r="B6248" s="124" t="s">
        <v>201</v>
      </c>
      <c r="C6248" s="125" t="s">
        <v>11985</v>
      </c>
      <c r="D6248" s="125" t="s">
        <v>11986</v>
      </c>
      <c r="E6248" s="125" t="s">
        <v>13409</v>
      </c>
      <c r="F6248" s="125"/>
      <c r="G6248" s="125">
        <v>1</v>
      </c>
      <c r="H6248" s="152">
        <v>29</v>
      </c>
      <c r="I6248" s="162">
        <v>0.25</v>
      </c>
      <c r="J6248" s="158">
        <f t="shared" si="193"/>
        <v>21.75</v>
      </c>
    </row>
    <row r="6249" spans="1:10" ht="15.75">
      <c r="A6249" s="37">
        <f t="shared" si="192"/>
        <v>6245</v>
      </c>
      <c r="B6249" s="124" t="s">
        <v>201</v>
      </c>
      <c r="C6249" s="125" t="s">
        <v>11987</v>
      </c>
      <c r="D6249" s="125" t="s">
        <v>11988</v>
      </c>
      <c r="E6249" s="125" t="s">
        <v>13409</v>
      </c>
      <c r="F6249" s="125"/>
      <c r="G6249" s="125">
        <v>1</v>
      </c>
      <c r="H6249" s="152">
        <v>34</v>
      </c>
      <c r="I6249" s="162">
        <v>0.25</v>
      </c>
      <c r="J6249" s="158">
        <f t="shared" si="193"/>
        <v>25.5</v>
      </c>
    </row>
    <row r="6250" spans="1:10" ht="15.75">
      <c r="A6250" s="37">
        <f t="shared" si="192"/>
        <v>6246</v>
      </c>
      <c r="B6250" s="124" t="s">
        <v>201</v>
      </c>
      <c r="C6250" s="125" t="s">
        <v>11989</v>
      </c>
      <c r="D6250" s="125" t="s">
        <v>11990</v>
      </c>
      <c r="E6250" s="125" t="s">
        <v>13409</v>
      </c>
      <c r="F6250" s="125"/>
      <c r="G6250" s="125">
        <v>1</v>
      </c>
      <c r="H6250" s="152">
        <v>26.5</v>
      </c>
      <c r="I6250" s="162">
        <v>0.25</v>
      </c>
      <c r="J6250" s="158">
        <f t="shared" si="193"/>
        <v>19.875</v>
      </c>
    </row>
    <row r="6251" spans="1:10" ht="15.75">
      <c r="A6251" s="37">
        <f t="shared" si="192"/>
        <v>6247</v>
      </c>
      <c r="B6251" s="124" t="s">
        <v>201</v>
      </c>
      <c r="C6251" s="125" t="s">
        <v>11991</v>
      </c>
      <c r="D6251" s="125" t="s">
        <v>11992</v>
      </c>
      <c r="E6251" s="125" t="s">
        <v>13409</v>
      </c>
      <c r="F6251" s="125"/>
      <c r="G6251" s="125">
        <v>1</v>
      </c>
      <c r="H6251" s="152">
        <v>26.5</v>
      </c>
      <c r="I6251" s="162">
        <v>0.25</v>
      </c>
      <c r="J6251" s="158">
        <f t="shared" si="193"/>
        <v>19.875</v>
      </c>
    </row>
    <row r="6252" spans="1:10" ht="15.75">
      <c r="A6252" s="37">
        <f t="shared" si="192"/>
        <v>6248</v>
      </c>
      <c r="B6252" s="124" t="s">
        <v>201</v>
      </c>
      <c r="C6252" s="125" t="s">
        <v>11993</v>
      </c>
      <c r="D6252" s="125" t="s">
        <v>11994</v>
      </c>
      <c r="E6252" s="125" t="s">
        <v>13409</v>
      </c>
      <c r="F6252" s="125"/>
      <c r="G6252" s="125">
        <v>1</v>
      </c>
      <c r="H6252" s="152">
        <v>31</v>
      </c>
      <c r="I6252" s="162">
        <v>0.25</v>
      </c>
      <c r="J6252" s="158">
        <f t="shared" si="193"/>
        <v>23.25</v>
      </c>
    </row>
    <row r="6253" spans="1:10" ht="15.75">
      <c r="A6253" s="37">
        <f t="shared" si="192"/>
        <v>6249</v>
      </c>
      <c r="B6253" s="124" t="s">
        <v>201</v>
      </c>
      <c r="C6253" s="125" t="s">
        <v>11995</v>
      </c>
      <c r="D6253" s="125" t="s">
        <v>11996</v>
      </c>
      <c r="E6253" s="125" t="s">
        <v>13409</v>
      </c>
      <c r="F6253" s="125"/>
      <c r="G6253" s="125">
        <v>1</v>
      </c>
      <c r="H6253" s="152">
        <v>31</v>
      </c>
      <c r="I6253" s="162">
        <v>0.25</v>
      </c>
      <c r="J6253" s="158">
        <f t="shared" si="193"/>
        <v>23.25</v>
      </c>
    </row>
    <row r="6254" spans="1:10" ht="15.75">
      <c r="A6254" s="37">
        <f t="shared" si="192"/>
        <v>6250</v>
      </c>
      <c r="B6254" s="124" t="s">
        <v>201</v>
      </c>
      <c r="C6254" s="125" t="s">
        <v>11997</v>
      </c>
      <c r="D6254" s="125" t="s">
        <v>11998</v>
      </c>
      <c r="E6254" s="125" t="s">
        <v>13409</v>
      </c>
      <c r="F6254" s="125"/>
      <c r="G6254" s="125">
        <v>1</v>
      </c>
      <c r="H6254" s="152">
        <v>33</v>
      </c>
      <c r="I6254" s="162">
        <v>0.25</v>
      </c>
      <c r="J6254" s="158">
        <f t="shared" si="193"/>
        <v>24.75</v>
      </c>
    </row>
    <row r="6255" spans="1:10" ht="15.75">
      <c r="A6255" s="37">
        <f t="shared" si="192"/>
        <v>6251</v>
      </c>
      <c r="B6255" s="124" t="s">
        <v>201</v>
      </c>
      <c r="C6255" s="125" t="s">
        <v>11999</v>
      </c>
      <c r="D6255" s="125" t="s">
        <v>12000</v>
      </c>
      <c r="E6255" s="125" t="s">
        <v>13409</v>
      </c>
      <c r="F6255" s="125"/>
      <c r="G6255" s="125">
        <v>1</v>
      </c>
      <c r="H6255" s="152">
        <v>62.5</v>
      </c>
      <c r="I6255" s="162">
        <v>0.25</v>
      </c>
      <c r="J6255" s="158">
        <f t="shared" si="193"/>
        <v>46.875</v>
      </c>
    </row>
    <row r="6256" spans="1:10" ht="15.75">
      <c r="A6256" s="37">
        <f t="shared" si="192"/>
        <v>6252</v>
      </c>
      <c r="B6256" s="124" t="s">
        <v>201</v>
      </c>
      <c r="C6256" s="125" t="s">
        <v>12001</v>
      </c>
      <c r="D6256" s="125" t="s">
        <v>12002</v>
      </c>
      <c r="E6256" s="125" t="s">
        <v>13409</v>
      </c>
      <c r="F6256" s="125"/>
      <c r="G6256" s="125">
        <v>1</v>
      </c>
      <c r="H6256" s="152">
        <v>66</v>
      </c>
      <c r="I6256" s="162">
        <v>0.25</v>
      </c>
      <c r="J6256" s="158">
        <f t="shared" si="193"/>
        <v>49.5</v>
      </c>
    </row>
    <row r="6257" spans="1:10" ht="15.75">
      <c r="A6257" s="37">
        <f t="shared" si="192"/>
        <v>6253</v>
      </c>
      <c r="B6257" s="124" t="s">
        <v>201</v>
      </c>
      <c r="C6257" s="125" t="s">
        <v>12003</v>
      </c>
      <c r="D6257" s="125" t="s">
        <v>12004</v>
      </c>
      <c r="E6257" s="125" t="s">
        <v>13409</v>
      </c>
      <c r="F6257" s="125"/>
      <c r="G6257" s="125">
        <v>1</v>
      </c>
      <c r="H6257" s="152">
        <v>57</v>
      </c>
      <c r="I6257" s="162">
        <v>0.25</v>
      </c>
      <c r="J6257" s="158">
        <f t="shared" si="193"/>
        <v>42.75</v>
      </c>
    </row>
    <row r="6258" spans="1:10" ht="15.75">
      <c r="A6258" s="37">
        <f t="shared" si="192"/>
        <v>6254</v>
      </c>
      <c r="B6258" s="124" t="s">
        <v>201</v>
      </c>
      <c r="C6258" s="125" t="s">
        <v>10901</v>
      </c>
      <c r="D6258" s="125" t="s">
        <v>10902</v>
      </c>
      <c r="E6258" s="125" t="s">
        <v>13409</v>
      </c>
      <c r="F6258" s="125"/>
      <c r="G6258" s="125">
        <v>1</v>
      </c>
      <c r="H6258" s="152">
        <v>1160</v>
      </c>
      <c r="I6258" s="162">
        <v>0.25</v>
      </c>
      <c r="J6258" s="158">
        <f t="shared" si="193"/>
        <v>870</v>
      </c>
    </row>
    <row r="6259" spans="1:10" ht="15.75">
      <c r="A6259" s="37">
        <f t="shared" si="192"/>
        <v>6255</v>
      </c>
      <c r="B6259" s="124" t="s">
        <v>201</v>
      </c>
      <c r="C6259" s="125" t="s">
        <v>10903</v>
      </c>
      <c r="D6259" s="125" t="s">
        <v>10904</v>
      </c>
      <c r="E6259" s="125" t="s">
        <v>13409</v>
      </c>
      <c r="F6259" s="125"/>
      <c r="G6259" s="125">
        <v>1</v>
      </c>
      <c r="H6259" s="152">
        <v>1810</v>
      </c>
      <c r="I6259" s="162">
        <v>0.25</v>
      </c>
      <c r="J6259" s="158">
        <f t="shared" si="193"/>
        <v>1357.5</v>
      </c>
    </row>
    <row r="6260" spans="1:10" ht="15.75">
      <c r="A6260" s="37">
        <f t="shared" si="192"/>
        <v>6256</v>
      </c>
      <c r="B6260" s="124" t="s">
        <v>201</v>
      </c>
      <c r="C6260" s="125" t="s">
        <v>10396</v>
      </c>
      <c r="D6260" s="125" t="s">
        <v>10397</v>
      </c>
      <c r="E6260" s="125" t="s">
        <v>13409</v>
      </c>
      <c r="F6260" s="125"/>
      <c r="G6260" s="125">
        <v>1</v>
      </c>
      <c r="H6260" s="152">
        <v>120</v>
      </c>
      <c r="I6260" s="162">
        <v>0.25</v>
      </c>
      <c r="J6260" s="158">
        <f t="shared" si="193"/>
        <v>90</v>
      </c>
    </row>
    <row r="6261" spans="1:10" ht="15.75">
      <c r="A6261" s="37">
        <f t="shared" si="192"/>
        <v>6257</v>
      </c>
      <c r="B6261" s="124" t="s">
        <v>201</v>
      </c>
      <c r="C6261" s="125" t="s">
        <v>10398</v>
      </c>
      <c r="D6261" s="125" t="s">
        <v>10399</v>
      </c>
      <c r="E6261" s="125" t="s">
        <v>13409</v>
      </c>
      <c r="F6261" s="125"/>
      <c r="G6261" s="125">
        <v>1</v>
      </c>
      <c r="H6261" s="152">
        <v>223</v>
      </c>
      <c r="I6261" s="162">
        <v>0.25</v>
      </c>
      <c r="J6261" s="158">
        <f t="shared" si="193"/>
        <v>167.25</v>
      </c>
    </row>
    <row r="6262" spans="1:10" ht="15.75">
      <c r="A6262" s="37">
        <f t="shared" si="192"/>
        <v>6258</v>
      </c>
      <c r="B6262" s="124" t="s">
        <v>201</v>
      </c>
      <c r="C6262" s="125" t="s">
        <v>10400</v>
      </c>
      <c r="D6262" s="125" t="s">
        <v>10401</v>
      </c>
      <c r="E6262" s="125" t="s">
        <v>13409</v>
      </c>
      <c r="F6262" s="125"/>
      <c r="G6262" s="125">
        <v>1</v>
      </c>
      <c r="H6262" s="152">
        <v>228</v>
      </c>
      <c r="I6262" s="162">
        <v>0.25</v>
      </c>
      <c r="J6262" s="158">
        <f t="shared" si="193"/>
        <v>171</v>
      </c>
    </row>
    <row r="6263" spans="1:10" ht="15.75">
      <c r="A6263" s="37">
        <f t="shared" si="192"/>
        <v>6259</v>
      </c>
      <c r="B6263" s="124" t="s">
        <v>201</v>
      </c>
      <c r="C6263" s="125" t="s">
        <v>10402</v>
      </c>
      <c r="D6263" s="125" t="s">
        <v>10403</v>
      </c>
      <c r="E6263" s="125" t="s">
        <v>13409</v>
      </c>
      <c r="F6263" s="125"/>
      <c r="G6263" s="125">
        <v>1</v>
      </c>
      <c r="H6263" s="152">
        <v>212</v>
      </c>
      <c r="I6263" s="162">
        <v>0.25</v>
      </c>
      <c r="J6263" s="158">
        <f t="shared" si="193"/>
        <v>159</v>
      </c>
    </row>
    <row r="6264" spans="1:10" ht="15.75">
      <c r="A6264" s="37">
        <f t="shared" si="192"/>
        <v>6260</v>
      </c>
      <c r="B6264" s="124" t="s">
        <v>201</v>
      </c>
      <c r="C6264" s="125" t="s">
        <v>10404</v>
      </c>
      <c r="D6264" s="125" t="s">
        <v>10405</v>
      </c>
      <c r="E6264" s="125" t="s">
        <v>13409</v>
      </c>
      <c r="F6264" s="125"/>
      <c r="G6264" s="125">
        <v>1</v>
      </c>
      <c r="H6264" s="152">
        <v>215</v>
      </c>
      <c r="I6264" s="162">
        <v>0.25</v>
      </c>
      <c r="J6264" s="158">
        <f t="shared" si="193"/>
        <v>161.25</v>
      </c>
    </row>
    <row r="6265" spans="1:10" ht="15.75">
      <c r="A6265" s="37">
        <f t="shared" si="192"/>
        <v>6261</v>
      </c>
      <c r="B6265" s="124" t="s">
        <v>201</v>
      </c>
      <c r="C6265" s="125" t="s">
        <v>10406</v>
      </c>
      <c r="D6265" s="125" t="s">
        <v>10407</v>
      </c>
      <c r="E6265" s="125" t="s">
        <v>13409</v>
      </c>
      <c r="F6265" s="125"/>
      <c r="G6265" s="125">
        <v>1</v>
      </c>
      <c r="H6265" s="152">
        <v>449</v>
      </c>
      <c r="I6265" s="162">
        <v>0.25</v>
      </c>
      <c r="J6265" s="158">
        <f t="shared" si="193"/>
        <v>336.75</v>
      </c>
    </row>
    <row r="6266" spans="1:10" ht="15.75">
      <c r="A6266" s="37">
        <f t="shared" si="192"/>
        <v>6262</v>
      </c>
      <c r="B6266" s="124" t="s">
        <v>201</v>
      </c>
      <c r="C6266" s="125" t="s">
        <v>10408</v>
      </c>
      <c r="D6266" s="125" t="s">
        <v>10409</v>
      </c>
      <c r="E6266" s="125" t="s">
        <v>13409</v>
      </c>
      <c r="F6266" s="125"/>
      <c r="G6266" s="125">
        <v>1</v>
      </c>
      <c r="H6266" s="152">
        <v>340</v>
      </c>
      <c r="I6266" s="162">
        <v>0.25</v>
      </c>
      <c r="J6266" s="158">
        <f t="shared" si="193"/>
        <v>255</v>
      </c>
    </row>
    <row r="6267" spans="1:10" ht="15.75">
      <c r="A6267" s="37">
        <f t="shared" si="192"/>
        <v>6263</v>
      </c>
      <c r="B6267" s="124" t="s">
        <v>201</v>
      </c>
      <c r="C6267" s="125" t="s">
        <v>10410</v>
      </c>
      <c r="D6267" s="125" t="s">
        <v>10411</v>
      </c>
      <c r="E6267" s="125" t="s">
        <v>13409</v>
      </c>
      <c r="F6267" s="125"/>
      <c r="G6267" s="125">
        <v>1</v>
      </c>
      <c r="H6267" s="152">
        <v>163</v>
      </c>
      <c r="I6267" s="162">
        <v>0.25</v>
      </c>
      <c r="J6267" s="158">
        <f t="shared" si="193"/>
        <v>122.25</v>
      </c>
    </row>
    <row r="6268" spans="1:10" ht="15.75">
      <c r="A6268" s="37">
        <f t="shared" si="192"/>
        <v>6264</v>
      </c>
      <c r="B6268" s="124" t="s">
        <v>201</v>
      </c>
      <c r="C6268" s="125" t="s">
        <v>10412</v>
      </c>
      <c r="D6268" s="125" t="s">
        <v>10413</v>
      </c>
      <c r="E6268" s="125" t="s">
        <v>13409</v>
      </c>
      <c r="F6268" s="125"/>
      <c r="G6268" s="125">
        <v>1</v>
      </c>
      <c r="H6268" s="152">
        <v>214</v>
      </c>
      <c r="I6268" s="162">
        <v>0.25</v>
      </c>
      <c r="J6268" s="158">
        <f t="shared" si="193"/>
        <v>160.5</v>
      </c>
    </row>
    <row r="6269" spans="1:10" ht="15.75">
      <c r="A6269" s="37">
        <f t="shared" si="192"/>
        <v>6265</v>
      </c>
      <c r="B6269" s="124" t="s">
        <v>201</v>
      </c>
      <c r="C6269" s="125" t="s">
        <v>10414</v>
      </c>
      <c r="D6269" s="125" t="s">
        <v>10415</v>
      </c>
      <c r="E6269" s="125" t="s">
        <v>13409</v>
      </c>
      <c r="F6269" s="125"/>
      <c r="G6269" s="125">
        <v>1</v>
      </c>
      <c r="H6269" s="152">
        <v>55.5</v>
      </c>
      <c r="I6269" s="162">
        <v>0.25</v>
      </c>
      <c r="J6269" s="158">
        <f t="shared" si="193"/>
        <v>41.625</v>
      </c>
    </row>
    <row r="6270" spans="1:10" ht="15.75">
      <c r="A6270" s="37">
        <f t="shared" si="192"/>
        <v>6266</v>
      </c>
      <c r="B6270" s="124" t="s">
        <v>201</v>
      </c>
      <c r="C6270" s="125" t="s">
        <v>10740</v>
      </c>
      <c r="D6270" s="125" t="s">
        <v>10741</v>
      </c>
      <c r="E6270" s="125" t="s">
        <v>13409</v>
      </c>
      <c r="F6270" s="125"/>
      <c r="G6270" s="125">
        <v>1</v>
      </c>
      <c r="H6270" s="152">
        <v>251</v>
      </c>
      <c r="I6270" s="162">
        <v>0.25</v>
      </c>
      <c r="J6270" s="158">
        <f t="shared" si="193"/>
        <v>188.25</v>
      </c>
    </row>
    <row r="6271" spans="1:10" ht="15.75">
      <c r="A6271" s="37">
        <f t="shared" si="192"/>
        <v>6267</v>
      </c>
      <c r="B6271" s="124" t="s">
        <v>201</v>
      </c>
      <c r="C6271" s="125" t="s">
        <v>10742</v>
      </c>
      <c r="D6271" s="125" t="s">
        <v>10743</v>
      </c>
      <c r="E6271" s="125" t="s">
        <v>13409</v>
      </c>
      <c r="F6271" s="125"/>
      <c r="G6271" s="125">
        <v>1</v>
      </c>
      <c r="H6271" s="152">
        <v>238</v>
      </c>
      <c r="I6271" s="162">
        <v>0.25</v>
      </c>
      <c r="J6271" s="158">
        <f t="shared" si="193"/>
        <v>178.5</v>
      </c>
    </row>
    <row r="6272" spans="1:10" ht="15.75">
      <c r="A6272" s="37">
        <f t="shared" si="192"/>
        <v>6268</v>
      </c>
      <c r="B6272" s="124" t="s">
        <v>201</v>
      </c>
      <c r="C6272" s="125" t="s">
        <v>10773</v>
      </c>
      <c r="D6272" s="125" t="s">
        <v>10774</v>
      </c>
      <c r="E6272" s="125" t="s">
        <v>13409</v>
      </c>
      <c r="F6272" s="125"/>
      <c r="G6272" s="125">
        <v>1</v>
      </c>
      <c r="H6272" s="152">
        <v>200</v>
      </c>
      <c r="I6272" s="162">
        <v>0.25</v>
      </c>
      <c r="J6272" s="158">
        <f t="shared" si="193"/>
        <v>150</v>
      </c>
    </row>
    <row r="6273" spans="1:10" ht="15.75">
      <c r="A6273" s="37">
        <f t="shared" si="192"/>
        <v>6269</v>
      </c>
      <c r="B6273" s="124" t="s">
        <v>201</v>
      </c>
      <c r="C6273" s="125" t="s">
        <v>10775</v>
      </c>
      <c r="D6273" s="125" t="s">
        <v>10776</v>
      </c>
      <c r="E6273" s="125" t="s">
        <v>13409</v>
      </c>
      <c r="F6273" s="125"/>
      <c r="G6273" s="125">
        <v>1</v>
      </c>
      <c r="H6273" s="152">
        <v>194</v>
      </c>
      <c r="I6273" s="162">
        <v>0.25</v>
      </c>
      <c r="J6273" s="158">
        <f t="shared" si="193"/>
        <v>145.5</v>
      </c>
    </row>
    <row r="6274" spans="1:10" ht="15.75">
      <c r="A6274" s="37">
        <f t="shared" si="192"/>
        <v>6270</v>
      </c>
      <c r="B6274" s="124" t="s">
        <v>201</v>
      </c>
      <c r="C6274" s="125" t="s">
        <v>10777</v>
      </c>
      <c r="D6274" s="125" t="s">
        <v>10778</v>
      </c>
      <c r="E6274" s="125" t="s">
        <v>13409</v>
      </c>
      <c r="F6274" s="125"/>
      <c r="G6274" s="125">
        <v>1</v>
      </c>
      <c r="H6274" s="152">
        <v>445</v>
      </c>
      <c r="I6274" s="162">
        <v>0.25</v>
      </c>
      <c r="J6274" s="158">
        <f t="shared" si="193"/>
        <v>333.75</v>
      </c>
    </row>
    <row r="6275" spans="1:10" ht="15.75">
      <c r="A6275" s="37">
        <f t="shared" si="192"/>
        <v>6271</v>
      </c>
      <c r="B6275" s="124" t="s">
        <v>201</v>
      </c>
      <c r="C6275" s="125" t="s">
        <v>10744</v>
      </c>
      <c r="D6275" s="125" t="s">
        <v>10745</v>
      </c>
      <c r="E6275" s="125" t="s">
        <v>13409</v>
      </c>
      <c r="F6275" s="125"/>
      <c r="G6275" s="125">
        <v>1</v>
      </c>
      <c r="H6275" s="152">
        <v>74</v>
      </c>
      <c r="I6275" s="162">
        <v>0.25</v>
      </c>
      <c r="J6275" s="158">
        <f t="shared" si="193"/>
        <v>55.5</v>
      </c>
    </row>
    <row r="6276" spans="1:10" ht="15.75">
      <c r="A6276" s="37">
        <f t="shared" si="192"/>
        <v>6272</v>
      </c>
      <c r="B6276" s="124" t="s">
        <v>201</v>
      </c>
      <c r="C6276" s="125" t="s">
        <v>10746</v>
      </c>
      <c r="D6276" s="125" t="s">
        <v>9958</v>
      </c>
      <c r="E6276" s="125" t="s">
        <v>13409</v>
      </c>
      <c r="F6276" s="125"/>
      <c r="G6276" s="125">
        <v>1</v>
      </c>
      <c r="H6276" s="152">
        <v>123</v>
      </c>
      <c r="I6276" s="162">
        <v>0.25</v>
      </c>
      <c r="J6276" s="158">
        <f t="shared" si="193"/>
        <v>92.25</v>
      </c>
    </row>
    <row r="6277" spans="1:10" ht="15.75">
      <c r="A6277" s="37">
        <f t="shared" si="192"/>
        <v>6273</v>
      </c>
      <c r="B6277" s="124" t="s">
        <v>201</v>
      </c>
      <c r="C6277" s="125" t="s">
        <v>10779</v>
      </c>
      <c r="D6277" s="125" t="s">
        <v>10780</v>
      </c>
      <c r="E6277" s="125" t="s">
        <v>13409</v>
      </c>
      <c r="F6277" s="125"/>
      <c r="G6277" s="125">
        <v>1</v>
      </c>
      <c r="H6277" s="152">
        <v>545</v>
      </c>
      <c r="I6277" s="162">
        <v>0.25</v>
      </c>
      <c r="J6277" s="158">
        <f t="shared" si="193"/>
        <v>408.75</v>
      </c>
    </row>
    <row r="6278" spans="1:10" ht="15.75">
      <c r="A6278" s="37">
        <f t="shared" si="192"/>
        <v>6274</v>
      </c>
      <c r="B6278" s="124" t="s">
        <v>201</v>
      </c>
      <c r="C6278" s="125" t="s">
        <v>10781</v>
      </c>
      <c r="D6278" s="125" t="s">
        <v>10782</v>
      </c>
      <c r="E6278" s="125" t="s">
        <v>13409</v>
      </c>
      <c r="F6278" s="125"/>
      <c r="G6278" s="125">
        <v>1</v>
      </c>
      <c r="H6278" s="152">
        <v>540</v>
      </c>
      <c r="I6278" s="162">
        <v>0.25</v>
      </c>
      <c r="J6278" s="158">
        <f t="shared" si="193"/>
        <v>405</v>
      </c>
    </row>
    <row r="6279" spans="1:10" ht="15.75">
      <c r="A6279" s="37">
        <f t="shared" ref="A6279:A6342" si="194">A6278+1</f>
        <v>6275</v>
      </c>
      <c r="B6279" s="124" t="s">
        <v>201</v>
      </c>
      <c r="C6279" s="125" t="s">
        <v>10747</v>
      </c>
      <c r="D6279" s="125" t="s">
        <v>10748</v>
      </c>
      <c r="E6279" s="125" t="s">
        <v>13409</v>
      </c>
      <c r="F6279" s="125"/>
      <c r="G6279" s="125">
        <v>1</v>
      </c>
      <c r="H6279" s="152">
        <v>145</v>
      </c>
      <c r="I6279" s="162">
        <v>0.25</v>
      </c>
      <c r="J6279" s="158">
        <f t="shared" si="193"/>
        <v>108.75</v>
      </c>
    </row>
    <row r="6280" spans="1:10" ht="15.75">
      <c r="A6280" s="37">
        <f t="shared" si="194"/>
        <v>6276</v>
      </c>
      <c r="B6280" s="124" t="s">
        <v>201</v>
      </c>
      <c r="C6280" s="125" t="s">
        <v>10749</v>
      </c>
      <c r="D6280" s="125" t="s">
        <v>10750</v>
      </c>
      <c r="E6280" s="125" t="s">
        <v>13409</v>
      </c>
      <c r="F6280" s="125"/>
      <c r="G6280" s="125">
        <v>1</v>
      </c>
      <c r="H6280" s="152">
        <v>134</v>
      </c>
      <c r="I6280" s="162">
        <v>0.25</v>
      </c>
      <c r="J6280" s="158">
        <f t="shared" si="193"/>
        <v>100.5</v>
      </c>
    </row>
    <row r="6281" spans="1:10" ht="15.75">
      <c r="A6281" s="37">
        <f t="shared" si="194"/>
        <v>6277</v>
      </c>
      <c r="B6281" s="124" t="s">
        <v>201</v>
      </c>
      <c r="C6281" s="125" t="s">
        <v>10751</v>
      </c>
      <c r="D6281" s="125" t="s">
        <v>10752</v>
      </c>
      <c r="E6281" s="125" t="s">
        <v>13409</v>
      </c>
      <c r="F6281" s="125"/>
      <c r="G6281" s="125">
        <v>1</v>
      </c>
      <c r="H6281" s="152">
        <v>160</v>
      </c>
      <c r="I6281" s="162">
        <v>0.25</v>
      </c>
      <c r="J6281" s="158">
        <f t="shared" si="193"/>
        <v>120</v>
      </c>
    </row>
    <row r="6282" spans="1:10" ht="15.75">
      <c r="A6282" s="37">
        <f t="shared" si="194"/>
        <v>6278</v>
      </c>
      <c r="B6282" s="124" t="s">
        <v>201</v>
      </c>
      <c r="C6282" s="125" t="s">
        <v>10783</v>
      </c>
      <c r="D6282" s="125" t="s">
        <v>10784</v>
      </c>
      <c r="E6282" s="125" t="s">
        <v>13409</v>
      </c>
      <c r="F6282" s="125"/>
      <c r="G6282" s="125">
        <v>1</v>
      </c>
      <c r="H6282" s="152">
        <v>2140</v>
      </c>
      <c r="I6282" s="162">
        <v>0.25</v>
      </c>
      <c r="J6282" s="158">
        <f t="shared" si="193"/>
        <v>1605</v>
      </c>
    </row>
    <row r="6283" spans="1:10" ht="15.75">
      <c r="A6283" s="37">
        <f t="shared" si="194"/>
        <v>6279</v>
      </c>
      <c r="B6283" s="124" t="s">
        <v>201</v>
      </c>
      <c r="C6283" s="125" t="s">
        <v>10785</v>
      </c>
      <c r="D6283" s="125" t="s">
        <v>10786</v>
      </c>
      <c r="E6283" s="125" t="s">
        <v>13409</v>
      </c>
      <c r="F6283" s="125"/>
      <c r="G6283" s="125">
        <v>1</v>
      </c>
      <c r="H6283" s="152">
        <v>2170</v>
      </c>
      <c r="I6283" s="162">
        <v>0.25</v>
      </c>
      <c r="J6283" s="158">
        <f t="shared" si="193"/>
        <v>1627.5</v>
      </c>
    </row>
    <row r="6284" spans="1:10" ht="15.75">
      <c r="A6284" s="37">
        <f t="shared" si="194"/>
        <v>6280</v>
      </c>
      <c r="B6284" s="124" t="s">
        <v>201</v>
      </c>
      <c r="C6284" s="125" t="s">
        <v>10787</v>
      </c>
      <c r="D6284" s="125" t="s">
        <v>10788</v>
      </c>
      <c r="E6284" s="125" t="s">
        <v>13409</v>
      </c>
      <c r="F6284" s="125"/>
      <c r="G6284" s="125">
        <v>1</v>
      </c>
      <c r="H6284" s="152">
        <v>1490</v>
      </c>
      <c r="I6284" s="162">
        <v>0.25</v>
      </c>
      <c r="J6284" s="158">
        <f t="shared" si="193"/>
        <v>1117.5</v>
      </c>
    </row>
    <row r="6285" spans="1:10" ht="15.75">
      <c r="A6285" s="37">
        <f t="shared" si="194"/>
        <v>6281</v>
      </c>
      <c r="B6285" s="124" t="s">
        <v>201</v>
      </c>
      <c r="C6285" s="125" t="s">
        <v>10789</v>
      </c>
      <c r="D6285" s="125" t="s">
        <v>10790</v>
      </c>
      <c r="E6285" s="125" t="s">
        <v>13409</v>
      </c>
      <c r="F6285" s="125"/>
      <c r="G6285" s="125">
        <v>1</v>
      </c>
      <c r="H6285" s="152">
        <v>1520</v>
      </c>
      <c r="I6285" s="162">
        <v>0.25</v>
      </c>
      <c r="J6285" s="158">
        <f t="shared" si="193"/>
        <v>1140</v>
      </c>
    </row>
    <row r="6286" spans="1:10" ht="15.75">
      <c r="A6286" s="37">
        <f t="shared" si="194"/>
        <v>6282</v>
      </c>
      <c r="B6286" s="124" t="s">
        <v>201</v>
      </c>
      <c r="C6286" s="125" t="s">
        <v>14361</v>
      </c>
      <c r="D6286" s="125" t="s">
        <v>14362</v>
      </c>
      <c r="E6286" s="125" t="s">
        <v>13409</v>
      </c>
      <c r="F6286" s="125"/>
      <c r="G6286" s="125">
        <v>1</v>
      </c>
      <c r="H6286" s="152">
        <v>110</v>
      </c>
      <c r="I6286" s="162">
        <v>0.25</v>
      </c>
      <c r="J6286" s="158">
        <f t="shared" si="193"/>
        <v>82.5</v>
      </c>
    </row>
    <row r="6287" spans="1:10" ht="15.75">
      <c r="A6287" s="37">
        <f t="shared" si="194"/>
        <v>6283</v>
      </c>
      <c r="B6287" s="124" t="s">
        <v>201</v>
      </c>
      <c r="C6287" s="125" t="s">
        <v>14363</v>
      </c>
      <c r="D6287" s="125" t="s">
        <v>14364</v>
      </c>
      <c r="E6287" s="125" t="s">
        <v>13409</v>
      </c>
      <c r="F6287" s="125"/>
      <c r="G6287" s="125">
        <v>1</v>
      </c>
      <c r="H6287" s="152">
        <v>110</v>
      </c>
      <c r="I6287" s="162">
        <v>0.25</v>
      </c>
      <c r="J6287" s="158">
        <f t="shared" si="193"/>
        <v>82.5</v>
      </c>
    </row>
    <row r="6288" spans="1:10" ht="15.75">
      <c r="A6288" s="37">
        <f t="shared" si="194"/>
        <v>6284</v>
      </c>
      <c r="B6288" s="124" t="s">
        <v>201</v>
      </c>
      <c r="C6288" s="125" t="s">
        <v>14365</v>
      </c>
      <c r="D6288" s="125" t="s">
        <v>14366</v>
      </c>
      <c r="E6288" s="125" t="s">
        <v>13409</v>
      </c>
      <c r="F6288" s="125"/>
      <c r="G6288" s="125">
        <v>1</v>
      </c>
      <c r="H6288" s="152">
        <v>124</v>
      </c>
      <c r="I6288" s="162">
        <v>0.25</v>
      </c>
      <c r="J6288" s="158">
        <f t="shared" si="193"/>
        <v>93</v>
      </c>
    </row>
    <row r="6289" spans="1:10" ht="15.75">
      <c r="A6289" s="37">
        <f t="shared" si="194"/>
        <v>6285</v>
      </c>
      <c r="B6289" s="124" t="s">
        <v>201</v>
      </c>
      <c r="C6289" s="125" t="s">
        <v>14367</v>
      </c>
      <c r="D6289" s="125" t="s">
        <v>14368</v>
      </c>
      <c r="E6289" s="125" t="s">
        <v>13409</v>
      </c>
      <c r="F6289" s="125"/>
      <c r="G6289" s="125">
        <v>1</v>
      </c>
      <c r="H6289" s="152">
        <v>124</v>
      </c>
      <c r="I6289" s="162">
        <v>0.25</v>
      </c>
      <c r="J6289" s="158">
        <f t="shared" si="193"/>
        <v>93</v>
      </c>
    </row>
    <row r="6290" spans="1:10" ht="15.75">
      <c r="A6290" s="37">
        <f t="shared" si="194"/>
        <v>6286</v>
      </c>
      <c r="B6290" s="124" t="s">
        <v>201</v>
      </c>
      <c r="C6290" s="125" t="s">
        <v>14369</v>
      </c>
      <c r="D6290" s="125" t="s">
        <v>14370</v>
      </c>
      <c r="E6290" s="125" t="s">
        <v>13409</v>
      </c>
      <c r="F6290" s="125"/>
      <c r="G6290" s="125">
        <v>1</v>
      </c>
      <c r="H6290" s="152">
        <v>110</v>
      </c>
      <c r="I6290" s="162">
        <v>0.25</v>
      </c>
      <c r="J6290" s="158">
        <f t="shared" ref="J6290:J6353" si="195">H6290*(1-I6290)</f>
        <v>82.5</v>
      </c>
    </row>
    <row r="6291" spans="1:10" ht="15.75">
      <c r="A6291" s="37">
        <f t="shared" si="194"/>
        <v>6287</v>
      </c>
      <c r="B6291" s="124" t="s">
        <v>201</v>
      </c>
      <c r="C6291" s="125" t="s">
        <v>14371</v>
      </c>
      <c r="D6291" s="125" t="s">
        <v>14372</v>
      </c>
      <c r="E6291" s="125" t="s">
        <v>13409</v>
      </c>
      <c r="F6291" s="125"/>
      <c r="G6291" s="125">
        <v>1</v>
      </c>
      <c r="H6291" s="152">
        <v>124</v>
      </c>
      <c r="I6291" s="162">
        <v>0.25</v>
      </c>
      <c r="J6291" s="158">
        <f t="shared" si="195"/>
        <v>93</v>
      </c>
    </row>
    <row r="6292" spans="1:10" ht="15.75">
      <c r="A6292" s="37">
        <f t="shared" si="194"/>
        <v>6288</v>
      </c>
      <c r="B6292" s="124" t="s">
        <v>201</v>
      </c>
      <c r="C6292" s="125" t="s">
        <v>10753</v>
      </c>
      <c r="D6292" s="125" t="s">
        <v>10754</v>
      </c>
      <c r="E6292" s="125" t="s">
        <v>13409</v>
      </c>
      <c r="F6292" s="125"/>
      <c r="G6292" s="125">
        <v>1</v>
      </c>
      <c r="H6292" s="152">
        <v>109</v>
      </c>
      <c r="I6292" s="162">
        <v>0.25</v>
      </c>
      <c r="J6292" s="158">
        <f t="shared" si="195"/>
        <v>81.75</v>
      </c>
    </row>
    <row r="6293" spans="1:10" ht="15.75">
      <c r="A6293" s="37">
        <f t="shared" si="194"/>
        <v>6289</v>
      </c>
      <c r="B6293" s="124" t="s">
        <v>201</v>
      </c>
      <c r="C6293" s="125" t="s">
        <v>10755</v>
      </c>
      <c r="D6293" s="125" t="s">
        <v>10756</v>
      </c>
      <c r="E6293" s="125" t="s">
        <v>13409</v>
      </c>
      <c r="F6293" s="125"/>
      <c r="G6293" s="125">
        <v>1</v>
      </c>
      <c r="H6293" s="152">
        <v>930</v>
      </c>
      <c r="I6293" s="162">
        <v>0.25</v>
      </c>
      <c r="J6293" s="158">
        <f t="shared" si="195"/>
        <v>697.5</v>
      </c>
    </row>
    <row r="6294" spans="1:10" ht="15.75">
      <c r="A6294" s="37">
        <f t="shared" si="194"/>
        <v>6290</v>
      </c>
      <c r="B6294" s="124" t="s">
        <v>201</v>
      </c>
      <c r="C6294" s="125" t="s">
        <v>10757</v>
      </c>
      <c r="D6294" s="125" t="s">
        <v>10758</v>
      </c>
      <c r="E6294" s="125" t="s">
        <v>13409</v>
      </c>
      <c r="F6294" s="125"/>
      <c r="G6294" s="125">
        <v>1</v>
      </c>
      <c r="H6294" s="152">
        <v>90.5</v>
      </c>
      <c r="I6294" s="162">
        <v>0.25</v>
      </c>
      <c r="J6294" s="158">
        <f t="shared" si="195"/>
        <v>67.875</v>
      </c>
    </row>
    <row r="6295" spans="1:10" ht="15.75">
      <c r="A6295" s="37">
        <f t="shared" si="194"/>
        <v>6291</v>
      </c>
      <c r="B6295" s="124" t="s">
        <v>201</v>
      </c>
      <c r="C6295" s="125" t="s">
        <v>10759</v>
      </c>
      <c r="D6295" s="125" t="s">
        <v>10760</v>
      </c>
      <c r="E6295" s="125" t="s">
        <v>13409</v>
      </c>
      <c r="F6295" s="125"/>
      <c r="G6295" s="125">
        <v>1</v>
      </c>
      <c r="H6295" s="152">
        <v>166</v>
      </c>
      <c r="I6295" s="162">
        <v>0.25</v>
      </c>
      <c r="J6295" s="158">
        <f t="shared" si="195"/>
        <v>124.5</v>
      </c>
    </row>
    <row r="6296" spans="1:10" ht="15.75">
      <c r="A6296" s="37">
        <f t="shared" si="194"/>
        <v>6292</v>
      </c>
      <c r="B6296" s="124" t="s">
        <v>201</v>
      </c>
      <c r="C6296" s="125" t="s">
        <v>14373</v>
      </c>
      <c r="D6296" s="125" t="s">
        <v>14374</v>
      </c>
      <c r="E6296" s="125" t="s">
        <v>13409</v>
      </c>
      <c r="F6296" s="125"/>
      <c r="G6296" s="125">
        <v>1</v>
      </c>
      <c r="H6296" s="152">
        <v>122</v>
      </c>
      <c r="I6296" s="162">
        <v>0.25</v>
      </c>
      <c r="J6296" s="158">
        <f t="shared" si="195"/>
        <v>91.5</v>
      </c>
    </row>
    <row r="6297" spans="1:10" ht="15.75">
      <c r="A6297" s="37">
        <f t="shared" si="194"/>
        <v>6293</v>
      </c>
      <c r="B6297" s="124" t="s">
        <v>201</v>
      </c>
      <c r="C6297" s="125" t="s">
        <v>14375</v>
      </c>
      <c r="D6297" s="125" t="s">
        <v>14376</v>
      </c>
      <c r="E6297" s="125" t="s">
        <v>13409</v>
      </c>
      <c r="F6297" s="125"/>
      <c r="G6297" s="125">
        <v>1</v>
      </c>
      <c r="H6297" s="152">
        <v>139</v>
      </c>
      <c r="I6297" s="162">
        <v>0.25</v>
      </c>
      <c r="J6297" s="158">
        <f t="shared" si="195"/>
        <v>104.25</v>
      </c>
    </row>
    <row r="6298" spans="1:10" ht="30">
      <c r="A6298" s="37">
        <f t="shared" si="194"/>
        <v>6294</v>
      </c>
      <c r="B6298" s="124" t="s">
        <v>201</v>
      </c>
      <c r="C6298" s="125" t="s">
        <v>14377</v>
      </c>
      <c r="D6298" s="125" t="s">
        <v>14378</v>
      </c>
      <c r="E6298" s="125" t="s">
        <v>13409</v>
      </c>
      <c r="F6298" s="125"/>
      <c r="G6298" s="125">
        <v>1</v>
      </c>
      <c r="H6298" s="152">
        <v>130</v>
      </c>
      <c r="I6298" s="162">
        <v>0.25</v>
      </c>
      <c r="J6298" s="158">
        <f t="shared" si="195"/>
        <v>97.5</v>
      </c>
    </row>
    <row r="6299" spans="1:10" ht="30">
      <c r="A6299" s="37">
        <f t="shared" si="194"/>
        <v>6295</v>
      </c>
      <c r="B6299" s="124" t="s">
        <v>201</v>
      </c>
      <c r="C6299" s="125" t="s">
        <v>14379</v>
      </c>
      <c r="D6299" s="125" t="s">
        <v>14380</v>
      </c>
      <c r="E6299" s="125" t="s">
        <v>13409</v>
      </c>
      <c r="F6299" s="125"/>
      <c r="G6299" s="125">
        <v>1</v>
      </c>
      <c r="H6299" s="152">
        <v>146</v>
      </c>
      <c r="I6299" s="162">
        <v>0.25</v>
      </c>
      <c r="J6299" s="158">
        <f t="shared" si="195"/>
        <v>109.5</v>
      </c>
    </row>
    <row r="6300" spans="1:10" ht="15.75">
      <c r="A6300" s="37">
        <f t="shared" si="194"/>
        <v>6296</v>
      </c>
      <c r="B6300" s="124" t="s">
        <v>201</v>
      </c>
      <c r="C6300" s="125" t="s">
        <v>14381</v>
      </c>
      <c r="D6300" s="125" t="s">
        <v>14382</v>
      </c>
      <c r="E6300" s="125" t="s">
        <v>13409</v>
      </c>
      <c r="F6300" s="125"/>
      <c r="G6300" s="125">
        <v>1</v>
      </c>
      <c r="H6300" s="152">
        <v>136</v>
      </c>
      <c r="I6300" s="162">
        <v>0.25</v>
      </c>
      <c r="J6300" s="158">
        <f t="shared" si="195"/>
        <v>102</v>
      </c>
    </row>
    <row r="6301" spans="1:10" ht="15.75">
      <c r="A6301" s="37">
        <f t="shared" si="194"/>
        <v>6297</v>
      </c>
      <c r="B6301" s="124" t="s">
        <v>201</v>
      </c>
      <c r="C6301" s="125" t="s">
        <v>14383</v>
      </c>
      <c r="D6301" s="125" t="s">
        <v>14384</v>
      </c>
      <c r="E6301" s="125" t="s">
        <v>13409</v>
      </c>
      <c r="F6301" s="125"/>
      <c r="G6301" s="125">
        <v>1</v>
      </c>
      <c r="H6301" s="152">
        <v>151</v>
      </c>
      <c r="I6301" s="162">
        <v>0.25</v>
      </c>
      <c r="J6301" s="158">
        <f t="shared" si="195"/>
        <v>113.25</v>
      </c>
    </row>
    <row r="6302" spans="1:10" ht="15.75">
      <c r="A6302" s="37">
        <f t="shared" si="194"/>
        <v>6298</v>
      </c>
      <c r="B6302" s="124" t="s">
        <v>201</v>
      </c>
      <c r="C6302" s="125" t="s">
        <v>10761</v>
      </c>
      <c r="D6302" s="125" t="s">
        <v>10762</v>
      </c>
      <c r="E6302" s="125" t="s">
        <v>13409</v>
      </c>
      <c r="F6302" s="125"/>
      <c r="G6302" s="125">
        <v>1</v>
      </c>
      <c r="H6302" s="152">
        <v>205</v>
      </c>
      <c r="I6302" s="162">
        <v>0.25</v>
      </c>
      <c r="J6302" s="158">
        <f t="shared" si="195"/>
        <v>153.75</v>
      </c>
    </row>
    <row r="6303" spans="1:10" ht="15.75">
      <c r="A6303" s="37">
        <f t="shared" si="194"/>
        <v>6299</v>
      </c>
      <c r="B6303" s="124" t="s">
        <v>201</v>
      </c>
      <c r="C6303" s="125" t="s">
        <v>10763</v>
      </c>
      <c r="D6303" s="125" t="s">
        <v>10764</v>
      </c>
      <c r="E6303" s="125" t="s">
        <v>13409</v>
      </c>
      <c r="F6303" s="125"/>
      <c r="G6303" s="125">
        <v>1</v>
      </c>
      <c r="H6303" s="152">
        <v>960</v>
      </c>
      <c r="I6303" s="162">
        <v>0.25</v>
      </c>
      <c r="J6303" s="158">
        <f t="shared" si="195"/>
        <v>720</v>
      </c>
    </row>
    <row r="6304" spans="1:10" ht="15.75">
      <c r="A6304" s="37">
        <f t="shared" si="194"/>
        <v>6300</v>
      </c>
      <c r="B6304" s="124" t="s">
        <v>201</v>
      </c>
      <c r="C6304" s="125" t="s">
        <v>10765</v>
      </c>
      <c r="D6304" s="125" t="s">
        <v>10766</v>
      </c>
      <c r="E6304" s="125" t="s">
        <v>13409</v>
      </c>
      <c r="F6304" s="125"/>
      <c r="G6304" s="125">
        <v>1</v>
      </c>
      <c r="H6304" s="152">
        <v>67</v>
      </c>
      <c r="I6304" s="162">
        <v>0.25</v>
      </c>
      <c r="J6304" s="158">
        <f t="shared" si="195"/>
        <v>50.25</v>
      </c>
    </row>
    <row r="6305" spans="1:10" ht="15.75">
      <c r="A6305" s="37">
        <f t="shared" si="194"/>
        <v>6301</v>
      </c>
      <c r="B6305" s="124" t="s">
        <v>201</v>
      </c>
      <c r="C6305" s="125" t="s">
        <v>10791</v>
      </c>
      <c r="D6305" s="125" t="s">
        <v>10792</v>
      </c>
      <c r="E6305" s="125" t="s">
        <v>13409</v>
      </c>
      <c r="F6305" s="125"/>
      <c r="G6305" s="125">
        <v>1</v>
      </c>
      <c r="H6305" s="152">
        <v>216</v>
      </c>
      <c r="I6305" s="162">
        <v>0.25</v>
      </c>
      <c r="J6305" s="158">
        <f t="shared" si="195"/>
        <v>162</v>
      </c>
    </row>
    <row r="6306" spans="1:10" ht="30">
      <c r="A6306" s="37">
        <f t="shared" si="194"/>
        <v>6302</v>
      </c>
      <c r="B6306" s="124" t="s">
        <v>201</v>
      </c>
      <c r="C6306" s="125" t="s">
        <v>10767</v>
      </c>
      <c r="D6306" s="125" t="s">
        <v>10768</v>
      </c>
      <c r="E6306" s="125" t="s">
        <v>13409</v>
      </c>
      <c r="F6306" s="125"/>
      <c r="G6306" s="125">
        <v>1</v>
      </c>
      <c r="H6306" s="152">
        <v>605</v>
      </c>
      <c r="I6306" s="162">
        <v>0.25</v>
      </c>
      <c r="J6306" s="158">
        <f t="shared" si="195"/>
        <v>453.75</v>
      </c>
    </row>
    <row r="6307" spans="1:10" ht="30">
      <c r="A6307" s="37">
        <f t="shared" si="194"/>
        <v>6303</v>
      </c>
      <c r="B6307" s="124" t="s">
        <v>201</v>
      </c>
      <c r="C6307" s="125" t="s">
        <v>10769</v>
      </c>
      <c r="D6307" s="125" t="s">
        <v>10770</v>
      </c>
      <c r="E6307" s="125" t="s">
        <v>13409</v>
      </c>
      <c r="F6307" s="125"/>
      <c r="G6307" s="125">
        <v>1</v>
      </c>
      <c r="H6307" s="152">
        <v>231</v>
      </c>
      <c r="I6307" s="162">
        <v>0.25</v>
      </c>
      <c r="J6307" s="158">
        <f t="shared" si="195"/>
        <v>173.25</v>
      </c>
    </row>
    <row r="6308" spans="1:10" ht="15.75">
      <c r="A6308" s="37">
        <f t="shared" si="194"/>
        <v>6304</v>
      </c>
      <c r="B6308" s="124" t="s">
        <v>201</v>
      </c>
      <c r="C6308" s="125" t="s">
        <v>10771</v>
      </c>
      <c r="D6308" s="125" t="s">
        <v>10772</v>
      </c>
      <c r="E6308" s="125" t="s">
        <v>13409</v>
      </c>
      <c r="F6308" s="125"/>
      <c r="G6308" s="125">
        <v>1</v>
      </c>
      <c r="H6308" s="152">
        <v>213</v>
      </c>
      <c r="I6308" s="162">
        <v>0.25</v>
      </c>
      <c r="J6308" s="158">
        <f t="shared" si="195"/>
        <v>159.75</v>
      </c>
    </row>
    <row r="6309" spans="1:10" ht="15.75">
      <c r="A6309" s="37">
        <f t="shared" si="194"/>
        <v>6305</v>
      </c>
      <c r="B6309" s="124" t="s">
        <v>201</v>
      </c>
      <c r="C6309" s="125" t="s">
        <v>10922</v>
      </c>
      <c r="D6309" s="125" t="s">
        <v>10923</v>
      </c>
      <c r="E6309" s="125" t="s">
        <v>13409</v>
      </c>
      <c r="F6309" s="125"/>
      <c r="G6309" s="125">
        <v>1</v>
      </c>
      <c r="H6309" s="152">
        <v>670</v>
      </c>
      <c r="I6309" s="162">
        <v>0.25</v>
      </c>
      <c r="J6309" s="158">
        <f t="shared" si="195"/>
        <v>502.5</v>
      </c>
    </row>
    <row r="6310" spans="1:10" ht="15.75">
      <c r="A6310" s="37">
        <f t="shared" si="194"/>
        <v>6306</v>
      </c>
      <c r="B6310" s="124" t="s">
        <v>201</v>
      </c>
      <c r="C6310" s="125" t="s">
        <v>10924</v>
      </c>
      <c r="D6310" s="125" t="s">
        <v>10925</v>
      </c>
      <c r="E6310" s="125" t="s">
        <v>13409</v>
      </c>
      <c r="F6310" s="125"/>
      <c r="G6310" s="125">
        <v>1</v>
      </c>
      <c r="H6310" s="152">
        <v>1115</v>
      </c>
      <c r="I6310" s="162">
        <v>0.25</v>
      </c>
      <c r="J6310" s="158">
        <f t="shared" si="195"/>
        <v>836.25</v>
      </c>
    </row>
    <row r="6311" spans="1:10" ht="15.75">
      <c r="A6311" s="37">
        <f t="shared" si="194"/>
        <v>6307</v>
      </c>
      <c r="B6311" s="124" t="s">
        <v>201</v>
      </c>
      <c r="C6311" s="125" t="s">
        <v>10926</v>
      </c>
      <c r="D6311" s="125" t="s">
        <v>10927</v>
      </c>
      <c r="E6311" s="125" t="s">
        <v>13409</v>
      </c>
      <c r="F6311" s="125"/>
      <c r="G6311" s="125">
        <v>1</v>
      </c>
      <c r="H6311" s="152">
        <v>143</v>
      </c>
      <c r="I6311" s="162">
        <v>0.25</v>
      </c>
      <c r="J6311" s="158">
        <f t="shared" si="195"/>
        <v>107.25</v>
      </c>
    </row>
    <row r="6312" spans="1:10" ht="15.75">
      <c r="A6312" s="37">
        <f t="shared" si="194"/>
        <v>6308</v>
      </c>
      <c r="B6312" s="124" t="s">
        <v>201</v>
      </c>
      <c r="C6312" s="125" t="s">
        <v>10928</v>
      </c>
      <c r="D6312" s="125" t="s">
        <v>10929</v>
      </c>
      <c r="E6312" s="125" t="s">
        <v>13409</v>
      </c>
      <c r="F6312" s="125"/>
      <c r="G6312" s="125">
        <v>1</v>
      </c>
      <c r="H6312" s="152">
        <v>370</v>
      </c>
      <c r="I6312" s="162">
        <v>0.25</v>
      </c>
      <c r="J6312" s="158">
        <f t="shared" si="195"/>
        <v>277.5</v>
      </c>
    </row>
    <row r="6313" spans="1:10" ht="15.75">
      <c r="A6313" s="37">
        <f t="shared" si="194"/>
        <v>6309</v>
      </c>
      <c r="B6313" s="124" t="s">
        <v>201</v>
      </c>
      <c r="C6313" s="125" t="s">
        <v>10930</v>
      </c>
      <c r="D6313" s="125" t="s">
        <v>10931</v>
      </c>
      <c r="E6313" s="125" t="s">
        <v>13409</v>
      </c>
      <c r="F6313" s="125"/>
      <c r="G6313" s="125">
        <v>1</v>
      </c>
      <c r="H6313" s="152">
        <v>366</v>
      </c>
      <c r="I6313" s="162">
        <v>0.25</v>
      </c>
      <c r="J6313" s="158">
        <f t="shared" si="195"/>
        <v>274.5</v>
      </c>
    </row>
    <row r="6314" spans="1:10" ht="15.75">
      <c r="A6314" s="37">
        <f t="shared" si="194"/>
        <v>6310</v>
      </c>
      <c r="B6314" s="124" t="s">
        <v>201</v>
      </c>
      <c r="C6314" s="125" t="s">
        <v>10932</v>
      </c>
      <c r="D6314" s="125" t="s">
        <v>10933</v>
      </c>
      <c r="E6314" s="125" t="s">
        <v>13409</v>
      </c>
      <c r="F6314" s="125"/>
      <c r="G6314" s="125">
        <v>1</v>
      </c>
      <c r="H6314" s="152">
        <v>373</v>
      </c>
      <c r="I6314" s="162">
        <v>0.25</v>
      </c>
      <c r="J6314" s="158">
        <f t="shared" si="195"/>
        <v>279.75</v>
      </c>
    </row>
    <row r="6315" spans="1:10" ht="15.75">
      <c r="A6315" s="37">
        <f t="shared" si="194"/>
        <v>6311</v>
      </c>
      <c r="B6315" s="124" t="s">
        <v>201</v>
      </c>
      <c r="C6315" s="125" t="s">
        <v>10934</v>
      </c>
      <c r="D6315" s="125" t="s">
        <v>10935</v>
      </c>
      <c r="E6315" s="125" t="s">
        <v>13409</v>
      </c>
      <c r="F6315" s="125"/>
      <c r="G6315" s="125">
        <v>1</v>
      </c>
      <c r="H6315" s="152">
        <v>349</v>
      </c>
      <c r="I6315" s="162">
        <v>0.25</v>
      </c>
      <c r="J6315" s="158">
        <f t="shared" si="195"/>
        <v>261.75</v>
      </c>
    </row>
    <row r="6316" spans="1:10" ht="15.75">
      <c r="A6316" s="37">
        <f t="shared" si="194"/>
        <v>6312</v>
      </c>
      <c r="B6316" s="124" t="s">
        <v>201</v>
      </c>
      <c r="C6316" s="125" t="s">
        <v>10936</v>
      </c>
      <c r="D6316" s="125" t="s">
        <v>10937</v>
      </c>
      <c r="E6316" s="125" t="s">
        <v>13409</v>
      </c>
      <c r="F6316" s="125"/>
      <c r="G6316" s="125">
        <v>1</v>
      </c>
      <c r="H6316" s="152">
        <v>366</v>
      </c>
      <c r="I6316" s="162">
        <v>0.25</v>
      </c>
      <c r="J6316" s="158">
        <f t="shared" si="195"/>
        <v>274.5</v>
      </c>
    </row>
    <row r="6317" spans="1:10" ht="15.75">
      <c r="A6317" s="37">
        <f t="shared" si="194"/>
        <v>6313</v>
      </c>
      <c r="B6317" s="124" t="s">
        <v>201</v>
      </c>
      <c r="C6317" s="125" t="s">
        <v>10938</v>
      </c>
      <c r="D6317" s="125" t="s">
        <v>10939</v>
      </c>
      <c r="E6317" s="125" t="s">
        <v>13409</v>
      </c>
      <c r="F6317" s="125"/>
      <c r="G6317" s="125">
        <v>1</v>
      </c>
      <c r="H6317" s="152">
        <v>366</v>
      </c>
      <c r="I6317" s="162">
        <v>0.25</v>
      </c>
      <c r="J6317" s="158">
        <f t="shared" si="195"/>
        <v>274.5</v>
      </c>
    </row>
    <row r="6318" spans="1:10" ht="15.75">
      <c r="A6318" s="37">
        <f t="shared" si="194"/>
        <v>6314</v>
      </c>
      <c r="B6318" s="124" t="s">
        <v>201</v>
      </c>
      <c r="C6318" s="125" t="s">
        <v>10940</v>
      </c>
      <c r="D6318" s="125" t="s">
        <v>10941</v>
      </c>
      <c r="E6318" s="125" t="s">
        <v>13409</v>
      </c>
      <c r="F6318" s="125"/>
      <c r="G6318" s="125">
        <v>1</v>
      </c>
      <c r="H6318" s="152">
        <v>370</v>
      </c>
      <c r="I6318" s="162">
        <v>0.25</v>
      </c>
      <c r="J6318" s="158">
        <f t="shared" si="195"/>
        <v>277.5</v>
      </c>
    </row>
    <row r="6319" spans="1:10" ht="15.75">
      <c r="A6319" s="37">
        <f t="shared" si="194"/>
        <v>6315</v>
      </c>
      <c r="B6319" s="124" t="s">
        <v>201</v>
      </c>
      <c r="C6319" s="125" t="s">
        <v>10942</v>
      </c>
      <c r="D6319" s="125" t="s">
        <v>10943</v>
      </c>
      <c r="E6319" s="125" t="s">
        <v>13409</v>
      </c>
      <c r="F6319" s="125"/>
      <c r="G6319" s="125">
        <v>1</v>
      </c>
      <c r="H6319" s="152">
        <v>545</v>
      </c>
      <c r="I6319" s="162">
        <v>0.25</v>
      </c>
      <c r="J6319" s="158">
        <f t="shared" si="195"/>
        <v>408.75</v>
      </c>
    </row>
    <row r="6320" spans="1:10" ht="15.75">
      <c r="A6320" s="37">
        <f t="shared" si="194"/>
        <v>6316</v>
      </c>
      <c r="B6320" s="124" t="s">
        <v>201</v>
      </c>
      <c r="C6320" s="125" t="s">
        <v>10944</v>
      </c>
      <c r="D6320" s="125" t="s">
        <v>10945</v>
      </c>
      <c r="E6320" s="125" t="s">
        <v>13409</v>
      </c>
      <c r="F6320" s="125"/>
      <c r="G6320" s="125">
        <v>1</v>
      </c>
      <c r="H6320" s="152">
        <v>650</v>
      </c>
      <c r="I6320" s="162">
        <v>0.25</v>
      </c>
      <c r="J6320" s="158">
        <f t="shared" si="195"/>
        <v>487.5</v>
      </c>
    </row>
    <row r="6321" spans="1:10" ht="15.75">
      <c r="A6321" s="37">
        <f t="shared" si="194"/>
        <v>6317</v>
      </c>
      <c r="B6321" s="124" t="s">
        <v>201</v>
      </c>
      <c r="C6321" s="125" t="s">
        <v>10946</v>
      </c>
      <c r="D6321" s="125" t="s">
        <v>10947</v>
      </c>
      <c r="E6321" s="125" t="s">
        <v>13409</v>
      </c>
      <c r="F6321" s="125"/>
      <c r="G6321" s="125">
        <v>1</v>
      </c>
      <c r="H6321" s="152">
        <v>650</v>
      </c>
      <c r="I6321" s="162">
        <v>0.25</v>
      </c>
      <c r="J6321" s="158">
        <f t="shared" si="195"/>
        <v>487.5</v>
      </c>
    </row>
    <row r="6322" spans="1:10" ht="15.75">
      <c r="A6322" s="37">
        <f t="shared" si="194"/>
        <v>6318</v>
      </c>
      <c r="B6322" s="124" t="s">
        <v>201</v>
      </c>
      <c r="C6322" s="125" t="s">
        <v>10948</v>
      </c>
      <c r="D6322" s="125" t="s">
        <v>10949</v>
      </c>
      <c r="E6322" s="125" t="s">
        <v>13409</v>
      </c>
      <c r="F6322" s="125"/>
      <c r="G6322" s="125">
        <v>1</v>
      </c>
      <c r="H6322" s="152">
        <v>925</v>
      </c>
      <c r="I6322" s="162">
        <v>0.25</v>
      </c>
      <c r="J6322" s="158">
        <f t="shared" si="195"/>
        <v>693.75</v>
      </c>
    </row>
    <row r="6323" spans="1:10" ht="15.75">
      <c r="A6323" s="37">
        <f t="shared" si="194"/>
        <v>6319</v>
      </c>
      <c r="B6323" s="124" t="s">
        <v>201</v>
      </c>
      <c r="C6323" s="125" t="s">
        <v>10950</v>
      </c>
      <c r="D6323" s="125" t="s">
        <v>10951</v>
      </c>
      <c r="E6323" s="125" t="s">
        <v>13409</v>
      </c>
      <c r="F6323" s="125"/>
      <c r="G6323" s="125">
        <v>1</v>
      </c>
      <c r="H6323" s="152">
        <v>437</v>
      </c>
      <c r="I6323" s="162">
        <v>0.25</v>
      </c>
      <c r="J6323" s="158">
        <f t="shared" si="195"/>
        <v>327.75</v>
      </c>
    </row>
    <row r="6324" spans="1:10" ht="15.75">
      <c r="A6324" s="37">
        <f t="shared" si="194"/>
        <v>6320</v>
      </c>
      <c r="B6324" s="124" t="s">
        <v>201</v>
      </c>
      <c r="C6324" s="125" t="s">
        <v>10952</v>
      </c>
      <c r="D6324" s="125" t="s">
        <v>10953</v>
      </c>
      <c r="E6324" s="125" t="s">
        <v>13409</v>
      </c>
      <c r="F6324" s="125"/>
      <c r="G6324" s="125">
        <v>1</v>
      </c>
      <c r="H6324" s="152">
        <v>437</v>
      </c>
      <c r="I6324" s="162">
        <v>0.25</v>
      </c>
      <c r="J6324" s="158">
        <f t="shared" si="195"/>
        <v>327.75</v>
      </c>
    </row>
    <row r="6325" spans="1:10" ht="15.75">
      <c r="A6325" s="37">
        <f t="shared" si="194"/>
        <v>6321</v>
      </c>
      <c r="B6325" s="124" t="s">
        <v>201</v>
      </c>
      <c r="C6325" s="125" t="s">
        <v>10954</v>
      </c>
      <c r="D6325" s="125" t="s">
        <v>10955</v>
      </c>
      <c r="E6325" s="125" t="s">
        <v>13409</v>
      </c>
      <c r="F6325" s="125"/>
      <c r="G6325" s="125">
        <v>1</v>
      </c>
      <c r="H6325" s="152">
        <v>442</v>
      </c>
      <c r="I6325" s="162">
        <v>0.25</v>
      </c>
      <c r="J6325" s="158">
        <f t="shared" si="195"/>
        <v>331.5</v>
      </c>
    </row>
    <row r="6326" spans="1:10" ht="15.75">
      <c r="A6326" s="37">
        <f t="shared" si="194"/>
        <v>6322</v>
      </c>
      <c r="B6326" s="124" t="s">
        <v>201</v>
      </c>
      <c r="C6326" s="125" t="s">
        <v>10956</v>
      </c>
      <c r="D6326" s="125" t="s">
        <v>10957</v>
      </c>
      <c r="E6326" s="125" t="s">
        <v>13409</v>
      </c>
      <c r="F6326" s="125"/>
      <c r="G6326" s="125">
        <v>1</v>
      </c>
      <c r="H6326" s="152">
        <v>437</v>
      </c>
      <c r="I6326" s="162">
        <v>0.25</v>
      </c>
      <c r="J6326" s="158">
        <f t="shared" si="195"/>
        <v>327.75</v>
      </c>
    </row>
    <row r="6327" spans="1:10" ht="15.75">
      <c r="A6327" s="37">
        <f t="shared" si="194"/>
        <v>6323</v>
      </c>
      <c r="B6327" s="124" t="s">
        <v>201</v>
      </c>
      <c r="C6327" s="125" t="s">
        <v>10958</v>
      </c>
      <c r="D6327" s="125" t="s">
        <v>10959</v>
      </c>
      <c r="E6327" s="125" t="s">
        <v>13409</v>
      </c>
      <c r="F6327" s="125"/>
      <c r="G6327" s="125">
        <v>1</v>
      </c>
      <c r="H6327" s="152">
        <v>439</v>
      </c>
      <c r="I6327" s="162">
        <v>0.25</v>
      </c>
      <c r="J6327" s="158">
        <f t="shared" si="195"/>
        <v>329.25</v>
      </c>
    </row>
    <row r="6328" spans="1:10" ht="15.75">
      <c r="A6328" s="37">
        <f t="shared" si="194"/>
        <v>6324</v>
      </c>
      <c r="B6328" s="124" t="s">
        <v>201</v>
      </c>
      <c r="C6328" s="125" t="s">
        <v>10960</v>
      </c>
      <c r="D6328" s="125" t="s">
        <v>10961</v>
      </c>
      <c r="E6328" s="125" t="s">
        <v>13409</v>
      </c>
      <c r="F6328" s="125"/>
      <c r="G6328" s="125">
        <v>1</v>
      </c>
      <c r="H6328" s="152">
        <v>442</v>
      </c>
      <c r="I6328" s="162">
        <v>0.25</v>
      </c>
      <c r="J6328" s="158">
        <f t="shared" si="195"/>
        <v>331.5</v>
      </c>
    </row>
    <row r="6329" spans="1:10" ht="15.75">
      <c r="A6329" s="37">
        <f t="shared" si="194"/>
        <v>6325</v>
      </c>
      <c r="B6329" s="124" t="s">
        <v>201</v>
      </c>
      <c r="C6329" s="125" t="s">
        <v>10962</v>
      </c>
      <c r="D6329" s="125" t="s">
        <v>10963</v>
      </c>
      <c r="E6329" s="125" t="s">
        <v>13409</v>
      </c>
      <c r="F6329" s="125"/>
      <c r="G6329" s="125">
        <v>1</v>
      </c>
      <c r="H6329" s="152">
        <v>437</v>
      </c>
      <c r="I6329" s="162">
        <v>0.25</v>
      </c>
      <c r="J6329" s="158">
        <f t="shared" si="195"/>
        <v>327.75</v>
      </c>
    </row>
    <row r="6330" spans="1:10" ht="15.75">
      <c r="A6330" s="37">
        <f t="shared" si="194"/>
        <v>6326</v>
      </c>
      <c r="B6330" s="124" t="s">
        <v>201</v>
      </c>
      <c r="C6330" s="125" t="s">
        <v>10964</v>
      </c>
      <c r="D6330" s="125" t="s">
        <v>10965</v>
      </c>
      <c r="E6330" s="125" t="s">
        <v>13409</v>
      </c>
      <c r="F6330" s="125"/>
      <c r="G6330" s="125">
        <v>1</v>
      </c>
      <c r="H6330" s="152">
        <v>1015</v>
      </c>
      <c r="I6330" s="162">
        <v>0.25</v>
      </c>
      <c r="J6330" s="158">
        <f t="shared" si="195"/>
        <v>761.25</v>
      </c>
    </row>
    <row r="6331" spans="1:10" ht="15.75">
      <c r="A6331" s="37">
        <f t="shared" si="194"/>
        <v>6327</v>
      </c>
      <c r="B6331" s="124" t="s">
        <v>201</v>
      </c>
      <c r="C6331" s="125" t="s">
        <v>10966</v>
      </c>
      <c r="D6331" s="125" t="s">
        <v>10967</v>
      </c>
      <c r="E6331" s="125" t="s">
        <v>13409</v>
      </c>
      <c r="F6331" s="125"/>
      <c r="G6331" s="125">
        <v>1</v>
      </c>
      <c r="H6331" s="152">
        <v>224</v>
      </c>
      <c r="I6331" s="162">
        <v>0.25</v>
      </c>
      <c r="J6331" s="158">
        <f t="shared" si="195"/>
        <v>168</v>
      </c>
    </row>
    <row r="6332" spans="1:10" ht="15.75">
      <c r="A6332" s="37">
        <f t="shared" si="194"/>
        <v>6328</v>
      </c>
      <c r="B6332" s="124" t="s">
        <v>201</v>
      </c>
      <c r="C6332" s="125" t="s">
        <v>10968</v>
      </c>
      <c r="D6332" s="125" t="s">
        <v>10969</v>
      </c>
      <c r="E6332" s="125" t="s">
        <v>13409</v>
      </c>
      <c r="F6332" s="125"/>
      <c r="G6332" s="125">
        <v>1</v>
      </c>
      <c r="H6332" s="152">
        <v>4660</v>
      </c>
      <c r="I6332" s="162">
        <v>0.25</v>
      </c>
      <c r="J6332" s="158">
        <f t="shared" si="195"/>
        <v>3495</v>
      </c>
    </row>
    <row r="6333" spans="1:10" ht="15.75">
      <c r="A6333" s="37">
        <f t="shared" si="194"/>
        <v>6329</v>
      </c>
      <c r="B6333" s="124" t="s">
        <v>201</v>
      </c>
      <c r="C6333" s="125" t="s">
        <v>10970</v>
      </c>
      <c r="D6333" s="125" t="s">
        <v>10971</v>
      </c>
      <c r="E6333" s="125" t="s">
        <v>13409</v>
      </c>
      <c r="F6333" s="125"/>
      <c r="G6333" s="125">
        <v>1</v>
      </c>
      <c r="H6333" s="152">
        <v>2020</v>
      </c>
      <c r="I6333" s="162">
        <v>0.25</v>
      </c>
      <c r="J6333" s="158">
        <f t="shared" si="195"/>
        <v>1515</v>
      </c>
    </row>
    <row r="6334" spans="1:10" ht="15.75">
      <c r="A6334" s="37">
        <f t="shared" si="194"/>
        <v>6330</v>
      </c>
      <c r="B6334" s="124" t="s">
        <v>201</v>
      </c>
      <c r="C6334" s="125" t="s">
        <v>10972</v>
      </c>
      <c r="D6334" s="125" t="s">
        <v>10973</v>
      </c>
      <c r="E6334" s="125" t="s">
        <v>13409</v>
      </c>
      <c r="F6334" s="125"/>
      <c r="G6334" s="125">
        <v>1</v>
      </c>
      <c r="H6334" s="152">
        <v>2660</v>
      </c>
      <c r="I6334" s="162">
        <v>0.25</v>
      </c>
      <c r="J6334" s="158">
        <f t="shared" si="195"/>
        <v>1995</v>
      </c>
    </row>
    <row r="6335" spans="1:10" ht="15.75">
      <c r="A6335" s="37">
        <f t="shared" si="194"/>
        <v>6331</v>
      </c>
      <c r="B6335" s="124" t="s">
        <v>201</v>
      </c>
      <c r="C6335" s="125" t="s">
        <v>10974</v>
      </c>
      <c r="D6335" s="125" t="s">
        <v>10975</v>
      </c>
      <c r="E6335" s="125" t="s">
        <v>13409</v>
      </c>
      <c r="F6335" s="125"/>
      <c r="G6335" s="125">
        <v>1</v>
      </c>
      <c r="H6335" s="152">
        <v>2130</v>
      </c>
      <c r="I6335" s="162">
        <v>0.25</v>
      </c>
      <c r="J6335" s="158">
        <f t="shared" si="195"/>
        <v>1597.5</v>
      </c>
    </row>
    <row r="6336" spans="1:10" ht="15.75">
      <c r="A6336" s="37">
        <f t="shared" si="194"/>
        <v>6332</v>
      </c>
      <c r="B6336" s="124" t="s">
        <v>201</v>
      </c>
      <c r="C6336" s="125" t="s">
        <v>10976</v>
      </c>
      <c r="D6336" s="125" t="s">
        <v>10977</v>
      </c>
      <c r="E6336" s="125" t="s">
        <v>13409</v>
      </c>
      <c r="F6336" s="125"/>
      <c r="G6336" s="125">
        <v>1</v>
      </c>
      <c r="H6336" s="152">
        <v>670</v>
      </c>
      <c r="I6336" s="162">
        <v>0.25</v>
      </c>
      <c r="J6336" s="158">
        <f t="shared" si="195"/>
        <v>502.5</v>
      </c>
    </row>
    <row r="6337" spans="1:10" ht="15.75">
      <c r="A6337" s="37">
        <f t="shared" si="194"/>
        <v>6333</v>
      </c>
      <c r="B6337" s="124" t="s">
        <v>201</v>
      </c>
      <c r="C6337" s="125" t="s">
        <v>10978</v>
      </c>
      <c r="D6337" s="125" t="s">
        <v>10979</v>
      </c>
      <c r="E6337" s="125" t="s">
        <v>13409</v>
      </c>
      <c r="F6337" s="125"/>
      <c r="G6337" s="125">
        <v>1</v>
      </c>
      <c r="H6337" s="152">
        <v>1590</v>
      </c>
      <c r="I6337" s="162">
        <v>0.25</v>
      </c>
      <c r="J6337" s="158">
        <f t="shared" si="195"/>
        <v>1192.5</v>
      </c>
    </row>
    <row r="6338" spans="1:10" ht="15.75">
      <c r="A6338" s="37">
        <f t="shared" si="194"/>
        <v>6334</v>
      </c>
      <c r="B6338" s="124" t="s">
        <v>201</v>
      </c>
      <c r="C6338" s="125" t="s">
        <v>10980</v>
      </c>
      <c r="D6338" s="125" t="s">
        <v>10981</v>
      </c>
      <c r="E6338" s="125" t="s">
        <v>13409</v>
      </c>
      <c r="F6338" s="125"/>
      <c r="G6338" s="125">
        <v>1</v>
      </c>
      <c r="H6338" s="152">
        <v>300</v>
      </c>
      <c r="I6338" s="162">
        <v>0.25</v>
      </c>
      <c r="J6338" s="158">
        <f t="shared" si="195"/>
        <v>225</v>
      </c>
    </row>
    <row r="6339" spans="1:10" ht="15.75">
      <c r="A6339" s="37">
        <f t="shared" si="194"/>
        <v>6335</v>
      </c>
      <c r="B6339" s="124" t="s">
        <v>201</v>
      </c>
      <c r="C6339" s="125" t="s">
        <v>10982</v>
      </c>
      <c r="D6339" s="125" t="s">
        <v>10983</v>
      </c>
      <c r="E6339" s="125" t="s">
        <v>13409</v>
      </c>
      <c r="F6339" s="125"/>
      <c r="G6339" s="125">
        <v>1</v>
      </c>
      <c r="H6339" s="152">
        <v>344</v>
      </c>
      <c r="I6339" s="162">
        <v>0.25</v>
      </c>
      <c r="J6339" s="158">
        <f t="shared" si="195"/>
        <v>258</v>
      </c>
    </row>
    <row r="6340" spans="1:10" ht="15.75">
      <c r="A6340" s="37">
        <f t="shared" si="194"/>
        <v>6336</v>
      </c>
      <c r="B6340" s="124" t="s">
        <v>201</v>
      </c>
      <c r="C6340" s="125" t="s">
        <v>2678</v>
      </c>
      <c r="D6340" s="125" t="s">
        <v>10984</v>
      </c>
      <c r="E6340" s="125" t="s">
        <v>13409</v>
      </c>
      <c r="F6340" s="125"/>
      <c r="G6340" s="125">
        <v>1</v>
      </c>
      <c r="H6340" s="152">
        <v>585</v>
      </c>
      <c r="I6340" s="162">
        <v>0.25</v>
      </c>
      <c r="J6340" s="158">
        <f t="shared" si="195"/>
        <v>438.75</v>
      </c>
    </row>
    <row r="6341" spans="1:10" ht="15.75">
      <c r="A6341" s="37">
        <f t="shared" si="194"/>
        <v>6337</v>
      </c>
      <c r="B6341" s="124" t="s">
        <v>201</v>
      </c>
      <c r="C6341" s="125" t="s">
        <v>10985</v>
      </c>
      <c r="D6341" s="125" t="s">
        <v>10986</v>
      </c>
      <c r="E6341" s="125" t="s">
        <v>13409</v>
      </c>
      <c r="F6341" s="125"/>
      <c r="G6341" s="125">
        <v>1</v>
      </c>
      <c r="H6341" s="152">
        <v>690</v>
      </c>
      <c r="I6341" s="162">
        <v>0.25</v>
      </c>
      <c r="J6341" s="158">
        <f t="shared" si="195"/>
        <v>517.5</v>
      </c>
    </row>
    <row r="6342" spans="1:10" ht="15.75">
      <c r="A6342" s="37">
        <f t="shared" si="194"/>
        <v>6338</v>
      </c>
      <c r="B6342" s="124" t="s">
        <v>201</v>
      </c>
      <c r="C6342" s="125" t="s">
        <v>10987</v>
      </c>
      <c r="D6342" s="125" t="s">
        <v>10988</v>
      </c>
      <c r="E6342" s="125" t="s">
        <v>13409</v>
      </c>
      <c r="F6342" s="125"/>
      <c r="G6342" s="125">
        <v>1</v>
      </c>
      <c r="H6342" s="152">
        <v>585</v>
      </c>
      <c r="I6342" s="162">
        <v>0.25</v>
      </c>
      <c r="J6342" s="158">
        <f t="shared" si="195"/>
        <v>438.75</v>
      </c>
    </row>
    <row r="6343" spans="1:10" ht="15.75">
      <c r="A6343" s="37">
        <f t="shared" ref="A6343:A6406" si="196">A6342+1</f>
        <v>6339</v>
      </c>
      <c r="B6343" s="124" t="s">
        <v>201</v>
      </c>
      <c r="C6343" s="125" t="s">
        <v>10989</v>
      </c>
      <c r="D6343" s="125" t="s">
        <v>10990</v>
      </c>
      <c r="E6343" s="125" t="s">
        <v>13409</v>
      </c>
      <c r="F6343" s="125"/>
      <c r="G6343" s="125">
        <v>1</v>
      </c>
      <c r="H6343" s="152">
        <v>301</v>
      </c>
      <c r="I6343" s="162">
        <v>0.25</v>
      </c>
      <c r="J6343" s="158">
        <f t="shared" si="195"/>
        <v>225.75</v>
      </c>
    </row>
    <row r="6344" spans="1:10" ht="15.75">
      <c r="A6344" s="37">
        <f t="shared" si="196"/>
        <v>6340</v>
      </c>
      <c r="B6344" s="124" t="s">
        <v>201</v>
      </c>
      <c r="C6344" s="125" t="s">
        <v>10991</v>
      </c>
      <c r="D6344" s="125" t="s">
        <v>10992</v>
      </c>
      <c r="E6344" s="125" t="s">
        <v>13409</v>
      </c>
      <c r="F6344" s="125"/>
      <c r="G6344" s="125">
        <v>1</v>
      </c>
      <c r="H6344" s="152">
        <v>301</v>
      </c>
      <c r="I6344" s="162">
        <v>0.25</v>
      </c>
      <c r="J6344" s="158">
        <f t="shared" si="195"/>
        <v>225.75</v>
      </c>
    </row>
    <row r="6345" spans="1:10" ht="15.75">
      <c r="A6345" s="37">
        <f t="shared" si="196"/>
        <v>6341</v>
      </c>
      <c r="B6345" s="124" t="s">
        <v>201</v>
      </c>
      <c r="C6345" s="125" t="s">
        <v>10993</v>
      </c>
      <c r="D6345" s="125" t="s">
        <v>10994</v>
      </c>
      <c r="E6345" s="125" t="s">
        <v>13409</v>
      </c>
      <c r="F6345" s="125"/>
      <c r="G6345" s="125">
        <v>1</v>
      </c>
      <c r="H6345" s="152">
        <v>301</v>
      </c>
      <c r="I6345" s="162">
        <v>0.25</v>
      </c>
      <c r="J6345" s="158">
        <f t="shared" si="195"/>
        <v>225.75</v>
      </c>
    </row>
    <row r="6346" spans="1:10" ht="15.75">
      <c r="A6346" s="37">
        <f t="shared" si="196"/>
        <v>6342</v>
      </c>
      <c r="B6346" s="124" t="s">
        <v>201</v>
      </c>
      <c r="C6346" s="125" t="s">
        <v>10995</v>
      </c>
      <c r="D6346" s="125" t="s">
        <v>10996</v>
      </c>
      <c r="E6346" s="125" t="s">
        <v>13409</v>
      </c>
      <c r="F6346" s="125"/>
      <c r="G6346" s="125">
        <v>1</v>
      </c>
      <c r="H6346" s="152">
        <v>300</v>
      </c>
      <c r="I6346" s="162">
        <v>0.25</v>
      </c>
      <c r="J6346" s="158">
        <f t="shared" si="195"/>
        <v>225</v>
      </c>
    </row>
    <row r="6347" spans="1:10" ht="15.75">
      <c r="A6347" s="37">
        <f t="shared" si="196"/>
        <v>6343</v>
      </c>
      <c r="B6347" s="124" t="s">
        <v>201</v>
      </c>
      <c r="C6347" s="125" t="s">
        <v>10997</v>
      </c>
      <c r="D6347" s="125" t="s">
        <v>10998</v>
      </c>
      <c r="E6347" s="125" t="s">
        <v>13409</v>
      </c>
      <c r="F6347" s="125"/>
      <c r="G6347" s="125">
        <v>1</v>
      </c>
      <c r="H6347" s="152">
        <v>300</v>
      </c>
      <c r="I6347" s="162">
        <v>0.25</v>
      </c>
      <c r="J6347" s="158">
        <f t="shared" si="195"/>
        <v>225</v>
      </c>
    </row>
    <row r="6348" spans="1:10" ht="15.75">
      <c r="A6348" s="37">
        <f t="shared" si="196"/>
        <v>6344</v>
      </c>
      <c r="B6348" s="124" t="s">
        <v>201</v>
      </c>
      <c r="C6348" s="125" t="s">
        <v>10999</v>
      </c>
      <c r="D6348" s="125" t="s">
        <v>11000</v>
      </c>
      <c r="E6348" s="125" t="s">
        <v>13409</v>
      </c>
      <c r="F6348" s="125"/>
      <c r="G6348" s="125">
        <v>1</v>
      </c>
      <c r="H6348" s="152">
        <v>304</v>
      </c>
      <c r="I6348" s="162">
        <v>0.25</v>
      </c>
      <c r="J6348" s="158">
        <f t="shared" si="195"/>
        <v>228</v>
      </c>
    </row>
    <row r="6349" spans="1:10" ht="15.75">
      <c r="A6349" s="37">
        <f t="shared" si="196"/>
        <v>6345</v>
      </c>
      <c r="B6349" s="124" t="s">
        <v>201</v>
      </c>
      <c r="C6349" s="125" t="s">
        <v>11001</v>
      </c>
      <c r="D6349" s="125" t="s">
        <v>11002</v>
      </c>
      <c r="E6349" s="125" t="s">
        <v>13409</v>
      </c>
      <c r="F6349" s="125"/>
      <c r="G6349" s="125">
        <v>1</v>
      </c>
      <c r="H6349" s="152">
        <v>300</v>
      </c>
      <c r="I6349" s="162">
        <v>0.25</v>
      </c>
      <c r="J6349" s="158">
        <f t="shared" si="195"/>
        <v>225</v>
      </c>
    </row>
    <row r="6350" spans="1:10" ht="15.75">
      <c r="A6350" s="37">
        <f t="shared" si="196"/>
        <v>6346</v>
      </c>
      <c r="B6350" s="124" t="s">
        <v>201</v>
      </c>
      <c r="C6350" s="125" t="s">
        <v>11003</v>
      </c>
      <c r="D6350" s="125" t="s">
        <v>11004</v>
      </c>
      <c r="E6350" s="125" t="s">
        <v>13409</v>
      </c>
      <c r="F6350" s="125"/>
      <c r="G6350" s="125">
        <v>1</v>
      </c>
      <c r="H6350" s="152">
        <v>336</v>
      </c>
      <c r="I6350" s="162">
        <v>0.25</v>
      </c>
      <c r="J6350" s="158">
        <f t="shared" si="195"/>
        <v>252</v>
      </c>
    </row>
    <row r="6351" spans="1:10" ht="15.75">
      <c r="A6351" s="37">
        <f t="shared" si="196"/>
        <v>6347</v>
      </c>
      <c r="B6351" s="124" t="s">
        <v>201</v>
      </c>
      <c r="C6351" s="125" t="s">
        <v>11005</v>
      </c>
      <c r="D6351" s="125" t="s">
        <v>11006</v>
      </c>
      <c r="E6351" s="125" t="s">
        <v>13409</v>
      </c>
      <c r="F6351" s="125"/>
      <c r="G6351" s="125">
        <v>1</v>
      </c>
      <c r="H6351" s="152">
        <v>425</v>
      </c>
      <c r="I6351" s="162">
        <v>0.25</v>
      </c>
      <c r="J6351" s="158">
        <f t="shared" si="195"/>
        <v>318.75</v>
      </c>
    </row>
    <row r="6352" spans="1:10" ht="15.75">
      <c r="A6352" s="37">
        <f t="shared" si="196"/>
        <v>6348</v>
      </c>
      <c r="B6352" s="124" t="s">
        <v>201</v>
      </c>
      <c r="C6352" s="125" t="s">
        <v>11007</v>
      </c>
      <c r="D6352" s="125" t="s">
        <v>11008</v>
      </c>
      <c r="E6352" s="125" t="s">
        <v>13409</v>
      </c>
      <c r="F6352" s="125"/>
      <c r="G6352" s="125">
        <v>1</v>
      </c>
      <c r="H6352" s="152">
        <v>625</v>
      </c>
      <c r="I6352" s="162">
        <v>0.25</v>
      </c>
      <c r="J6352" s="158">
        <f t="shared" si="195"/>
        <v>468.75</v>
      </c>
    </row>
    <row r="6353" spans="1:10" ht="15.75">
      <c r="A6353" s="37">
        <f t="shared" si="196"/>
        <v>6349</v>
      </c>
      <c r="B6353" s="124" t="s">
        <v>201</v>
      </c>
      <c r="C6353" s="125" t="s">
        <v>11009</v>
      </c>
      <c r="D6353" s="125" t="s">
        <v>11010</v>
      </c>
      <c r="E6353" s="125" t="s">
        <v>13409</v>
      </c>
      <c r="F6353" s="125"/>
      <c r="G6353" s="125">
        <v>1</v>
      </c>
      <c r="H6353" s="152">
        <v>341</v>
      </c>
      <c r="I6353" s="162">
        <v>0.25</v>
      </c>
      <c r="J6353" s="158">
        <f t="shared" si="195"/>
        <v>255.75</v>
      </c>
    </row>
    <row r="6354" spans="1:10" ht="15.75">
      <c r="A6354" s="37">
        <f t="shared" si="196"/>
        <v>6350</v>
      </c>
      <c r="B6354" s="124" t="s">
        <v>201</v>
      </c>
      <c r="C6354" s="125" t="s">
        <v>11011</v>
      </c>
      <c r="D6354" s="125" t="s">
        <v>11012</v>
      </c>
      <c r="E6354" s="125" t="s">
        <v>13409</v>
      </c>
      <c r="F6354" s="125"/>
      <c r="G6354" s="125">
        <v>1</v>
      </c>
      <c r="H6354" s="152">
        <v>13.5</v>
      </c>
      <c r="I6354" s="162">
        <v>0.25</v>
      </c>
      <c r="J6354" s="158">
        <f t="shared" ref="J6354:J6417" si="197">H6354*(1-I6354)</f>
        <v>10.125</v>
      </c>
    </row>
    <row r="6355" spans="1:10" ht="15.75">
      <c r="A6355" s="37">
        <f t="shared" si="196"/>
        <v>6351</v>
      </c>
      <c r="B6355" s="124" t="s">
        <v>201</v>
      </c>
      <c r="C6355" s="125" t="s">
        <v>11013</v>
      </c>
      <c r="D6355" s="125" t="s">
        <v>11014</v>
      </c>
      <c r="E6355" s="125" t="s">
        <v>13409</v>
      </c>
      <c r="F6355" s="125"/>
      <c r="G6355" s="125">
        <v>1</v>
      </c>
      <c r="H6355" s="152">
        <v>81.5</v>
      </c>
      <c r="I6355" s="162">
        <v>0.25</v>
      </c>
      <c r="J6355" s="158">
        <f t="shared" si="197"/>
        <v>61.125</v>
      </c>
    </row>
    <row r="6356" spans="1:10" ht="15.75">
      <c r="A6356" s="37">
        <f t="shared" si="196"/>
        <v>6352</v>
      </c>
      <c r="B6356" s="124" t="s">
        <v>201</v>
      </c>
      <c r="C6356" s="125" t="s">
        <v>11015</v>
      </c>
      <c r="D6356" s="125" t="s">
        <v>11016</v>
      </c>
      <c r="E6356" s="125" t="s">
        <v>13409</v>
      </c>
      <c r="F6356" s="125"/>
      <c r="G6356" s="125">
        <v>1</v>
      </c>
      <c r="H6356" s="152">
        <v>304</v>
      </c>
      <c r="I6356" s="162">
        <v>0.25</v>
      </c>
      <c r="J6356" s="158">
        <f t="shared" si="197"/>
        <v>228</v>
      </c>
    </row>
    <row r="6357" spans="1:10" ht="15.75">
      <c r="A6357" s="37">
        <f t="shared" si="196"/>
        <v>6353</v>
      </c>
      <c r="B6357" s="124" t="s">
        <v>201</v>
      </c>
      <c r="C6357" s="125" t="s">
        <v>11017</v>
      </c>
      <c r="D6357" s="125" t="s">
        <v>11018</v>
      </c>
      <c r="E6357" s="125" t="s">
        <v>13409</v>
      </c>
      <c r="F6357" s="125"/>
      <c r="G6357" s="125">
        <v>1</v>
      </c>
      <c r="H6357" s="152">
        <v>595</v>
      </c>
      <c r="I6357" s="162">
        <v>0.25</v>
      </c>
      <c r="J6357" s="158">
        <f t="shared" si="197"/>
        <v>446.25</v>
      </c>
    </row>
    <row r="6358" spans="1:10" ht="15.75">
      <c r="A6358" s="37">
        <f t="shared" si="196"/>
        <v>6354</v>
      </c>
      <c r="B6358" s="124" t="s">
        <v>201</v>
      </c>
      <c r="C6358" s="125" t="s">
        <v>11019</v>
      </c>
      <c r="D6358" s="125" t="s">
        <v>11020</v>
      </c>
      <c r="E6358" s="125" t="s">
        <v>13409</v>
      </c>
      <c r="F6358" s="125"/>
      <c r="G6358" s="125">
        <v>1</v>
      </c>
      <c r="H6358" s="152">
        <v>2150</v>
      </c>
      <c r="I6358" s="162">
        <v>0.25</v>
      </c>
      <c r="J6358" s="158">
        <f t="shared" si="197"/>
        <v>1612.5</v>
      </c>
    </row>
    <row r="6359" spans="1:10" ht="15.75">
      <c r="A6359" s="37">
        <f t="shared" si="196"/>
        <v>6355</v>
      </c>
      <c r="B6359" s="124" t="s">
        <v>201</v>
      </c>
      <c r="C6359" s="125" t="s">
        <v>11021</v>
      </c>
      <c r="D6359" s="125" t="s">
        <v>11022</v>
      </c>
      <c r="E6359" s="125" t="s">
        <v>13409</v>
      </c>
      <c r="F6359" s="125"/>
      <c r="G6359" s="125">
        <v>1</v>
      </c>
      <c r="H6359" s="152">
        <v>516</v>
      </c>
      <c r="I6359" s="162">
        <v>0.25</v>
      </c>
      <c r="J6359" s="158">
        <f t="shared" si="197"/>
        <v>387</v>
      </c>
    </row>
    <row r="6360" spans="1:10" ht="15.75">
      <c r="A6360" s="37">
        <f t="shared" si="196"/>
        <v>6356</v>
      </c>
      <c r="B6360" s="124" t="s">
        <v>201</v>
      </c>
      <c r="C6360" s="125" t="s">
        <v>11023</v>
      </c>
      <c r="D6360" s="125" t="s">
        <v>11024</v>
      </c>
      <c r="E6360" s="125" t="s">
        <v>13409</v>
      </c>
      <c r="F6360" s="125"/>
      <c r="G6360" s="125">
        <v>1</v>
      </c>
      <c r="H6360" s="152">
        <v>2150</v>
      </c>
      <c r="I6360" s="162">
        <v>0.25</v>
      </c>
      <c r="J6360" s="158">
        <f t="shared" si="197"/>
        <v>1612.5</v>
      </c>
    </row>
    <row r="6361" spans="1:10" ht="15.75">
      <c r="A6361" s="37">
        <f t="shared" si="196"/>
        <v>6357</v>
      </c>
      <c r="B6361" s="124" t="s">
        <v>201</v>
      </c>
      <c r="C6361" s="125" t="s">
        <v>11025</v>
      </c>
      <c r="D6361" s="125" t="s">
        <v>11026</v>
      </c>
      <c r="E6361" s="125" t="s">
        <v>13409</v>
      </c>
      <c r="F6361" s="125"/>
      <c r="G6361" s="125">
        <v>1</v>
      </c>
      <c r="H6361" s="152">
        <v>2150</v>
      </c>
      <c r="I6361" s="162">
        <v>0.25</v>
      </c>
      <c r="J6361" s="158">
        <f t="shared" si="197"/>
        <v>1612.5</v>
      </c>
    </row>
    <row r="6362" spans="1:10" ht="15.75">
      <c r="A6362" s="37">
        <f t="shared" si="196"/>
        <v>6358</v>
      </c>
      <c r="B6362" s="124" t="s">
        <v>201</v>
      </c>
      <c r="C6362" s="125" t="s">
        <v>11027</v>
      </c>
      <c r="D6362" s="125" t="s">
        <v>11028</v>
      </c>
      <c r="E6362" s="125" t="s">
        <v>13409</v>
      </c>
      <c r="F6362" s="125"/>
      <c r="G6362" s="125">
        <v>1</v>
      </c>
      <c r="H6362" s="152">
        <v>2150</v>
      </c>
      <c r="I6362" s="162">
        <v>0.25</v>
      </c>
      <c r="J6362" s="158">
        <f t="shared" si="197"/>
        <v>1612.5</v>
      </c>
    </row>
    <row r="6363" spans="1:10" ht="15.75">
      <c r="A6363" s="37">
        <f t="shared" si="196"/>
        <v>6359</v>
      </c>
      <c r="B6363" s="124" t="s">
        <v>201</v>
      </c>
      <c r="C6363" s="125" t="s">
        <v>11029</v>
      </c>
      <c r="D6363" s="125" t="s">
        <v>11030</v>
      </c>
      <c r="E6363" s="125" t="s">
        <v>13409</v>
      </c>
      <c r="F6363" s="125"/>
      <c r="G6363" s="125">
        <v>1</v>
      </c>
      <c r="H6363" s="152">
        <v>2370</v>
      </c>
      <c r="I6363" s="162">
        <v>0.25</v>
      </c>
      <c r="J6363" s="158">
        <f t="shared" si="197"/>
        <v>1777.5</v>
      </c>
    </row>
    <row r="6364" spans="1:10" ht="15.75">
      <c r="A6364" s="37">
        <f t="shared" si="196"/>
        <v>6360</v>
      </c>
      <c r="B6364" s="124" t="s">
        <v>201</v>
      </c>
      <c r="C6364" s="125" t="s">
        <v>11031</v>
      </c>
      <c r="D6364" s="125" t="s">
        <v>11032</v>
      </c>
      <c r="E6364" s="125" t="s">
        <v>13409</v>
      </c>
      <c r="F6364" s="125"/>
      <c r="G6364" s="125">
        <v>1</v>
      </c>
      <c r="H6364" s="152">
        <v>2350</v>
      </c>
      <c r="I6364" s="162">
        <v>0.25</v>
      </c>
      <c r="J6364" s="158">
        <f t="shared" si="197"/>
        <v>1762.5</v>
      </c>
    </row>
    <row r="6365" spans="1:10" ht="15.75">
      <c r="A6365" s="37">
        <f t="shared" si="196"/>
        <v>6361</v>
      </c>
      <c r="B6365" s="124" t="s">
        <v>201</v>
      </c>
      <c r="C6365" s="125" t="s">
        <v>11033</v>
      </c>
      <c r="D6365" s="125" t="s">
        <v>11034</v>
      </c>
      <c r="E6365" s="125" t="s">
        <v>13409</v>
      </c>
      <c r="F6365" s="125"/>
      <c r="G6365" s="125">
        <v>1</v>
      </c>
      <c r="H6365" s="152">
        <v>2370</v>
      </c>
      <c r="I6365" s="162">
        <v>0.25</v>
      </c>
      <c r="J6365" s="158">
        <f t="shared" si="197"/>
        <v>1777.5</v>
      </c>
    </row>
    <row r="6366" spans="1:10" ht="15.75">
      <c r="A6366" s="37">
        <f t="shared" si="196"/>
        <v>6362</v>
      </c>
      <c r="B6366" s="124" t="s">
        <v>201</v>
      </c>
      <c r="C6366" s="125" t="s">
        <v>11035</v>
      </c>
      <c r="D6366" s="125" t="s">
        <v>11036</v>
      </c>
      <c r="E6366" s="125" t="s">
        <v>13409</v>
      </c>
      <c r="F6366" s="125"/>
      <c r="G6366" s="125">
        <v>1</v>
      </c>
      <c r="H6366" s="152">
        <v>2350</v>
      </c>
      <c r="I6366" s="162">
        <v>0.25</v>
      </c>
      <c r="J6366" s="158">
        <f t="shared" si="197"/>
        <v>1762.5</v>
      </c>
    </row>
    <row r="6367" spans="1:10" ht="15.75">
      <c r="A6367" s="37">
        <f t="shared" si="196"/>
        <v>6363</v>
      </c>
      <c r="B6367" s="124" t="s">
        <v>201</v>
      </c>
      <c r="C6367" s="125" t="s">
        <v>11037</v>
      </c>
      <c r="D6367" s="125" t="s">
        <v>11038</v>
      </c>
      <c r="E6367" s="125" t="s">
        <v>13409</v>
      </c>
      <c r="F6367" s="125"/>
      <c r="G6367" s="125">
        <v>1</v>
      </c>
      <c r="H6367" s="152">
        <v>2370</v>
      </c>
      <c r="I6367" s="162">
        <v>0.25</v>
      </c>
      <c r="J6367" s="158">
        <f t="shared" si="197"/>
        <v>1777.5</v>
      </c>
    </row>
    <row r="6368" spans="1:10" ht="15.75">
      <c r="A6368" s="37">
        <f t="shared" si="196"/>
        <v>6364</v>
      </c>
      <c r="B6368" s="124" t="s">
        <v>201</v>
      </c>
      <c r="C6368" s="125" t="s">
        <v>11039</v>
      </c>
      <c r="D6368" s="125" t="s">
        <v>11040</v>
      </c>
      <c r="E6368" s="125" t="s">
        <v>13409</v>
      </c>
      <c r="F6368" s="125"/>
      <c r="G6368" s="125">
        <v>1</v>
      </c>
      <c r="H6368" s="152">
        <v>2370</v>
      </c>
      <c r="I6368" s="162">
        <v>0.25</v>
      </c>
      <c r="J6368" s="158">
        <f t="shared" si="197"/>
        <v>1777.5</v>
      </c>
    </row>
    <row r="6369" spans="1:10" ht="15.75">
      <c r="A6369" s="37">
        <f t="shared" si="196"/>
        <v>6365</v>
      </c>
      <c r="B6369" s="124" t="s">
        <v>201</v>
      </c>
      <c r="C6369" s="125" t="s">
        <v>11041</v>
      </c>
      <c r="D6369" s="125" t="s">
        <v>11042</v>
      </c>
      <c r="E6369" s="125" t="s">
        <v>13409</v>
      </c>
      <c r="F6369" s="125"/>
      <c r="G6369" s="125">
        <v>1</v>
      </c>
      <c r="H6369" s="152">
        <v>2370</v>
      </c>
      <c r="I6369" s="162">
        <v>0.25</v>
      </c>
      <c r="J6369" s="158">
        <f t="shared" si="197"/>
        <v>1777.5</v>
      </c>
    </row>
    <row r="6370" spans="1:10" ht="15.75">
      <c r="A6370" s="37">
        <f t="shared" si="196"/>
        <v>6366</v>
      </c>
      <c r="B6370" s="124" t="s">
        <v>201</v>
      </c>
      <c r="C6370" s="125" t="s">
        <v>11043</v>
      </c>
      <c r="D6370" s="125" t="s">
        <v>11044</v>
      </c>
      <c r="E6370" s="125" t="s">
        <v>13409</v>
      </c>
      <c r="F6370" s="125"/>
      <c r="G6370" s="125">
        <v>1</v>
      </c>
      <c r="H6370" s="152">
        <v>2370</v>
      </c>
      <c r="I6370" s="162">
        <v>0.25</v>
      </c>
      <c r="J6370" s="158">
        <f t="shared" si="197"/>
        <v>1777.5</v>
      </c>
    </row>
    <row r="6371" spans="1:10" ht="15.75">
      <c r="A6371" s="37">
        <f t="shared" si="196"/>
        <v>6367</v>
      </c>
      <c r="B6371" s="124" t="s">
        <v>201</v>
      </c>
      <c r="C6371" s="125" t="s">
        <v>11045</v>
      </c>
      <c r="D6371" s="125" t="s">
        <v>11046</v>
      </c>
      <c r="E6371" s="125" t="s">
        <v>13409</v>
      </c>
      <c r="F6371" s="125"/>
      <c r="G6371" s="125">
        <v>1</v>
      </c>
      <c r="H6371" s="152">
        <v>2370</v>
      </c>
      <c r="I6371" s="162">
        <v>0.25</v>
      </c>
      <c r="J6371" s="158">
        <f t="shared" si="197"/>
        <v>1777.5</v>
      </c>
    </row>
    <row r="6372" spans="1:10" ht="15.75">
      <c r="A6372" s="37">
        <f t="shared" si="196"/>
        <v>6368</v>
      </c>
      <c r="B6372" s="124" t="s">
        <v>201</v>
      </c>
      <c r="C6372" s="125" t="s">
        <v>11047</v>
      </c>
      <c r="D6372" s="125" t="s">
        <v>11048</v>
      </c>
      <c r="E6372" s="125" t="s">
        <v>13409</v>
      </c>
      <c r="F6372" s="125"/>
      <c r="G6372" s="125">
        <v>1</v>
      </c>
      <c r="H6372" s="152">
        <v>2370</v>
      </c>
      <c r="I6372" s="162">
        <v>0.25</v>
      </c>
      <c r="J6372" s="158">
        <f t="shared" si="197"/>
        <v>1777.5</v>
      </c>
    </row>
    <row r="6373" spans="1:10" ht="15.75">
      <c r="A6373" s="37">
        <f t="shared" si="196"/>
        <v>6369</v>
      </c>
      <c r="B6373" s="124" t="s">
        <v>201</v>
      </c>
      <c r="C6373" s="125" t="s">
        <v>11049</v>
      </c>
      <c r="D6373" s="125" t="s">
        <v>11050</v>
      </c>
      <c r="E6373" s="125" t="s">
        <v>13409</v>
      </c>
      <c r="F6373" s="125"/>
      <c r="G6373" s="125">
        <v>1</v>
      </c>
      <c r="H6373" s="152">
        <v>735</v>
      </c>
      <c r="I6373" s="162">
        <v>0.25</v>
      </c>
      <c r="J6373" s="158">
        <f t="shared" si="197"/>
        <v>551.25</v>
      </c>
    </row>
    <row r="6374" spans="1:10" ht="15.75">
      <c r="A6374" s="37">
        <f t="shared" si="196"/>
        <v>6370</v>
      </c>
      <c r="B6374" s="124" t="s">
        <v>201</v>
      </c>
      <c r="C6374" s="125" t="s">
        <v>11051</v>
      </c>
      <c r="D6374" s="125" t="s">
        <v>11052</v>
      </c>
      <c r="E6374" s="125" t="s">
        <v>13409</v>
      </c>
      <c r="F6374" s="125"/>
      <c r="G6374" s="125">
        <v>1</v>
      </c>
      <c r="H6374" s="152">
        <v>735</v>
      </c>
      <c r="I6374" s="162">
        <v>0.25</v>
      </c>
      <c r="J6374" s="158">
        <f t="shared" si="197"/>
        <v>551.25</v>
      </c>
    </row>
    <row r="6375" spans="1:10" ht="15.75">
      <c r="A6375" s="37">
        <f t="shared" si="196"/>
        <v>6371</v>
      </c>
      <c r="B6375" s="124" t="s">
        <v>201</v>
      </c>
      <c r="C6375" s="125" t="s">
        <v>11053</v>
      </c>
      <c r="D6375" s="125" t="s">
        <v>11054</v>
      </c>
      <c r="E6375" s="125" t="s">
        <v>13409</v>
      </c>
      <c r="F6375" s="125"/>
      <c r="G6375" s="125">
        <v>1</v>
      </c>
      <c r="H6375" s="152">
        <v>700</v>
      </c>
      <c r="I6375" s="162">
        <v>0.25</v>
      </c>
      <c r="J6375" s="158">
        <f t="shared" si="197"/>
        <v>525</v>
      </c>
    </row>
    <row r="6376" spans="1:10" ht="15.75">
      <c r="A6376" s="37">
        <f t="shared" si="196"/>
        <v>6372</v>
      </c>
      <c r="B6376" s="124" t="s">
        <v>201</v>
      </c>
      <c r="C6376" s="125" t="s">
        <v>11055</v>
      </c>
      <c r="D6376" s="125" t="s">
        <v>11056</v>
      </c>
      <c r="E6376" s="125" t="s">
        <v>13409</v>
      </c>
      <c r="F6376" s="125"/>
      <c r="G6376" s="125">
        <v>1</v>
      </c>
      <c r="H6376" s="152">
        <v>700</v>
      </c>
      <c r="I6376" s="162">
        <v>0.25</v>
      </c>
      <c r="J6376" s="158">
        <f t="shared" si="197"/>
        <v>525</v>
      </c>
    </row>
    <row r="6377" spans="1:10" ht="15.75">
      <c r="A6377" s="37">
        <f t="shared" si="196"/>
        <v>6373</v>
      </c>
      <c r="B6377" s="124" t="s">
        <v>201</v>
      </c>
      <c r="C6377" s="125" t="s">
        <v>11057</v>
      </c>
      <c r="D6377" s="125" t="s">
        <v>11058</v>
      </c>
      <c r="E6377" s="125" t="s">
        <v>13409</v>
      </c>
      <c r="F6377" s="125"/>
      <c r="G6377" s="125">
        <v>1</v>
      </c>
      <c r="H6377" s="152">
        <v>810</v>
      </c>
      <c r="I6377" s="162">
        <v>0.25</v>
      </c>
      <c r="J6377" s="158">
        <f t="shared" si="197"/>
        <v>607.5</v>
      </c>
    </row>
    <row r="6378" spans="1:10" ht="15.75">
      <c r="A6378" s="37">
        <f t="shared" si="196"/>
        <v>6374</v>
      </c>
      <c r="B6378" s="124" t="s">
        <v>201</v>
      </c>
      <c r="C6378" s="125" t="s">
        <v>11059</v>
      </c>
      <c r="D6378" s="125" t="s">
        <v>11060</v>
      </c>
      <c r="E6378" s="125" t="s">
        <v>13409</v>
      </c>
      <c r="F6378" s="125"/>
      <c r="G6378" s="125">
        <v>1</v>
      </c>
      <c r="H6378" s="152">
        <v>795</v>
      </c>
      <c r="I6378" s="162">
        <v>0.25</v>
      </c>
      <c r="J6378" s="158">
        <f t="shared" si="197"/>
        <v>596.25</v>
      </c>
    </row>
    <row r="6379" spans="1:10" ht="15.75">
      <c r="A6379" s="37">
        <f t="shared" si="196"/>
        <v>6375</v>
      </c>
      <c r="B6379" s="124" t="s">
        <v>201</v>
      </c>
      <c r="C6379" s="125" t="s">
        <v>11061</v>
      </c>
      <c r="D6379" s="125" t="s">
        <v>11062</v>
      </c>
      <c r="E6379" s="125" t="s">
        <v>13409</v>
      </c>
      <c r="F6379" s="125"/>
      <c r="G6379" s="125">
        <v>1</v>
      </c>
      <c r="H6379" s="152">
        <v>735</v>
      </c>
      <c r="I6379" s="162">
        <v>0.25</v>
      </c>
      <c r="J6379" s="158">
        <f t="shared" si="197"/>
        <v>551.25</v>
      </c>
    </row>
    <row r="6380" spans="1:10" ht="15.75">
      <c r="A6380" s="37">
        <f t="shared" si="196"/>
        <v>6376</v>
      </c>
      <c r="B6380" s="124" t="s">
        <v>201</v>
      </c>
      <c r="C6380" s="125" t="s">
        <v>11063</v>
      </c>
      <c r="D6380" s="125" t="s">
        <v>11064</v>
      </c>
      <c r="E6380" s="125" t="s">
        <v>13409</v>
      </c>
      <c r="F6380" s="125"/>
      <c r="G6380" s="125">
        <v>1</v>
      </c>
      <c r="H6380" s="152">
        <v>735</v>
      </c>
      <c r="I6380" s="162">
        <v>0.25</v>
      </c>
      <c r="J6380" s="158">
        <f t="shared" si="197"/>
        <v>551.25</v>
      </c>
    </row>
    <row r="6381" spans="1:10" ht="15.75">
      <c r="A6381" s="37">
        <f t="shared" si="196"/>
        <v>6377</v>
      </c>
      <c r="B6381" s="124" t="s">
        <v>201</v>
      </c>
      <c r="C6381" s="125" t="s">
        <v>11065</v>
      </c>
      <c r="D6381" s="125" t="s">
        <v>11066</v>
      </c>
      <c r="E6381" s="125" t="s">
        <v>13409</v>
      </c>
      <c r="F6381" s="125"/>
      <c r="G6381" s="125">
        <v>1</v>
      </c>
      <c r="H6381" s="152">
        <v>700</v>
      </c>
      <c r="I6381" s="162">
        <v>0.25</v>
      </c>
      <c r="J6381" s="158">
        <f t="shared" si="197"/>
        <v>525</v>
      </c>
    </row>
    <row r="6382" spans="1:10" ht="15.75">
      <c r="A6382" s="37">
        <f t="shared" si="196"/>
        <v>6378</v>
      </c>
      <c r="B6382" s="124" t="s">
        <v>201</v>
      </c>
      <c r="C6382" s="125" t="s">
        <v>11067</v>
      </c>
      <c r="D6382" s="125" t="s">
        <v>11068</v>
      </c>
      <c r="E6382" s="125" t="s">
        <v>13409</v>
      </c>
      <c r="F6382" s="125"/>
      <c r="G6382" s="125">
        <v>1</v>
      </c>
      <c r="H6382" s="152">
        <v>700</v>
      </c>
      <c r="I6382" s="162">
        <v>0.25</v>
      </c>
      <c r="J6382" s="158">
        <f t="shared" si="197"/>
        <v>525</v>
      </c>
    </row>
    <row r="6383" spans="1:10" ht="15.75">
      <c r="A6383" s="37">
        <f t="shared" si="196"/>
        <v>6379</v>
      </c>
      <c r="B6383" s="124" t="s">
        <v>201</v>
      </c>
      <c r="C6383" s="125" t="s">
        <v>11069</v>
      </c>
      <c r="D6383" s="125" t="s">
        <v>11070</v>
      </c>
      <c r="E6383" s="125" t="s">
        <v>13409</v>
      </c>
      <c r="F6383" s="125"/>
      <c r="G6383" s="125">
        <v>1</v>
      </c>
      <c r="H6383" s="152">
        <v>810</v>
      </c>
      <c r="I6383" s="162">
        <v>0.25</v>
      </c>
      <c r="J6383" s="158">
        <f t="shared" si="197"/>
        <v>607.5</v>
      </c>
    </row>
    <row r="6384" spans="1:10" ht="15.75">
      <c r="A6384" s="37">
        <f t="shared" si="196"/>
        <v>6380</v>
      </c>
      <c r="B6384" s="124" t="s">
        <v>201</v>
      </c>
      <c r="C6384" s="125" t="s">
        <v>11071</v>
      </c>
      <c r="D6384" s="125" t="s">
        <v>11072</v>
      </c>
      <c r="E6384" s="125" t="s">
        <v>13409</v>
      </c>
      <c r="F6384" s="125"/>
      <c r="G6384" s="125">
        <v>1</v>
      </c>
      <c r="H6384" s="152">
        <v>810</v>
      </c>
      <c r="I6384" s="162">
        <v>0.25</v>
      </c>
      <c r="J6384" s="158">
        <f t="shared" si="197"/>
        <v>607.5</v>
      </c>
    </row>
    <row r="6385" spans="1:10" ht="15.75">
      <c r="A6385" s="37">
        <f t="shared" si="196"/>
        <v>6381</v>
      </c>
      <c r="B6385" s="124" t="s">
        <v>201</v>
      </c>
      <c r="C6385" s="125" t="s">
        <v>11073</v>
      </c>
      <c r="D6385" s="125" t="s">
        <v>11074</v>
      </c>
      <c r="E6385" s="125" t="s">
        <v>13409</v>
      </c>
      <c r="F6385" s="125"/>
      <c r="G6385" s="125">
        <v>1</v>
      </c>
      <c r="H6385" s="152">
        <v>695</v>
      </c>
      <c r="I6385" s="162">
        <v>0.25</v>
      </c>
      <c r="J6385" s="158">
        <f t="shared" si="197"/>
        <v>521.25</v>
      </c>
    </row>
    <row r="6386" spans="1:10" ht="15.75">
      <c r="A6386" s="37">
        <f t="shared" si="196"/>
        <v>6382</v>
      </c>
      <c r="B6386" s="124" t="s">
        <v>201</v>
      </c>
      <c r="C6386" s="125" t="s">
        <v>11075</v>
      </c>
      <c r="D6386" s="125" t="s">
        <v>11076</v>
      </c>
      <c r="E6386" s="125" t="s">
        <v>13409</v>
      </c>
      <c r="F6386" s="125"/>
      <c r="G6386" s="125">
        <v>1</v>
      </c>
      <c r="H6386" s="152">
        <v>680</v>
      </c>
      <c r="I6386" s="162">
        <v>0.25</v>
      </c>
      <c r="J6386" s="158">
        <f t="shared" si="197"/>
        <v>510</v>
      </c>
    </row>
    <row r="6387" spans="1:10" ht="15.75">
      <c r="A6387" s="37">
        <f t="shared" si="196"/>
        <v>6383</v>
      </c>
      <c r="B6387" s="124" t="s">
        <v>201</v>
      </c>
      <c r="C6387" s="125" t="s">
        <v>11077</v>
      </c>
      <c r="D6387" s="125" t="s">
        <v>11078</v>
      </c>
      <c r="E6387" s="125" t="s">
        <v>13409</v>
      </c>
      <c r="F6387" s="125"/>
      <c r="G6387" s="125">
        <v>1</v>
      </c>
      <c r="H6387" s="152">
        <v>655</v>
      </c>
      <c r="I6387" s="162">
        <v>0.25</v>
      </c>
      <c r="J6387" s="158">
        <f t="shared" si="197"/>
        <v>491.25</v>
      </c>
    </row>
    <row r="6388" spans="1:10" ht="15.75">
      <c r="A6388" s="37">
        <f t="shared" si="196"/>
        <v>6384</v>
      </c>
      <c r="B6388" s="124" t="s">
        <v>201</v>
      </c>
      <c r="C6388" s="125" t="s">
        <v>11079</v>
      </c>
      <c r="D6388" s="125" t="s">
        <v>11080</v>
      </c>
      <c r="E6388" s="125" t="s">
        <v>13409</v>
      </c>
      <c r="F6388" s="125"/>
      <c r="G6388" s="125">
        <v>1</v>
      </c>
      <c r="H6388" s="152">
        <v>655</v>
      </c>
      <c r="I6388" s="162">
        <v>0.25</v>
      </c>
      <c r="J6388" s="158">
        <f t="shared" si="197"/>
        <v>491.25</v>
      </c>
    </row>
    <row r="6389" spans="1:10" ht="15.75">
      <c r="A6389" s="37">
        <f t="shared" si="196"/>
        <v>6385</v>
      </c>
      <c r="B6389" s="124" t="s">
        <v>201</v>
      </c>
      <c r="C6389" s="125" t="s">
        <v>11081</v>
      </c>
      <c r="D6389" s="125" t="s">
        <v>11082</v>
      </c>
      <c r="E6389" s="125" t="s">
        <v>13409</v>
      </c>
      <c r="F6389" s="125"/>
      <c r="G6389" s="125">
        <v>1</v>
      </c>
      <c r="H6389" s="152">
        <v>770</v>
      </c>
      <c r="I6389" s="162">
        <v>0.25</v>
      </c>
      <c r="J6389" s="158">
        <f t="shared" si="197"/>
        <v>577.5</v>
      </c>
    </row>
    <row r="6390" spans="1:10" ht="15.75">
      <c r="A6390" s="37">
        <f t="shared" si="196"/>
        <v>6386</v>
      </c>
      <c r="B6390" s="124" t="s">
        <v>201</v>
      </c>
      <c r="C6390" s="125" t="s">
        <v>11083</v>
      </c>
      <c r="D6390" s="125" t="s">
        <v>11084</v>
      </c>
      <c r="E6390" s="125" t="s">
        <v>13409</v>
      </c>
      <c r="F6390" s="125"/>
      <c r="G6390" s="125">
        <v>1</v>
      </c>
      <c r="H6390" s="152">
        <v>770</v>
      </c>
      <c r="I6390" s="162">
        <v>0.25</v>
      </c>
      <c r="J6390" s="158">
        <f t="shared" si="197"/>
        <v>577.5</v>
      </c>
    </row>
    <row r="6391" spans="1:10" ht="15.75">
      <c r="A6391" s="37">
        <f t="shared" si="196"/>
        <v>6387</v>
      </c>
      <c r="B6391" s="124" t="s">
        <v>201</v>
      </c>
      <c r="C6391" s="125" t="s">
        <v>11085</v>
      </c>
      <c r="D6391" s="125" t="s">
        <v>11086</v>
      </c>
      <c r="E6391" s="125" t="s">
        <v>13409</v>
      </c>
      <c r="F6391" s="125"/>
      <c r="G6391" s="125">
        <v>1</v>
      </c>
      <c r="H6391" s="152">
        <v>720</v>
      </c>
      <c r="I6391" s="162">
        <v>0.25</v>
      </c>
      <c r="J6391" s="158">
        <f t="shared" si="197"/>
        <v>540</v>
      </c>
    </row>
    <row r="6392" spans="1:10" ht="15.75">
      <c r="A6392" s="37">
        <f t="shared" si="196"/>
        <v>6388</v>
      </c>
      <c r="B6392" s="124" t="s">
        <v>201</v>
      </c>
      <c r="C6392" s="125" t="s">
        <v>11087</v>
      </c>
      <c r="D6392" s="125" t="s">
        <v>11088</v>
      </c>
      <c r="E6392" s="125" t="s">
        <v>13409</v>
      </c>
      <c r="F6392" s="125"/>
      <c r="G6392" s="125">
        <v>1</v>
      </c>
      <c r="H6392" s="152">
        <v>730</v>
      </c>
      <c r="I6392" s="162">
        <v>0.25</v>
      </c>
      <c r="J6392" s="158">
        <f t="shared" si="197"/>
        <v>547.5</v>
      </c>
    </row>
    <row r="6393" spans="1:10" ht="15.75">
      <c r="A6393" s="37">
        <f t="shared" si="196"/>
        <v>6389</v>
      </c>
      <c r="B6393" s="124" t="s">
        <v>201</v>
      </c>
      <c r="C6393" s="125" t="s">
        <v>11089</v>
      </c>
      <c r="D6393" s="125" t="s">
        <v>11090</v>
      </c>
      <c r="E6393" s="125" t="s">
        <v>13409</v>
      </c>
      <c r="F6393" s="125"/>
      <c r="G6393" s="125">
        <v>1</v>
      </c>
      <c r="H6393" s="152">
        <v>735</v>
      </c>
      <c r="I6393" s="162">
        <v>0.25</v>
      </c>
      <c r="J6393" s="158">
        <f t="shared" si="197"/>
        <v>551.25</v>
      </c>
    </row>
    <row r="6394" spans="1:10" ht="15.75">
      <c r="A6394" s="37">
        <f t="shared" si="196"/>
        <v>6390</v>
      </c>
      <c r="B6394" s="124" t="s">
        <v>201</v>
      </c>
      <c r="C6394" s="125" t="s">
        <v>11091</v>
      </c>
      <c r="D6394" s="125" t="s">
        <v>11092</v>
      </c>
      <c r="E6394" s="125" t="s">
        <v>13409</v>
      </c>
      <c r="F6394" s="125"/>
      <c r="G6394" s="125">
        <v>1</v>
      </c>
      <c r="H6394" s="152">
        <v>700</v>
      </c>
      <c r="I6394" s="162">
        <v>0.25</v>
      </c>
      <c r="J6394" s="158">
        <f t="shared" si="197"/>
        <v>525</v>
      </c>
    </row>
    <row r="6395" spans="1:10" ht="15.75">
      <c r="A6395" s="37">
        <f t="shared" si="196"/>
        <v>6391</v>
      </c>
      <c r="B6395" s="124" t="s">
        <v>201</v>
      </c>
      <c r="C6395" s="125" t="s">
        <v>11093</v>
      </c>
      <c r="D6395" s="125" t="s">
        <v>11094</v>
      </c>
      <c r="E6395" s="125" t="s">
        <v>13409</v>
      </c>
      <c r="F6395" s="125"/>
      <c r="G6395" s="125">
        <v>1</v>
      </c>
      <c r="H6395" s="152">
        <v>850</v>
      </c>
      <c r="I6395" s="162">
        <v>0.25</v>
      </c>
      <c r="J6395" s="158">
        <f t="shared" si="197"/>
        <v>637.5</v>
      </c>
    </row>
    <row r="6396" spans="1:10" ht="15.75">
      <c r="A6396" s="37">
        <f t="shared" si="196"/>
        <v>6392</v>
      </c>
      <c r="B6396" s="124" t="s">
        <v>201</v>
      </c>
      <c r="C6396" s="125" t="s">
        <v>11095</v>
      </c>
      <c r="D6396" s="125" t="s">
        <v>11096</v>
      </c>
      <c r="E6396" s="125" t="s">
        <v>13409</v>
      </c>
      <c r="F6396" s="125"/>
      <c r="G6396" s="125">
        <v>1</v>
      </c>
      <c r="H6396" s="152">
        <v>810</v>
      </c>
      <c r="I6396" s="162">
        <v>0.25</v>
      </c>
      <c r="J6396" s="158">
        <f t="shared" si="197"/>
        <v>607.5</v>
      </c>
    </row>
    <row r="6397" spans="1:10" ht="15.75">
      <c r="A6397" s="37">
        <f t="shared" si="196"/>
        <v>6393</v>
      </c>
      <c r="B6397" s="124" t="s">
        <v>201</v>
      </c>
      <c r="C6397" s="125" t="s">
        <v>11097</v>
      </c>
      <c r="D6397" s="125" t="s">
        <v>11098</v>
      </c>
      <c r="E6397" s="125" t="s">
        <v>13409</v>
      </c>
      <c r="F6397" s="125"/>
      <c r="G6397" s="125">
        <v>1</v>
      </c>
      <c r="H6397" s="152">
        <v>770</v>
      </c>
      <c r="I6397" s="162">
        <v>0.25</v>
      </c>
      <c r="J6397" s="158">
        <f t="shared" si="197"/>
        <v>577.5</v>
      </c>
    </row>
    <row r="6398" spans="1:10" ht="15.75">
      <c r="A6398" s="37">
        <f t="shared" si="196"/>
        <v>6394</v>
      </c>
      <c r="B6398" s="124" t="s">
        <v>201</v>
      </c>
      <c r="C6398" s="125" t="s">
        <v>11099</v>
      </c>
      <c r="D6398" s="125" t="s">
        <v>11100</v>
      </c>
      <c r="E6398" s="125" t="s">
        <v>13409</v>
      </c>
      <c r="F6398" s="125"/>
      <c r="G6398" s="125">
        <v>1</v>
      </c>
      <c r="H6398" s="152">
        <v>770</v>
      </c>
      <c r="I6398" s="162">
        <v>0.25</v>
      </c>
      <c r="J6398" s="158">
        <f t="shared" si="197"/>
        <v>577.5</v>
      </c>
    </row>
    <row r="6399" spans="1:10" ht="15.75">
      <c r="A6399" s="37">
        <f t="shared" si="196"/>
        <v>6395</v>
      </c>
      <c r="B6399" s="124" t="s">
        <v>201</v>
      </c>
      <c r="C6399" s="125" t="s">
        <v>11101</v>
      </c>
      <c r="D6399" s="125" t="s">
        <v>11102</v>
      </c>
      <c r="E6399" s="125" t="s">
        <v>13409</v>
      </c>
      <c r="F6399" s="125"/>
      <c r="G6399" s="125">
        <v>1</v>
      </c>
      <c r="H6399" s="152">
        <v>730</v>
      </c>
      <c r="I6399" s="162">
        <v>0.25</v>
      </c>
      <c r="J6399" s="158">
        <f t="shared" si="197"/>
        <v>547.5</v>
      </c>
    </row>
    <row r="6400" spans="1:10" ht="15.75">
      <c r="A6400" s="37">
        <f t="shared" si="196"/>
        <v>6396</v>
      </c>
      <c r="B6400" s="124" t="s">
        <v>201</v>
      </c>
      <c r="C6400" s="125" t="s">
        <v>11103</v>
      </c>
      <c r="D6400" s="125" t="s">
        <v>11104</v>
      </c>
      <c r="E6400" s="125" t="s">
        <v>13409</v>
      </c>
      <c r="F6400" s="125"/>
      <c r="G6400" s="125">
        <v>1</v>
      </c>
      <c r="H6400" s="152">
        <v>730</v>
      </c>
      <c r="I6400" s="162">
        <v>0.25</v>
      </c>
      <c r="J6400" s="158">
        <f t="shared" si="197"/>
        <v>547.5</v>
      </c>
    </row>
    <row r="6401" spans="1:10" ht="15.75">
      <c r="A6401" s="37">
        <f t="shared" si="196"/>
        <v>6397</v>
      </c>
      <c r="B6401" s="124" t="s">
        <v>201</v>
      </c>
      <c r="C6401" s="125" t="s">
        <v>11105</v>
      </c>
      <c r="D6401" s="125" t="s">
        <v>11106</v>
      </c>
      <c r="E6401" s="125" t="s">
        <v>13409</v>
      </c>
      <c r="F6401" s="125"/>
      <c r="G6401" s="125">
        <v>1</v>
      </c>
      <c r="H6401" s="152">
        <v>885</v>
      </c>
      <c r="I6401" s="162">
        <v>0.25</v>
      </c>
      <c r="J6401" s="158">
        <f t="shared" si="197"/>
        <v>663.75</v>
      </c>
    </row>
    <row r="6402" spans="1:10" ht="15.75">
      <c r="A6402" s="37">
        <f t="shared" si="196"/>
        <v>6398</v>
      </c>
      <c r="B6402" s="124" t="s">
        <v>201</v>
      </c>
      <c r="C6402" s="125" t="s">
        <v>11107</v>
      </c>
      <c r="D6402" s="125" t="s">
        <v>11108</v>
      </c>
      <c r="E6402" s="125" t="s">
        <v>13409</v>
      </c>
      <c r="F6402" s="125"/>
      <c r="G6402" s="125">
        <v>1</v>
      </c>
      <c r="H6402" s="152">
        <v>885</v>
      </c>
      <c r="I6402" s="162">
        <v>0.25</v>
      </c>
      <c r="J6402" s="158">
        <f t="shared" si="197"/>
        <v>663.75</v>
      </c>
    </row>
    <row r="6403" spans="1:10" ht="15.75">
      <c r="A6403" s="37">
        <f t="shared" si="196"/>
        <v>6399</v>
      </c>
      <c r="B6403" s="124" t="s">
        <v>201</v>
      </c>
      <c r="C6403" s="125" t="s">
        <v>11109</v>
      </c>
      <c r="D6403" s="125" t="s">
        <v>11110</v>
      </c>
      <c r="E6403" s="125" t="s">
        <v>13409</v>
      </c>
      <c r="F6403" s="125"/>
      <c r="G6403" s="125">
        <v>1</v>
      </c>
      <c r="H6403" s="152">
        <v>850</v>
      </c>
      <c r="I6403" s="162">
        <v>0.25</v>
      </c>
      <c r="J6403" s="158">
        <f t="shared" si="197"/>
        <v>637.5</v>
      </c>
    </row>
    <row r="6404" spans="1:10" ht="15.75">
      <c r="A6404" s="37">
        <f t="shared" si="196"/>
        <v>6400</v>
      </c>
      <c r="B6404" s="124" t="s">
        <v>201</v>
      </c>
      <c r="C6404" s="125" t="s">
        <v>11111</v>
      </c>
      <c r="D6404" s="125" t="s">
        <v>11112</v>
      </c>
      <c r="E6404" s="125" t="s">
        <v>13409</v>
      </c>
      <c r="F6404" s="125"/>
      <c r="G6404" s="125">
        <v>1</v>
      </c>
      <c r="H6404" s="152">
        <v>850</v>
      </c>
      <c r="I6404" s="162">
        <v>0.25</v>
      </c>
      <c r="J6404" s="158">
        <f t="shared" si="197"/>
        <v>637.5</v>
      </c>
    </row>
    <row r="6405" spans="1:10" ht="15.75">
      <c r="A6405" s="37">
        <f t="shared" si="196"/>
        <v>6401</v>
      </c>
      <c r="B6405" s="124" t="s">
        <v>201</v>
      </c>
      <c r="C6405" s="125" t="s">
        <v>11113</v>
      </c>
      <c r="D6405" s="125" t="s">
        <v>11114</v>
      </c>
      <c r="E6405" s="125" t="s">
        <v>13409</v>
      </c>
      <c r="F6405" s="125"/>
      <c r="G6405" s="125">
        <v>1</v>
      </c>
      <c r="H6405" s="152">
        <v>770</v>
      </c>
      <c r="I6405" s="162">
        <v>0.25</v>
      </c>
      <c r="J6405" s="158">
        <f t="shared" si="197"/>
        <v>577.5</v>
      </c>
    </row>
    <row r="6406" spans="1:10" ht="15.75">
      <c r="A6406" s="37">
        <f t="shared" si="196"/>
        <v>6402</v>
      </c>
      <c r="B6406" s="124" t="s">
        <v>201</v>
      </c>
      <c r="C6406" s="125" t="s">
        <v>11115</v>
      </c>
      <c r="D6406" s="125" t="s">
        <v>11116</v>
      </c>
      <c r="E6406" s="125" t="s">
        <v>13409</v>
      </c>
      <c r="F6406" s="125"/>
      <c r="G6406" s="125">
        <v>1</v>
      </c>
      <c r="H6406" s="152">
        <v>715</v>
      </c>
      <c r="I6406" s="162">
        <v>0.25</v>
      </c>
      <c r="J6406" s="158">
        <f t="shared" si="197"/>
        <v>536.25</v>
      </c>
    </row>
    <row r="6407" spans="1:10" ht="15.75">
      <c r="A6407" s="37">
        <f t="shared" ref="A6407:A6470" si="198">A6406+1</f>
        <v>6403</v>
      </c>
      <c r="B6407" s="124" t="s">
        <v>201</v>
      </c>
      <c r="C6407" s="125" t="s">
        <v>11117</v>
      </c>
      <c r="D6407" s="125" t="s">
        <v>11118</v>
      </c>
      <c r="E6407" s="125" t="s">
        <v>13409</v>
      </c>
      <c r="F6407" s="125"/>
      <c r="G6407" s="125">
        <v>1</v>
      </c>
      <c r="H6407" s="152">
        <v>730</v>
      </c>
      <c r="I6407" s="162">
        <v>0.25</v>
      </c>
      <c r="J6407" s="158">
        <f t="shared" si="197"/>
        <v>547.5</v>
      </c>
    </row>
    <row r="6408" spans="1:10" ht="15.75">
      <c r="A6408" s="37">
        <f t="shared" si="198"/>
        <v>6404</v>
      </c>
      <c r="B6408" s="124" t="s">
        <v>201</v>
      </c>
      <c r="C6408" s="125" t="s">
        <v>11119</v>
      </c>
      <c r="D6408" s="125" t="s">
        <v>11120</v>
      </c>
      <c r="E6408" s="125" t="s">
        <v>13409</v>
      </c>
      <c r="F6408" s="125"/>
      <c r="G6408" s="125">
        <v>1</v>
      </c>
      <c r="H6408" s="152">
        <v>875</v>
      </c>
      <c r="I6408" s="162">
        <v>0.25</v>
      </c>
      <c r="J6408" s="158">
        <f t="shared" si="197"/>
        <v>656.25</v>
      </c>
    </row>
    <row r="6409" spans="1:10" ht="15.75">
      <c r="A6409" s="37">
        <f t="shared" si="198"/>
        <v>6405</v>
      </c>
      <c r="B6409" s="124" t="s">
        <v>201</v>
      </c>
      <c r="C6409" s="125" t="s">
        <v>11121</v>
      </c>
      <c r="D6409" s="125" t="s">
        <v>11122</v>
      </c>
      <c r="E6409" s="125" t="s">
        <v>13409</v>
      </c>
      <c r="F6409" s="125"/>
      <c r="G6409" s="125">
        <v>1</v>
      </c>
      <c r="H6409" s="152">
        <v>850</v>
      </c>
      <c r="I6409" s="162">
        <v>0.25</v>
      </c>
      <c r="J6409" s="158">
        <f t="shared" si="197"/>
        <v>637.5</v>
      </c>
    </row>
    <row r="6410" spans="1:10" ht="15.75">
      <c r="A6410" s="37">
        <f t="shared" si="198"/>
        <v>6406</v>
      </c>
      <c r="B6410" s="124" t="s">
        <v>201</v>
      </c>
      <c r="C6410" s="125" t="s">
        <v>11123</v>
      </c>
      <c r="D6410" s="125" t="s">
        <v>11124</v>
      </c>
      <c r="E6410" s="125" t="s">
        <v>13409</v>
      </c>
      <c r="F6410" s="125"/>
      <c r="G6410" s="125">
        <v>1</v>
      </c>
      <c r="H6410" s="152">
        <v>850</v>
      </c>
      <c r="I6410" s="162">
        <v>0.25</v>
      </c>
      <c r="J6410" s="158">
        <f t="shared" si="197"/>
        <v>637.5</v>
      </c>
    </row>
    <row r="6411" spans="1:10" ht="15.75">
      <c r="A6411" s="37">
        <f t="shared" si="198"/>
        <v>6407</v>
      </c>
      <c r="B6411" s="124" t="s">
        <v>201</v>
      </c>
      <c r="C6411" s="125" t="s">
        <v>11125</v>
      </c>
      <c r="D6411" s="125" t="s">
        <v>11126</v>
      </c>
      <c r="E6411" s="125" t="s">
        <v>13409</v>
      </c>
      <c r="F6411" s="125"/>
      <c r="G6411" s="125">
        <v>1</v>
      </c>
      <c r="H6411" s="152">
        <v>695</v>
      </c>
      <c r="I6411" s="162">
        <v>0.25</v>
      </c>
      <c r="J6411" s="158">
        <f t="shared" si="197"/>
        <v>521.25</v>
      </c>
    </row>
    <row r="6412" spans="1:10" ht="15.75">
      <c r="A6412" s="37">
        <f t="shared" si="198"/>
        <v>6408</v>
      </c>
      <c r="B6412" s="124" t="s">
        <v>201</v>
      </c>
      <c r="C6412" s="125" t="s">
        <v>11127</v>
      </c>
      <c r="D6412" s="125" t="s">
        <v>11128</v>
      </c>
      <c r="E6412" s="125" t="s">
        <v>13409</v>
      </c>
      <c r="F6412" s="125"/>
      <c r="G6412" s="125">
        <v>1</v>
      </c>
      <c r="H6412" s="152">
        <v>770</v>
      </c>
      <c r="I6412" s="162">
        <v>0.25</v>
      </c>
      <c r="J6412" s="158">
        <f t="shared" si="197"/>
        <v>577.5</v>
      </c>
    </row>
    <row r="6413" spans="1:10" ht="15.75">
      <c r="A6413" s="37">
        <f t="shared" si="198"/>
        <v>6409</v>
      </c>
      <c r="B6413" s="124" t="s">
        <v>201</v>
      </c>
      <c r="C6413" s="125" t="s">
        <v>11129</v>
      </c>
      <c r="D6413" s="125" t="s">
        <v>11130</v>
      </c>
      <c r="E6413" s="125" t="s">
        <v>13409</v>
      </c>
      <c r="F6413" s="125"/>
      <c r="G6413" s="125">
        <v>1</v>
      </c>
      <c r="H6413" s="152">
        <v>710</v>
      </c>
      <c r="I6413" s="162">
        <v>0.25</v>
      </c>
      <c r="J6413" s="158">
        <f t="shared" si="197"/>
        <v>532.5</v>
      </c>
    </row>
    <row r="6414" spans="1:10" ht="15.75">
      <c r="A6414" s="37">
        <f t="shared" si="198"/>
        <v>6410</v>
      </c>
      <c r="B6414" s="124" t="s">
        <v>201</v>
      </c>
      <c r="C6414" s="125" t="s">
        <v>11131</v>
      </c>
      <c r="D6414" s="125" t="s">
        <v>11132</v>
      </c>
      <c r="E6414" s="125" t="s">
        <v>13409</v>
      </c>
      <c r="F6414" s="125"/>
      <c r="G6414" s="125">
        <v>1</v>
      </c>
      <c r="H6414" s="152">
        <v>770</v>
      </c>
      <c r="I6414" s="162">
        <v>0.25</v>
      </c>
      <c r="J6414" s="158">
        <f t="shared" si="197"/>
        <v>577.5</v>
      </c>
    </row>
    <row r="6415" spans="1:10" ht="15.75">
      <c r="A6415" s="37">
        <f t="shared" si="198"/>
        <v>6411</v>
      </c>
      <c r="B6415" s="124" t="s">
        <v>201</v>
      </c>
      <c r="C6415" s="125" t="s">
        <v>11133</v>
      </c>
      <c r="D6415" s="125" t="s">
        <v>11134</v>
      </c>
      <c r="E6415" s="125" t="s">
        <v>13409</v>
      </c>
      <c r="F6415" s="125"/>
      <c r="G6415" s="125">
        <v>1</v>
      </c>
      <c r="H6415" s="152">
        <v>770</v>
      </c>
      <c r="I6415" s="162">
        <v>0.25</v>
      </c>
      <c r="J6415" s="158">
        <f t="shared" si="197"/>
        <v>577.5</v>
      </c>
    </row>
    <row r="6416" spans="1:10" ht="15.75">
      <c r="A6416" s="37">
        <f t="shared" si="198"/>
        <v>6412</v>
      </c>
      <c r="B6416" s="124" t="s">
        <v>201</v>
      </c>
      <c r="C6416" s="125" t="s">
        <v>11135</v>
      </c>
      <c r="D6416" s="125" t="s">
        <v>11136</v>
      </c>
      <c r="E6416" s="125" t="s">
        <v>13409</v>
      </c>
      <c r="F6416" s="125"/>
      <c r="G6416" s="125">
        <v>1</v>
      </c>
      <c r="H6416" s="152">
        <v>730</v>
      </c>
      <c r="I6416" s="162">
        <v>0.25</v>
      </c>
      <c r="J6416" s="158">
        <f t="shared" si="197"/>
        <v>547.5</v>
      </c>
    </row>
    <row r="6417" spans="1:10" ht="15.75">
      <c r="A6417" s="37">
        <f t="shared" si="198"/>
        <v>6413</v>
      </c>
      <c r="B6417" s="124" t="s">
        <v>201</v>
      </c>
      <c r="C6417" s="125" t="s">
        <v>11137</v>
      </c>
      <c r="D6417" s="125" t="s">
        <v>11138</v>
      </c>
      <c r="E6417" s="125" t="s">
        <v>13409</v>
      </c>
      <c r="F6417" s="125"/>
      <c r="G6417" s="125">
        <v>1</v>
      </c>
      <c r="H6417" s="152">
        <v>770</v>
      </c>
      <c r="I6417" s="162">
        <v>0.25</v>
      </c>
      <c r="J6417" s="158">
        <f t="shared" si="197"/>
        <v>577.5</v>
      </c>
    </row>
    <row r="6418" spans="1:10" ht="15.75">
      <c r="A6418" s="37">
        <f t="shared" si="198"/>
        <v>6414</v>
      </c>
      <c r="B6418" s="124" t="s">
        <v>201</v>
      </c>
      <c r="C6418" s="125" t="s">
        <v>11139</v>
      </c>
      <c r="D6418" s="125" t="s">
        <v>11140</v>
      </c>
      <c r="E6418" s="125" t="s">
        <v>13409</v>
      </c>
      <c r="F6418" s="125"/>
      <c r="G6418" s="125">
        <v>1</v>
      </c>
      <c r="H6418" s="152">
        <v>885</v>
      </c>
      <c r="I6418" s="162">
        <v>0.25</v>
      </c>
      <c r="J6418" s="158">
        <f t="shared" ref="J6418:J6481" si="199">H6418*(1-I6418)</f>
        <v>663.75</v>
      </c>
    </row>
    <row r="6419" spans="1:10" ht="15.75">
      <c r="A6419" s="37">
        <f t="shared" si="198"/>
        <v>6415</v>
      </c>
      <c r="B6419" s="124" t="s">
        <v>201</v>
      </c>
      <c r="C6419" s="125" t="s">
        <v>11141</v>
      </c>
      <c r="D6419" s="125" t="s">
        <v>11142</v>
      </c>
      <c r="E6419" s="125" t="s">
        <v>13409</v>
      </c>
      <c r="F6419" s="125"/>
      <c r="G6419" s="125">
        <v>1</v>
      </c>
      <c r="H6419" s="152">
        <v>885</v>
      </c>
      <c r="I6419" s="162">
        <v>0.25</v>
      </c>
      <c r="J6419" s="158">
        <f t="shared" si="199"/>
        <v>663.75</v>
      </c>
    </row>
    <row r="6420" spans="1:10" ht="15.75">
      <c r="A6420" s="37">
        <f t="shared" si="198"/>
        <v>6416</v>
      </c>
      <c r="B6420" s="124" t="s">
        <v>201</v>
      </c>
      <c r="C6420" s="125" t="s">
        <v>11143</v>
      </c>
      <c r="D6420" s="125" t="s">
        <v>11144</v>
      </c>
      <c r="E6420" s="125" t="s">
        <v>13409</v>
      </c>
      <c r="F6420" s="125"/>
      <c r="G6420" s="125">
        <v>1</v>
      </c>
      <c r="H6420" s="152">
        <v>850</v>
      </c>
      <c r="I6420" s="162">
        <v>0.25</v>
      </c>
      <c r="J6420" s="158">
        <f t="shared" si="199"/>
        <v>637.5</v>
      </c>
    </row>
    <row r="6421" spans="1:10" ht="15.75">
      <c r="A6421" s="37">
        <f t="shared" si="198"/>
        <v>6417</v>
      </c>
      <c r="B6421" s="124" t="s">
        <v>201</v>
      </c>
      <c r="C6421" s="125" t="s">
        <v>11145</v>
      </c>
      <c r="D6421" s="125" t="s">
        <v>11146</v>
      </c>
      <c r="E6421" s="125" t="s">
        <v>13409</v>
      </c>
      <c r="F6421" s="125"/>
      <c r="G6421" s="125">
        <v>1</v>
      </c>
      <c r="H6421" s="152">
        <v>850</v>
      </c>
      <c r="I6421" s="162">
        <v>0.25</v>
      </c>
      <c r="J6421" s="158">
        <f t="shared" si="199"/>
        <v>637.5</v>
      </c>
    </row>
    <row r="6422" spans="1:10" ht="15.75">
      <c r="A6422" s="37">
        <f t="shared" si="198"/>
        <v>6418</v>
      </c>
      <c r="B6422" s="124" t="s">
        <v>201</v>
      </c>
      <c r="C6422" s="125" t="s">
        <v>11147</v>
      </c>
      <c r="D6422" s="125" t="s">
        <v>11148</v>
      </c>
      <c r="E6422" s="125" t="s">
        <v>13409</v>
      </c>
      <c r="F6422" s="125"/>
      <c r="G6422" s="125">
        <v>1</v>
      </c>
      <c r="H6422" s="152">
        <v>1170</v>
      </c>
      <c r="I6422" s="162">
        <v>0.25</v>
      </c>
      <c r="J6422" s="158">
        <f t="shared" si="199"/>
        <v>877.5</v>
      </c>
    </row>
    <row r="6423" spans="1:10" ht="15.75">
      <c r="A6423" s="37">
        <f t="shared" si="198"/>
        <v>6419</v>
      </c>
      <c r="B6423" s="124" t="s">
        <v>201</v>
      </c>
      <c r="C6423" s="125" t="s">
        <v>11149</v>
      </c>
      <c r="D6423" s="125" t="s">
        <v>11150</v>
      </c>
      <c r="E6423" s="125" t="s">
        <v>13409</v>
      </c>
      <c r="F6423" s="125"/>
      <c r="G6423" s="125">
        <v>1</v>
      </c>
      <c r="H6423" s="152">
        <v>1250</v>
      </c>
      <c r="I6423" s="162">
        <v>0.25</v>
      </c>
      <c r="J6423" s="158">
        <f t="shared" si="199"/>
        <v>937.5</v>
      </c>
    </row>
    <row r="6424" spans="1:10" ht="15.75">
      <c r="A6424" s="37">
        <f t="shared" si="198"/>
        <v>6420</v>
      </c>
      <c r="B6424" s="124" t="s">
        <v>201</v>
      </c>
      <c r="C6424" s="125" t="s">
        <v>11151</v>
      </c>
      <c r="D6424" s="125" t="s">
        <v>11152</v>
      </c>
      <c r="E6424" s="125" t="s">
        <v>13409</v>
      </c>
      <c r="F6424" s="125"/>
      <c r="G6424" s="125">
        <v>1</v>
      </c>
      <c r="H6424" s="152">
        <v>1300</v>
      </c>
      <c r="I6424" s="162">
        <v>0.25</v>
      </c>
      <c r="J6424" s="158">
        <f t="shared" si="199"/>
        <v>975</v>
      </c>
    </row>
    <row r="6425" spans="1:10" ht="15.75">
      <c r="A6425" s="37">
        <f t="shared" si="198"/>
        <v>6421</v>
      </c>
      <c r="B6425" s="124" t="s">
        <v>201</v>
      </c>
      <c r="C6425" s="125" t="s">
        <v>11153</v>
      </c>
      <c r="D6425" s="125" t="s">
        <v>11154</v>
      </c>
      <c r="E6425" s="125" t="s">
        <v>13409</v>
      </c>
      <c r="F6425" s="125"/>
      <c r="G6425" s="125">
        <v>1</v>
      </c>
      <c r="H6425" s="152">
        <v>1390</v>
      </c>
      <c r="I6425" s="162">
        <v>0.25</v>
      </c>
      <c r="J6425" s="158">
        <f t="shared" si="199"/>
        <v>1042.5</v>
      </c>
    </row>
    <row r="6426" spans="1:10" ht="15.75">
      <c r="A6426" s="37">
        <f t="shared" si="198"/>
        <v>6422</v>
      </c>
      <c r="B6426" s="124" t="s">
        <v>201</v>
      </c>
      <c r="C6426" s="125" t="s">
        <v>11155</v>
      </c>
      <c r="D6426" s="125" t="s">
        <v>11156</v>
      </c>
      <c r="E6426" s="125" t="s">
        <v>13409</v>
      </c>
      <c r="F6426" s="125"/>
      <c r="G6426" s="125">
        <v>1</v>
      </c>
      <c r="H6426" s="152">
        <v>38.5</v>
      </c>
      <c r="I6426" s="162">
        <v>0.25</v>
      </c>
      <c r="J6426" s="158">
        <f t="shared" si="199"/>
        <v>28.875</v>
      </c>
    </row>
    <row r="6427" spans="1:10" ht="15.75">
      <c r="A6427" s="37">
        <f t="shared" si="198"/>
        <v>6423</v>
      </c>
      <c r="B6427" s="124" t="s">
        <v>201</v>
      </c>
      <c r="C6427" s="125" t="s">
        <v>11157</v>
      </c>
      <c r="D6427" s="125" t="s">
        <v>11158</v>
      </c>
      <c r="E6427" s="125" t="s">
        <v>13409</v>
      </c>
      <c r="F6427" s="125"/>
      <c r="G6427" s="125">
        <v>1</v>
      </c>
      <c r="H6427" s="152">
        <v>23</v>
      </c>
      <c r="I6427" s="162">
        <v>0.25</v>
      </c>
      <c r="J6427" s="158">
        <f t="shared" si="199"/>
        <v>17.25</v>
      </c>
    </row>
    <row r="6428" spans="1:10" ht="15.75">
      <c r="A6428" s="37">
        <f t="shared" si="198"/>
        <v>6424</v>
      </c>
      <c r="B6428" s="124" t="s">
        <v>201</v>
      </c>
      <c r="C6428" s="125" t="s">
        <v>11159</v>
      </c>
      <c r="D6428" s="125" t="s">
        <v>11160</v>
      </c>
      <c r="E6428" s="125" t="s">
        <v>13409</v>
      </c>
      <c r="F6428" s="125"/>
      <c r="G6428" s="125">
        <v>1</v>
      </c>
      <c r="H6428" s="152">
        <v>186</v>
      </c>
      <c r="I6428" s="162">
        <v>0.25</v>
      </c>
      <c r="J6428" s="158">
        <f t="shared" si="199"/>
        <v>139.5</v>
      </c>
    </row>
    <row r="6429" spans="1:10" ht="15.75">
      <c r="A6429" s="37">
        <f t="shared" si="198"/>
        <v>6425</v>
      </c>
      <c r="B6429" s="124" t="s">
        <v>201</v>
      </c>
      <c r="C6429" s="125" t="s">
        <v>11161</v>
      </c>
      <c r="D6429" s="125" t="s">
        <v>11162</v>
      </c>
      <c r="E6429" s="125" t="s">
        <v>13409</v>
      </c>
      <c r="F6429" s="125"/>
      <c r="G6429" s="125">
        <v>1</v>
      </c>
      <c r="H6429" s="152">
        <v>278</v>
      </c>
      <c r="I6429" s="162">
        <v>0.25</v>
      </c>
      <c r="J6429" s="158">
        <f t="shared" si="199"/>
        <v>208.5</v>
      </c>
    </row>
    <row r="6430" spans="1:10" ht="15.75">
      <c r="A6430" s="37">
        <f t="shared" si="198"/>
        <v>6426</v>
      </c>
      <c r="B6430" s="124" t="s">
        <v>201</v>
      </c>
      <c r="C6430" s="125" t="s">
        <v>11163</v>
      </c>
      <c r="D6430" s="125" t="s">
        <v>11164</v>
      </c>
      <c r="E6430" s="125" t="s">
        <v>13409</v>
      </c>
      <c r="F6430" s="125"/>
      <c r="G6430" s="125">
        <v>1</v>
      </c>
      <c r="H6430" s="152">
        <v>186</v>
      </c>
      <c r="I6430" s="162">
        <v>0.25</v>
      </c>
      <c r="J6430" s="158">
        <f t="shared" si="199"/>
        <v>139.5</v>
      </c>
    </row>
    <row r="6431" spans="1:10" ht="15.75">
      <c r="A6431" s="37">
        <f t="shared" si="198"/>
        <v>6427</v>
      </c>
      <c r="B6431" s="124" t="s">
        <v>201</v>
      </c>
      <c r="C6431" s="125" t="s">
        <v>11165</v>
      </c>
      <c r="D6431" s="125" t="s">
        <v>11166</v>
      </c>
      <c r="E6431" s="125" t="s">
        <v>13409</v>
      </c>
      <c r="F6431" s="125"/>
      <c r="G6431" s="125">
        <v>1</v>
      </c>
      <c r="H6431" s="152">
        <v>264</v>
      </c>
      <c r="I6431" s="162">
        <v>0.25</v>
      </c>
      <c r="J6431" s="158">
        <f t="shared" si="199"/>
        <v>198</v>
      </c>
    </row>
    <row r="6432" spans="1:10" ht="15.75">
      <c r="A6432" s="37">
        <f t="shared" si="198"/>
        <v>6428</v>
      </c>
      <c r="B6432" s="124" t="s">
        <v>201</v>
      </c>
      <c r="C6432" s="125" t="s">
        <v>11167</v>
      </c>
      <c r="D6432" s="125" t="s">
        <v>11168</v>
      </c>
      <c r="E6432" s="125" t="s">
        <v>13409</v>
      </c>
      <c r="F6432" s="125"/>
      <c r="G6432" s="125">
        <v>1</v>
      </c>
      <c r="H6432" s="152">
        <v>264</v>
      </c>
      <c r="I6432" s="162">
        <v>0.25</v>
      </c>
      <c r="J6432" s="158">
        <f t="shared" si="199"/>
        <v>198</v>
      </c>
    </row>
    <row r="6433" spans="1:10" ht="15.75">
      <c r="A6433" s="37">
        <f t="shared" si="198"/>
        <v>6429</v>
      </c>
      <c r="B6433" s="124" t="s">
        <v>201</v>
      </c>
      <c r="C6433" s="125" t="s">
        <v>11169</v>
      </c>
      <c r="D6433" s="125" t="s">
        <v>11170</v>
      </c>
      <c r="E6433" s="125" t="s">
        <v>13409</v>
      </c>
      <c r="F6433" s="125"/>
      <c r="G6433" s="125">
        <v>1</v>
      </c>
      <c r="H6433" s="152">
        <v>278</v>
      </c>
      <c r="I6433" s="162">
        <v>0.25</v>
      </c>
      <c r="J6433" s="158">
        <f t="shared" si="199"/>
        <v>208.5</v>
      </c>
    </row>
    <row r="6434" spans="1:10" ht="15.75">
      <c r="A6434" s="37">
        <f t="shared" si="198"/>
        <v>6430</v>
      </c>
      <c r="B6434" s="124" t="s">
        <v>201</v>
      </c>
      <c r="C6434" s="125" t="s">
        <v>11171</v>
      </c>
      <c r="D6434" s="125" t="s">
        <v>11172</v>
      </c>
      <c r="E6434" s="125" t="s">
        <v>13409</v>
      </c>
      <c r="F6434" s="125"/>
      <c r="G6434" s="125">
        <v>1</v>
      </c>
      <c r="H6434" s="152">
        <v>278</v>
      </c>
      <c r="I6434" s="162">
        <v>0.25</v>
      </c>
      <c r="J6434" s="158">
        <f t="shared" si="199"/>
        <v>208.5</v>
      </c>
    </row>
    <row r="6435" spans="1:10" ht="30">
      <c r="A6435" s="37">
        <f t="shared" si="198"/>
        <v>6431</v>
      </c>
      <c r="B6435" s="124" t="s">
        <v>201</v>
      </c>
      <c r="C6435" s="125" t="s">
        <v>11173</v>
      </c>
      <c r="D6435" s="125" t="s">
        <v>11174</v>
      </c>
      <c r="E6435" s="125" t="s">
        <v>13409</v>
      </c>
      <c r="F6435" s="125"/>
      <c r="G6435" s="125">
        <v>1</v>
      </c>
      <c r="H6435" s="152">
        <v>134</v>
      </c>
      <c r="I6435" s="162">
        <v>0.25</v>
      </c>
      <c r="J6435" s="158">
        <f t="shared" si="199"/>
        <v>100.5</v>
      </c>
    </row>
    <row r="6436" spans="1:10" ht="15.75">
      <c r="A6436" s="37">
        <f t="shared" si="198"/>
        <v>6432</v>
      </c>
      <c r="B6436" s="124" t="s">
        <v>201</v>
      </c>
      <c r="C6436" s="125" t="s">
        <v>11175</v>
      </c>
      <c r="D6436" s="125" t="s">
        <v>11176</v>
      </c>
      <c r="E6436" s="125" t="s">
        <v>13409</v>
      </c>
      <c r="F6436" s="125"/>
      <c r="G6436" s="125">
        <v>1</v>
      </c>
      <c r="H6436" s="152">
        <v>307</v>
      </c>
      <c r="I6436" s="162">
        <v>0.25</v>
      </c>
      <c r="J6436" s="158">
        <f t="shared" si="199"/>
        <v>230.25</v>
      </c>
    </row>
    <row r="6437" spans="1:10" ht="15.75">
      <c r="A6437" s="37">
        <f t="shared" si="198"/>
        <v>6433</v>
      </c>
      <c r="B6437" s="124" t="s">
        <v>201</v>
      </c>
      <c r="C6437" s="125" t="s">
        <v>11177</v>
      </c>
      <c r="D6437" s="125" t="s">
        <v>11178</v>
      </c>
      <c r="E6437" s="125" t="s">
        <v>13409</v>
      </c>
      <c r="F6437" s="125"/>
      <c r="G6437" s="125">
        <v>1</v>
      </c>
      <c r="H6437" s="152">
        <v>125</v>
      </c>
      <c r="I6437" s="162">
        <v>0.25</v>
      </c>
      <c r="J6437" s="158">
        <f t="shared" si="199"/>
        <v>93.75</v>
      </c>
    </row>
    <row r="6438" spans="1:10" ht="15.75">
      <c r="A6438" s="37">
        <f t="shared" si="198"/>
        <v>6434</v>
      </c>
      <c r="B6438" s="124" t="s">
        <v>201</v>
      </c>
      <c r="C6438" s="125" t="s">
        <v>11179</v>
      </c>
      <c r="D6438" s="125" t="s">
        <v>11180</v>
      </c>
      <c r="E6438" s="125" t="s">
        <v>13409</v>
      </c>
      <c r="F6438" s="125"/>
      <c r="G6438" s="125">
        <v>1</v>
      </c>
      <c r="H6438" s="152">
        <v>2780</v>
      </c>
      <c r="I6438" s="162">
        <v>0.25</v>
      </c>
      <c r="J6438" s="158">
        <f t="shared" si="199"/>
        <v>2085</v>
      </c>
    </row>
    <row r="6439" spans="1:10" ht="15.75">
      <c r="A6439" s="37">
        <f t="shared" si="198"/>
        <v>6435</v>
      </c>
      <c r="B6439" s="124" t="s">
        <v>201</v>
      </c>
      <c r="C6439" s="125" t="s">
        <v>11181</v>
      </c>
      <c r="D6439" s="125" t="s">
        <v>11182</v>
      </c>
      <c r="E6439" s="125" t="s">
        <v>13409</v>
      </c>
      <c r="F6439" s="125"/>
      <c r="G6439" s="125">
        <v>1</v>
      </c>
      <c r="H6439" s="152">
        <v>1350</v>
      </c>
      <c r="I6439" s="162">
        <v>0.25</v>
      </c>
      <c r="J6439" s="158">
        <f t="shared" si="199"/>
        <v>1012.5</v>
      </c>
    </row>
    <row r="6440" spans="1:10" ht="15.75">
      <c r="A6440" s="37">
        <f t="shared" si="198"/>
        <v>6436</v>
      </c>
      <c r="B6440" s="124" t="s">
        <v>201</v>
      </c>
      <c r="C6440" s="125" t="s">
        <v>11183</v>
      </c>
      <c r="D6440" s="125" t="s">
        <v>11184</v>
      </c>
      <c r="E6440" s="125" t="s">
        <v>13409</v>
      </c>
      <c r="F6440" s="125"/>
      <c r="G6440" s="125">
        <v>1</v>
      </c>
      <c r="H6440" s="152">
        <v>72.5</v>
      </c>
      <c r="I6440" s="162">
        <v>0.25</v>
      </c>
      <c r="J6440" s="158">
        <f t="shared" si="199"/>
        <v>54.375</v>
      </c>
    </row>
    <row r="6441" spans="1:10" ht="15.75">
      <c r="A6441" s="37">
        <f t="shared" si="198"/>
        <v>6437</v>
      </c>
      <c r="B6441" s="124" t="s">
        <v>201</v>
      </c>
      <c r="C6441" s="125" t="s">
        <v>11185</v>
      </c>
      <c r="D6441" s="125" t="s">
        <v>11186</v>
      </c>
      <c r="E6441" s="125" t="s">
        <v>13409</v>
      </c>
      <c r="F6441" s="125"/>
      <c r="G6441" s="125">
        <v>1</v>
      </c>
      <c r="H6441" s="152">
        <v>181</v>
      </c>
      <c r="I6441" s="162">
        <v>0.25</v>
      </c>
      <c r="J6441" s="158">
        <f t="shared" si="199"/>
        <v>135.75</v>
      </c>
    </row>
    <row r="6442" spans="1:10" ht="15.75">
      <c r="A6442" s="37">
        <f t="shared" si="198"/>
        <v>6438</v>
      </c>
      <c r="B6442" s="124" t="s">
        <v>201</v>
      </c>
      <c r="C6442" s="125" t="s">
        <v>11187</v>
      </c>
      <c r="D6442" s="125" t="s">
        <v>11188</v>
      </c>
      <c r="E6442" s="125" t="s">
        <v>13409</v>
      </c>
      <c r="F6442" s="125"/>
      <c r="G6442" s="125">
        <v>1</v>
      </c>
      <c r="H6442" s="152">
        <v>454</v>
      </c>
      <c r="I6442" s="162">
        <v>0.25</v>
      </c>
      <c r="J6442" s="158">
        <f t="shared" si="199"/>
        <v>340.5</v>
      </c>
    </row>
    <row r="6443" spans="1:10" ht="15.75">
      <c r="A6443" s="37">
        <f t="shared" si="198"/>
        <v>6439</v>
      </c>
      <c r="B6443" s="124" t="s">
        <v>201</v>
      </c>
      <c r="C6443" s="125" t="s">
        <v>11189</v>
      </c>
      <c r="D6443" s="125" t="s">
        <v>11190</v>
      </c>
      <c r="E6443" s="125" t="s">
        <v>13409</v>
      </c>
      <c r="F6443" s="125"/>
      <c r="G6443" s="125">
        <v>1</v>
      </c>
      <c r="H6443" s="152">
        <v>86</v>
      </c>
      <c r="I6443" s="162">
        <v>0.25</v>
      </c>
      <c r="J6443" s="158">
        <f t="shared" si="199"/>
        <v>64.5</v>
      </c>
    </row>
    <row r="6444" spans="1:10" ht="15.75">
      <c r="A6444" s="37">
        <f t="shared" si="198"/>
        <v>6440</v>
      </c>
      <c r="B6444" s="124" t="s">
        <v>201</v>
      </c>
      <c r="C6444" s="125" t="s">
        <v>11191</v>
      </c>
      <c r="D6444" s="125" t="s">
        <v>11192</v>
      </c>
      <c r="E6444" s="125" t="s">
        <v>13409</v>
      </c>
      <c r="F6444" s="125"/>
      <c r="G6444" s="125">
        <v>1</v>
      </c>
      <c r="H6444" s="152">
        <v>4.9000000000000004</v>
      </c>
      <c r="I6444" s="162">
        <v>0.25</v>
      </c>
      <c r="J6444" s="158">
        <f t="shared" si="199"/>
        <v>3.6750000000000003</v>
      </c>
    </row>
    <row r="6445" spans="1:10" ht="15.75">
      <c r="A6445" s="37">
        <f t="shared" si="198"/>
        <v>6441</v>
      </c>
      <c r="B6445" s="124" t="s">
        <v>201</v>
      </c>
      <c r="C6445" s="125" t="s">
        <v>11193</v>
      </c>
      <c r="D6445" s="125" t="s">
        <v>11194</v>
      </c>
      <c r="E6445" s="125" t="s">
        <v>13409</v>
      </c>
      <c r="F6445" s="125"/>
      <c r="G6445" s="125">
        <v>1</v>
      </c>
      <c r="H6445" s="152">
        <v>25.5</v>
      </c>
      <c r="I6445" s="162">
        <v>0.25</v>
      </c>
      <c r="J6445" s="158">
        <f t="shared" si="199"/>
        <v>19.125</v>
      </c>
    </row>
    <row r="6446" spans="1:10" ht="15.75">
      <c r="A6446" s="37">
        <f t="shared" si="198"/>
        <v>6442</v>
      </c>
      <c r="B6446" s="124" t="s">
        <v>201</v>
      </c>
      <c r="C6446" s="125" t="s">
        <v>11195</v>
      </c>
      <c r="D6446" s="125" t="s">
        <v>11196</v>
      </c>
      <c r="E6446" s="125" t="s">
        <v>13409</v>
      </c>
      <c r="F6446" s="125"/>
      <c r="G6446" s="125">
        <v>1</v>
      </c>
      <c r="H6446" s="152">
        <v>705</v>
      </c>
      <c r="I6446" s="162">
        <v>0.25</v>
      </c>
      <c r="J6446" s="158">
        <f t="shared" si="199"/>
        <v>528.75</v>
      </c>
    </row>
    <row r="6447" spans="1:10" ht="15.75">
      <c r="A6447" s="37">
        <f t="shared" si="198"/>
        <v>6443</v>
      </c>
      <c r="B6447" s="124" t="s">
        <v>201</v>
      </c>
      <c r="C6447" s="125" t="s">
        <v>11197</v>
      </c>
      <c r="D6447" s="125" t="s">
        <v>11198</v>
      </c>
      <c r="E6447" s="125" t="s">
        <v>13409</v>
      </c>
      <c r="F6447" s="125"/>
      <c r="G6447" s="125">
        <v>1</v>
      </c>
      <c r="H6447" s="152">
        <v>402</v>
      </c>
      <c r="I6447" s="162">
        <v>0.25</v>
      </c>
      <c r="J6447" s="158">
        <f t="shared" si="199"/>
        <v>301.5</v>
      </c>
    </row>
    <row r="6448" spans="1:10" ht="15.75">
      <c r="A6448" s="37">
        <f t="shared" si="198"/>
        <v>6444</v>
      </c>
      <c r="B6448" s="124" t="s">
        <v>201</v>
      </c>
      <c r="C6448" s="125" t="s">
        <v>11199</v>
      </c>
      <c r="D6448" s="125" t="s">
        <v>11200</v>
      </c>
      <c r="E6448" s="125" t="s">
        <v>13409</v>
      </c>
      <c r="F6448" s="125"/>
      <c r="G6448" s="125">
        <v>1</v>
      </c>
      <c r="H6448" s="152">
        <v>214</v>
      </c>
      <c r="I6448" s="162">
        <v>0.25</v>
      </c>
      <c r="J6448" s="158">
        <f t="shared" si="199"/>
        <v>160.5</v>
      </c>
    </row>
    <row r="6449" spans="1:10" ht="15.75">
      <c r="A6449" s="37">
        <f t="shared" si="198"/>
        <v>6445</v>
      </c>
      <c r="B6449" s="124" t="s">
        <v>201</v>
      </c>
      <c r="C6449" s="125" t="s">
        <v>11201</v>
      </c>
      <c r="D6449" s="125" t="s">
        <v>11202</v>
      </c>
      <c r="E6449" s="125" t="s">
        <v>13409</v>
      </c>
      <c r="F6449" s="125"/>
      <c r="G6449" s="125">
        <v>1</v>
      </c>
      <c r="H6449" s="152">
        <v>1205</v>
      </c>
      <c r="I6449" s="162">
        <v>0.25</v>
      </c>
      <c r="J6449" s="158">
        <f t="shared" si="199"/>
        <v>903.75</v>
      </c>
    </row>
    <row r="6450" spans="1:10" ht="15.75">
      <c r="A6450" s="37">
        <f t="shared" si="198"/>
        <v>6446</v>
      </c>
      <c r="B6450" s="124" t="s">
        <v>201</v>
      </c>
      <c r="C6450" s="125" t="s">
        <v>11203</v>
      </c>
      <c r="D6450" s="125" t="s">
        <v>11204</v>
      </c>
      <c r="E6450" s="125" t="s">
        <v>13409</v>
      </c>
      <c r="F6450" s="125"/>
      <c r="G6450" s="125">
        <v>1</v>
      </c>
      <c r="H6450" s="152">
        <v>1690</v>
      </c>
      <c r="I6450" s="162">
        <v>0.25</v>
      </c>
      <c r="J6450" s="158">
        <f t="shared" si="199"/>
        <v>1267.5</v>
      </c>
    </row>
    <row r="6451" spans="1:10" ht="15.75">
      <c r="A6451" s="37">
        <f t="shared" si="198"/>
        <v>6447</v>
      </c>
      <c r="B6451" s="124" t="s">
        <v>201</v>
      </c>
      <c r="C6451" s="125" t="s">
        <v>11205</v>
      </c>
      <c r="D6451" s="125" t="s">
        <v>11206</v>
      </c>
      <c r="E6451" s="125" t="s">
        <v>13409</v>
      </c>
      <c r="F6451" s="125"/>
      <c r="G6451" s="125">
        <v>1</v>
      </c>
      <c r="H6451" s="152">
        <v>2900</v>
      </c>
      <c r="I6451" s="162">
        <v>0.25</v>
      </c>
      <c r="J6451" s="158">
        <f t="shared" si="199"/>
        <v>2175</v>
      </c>
    </row>
    <row r="6452" spans="1:10" ht="15.75">
      <c r="A6452" s="37">
        <f t="shared" si="198"/>
        <v>6448</v>
      </c>
      <c r="B6452" s="124" t="s">
        <v>201</v>
      </c>
      <c r="C6452" s="125" t="s">
        <v>11207</v>
      </c>
      <c r="D6452" s="125" t="s">
        <v>11208</v>
      </c>
      <c r="E6452" s="125" t="s">
        <v>13409</v>
      </c>
      <c r="F6452" s="125"/>
      <c r="G6452" s="125">
        <v>1</v>
      </c>
      <c r="H6452" s="152">
        <v>2580</v>
      </c>
      <c r="I6452" s="162">
        <v>0.25</v>
      </c>
      <c r="J6452" s="158">
        <f t="shared" si="199"/>
        <v>1935</v>
      </c>
    </row>
    <row r="6453" spans="1:10" ht="15.75">
      <c r="A6453" s="37">
        <f t="shared" si="198"/>
        <v>6449</v>
      </c>
      <c r="B6453" s="124" t="s">
        <v>201</v>
      </c>
      <c r="C6453" s="125" t="s">
        <v>11209</v>
      </c>
      <c r="D6453" s="125" t="s">
        <v>11210</v>
      </c>
      <c r="E6453" s="125" t="s">
        <v>13409</v>
      </c>
      <c r="F6453" s="125"/>
      <c r="G6453" s="125">
        <v>1</v>
      </c>
      <c r="H6453" s="152">
        <v>0.25</v>
      </c>
      <c r="I6453" s="162">
        <v>0.25</v>
      </c>
      <c r="J6453" s="158">
        <f t="shared" si="199"/>
        <v>0.1875</v>
      </c>
    </row>
    <row r="6454" spans="1:10" ht="15.75">
      <c r="A6454" s="37">
        <f t="shared" si="198"/>
        <v>6450</v>
      </c>
      <c r="B6454" s="124" t="s">
        <v>201</v>
      </c>
      <c r="C6454" s="125" t="s">
        <v>11211</v>
      </c>
      <c r="D6454" s="125" t="s">
        <v>11212</v>
      </c>
      <c r="E6454" s="125" t="s">
        <v>13409</v>
      </c>
      <c r="F6454" s="125"/>
      <c r="G6454" s="125">
        <v>1</v>
      </c>
      <c r="H6454" s="152">
        <v>582</v>
      </c>
      <c r="I6454" s="162">
        <v>0.25</v>
      </c>
      <c r="J6454" s="158">
        <f t="shared" si="199"/>
        <v>436.5</v>
      </c>
    </row>
    <row r="6455" spans="1:10" ht="15.75">
      <c r="A6455" s="37">
        <f t="shared" si="198"/>
        <v>6451</v>
      </c>
      <c r="B6455" s="124" t="s">
        <v>201</v>
      </c>
      <c r="C6455" s="125" t="s">
        <v>11213</v>
      </c>
      <c r="D6455" s="125" t="s">
        <v>11214</v>
      </c>
      <c r="E6455" s="125" t="s">
        <v>13409</v>
      </c>
      <c r="F6455" s="125"/>
      <c r="G6455" s="125">
        <v>1</v>
      </c>
      <c r="H6455" s="152">
        <v>1140</v>
      </c>
      <c r="I6455" s="162">
        <v>0.25</v>
      </c>
      <c r="J6455" s="158">
        <f t="shared" si="199"/>
        <v>855</v>
      </c>
    </row>
    <row r="6456" spans="1:10" ht="15.75">
      <c r="A6456" s="37">
        <f t="shared" si="198"/>
        <v>6452</v>
      </c>
      <c r="B6456" s="124" t="s">
        <v>201</v>
      </c>
      <c r="C6456" s="125" t="s">
        <v>11215</v>
      </c>
      <c r="D6456" s="125" t="s">
        <v>11216</v>
      </c>
      <c r="E6456" s="125" t="s">
        <v>13409</v>
      </c>
      <c r="F6456" s="125"/>
      <c r="G6456" s="125">
        <v>1</v>
      </c>
      <c r="H6456" s="152">
        <v>1140</v>
      </c>
      <c r="I6456" s="162">
        <v>0.25</v>
      </c>
      <c r="J6456" s="158">
        <f t="shared" si="199"/>
        <v>855</v>
      </c>
    </row>
    <row r="6457" spans="1:10" ht="15.75">
      <c r="A6457" s="37">
        <f t="shared" si="198"/>
        <v>6453</v>
      </c>
      <c r="B6457" s="124" t="s">
        <v>201</v>
      </c>
      <c r="C6457" s="125" t="s">
        <v>11217</v>
      </c>
      <c r="D6457" s="125" t="s">
        <v>11218</v>
      </c>
      <c r="E6457" s="125" t="s">
        <v>13409</v>
      </c>
      <c r="F6457" s="125"/>
      <c r="G6457" s="125">
        <v>1</v>
      </c>
      <c r="H6457" s="152">
        <v>1310</v>
      </c>
      <c r="I6457" s="162">
        <v>0.25</v>
      </c>
      <c r="J6457" s="158">
        <f t="shared" si="199"/>
        <v>982.5</v>
      </c>
    </row>
    <row r="6458" spans="1:10" ht="15.75">
      <c r="A6458" s="37">
        <f t="shared" si="198"/>
        <v>6454</v>
      </c>
      <c r="B6458" s="124" t="s">
        <v>201</v>
      </c>
      <c r="C6458" s="125" t="s">
        <v>11219</v>
      </c>
      <c r="D6458" s="125" t="s">
        <v>11220</v>
      </c>
      <c r="E6458" s="125" t="s">
        <v>13409</v>
      </c>
      <c r="F6458" s="125"/>
      <c r="G6458" s="125">
        <v>1</v>
      </c>
      <c r="H6458" s="152">
        <v>950</v>
      </c>
      <c r="I6458" s="162">
        <v>0.25</v>
      </c>
      <c r="J6458" s="158">
        <f t="shared" si="199"/>
        <v>712.5</v>
      </c>
    </row>
    <row r="6459" spans="1:10" ht="15.75">
      <c r="A6459" s="37">
        <f t="shared" si="198"/>
        <v>6455</v>
      </c>
      <c r="B6459" s="124" t="s">
        <v>201</v>
      </c>
      <c r="C6459" s="125" t="s">
        <v>11221</v>
      </c>
      <c r="D6459" s="125" t="s">
        <v>11222</v>
      </c>
      <c r="E6459" s="125" t="s">
        <v>13409</v>
      </c>
      <c r="F6459" s="125"/>
      <c r="G6459" s="125">
        <v>1</v>
      </c>
      <c r="H6459" s="152">
        <v>253</v>
      </c>
      <c r="I6459" s="162">
        <v>0.25</v>
      </c>
      <c r="J6459" s="158">
        <f t="shared" si="199"/>
        <v>189.75</v>
      </c>
    </row>
    <row r="6460" spans="1:10" ht="15.75">
      <c r="A6460" s="37">
        <f t="shared" si="198"/>
        <v>6456</v>
      </c>
      <c r="B6460" s="124" t="s">
        <v>201</v>
      </c>
      <c r="C6460" s="125" t="s">
        <v>11223</v>
      </c>
      <c r="D6460" s="125" t="s">
        <v>11224</v>
      </c>
      <c r="E6460" s="125" t="s">
        <v>13409</v>
      </c>
      <c r="F6460" s="125"/>
      <c r="G6460" s="125">
        <v>1</v>
      </c>
      <c r="H6460" s="152">
        <v>198</v>
      </c>
      <c r="I6460" s="162">
        <v>0.25</v>
      </c>
      <c r="J6460" s="158">
        <f t="shared" si="199"/>
        <v>148.5</v>
      </c>
    </row>
    <row r="6461" spans="1:10" ht="15.75">
      <c r="A6461" s="37">
        <f t="shared" si="198"/>
        <v>6457</v>
      </c>
      <c r="B6461" s="124" t="s">
        <v>201</v>
      </c>
      <c r="C6461" s="125" t="s">
        <v>11225</v>
      </c>
      <c r="D6461" s="125" t="s">
        <v>11226</v>
      </c>
      <c r="E6461" s="125" t="s">
        <v>13409</v>
      </c>
      <c r="F6461" s="125"/>
      <c r="G6461" s="125">
        <v>1</v>
      </c>
      <c r="H6461" s="152">
        <v>0.45</v>
      </c>
      <c r="I6461" s="162">
        <v>0.25</v>
      </c>
      <c r="J6461" s="158">
        <f t="shared" si="199"/>
        <v>0.33750000000000002</v>
      </c>
    </row>
    <row r="6462" spans="1:10" ht="15.75">
      <c r="A6462" s="37">
        <f t="shared" si="198"/>
        <v>6458</v>
      </c>
      <c r="B6462" s="124" t="s">
        <v>201</v>
      </c>
      <c r="C6462" s="125" t="s">
        <v>11227</v>
      </c>
      <c r="D6462" s="125" t="s">
        <v>11228</v>
      </c>
      <c r="E6462" s="125" t="s">
        <v>13409</v>
      </c>
      <c r="F6462" s="125"/>
      <c r="G6462" s="125">
        <v>1</v>
      </c>
      <c r="H6462" s="152">
        <v>309</v>
      </c>
      <c r="I6462" s="162">
        <v>0.25</v>
      </c>
      <c r="J6462" s="158">
        <f t="shared" si="199"/>
        <v>231.75</v>
      </c>
    </row>
    <row r="6463" spans="1:10" ht="15.75">
      <c r="A6463" s="37">
        <f t="shared" si="198"/>
        <v>6459</v>
      </c>
      <c r="B6463" s="124" t="s">
        <v>201</v>
      </c>
      <c r="C6463" s="125" t="s">
        <v>11229</v>
      </c>
      <c r="D6463" s="125" t="s">
        <v>11230</v>
      </c>
      <c r="E6463" s="125" t="s">
        <v>13409</v>
      </c>
      <c r="F6463" s="125"/>
      <c r="G6463" s="125">
        <v>1</v>
      </c>
      <c r="H6463" s="152">
        <v>0.25</v>
      </c>
      <c r="I6463" s="162">
        <v>0.25</v>
      </c>
      <c r="J6463" s="158">
        <f t="shared" si="199"/>
        <v>0.1875</v>
      </c>
    </row>
    <row r="6464" spans="1:10" ht="15.75">
      <c r="A6464" s="37">
        <f t="shared" si="198"/>
        <v>6460</v>
      </c>
      <c r="B6464" s="124" t="s">
        <v>201</v>
      </c>
      <c r="C6464" s="125" t="s">
        <v>11231</v>
      </c>
      <c r="D6464" s="125" t="s">
        <v>11232</v>
      </c>
      <c r="E6464" s="125" t="s">
        <v>13409</v>
      </c>
      <c r="F6464" s="125"/>
      <c r="G6464" s="125">
        <v>1</v>
      </c>
      <c r="H6464" s="152">
        <v>0.25</v>
      </c>
      <c r="I6464" s="162">
        <v>0.25</v>
      </c>
      <c r="J6464" s="158">
        <f t="shared" si="199"/>
        <v>0.1875</v>
      </c>
    </row>
    <row r="6465" spans="1:10" ht="15.75">
      <c r="A6465" s="37">
        <f t="shared" si="198"/>
        <v>6461</v>
      </c>
      <c r="B6465" s="124" t="s">
        <v>201</v>
      </c>
      <c r="C6465" s="125" t="s">
        <v>11233</v>
      </c>
      <c r="D6465" s="125" t="s">
        <v>11234</v>
      </c>
      <c r="E6465" s="125" t="s">
        <v>13409</v>
      </c>
      <c r="F6465" s="125"/>
      <c r="G6465" s="125">
        <v>1</v>
      </c>
      <c r="H6465" s="152">
        <v>311</v>
      </c>
      <c r="I6465" s="162">
        <v>0.25</v>
      </c>
      <c r="J6465" s="158">
        <f t="shared" si="199"/>
        <v>233.25</v>
      </c>
    </row>
    <row r="6466" spans="1:10" ht="15.75">
      <c r="A6466" s="37">
        <f t="shared" si="198"/>
        <v>6462</v>
      </c>
      <c r="B6466" s="124" t="s">
        <v>201</v>
      </c>
      <c r="C6466" s="125" t="s">
        <v>11235</v>
      </c>
      <c r="D6466" s="125" t="s">
        <v>11236</v>
      </c>
      <c r="E6466" s="125" t="s">
        <v>13409</v>
      </c>
      <c r="F6466" s="125"/>
      <c r="G6466" s="125">
        <v>1</v>
      </c>
      <c r="H6466" s="152">
        <v>0.25</v>
      </c>
      <c r="I6466" s="162">
        <v>0.25</v>
      </c>
      <c r="J6466" s="158">
        <f t="shared" si="199"/>
        <v>0.1875</v>
      </c>
    </row>
    <row r="6467" spans="1:10" ht="30">
      <c r="A6467" s="37">
        <f t="shared" si="198"/>
        <v>6463</v>
      </c>
      <c r="B6467" s="124" t="s">
        <v>201</v>
      </c>
      <c r="C6467" s="125" t="s">
        <v>11237</v>
      </c>
      <c r="D6467" s="125" t="s">
        <v>11238</v>
      </c>
      <c r="E6467" s="125" t="s">
        <v>13409</v>
      </c>
      <c r="F6467" s="125"/>
      <c r="G6467" s="125">
        <v>1</v>
      </c>
      <c r="H6467" s="152">
        <v>2640</v>
      </c>
      <c r="I6467" s="162">
        <v>0.25</v>
      </c>
      <c r="J6467" s="158">
        <f t="shared" si="199"/>
        <v>1980</v>
      </c>
    </row>
    <row r="6468" spans="1:10" ht="15.75">
      <c r="A6468" s="37">
        <f t="shared" si="198"/>
        <v>6464</v>
      </c>
      <c r="B6468" s="124" t="s">
        <v>201</v>
      </c>
      <c r="C6468" s="125" t="s">
        <v>11239</v>
      </c>
      <c r="D6468" s="125" t="s">
        <v>11240</v>
      </c>
      <c r="E6468" s="125" t="s">
        <v>13409</v>
      </c>
      <c r="F6468" s="125"/>
      <c r="G6468" s="125">
        <v>1</v>
      </c>
      <c r="H6468" s="152">
        <v>289</v>
      </c>
      <c r="I6468" s="162">
        <v>0.25</v>
      </c>
      <c r="J6468" s="158">
        <f t="shared" si="199"/>
        <v>216.75</v>
      </c>
    </row>
    <row r="6469" spans="1:10" ht="15.75">
      <c r="A6469" s="37">
        <f t="shared" si="198"/>
        <v>6465</v>
      </c>
      <c r="B6469" s="124" t="s">
        <v>201</v>
      </c>
      <c r="C6469" s="125" t="s">
        <v>11241</v>
      </c>
      <c r="D6469" s="125" t="s">
        <v>11242</v>
      </c>
      <c r="E6469" s="125" t="s">
        <v>13409</v>
      </c>
      <c r="F6469" s="125"/>
      <c r="G6469" s="125">
        <v>1</v>
      </c>
      <c r="H6469" s="152">
        <v>338</v>
      </c>
      <c r="I6469" s="162">
        <v>0.25</v>
      </c>
      <c r="J6469" s="158">
        <f t="shared" si="199"/>
        <v>253.5</v>
      </c>
    </row>
    <row r="6470" spans="1:10" ht="15.75">
      <c r="A6470" s="37">
        <f t="shared" si="198"/>
        <v>6466</v>
      </c>
      <c r="B6470" s="124" t="s">
        <v>201</v>
      </c>
      <c r="C6470" s="125" t="s">
        <v>11243</v>
      </c>
      <c r="D6470" s="125" t="s">
        <v>11244</v>
      </c>
      <c r="E6470" s="125" t="s">
        <v>13409</v>
      </c>
      <c r="F6470" s="125"/>
      <c r="G6470" s="125">
        <v>1</v>
      </c>
      <c r="H6470" s="152">
        <v>173</v>
      </c>
      <c r="I6470" s="162">
        <v>0.25</v>
      </c>
      <c r="J6470" s="158">
        <f t="shared" si="199"/>
        <v>129.75</v>
      </c>
    </row>
    <row r="6471" spans="1:10" ht="15.75">
      <c r="A6471" s="37">
        <f t="shared" ref="A6471:A6534" si="200">A6470+1</f>
        <v>6467</v>
      </c>
      <c r="B6471" s="124" t="s">
        <v>201</v>
      </c>
      <c r="C6471" s="125" t="s">
        <v>11245</v>
      </c>
      <c r="D6471" s="125" t="s">
        <v>11246</v>
      </c>
      <c r="E6471" s="125" t="s">
        <v>13409</v>
      </c>
      <c r="F6471" s="125"/>
      <c r="G6471" s="125">
        <v>1</v>
      </c>
      <c r="H6471" s="152">
        <v>163</v>
      </c>
      <c r="I6471" s="162">
        <v>0.25</v>
      </c>
      <c r="J6471" s="158">
        <f t="shared" si="199"/>
        <v>122.25</v>
      </c>
    </row>
    <row r="6472" spans="1:10" ht="30">
      <c r="A6472" s="37">
        <f t="shared" si="200"/>
        <v>6468</v>
      </c>
      <c r="B6472" s="124" t="s">
        <v>201</v>
      </c>
      <c r="C6472" s="125" t="s">
        <v>11247</v>
      </c>
      <c r="D6472" s="125" t="s">
        <v>11248</v>
      </c>
      <c r="E6472" s="125" t="s">
        <v>13409</v>
      </c>
      <c r="F6472" s="125"/>
      <c r="G6472" s="125">
        <v>1</v>
      </c>
      <c r="H6472" s="152">
        <v>790</v>
      </c>
      <c r="I6472" s="162">
        <v>0.25</v>
      </c>
      <c r="J6472" s="158">
        <f t="shared" si="199"/>
        <v>592.5</v>
      </c>
    </row>
    <row r="6473" spans="1:10" ht="15.75">
      <c r="A6473" s="37">
        <f t="shared" si="200"/>
        <v>6469</v>
      </c>
      <c r="B6473" s="124" t="s">
        <v>201</v>
      </c>
      <c r="C6473" s="125" t="s">
        <v>11249</v>
      </c>
      <c r="D6473" s="125" t="s">
        <v>11250</v>
      </c>
      <c r="E6473" s="125" t="s">
        <v>13409</v>
      </c>
      <c r="F6473" s="125"/>
      <c r="G6473" s="125">
        <v>1</v>
      </c>
      <c r="H6473" s="152">
        <v>30.5</v>
      </c>
      <c r="I6473" s="162">
        <v>0.25</v>
      </c>
      <c r="J6473" s="158">
        <f t="shared" si="199"/>
        <v>22.875</v>
      </c>
    </row>
    <row r="6474" spans="1:10" ht="15.75">
      <c r="A6474" s="37">
        <f t="shared" si="200"/>
        <v>6470</v>
      </c>
      <c r="B6474" s="124" t="s">
        <v>201</v>
      </c>
      <c r="C6474" s="125" t="s">
        <v>11251</v>
      </c>
      <c r="D6474" s="125" t="s">
        <v>11252</v>
      </c>
      <c r="E6474" s="125" t="s">
        <v>13409</v>
      </c>
      <c r="F6474" s="125"/>
      <c r="G6474" s="125">
        <v>1</v>
      </c>
      <c r="H6474" s="152">
        <v>3130</v>
      </c>
      <c r="I6474" s="162">
        <v>0.25</v>
      </c>
      <c r="J6474" s="158">
        <f t="shared" si="199"/>
        <v>2347.5</v>
      </c>
    </row>
    <row r="6475" spans="1:10" ht="15.75">
      <c r="A6475" s="37">
        <f t="shared" si="200"/>
        <v>6471</v>
      </c>
      <c r="B6475" s="124" t="s">
        <v>201</v>
      </c>
      <c r="C6475" s="125" t="s">
        <v>11253</v>
      </c>
      <c r="D6475" s="125" t="s">
        <v>11254</v>
      </c>
      <c r="E6475" s="125" t="s">
        <v>13409</v>
      </c>
      <c r="F6475" s="125"/>
      <c r="G6475" s="125">
        <v>1</v>
      </c>
      <c r="H6475" s="152">
        <v>265</v>
      </c>
      <c r="I6475" s="162">
        <v>0.25</v>
      </c>
      <c r="J6475" s="158">
        <f t="shared" si="199"/>
        <v>198.75</v>
      </c>
    </row>
    <row r="6476" spans="1:10" ht="15.75">
      <c r="A6476" s="37">
        <f t="shared" si="200"/>
        <v>6472</v>
      </c>
      <c r="B6476" s="124" t="s">
        <v>201</v>
      </c>
      <c r="C6476" s="125" t="s">
        <v>11255</v>
      </c>
      <c r="D6476" s="125" t="s">
        <v>11256</v>
      </c>
      <c r="E6476" s="125" t="s">
        <v>13409</v>
      </c>
      <c r="F6476" s="125"/>
      <c r="G6476" s="125">
        <v>1</v>
      </c>
      <c r="H6476" s="152">
        <v>329</v>
      </c>
      <c r="I6476" s="162">
        <v>0.25</v>
      </c>
      <c r="J6476" s="158">
        <f t="shared" si="199"/>
        <v>246.75</v>
      </c>
    </row>
    <row r="6477" spans="1:10" ht="15.75">
      <c r="A6477" s="37">
        <f t="shared" si="200"/>
        <v>6473</v>
      </c>
      <c r="B6477" s="124" t="s">
        <v>201</v>
      </c>
      <c r="C6477" s="125" t="s">
        <v>11257</v>
      </c>
      <c r="D6477" s="125" t="s">
        <v>11258</v>
      </c>
      <c r="E6477" s="125" t="s">
        <v>13409</v>
      </c>
      <c r="F6477" s="125"/>
      <c r="G6477" s="125">
        <v>1</v>
      </c>
      <c r="H6477" s="152">
        <v>680</v>
      </c>
      <c r="I6477" s="162">
        <v>0.25</v>
      </c>
      <c r="J6477" s="158">
        <f t="shared" si="199"/>
        <v>510</v>
      </c>
    </row>
    <row r="6478" spans="1:10" ht="30">
      <c r="A6478" s="37">
        <f t="shared" si="200"/>
        <v>6474</v>
      </c>
      <c r="B6478" s="124" t="s">
        <v>201</v>
      </c>
      <c r="C6478" s="125" t="s">
        <v>11259</v>
      </c>
      <c r="D6478" s="125" t="s">
        <v>11260</v>
      </c>
      <c r="E6478" s="125" t="s">
        <v>13409</v>
      </c>
      <c r="F6478" s="125"/>
      <c r="G6478" s="125">
        <v>1</v>
      </c>
      <c r="H6478" s="152">
        <v>3730</v>
      </c>
      <c r="I6478" s="162">
        <v>0.25</v>
      </c>
      <c r="J6478" s="158">
        <f t="shared" si="199"/>
        <v>2797.5</v>
      </c>
    </row>
    <row r="6479" spans="1:10" ht="15.75">
      <c r="A6479" s="37">
        <f t="shared" si="200"/>
        <v>6475</v>
      </c>
      <c r="B6479" s="124" t="s">
        <v>201</v>
      </c>
      <c r="C6479" s="125" t="s">
        <v>11261</v>
      </c>
      <c r="D6479" s="125" t="s">
        <v>11262</v>
      </c>
      <c r="E6479" s="125" t="s">
        <v>13409</v>
      </c>
      <c r="F6479" s="125"/>
      <c r="G6479" s="125">
        <v>1</v>
      </c>
      <c r="H6479" s="152">
        <v>4380</v>
      </c>
      <c r="I6479" s="162">
        <v>0.25</v>
      </c>
      <c r="J6479" s="158">
        <f t="shared" si="199"/>
        <v>3285</v>
      </c>
    </row>
    <row r="6480" spans="1:10" ht="30">
      <c r="A6480" s="37">
        <f t="shared" si="200"/>
        <v>6476</v>
      </c>
      <c r="B6480" s="124" t="s">
        <v>201</v>
      </c>
      <c r="C6480" s="125" t="s">
        <v>11263</v>
      </c>
      <c r="D6480" s="125" t="s">
        <v>11264</v>
      </c>
      <c r="E6480" s="125" t="s">
        <v>13409</v>
      </c>
      <c r="F6480" s="125"/>
      <c r="G6480" s="125">
        <v>1</v>
      </c>
      <c r="H6480" s="152">
        <v>4110</v>
      </c>
      <c r="I6480" s="162">
        <v>0.25</v>
      </c>
      <c r="J6480" s="158">
        <f t="shared" si="199"/>
        <v>3082.5</v>
      </c>
    </row>
    <row r="6481" spans="1:10" ht="30">
      <c r="A6481" s="37">
        <f t="shared" si="200"/>
        <v>6477</v>
      </c>
      <c r="B6481" s="124" t="s">
        <v>201</v>
      </c>
      <c r="C6481" s="125" t="s">
        <v>11265</v>
      </c>
      <c r="D6481" s="125" t="s">
        <v>11266</v>
      </c>
      <c r="E6481" s="125" t="s">
        <v>13409</v>
      </c>
      <c r="F6481" s="125"/>
      <c r="G6481" s="125">
        <v>1</v>
      </c>
      <c r="H6481" s="152">
        <v>5010</v>
      </c>
      <c r="I6481" s="162">
        <v>0.25</v>
      </c>
      <c r="J6481" s="158">
        <f t="shared" si="199"/>
        <v>3757.5</v>
      </c>
    </row>
    <row r="6482" spans="1:10" ht="15.75">
      <c r="A6482" s="37">
        <f t="shared" si="200"/>
        <v>6478</v>
      </c>
      <c r="B6482" s="124" t="s">
        <v>201</v>
      </c>
      <c r="C6482" s="125" t="s">
        <v>11267</v>
      </c>
      <c r="D6482" s="125" t="s">
        <v>11268</v>
      </c>
      <c r="E6482" s="125" t="s">
        <v>13409</v>
      </c>
      <c r="F6482" s="125"/>
      <c r="G6482" s="125">
        <v>1</v>
      </c>
      <c r="H6482" s="152">
        <v>5050</v>
      </c>
      <c r="I6482" s="162">
        <v>0.25</v>
      </c>
      <c r="J6482" s="158">
        <f t="shared" ref="J6482:J6545" si="201">H6482*(1-I6482)</f>
        <v>3787.5</v>
      </c>
    </row>
    <row r="6483" spans="1:10" ht="15.75">
      <c r="A6483" s="37">
        <f t="shared" si="200"/>
        <v>6479</v>
      </c>
      <c r="B6483" s="124" t="s">
        <v>201</v>
      </c>
      <c r="C6483" s="125" t="s">
        <v>11269</v>
      </c>
      <c r="D6483" s="125" t="s">
        <v>11270</v>
      </c>
      <c r="E6483" s="125" t="s">
        <v>13409</v>
      </c>
      <c r="F6483" s="125"/>
      <c r="G6483" s="125">
        <v>1</v>
      </c>
      <c r="H6483" s="152">
        <v>3110</v>
      </c>
      <c r="I6483" s="162">
        <v>0.25</v>
      </c>
      <c r="J6483" s="158">
        <f t="shared" si="201"/>
        <v>2332.5</v>
      </c>
    </row>
    <row r="6484" spans="1:10" ht="15.75">
      <c r="A6484" s="37">
        <f t="shared" si="200"/>
        <v>6480</v>
      </c>
      <c r="B6484" s="124" t="s">
        <v>201</v>
      </c>
      <c r="C6484" s="125" t="s">
        <v>11271</v>
      </c>
      <c r="D6484" s="125" t="s">
        <v>11272</v>
      </c>
      <c r="E6484" s="125" t="s">
        <v>13409</v>
      </c>
      <c r="F6484" s="125"/>
      <c r="G6484" s="125">
        <v>1</v>
      </c>
      <c r="H6484" s="152">
        <v>3110</v>
      </c>
      <c r="I6484" s="162">
        <v>0.25</v>
      </c>
      <c r="J6484" s="158">
        <f t="shared" si="201"/>
        <v>2332.5</v>
      </c>
    </row>
    <row r="6485" spans="1:10" ht="15.75">
      <c r="A6485" s="37">
        <f t="shared" si="200"/>
        <v>6481</v>
      </c>
      <c r="B6485" s="124" t="s">
        <v>201</v>
      </c>
      <c r="C6485" s="125" t="s">
        <v>11273</v>
      </c>
      <c r="D6485" s="125" t="s">
        <v>11274</v>
      </c>
      <c r="E6485" s="125" t="s">
        <v>13409</v>
      </c>
      <c r="F6485" s="125"/>
      <c r="G6485" s="125">
        <v>1</v>
      </c>
      <c r="H6485" s="152">
        <v>266</v>
      </c>
      <c r="I6485" s="162">
        <v>0.25</v>
      </c>
      <c r="J6485" s="158">
        <f t="shared" si="201"/>
        <v>199.5</v>
      </c>
    </row>
    <row r="6486" spans="1:10" ht="15.75">
      <c r="A6486" s="37">
        <f t="shared" si="200"/>
        <v>6482</v>
      </c>
      <c r="B6486" s="124" t="s">
        <v>201</v>
      </c>
      <c r="C6486" s="125" t="s">
        <v>11275</v>
      </c>
      <c r="D6486" s="125" t="s">
        <v>11276</v>
      </c>
      <c r="E6486" s="125" t="s">
        <v>13409</v>
      </c>
      <c r="F6486" s="125"/>
      <c r="G6486" s="125">
        <v>1</v>
      </c>
      <c r="H6486" s="152">
        <v>1900</v>
      </c>
      <c r="I6486" s="162">
        <v>0.25</v>
      </c>
      <c r="J6486" s="158">
        <f t="shared" si="201"/>
        <v>1425</v>
      </c>
    </row>
    <row r="6487" spans="1:10" ht="15.75">
      <c r="A6487" s="37">
        <f t="shared" si="200"/>
        <v>6483</v>
      </c>
      <c r="B6487" s="124" t="s">
        <v>201</v>
      </c>
      <c r="C6487" s="125" t="s">
        <v>11277</v>
      </c>
      <c r="D6487" s="125" t="s">
        <v>11278</v>
      </c>
      <c r="E6487" s="125" t="s">
        <v>13409</v>
      </c>
      <c r="F6487" s="125"/>
      <c r="G6487" s="125">
        <v>1</v>
      </c>
      <c r="H6487" s="152">
        <v>517</v>
      </c>
      <c r="I6487" s="162">
        <v>0.25</v>
      </c>
      <c r="J6487" s="158">
        <f t="shared" si="201"/>
        <v>387.75</v>
      </c>
    </row>
    <row r="6488" spans="1:10" ht="15.75">
      <c r="A6488" s="37">
        <f t="shared" si="200"/>
        <v>6484</v>
      </c>
      <c r="B6488" s="124" t="s">
        <v>201</v>
      </c>
      <c r="C6488" s="125" t="s">
        <v>11279</v>
      </c>
      <c r="D6488" s="125" t="s">
        <v>11280</v>
      </c>
      <c r="E6488" s="125" t="s">
        <v>13409</v>
      </c>
      <c r="F6488" s="125"/>
      <c r="G6488" s="125">
        <v>1</v>
      </c>
      <c r="H6488" s="152">
        <v>272</v>
      </c>
      <c r="I6488" s="162">
        <v>0.25</v>
      </c>
      <c r="J6488" s="158">
        <f t="shared" si="201"/>
        <v>204</v>
      </c>
    </row>
    <row r="6489" spans="1:10" ht="15.75">
      <c r="A6489" s="37">
        <f t="shared" si="200"/>
        <v>6485</v>
      </c>
      <c r="B6489" s="124" t="s">
        <v>201</v>
      </c>
      <c r="C6489" s="125" t="s">
        <v>11281</v>
      </c>
      <c r="D6489" s="125" t="s">
        <v>11282</v>
      </c>
      <c r="E6489" s="125" t="s">
        <v>13409</v>
      </c>
      <c r="F6489" s="125"/>
      <c r="G6489" s="125">
        <v>1</v>
      </c>
      <c r="H6489" s="152">
        <v>2620</v>
      </c>
      <c r="I6489" s="162">
        <v>0.25</v>
      </c>
      <c r="J6489" s="158">
        <f t="shared" si="201"/>
        <v>1965</v>
      </c>
    </row>
    <row r="6490" spans="1:10" ht="15.75">
      <c r="A6490" s="37">
        <f t="shared" si="200"/>
        <v>6486</v>
      </c>
      <c r="B6490" s="124" t="s">
        <v>201</v>
      </c>
      <c r="C6490" s="125" t="s">
        <v>11283</v>
      </c>
      <c r="D6490" s="125" t="s">
        <v>11284</v>
      </c>
      <c r="E6490" s="125" t="s">
        <v>13409</v>
      </c>
      <c r="F6490" s="125"/>
      <c r="G6490" s="125">
        <v>1</v>
      </c>
      <c r="H6490" s="152">
        <v>2620</v>
      </c>
      <c r="I6490" s="162">
        <v>0.25</v>
      </c>
      <c r="J6490" s="158">
        <f t="shared" si="201"/>
        <v>1965</v>
      </c>
    </row>
    <row r="6491" spans="1:10" ht="15.75">
      <c r="A6491" s="37">
        <f t="shared" si="200"/>
        <v>6487</v>
      </c>
      <c r="B6491" s="124" t="s">
        <v>201</v>
      </c>
      <c r="C6491" s="125" t="s">
        <v>11285</v>
      </c>
      <c r="D6491" s="125" t="s">
        <v>11286</v>
      </c>
      <c r="E6491" s="125" t="s">
        <v>13409</v>
      </c>
      <c r="F6491" s="125"/>
      <c r="G6491" s="125">
        <v>1</v>
      </c>
      <c r="H6491" s="152">
        <v>2880</v>
      </c>
      <c r="I6491" s="162">
        <v>0.25</v>
      </c>
      <c r="J6491" s="158">
        <f t="shared" si="201"/>
        <v>2160</v>
      </c>
    </row>
    <row r="6492" spans="1:10" ht="15.75">
      <c r="A6492" s="37">
        <f t="shared" si="200"/>
        <v>6488</v>
      </c>
      <c r="B6492" s="124" t="s">
        <v>201</v>
      </c>
      <c r="C6492" s="125" t="s">
        <v>11287</v>
      </c>
      <c r="D6492" s="125" t="s">
        <v>11288</v>
      </c>
      <c r="E6492" s="125" t="s">
        <v>13409</v>
      </c>
      <c r="F6492" s="125"/>
      <c r="G6492" s="125">
        <v>1</v>
      </c>
      <c r="H6492" s="152">
        <v>2880</v>
      </c>
      <c r="I6492" s="162">
        <v>0.25</v>
      </c>
      <c r="J6492" s="158">
        <f t="shared" si="201"/>
        <v>2160</v>
      </c>
    </row>
    <row r="6493" spans="1:10" ht="15.75">
      <c r="A6493" s="37">
        <f t="shared" si="200"/>
        <v>6489</v>
      </c>
      <c r="B6493" s="124" t="s">
        <v>201</v>
      </c>
      <c r="C6493" s="125" t="s">
        <v>11289</v>
      </c>
      <c r="D6493" s="125" t="s">
        <v>11290</v>
      </c>
      <c r="E6493" s="125" t="s">
        <v>13409</v>
      </c>
      <c r="F6493" s="125"/>
      <c r="G6493" s="125">
        <v>1</v>
      </c>
      <c r="H6493" s="152">
        <v>2620</v>
      </c>
      <c r="I6493" s="162">
        <v>0.25</v>
      </c>
      <c r="J6493" s="158">
        <f t="shared" si="201"/>
        <v>1965</v>
      </c>
    </row>
    <row r="6494" spans="1:10" ht="15.75">
      <c r="A6494" s="37">
        <f t="shared" si="200"/>
        <v>6490</v>
      </c>
      <c r="B6494" s="124" t="s">
        <v>201</v>
      </c>
      <c r="C6494" s="125" t="s">
        <v>11291</v>
      </c>
      <c r="D6494" s="125" t="s">
        <v>11292</v>
      </c>
      <c r="E6494" s="125" t="s">
        <v>13409</v>
      </c>
      <c r="F6494" s="125"/>
      <c r="G6494" s="125">
        <v>1</v>
      </c>
      <c r="H6494" s="152">
        <v>5400</v>
      </c>
      <c r="I6494" s="162">
        <v>0.25</v>
      </c>
      <c r="J6494" s="158">
        <f t="shared" si="201"/>
        <v>4050</v>
      </c>
    </row>
    <row r="6495" spans="1:10" ht="15.75">
      <c r="A6495" s="37">
        <f t="shared" si="200"/>
        <v>6491</v>
      </c>
      <c r="B6495" s="124" t="s">
        <v>201</v>
      </c>
      <c r="C6495" s="125" t="s">
        <v>14385</v>
      </c>
      <c r="D6495" s="125" t="s">
        <v>14386</v>
      </c>
      <c r="E6495" s="125" t="s">
        <v>13409</v>
      </c>
      <c r="F6495" s="125"/>
      <c r="G6495" s="125">
        <v>1</v>
      </c>
      <c r="H6495" s="152">
        <v>1045</v>
      </c>
      <c r="I6495" s="162">
        <v>0.25</v>
      </c>
      <c r="J6495" s="158">
        <f t="shared" si="201"/>
        <v>783.75</v>
      </c>
    </row>
    <row r="6496" spans="1:10" ht="15.75">
      <c r="A6496" s="37">
        <f t="shared" si="200"/>
        <v>6492</v>
      </c>
      <c r="B6496" s="124" t="s">
        <v>201</v>
      </c>
      <c r="C6496" s="125" t="s">
        <v>11293</v>
      </c>
      <c r="D6496" s="125" t="s">
        <v>11294</v>
      </c>
      <c r="E6496" s="125" t="s">
        <v>13409</v>
      </c>
      <c r="F6496" s="125"/>
      <c r="G6496" s="125">
        <v>1</v>
      </c>
      <c r="H6496" s="152">
        <v>520</v>
      </c>
      <c r="I6496" s="162">
        <v>0.25</v>
      </c>
      <c r="J6496" s="158">
        <f t="shared" si="201"/>
        <v>390</v>
      </c>
    </row>
    <row r="6497" spans="1:10" ht="15.75">
      <c r="A6497" s="37">
        <f t="shared" si="200"/>
        <v>6493</v>
      </c>
      <c r="B6497" s="124" t="s">
        <v>201</v>
      </c>
      <c r="C6497" s="125" t="s">
        <v>11295</v>
      </c>
      <c r="D6497" s="125" t="s">
        <v>11296</v>
      </c>
      <c r="E6497" s="125" t="s">
        <v>13409</v>
      </c>
      <c r="F6497" s="125"/>
      <c r="G6497" s="125">
        <v>1</v>
      </c>
      <c r="H6497" s="152">
        <v>598</v>
      </c>
      <c r="I6497" s="162">
        <v>0.25</v>
      </c>
      <c r="J6497" s="158">
        <f t="shared" si="201"/>
        <v>448.5</v>
      </c>
    </row>
    <row r="6498" spans="1:10" ht="15.75">
      <c r="A6498" s="37">
        <f t="shared" si="200"/>
        <v>6494</v>
      </c>
      <c r="B6498" s="124" t="s">
        <v>201</v>
      </c>
      <c r="C6498" s="125" t="s">
        <v>11297</v>
      </c>
      <c r="D6498" s="125" t="s">
        <v>11298</v>
      </c>
      <c r="E6498" s="125" t="s">
        <v>13409</v>
      </c>
      <c r="F6498" s="125"/>
      <c r="G6498" s="125">
        <v>1</v>
      </c>
      <c r="H6498" s="152">
        <v>16560</v>
      </c>
      <c r="I6498" s="162">
        <v>0.25</v>
      </c>
      <c r="J6498" s="158">
        <f t="shared" si="201"/>
        <v>12420</v>
      </c>
    </row>
    <row r="6499" spans="1:10" ht="15.75">
      <c r="A6499" s="37">
        <f t="shared" si="200"/>
        <v>6495</v>
      </c>
      <c r="B6499" s="124" t="s">
        <v>201</v>
      </c>
      <c r="C6499" s="125" t="s">
        <v>11299</v>
      </c>
      <c r="D6499" s="125" t="s">
        <v>11300</v>
      </c>
      <c r="E6499" s="125" t="s">
        <v>13409</v>
      </c>
      <c r="F6499" s="125"/>
      <c r="G6499" s="125">
        <v>1</v>
      </c>
      <c r="H6499" s="152">
        <v>15380</v>
      </c>
      <c r="I6499" s="162">
        <v>0.25</v>
      </c>
      <c r="J6499" s="158">
        <f t="shared" si="201"/>
        <v>11535</v>
      </c>
    </row>
    <row r="6500" spans="1:10" ht="15.75">
      <c r="A6500" s="37">
        <f t="shared" si="200"/>
        <v>6496</v>
      </c>
      <c r="B6500" s="124" t="s">
        <v>201</v>
      </c>
      <c r="C6500" s="125" t="s">
        <v>11301</v>
      </c>
      <c r="D6500" s="125" t="s">
        <v>11302</v>
      </c>
      <c r="E6500" s="125" t="s">
        <v>13409</v>
      </c>
      <c r="F6500" s="125"/>
      <c r="G6500" s="125">
        <v>1</v>
      </c>
      <c r="H6500" s="152">
        <v>6520</v>
      </c>
      <c r="I6500" s="162">
        <v>0.25</v>
      </c>
      <c r="J6500" s="158">
        <f t="shared" si="201"/>
        <v>4890</v>
      </c>
    </row>
    <row r="6501" spans="1:10" ht="30">
      <c r="A6501" s="37">
        <f t="shared" si="200"/>
        <v>6497</v>
      </c>
      <c r="B6501" s="124" t="s">
        <v>201</v>
      </c>
      <c r="C6501" s="125" t="s">
        <v>14387</v>
      </c>
      <c r="D6501" s="125" t="s">
        <v>11303</v>
      </c>
      <c r="E6501" s="125" t="s">
        <v>13409</v>
      </c>
      <c r="F6501" s="125"/>
      <c r="G6501" s="125">
        <v>1</v>
      </c>
      <c r="H6501" s="152">
        <v>3110</v>
      </c>
      <c r="I6501" s="162">
        <v>0.25</v>
      </c>
      <c r="J6501" s="158">
        <f t="shared" si="201"/>
        <v>2332.5</v>
      </c>
    </row>
    <row r="6502" spans="1:10" ht="15.75">
      <c r="A6502" s="37">
        <f t="shared" si="200"/>
        <v>6498</v>
      </c>
      <c r="B6502" s="124" t="s">
        <v>201</v>
      </c>
      <c r="C6502" s="125" t="s">
        <v>11304</v>
      </c>
      <c r="D6502" s="125" t="s">
        <v>11305</v>
      </c>
      <c r="E6502" s="125" t="s">
        <v>13409</v>
      </c>
      <c r="F6502" s="125"/>
      <c r="G6502" s="125">
        <v>1</v>
      </c>
      <c r="H6502" s="152">
        <v>357</v>
      </c>
      <c r="I6502" s="162">
        <v>0.25</v>
      </c>
      <c r="J6502" s="158">
        <f t="shared" si="201"/>
        <v>267.75</v>
      </c>
    </row>
    <row r="6503" spans="1:10" ht="15.75">
      <c r="A6503" s="37">
        <f t="shared" si="200"/>
        <v>6499</v>
      </c>
      <c r="B6503" s="124" t="s">
        <v>201</v>
      </c>
      <c r="C6503" s="125" t="s">
        <v>11306</v>
      </c>
      <c r="D6503" s="125" t="s">
        <v>11307</v>
      </c>
      <c r="E6503" s="125" t="s">
        <v>13409</v>
      </c>
      <c r="F6503" s="125"/>
      <c r="G6503" s="125">
        <v>1</v>
      </c>
      <c r="H6503" s="152">
        <v>607</v>
      </c>
      <c r="I6503" s="162">
        <v>0.25</v>
      </c>
      <c r="J6503" s="158">
        <f t="shared" si="201"/>
        <v>455.25</v>
      </c>
    </row>
    <row r="6504" spans="1:10" ht="15.75">
      <c r="A6504" s="37">
        <f t="shared" si="200"/>
        <v>6500</v>
      </c>
      <c r="B6504" s="124" t="s">
        <v>201</v>
      </c>
      <c r="C6504" s="125" t="s">
        <v>11308</v>
      </c>
      <c r="D6504" s="125" t="s">
        <v>11309</v>
      </c>
      <c r="E6504" s="125" t="s">
        <v>13409</v>
      </c>
      <c r="F6504" s="125"/>
      <c r="G6504" s="125">
        <v>1</v>
      </c>
      <c r="H6504" s="152">
        <v>1005</v>
      </c>
      <c r="I6504" s="162">
        <v>0.25</v>
      </c>
      <c r="J6504" s="158">
        <f t="shared" si="201"/>
        <v>753.75</v>
      </c>
    </row>
    <row r="6505" spans="1:10" ht="15.75">
      <c r="A6505" s="37">
        <f t="shared" si="200"/>
        <v>6501</v>
      </c>
      <c r="B6505" s="124" t="s">
        <v>201</v>
      </c>
      <c r="C6505" s="125" t="s">
        <v>11310</v>
      </c>
      <c r="D6505" s="125" t="s">
        <v>11311</v>
      </c>
      <c r="E6505" s="125" t="s">
        <v>13409</v>
      </c>
      <c r="F6505" s="125"/>
      <c r="G6505" s="125">
        <v>1</v>
      </c>
      <c r="H6505" s="152">
        <v>1040</v>
      </c>
      <c r="I6505" s="162">
        <v>0.25</v>
      </c>
      <c r="J6505" s="158">
        <f t="shared" si="201"/>
        <v>780</v>
      </c>
    </row>
    <row r="6506" spans="1:10" ht="15.75">
      <c r="A6506" s="37">
        <f t="shared" si="200"/>
        <v>6502</v>
      </c>
      <c r="B6506" s="124" t="s">
        <v>201</v>
      </c>
      <c r="C6506" s="125" t="s">
        <v>11312</v>
      </c>
      <c r="D6506" s="125" t="s">
        <v>11313</v>
      </c>
      <c r="E6506" s="125" t="s">
        <v>13409</v>
      </c>
      <c r="F6506" s="125"/>
      <c r="G6506" s="125">
        <v>1</v>
      </c>
      <c r="H6506" s="152">
        <v>1040</v>
      </c>
      <c r="I6506" s="162">
        <v>0.25</v>
      </c>
      <c r="J6506" s="158">
        <f t="shared" si="201"/>
        <v>780</v>
      </c>
    </row>
    <row r="6507" spans="1:10" ht="15.75">
      <c r="A6507" s="37">
        <f t="shared" si="200"/>
        <v>6503</v>
      </c>
      <c r="B6507" s="124" t="s">
        <v>201</v>
      </c>
      <c r="C6507" s="125" t="s">
        <v>11314</v>
      </c>
      <c r="D6507" s="125" t="s">
        <v>11315</v>
      </c>
      <c r="E6507" s="125" t="s">
        <v>13409</v>
      </c>
      <c r="F6507" s="125"/>
      <c r="G6507" s="125">
        <v>1</v>
      </c>
      <c r="H6507" s="152">
        <v>1300</v>
      </c>
      <c r="I6507" s="162">
        <v>0.25</v>
      </c>
      <c r="J6507" s="158">
        <f t="shared" si="201"/>
        <v>975</v>
      </c>
    </row>
    <row r="6508" spans="1:10" ht="15.75">
      <c r="A6508" s="37">
        <f t="shared" si="200"/>
        <v>6504</v>
      </c>
      <c r="B6508" s="124" t="s">
        <v>201</v>
      </c>
      <c r="C6508" s="125" t="s">
        <v>11316</v>
      </c>
      <c r="D6508" s="125" t="s">
        <v>11317</v>
      </c>
      <c r="E6508" s="125" t="s">
        <v>13409</v>
      </c>
      <c r="F6508" s="125"/>
      <c r="G6508" s="125">
        <v>1</v>
      </c>
      <c r="H6508" s="152">
        <v>1300</v>
      </c>
      <c r="I6508" s="162">
        <v>0.25</v>
      </c>
      <c r="J6508" s="158">
        <f t="shared" si="201"/>
        <v>975</v>
      </c>
    </row>
    <row r="6509" spans="1:10" ht="15.75">
      <c r="A6509" s="37">
        <f t="shared" si="200"/>
        <v>6505</v>
      </c>
      <c r="B6509" s="124" t="s">
        <v>201</v>
      </c>
      <c r="C6509" s="125" t="s">
        <v>11318</v>
      </c>
      <c r="D6509" s="125" t="s">
        <v>11319</v>
      </c>
      <c r="E6509" s="125" t="s">
        <v>13409</v>
      </c>
      <c r="F6509" s="125"/>
      <c r="G6509" s="125">
        <v>1</v>
      </c>
      <c r="H6509" s="152">
        <v>103</v>
      </c>
      <c r="I6509" s="162">
        <v>0.25</v>
      </c>
      <c r="J6509" s="158">
        <f t="shared" si="201"/>
        <v>77.25</v>
      </c>
    </row>
    <row r="6510" spans="1:10" ht="15.75">
      <c r="A6510" s="37">
        <f t="shared" si="200"/>
        <v>6506</v>
      </c>
      <c r="B6510" s="124" t="s">
        <v>201</v>
      </c>
      <c r="C6510" s="125" t="s">
        <v>11320</v>
      </c>
      <c r="D6510" s="125" t="s">
        <v>11321</v>
      </c>
      <c r="E6510" s="125" t="s">
        <v>13409</v>
      </c>
      <c r="F6510" s="125"/>
      <c r="G6510" s="125">
        <v>1</v>
      </c>
      <c r="H6510" s="152">
        <v>51.5</v>
      </c>
      <c r="I6510" s="162">
        <v>0.25</v>
      </c>
      <c r="J6510" s="158">
        <f t="shared" si="201"/>
        <v>38.625</v>
      </c>
    </row>
    <row r="6511" spans="1:10" ht="15.75">
      <c r="A6511" s="37">
        <f t="shared" si="200"/>
        <v>6507</v>
      </c>
      <c r="B6511" s="124" t="s">
        <v>201</v>
      </c>
      <c r="C6511" s="125" t="s">
        <v>11322</v>
      </c>
      <c r="D6511" s="125" t="s">
        <v>11323</v>
      </c>
      <c r="E6511" s="125" t="s">
        <v>13409</v>
      </c>
      <c r="F6511" s="125"/>
      <c r="G6511" s="125">
        <v>1</v>
      </c>
      <c r="H6511" s="152">
        <v>15</v>
      </c>
      <c r="I6511" s="162">
        <v>0.25</v>
      </c>
      <c r="J6511" s="158">
        <f t="shared" si="201"/>
        <v>11.25</v>
      </c>
    </row>
    <row r="6512" spans="1:10" ht="15.75">
      <c r="A6512" s="37">
        <f t="shared" si="200"/>
        <v>6508</v>
      </c>
      <c r="B6512" s="124" t="s">
        <v>201</v>
      </c>
      <c r="C6512" s="125" t="s">
        <v>11324</v>
      </c>
      <c r="D6512" s="125" t="s">
        <v>11325</v>
      </c>
      <c r="E6512" s="125" t="s">
        <v>13409</v>
      </c>
      <c r="F6512" s="125"/>
      <c r="G6512" s="125">
        <v>1</v>
      </c>
      <c r="H6512" s="152">
        <v>15</v>
      </c>
      <c r="I6512" s="162">
        <v>0.25</v>
      </c>
      <c r="J6512" s="158">
        <f t="shared" si="201"/>
        <v>11.25</v>
      </c>
    </row>
    <row r="6513" spans="1:10" ht="15.75">
      <c r="A6513" s="37">
        <f t="shared" si="200"/>
        <v>6509</v>
      </c>
      <c r="B6513" s="124" t="s">
        <v>201</v>
      </c>
      <c r="C6513" s="125" t="s">
        <v>11326</v>
      </c>
      <c r="D6513" s="125" t="s">
        <v>11327</v>
      </c>
      <c r="E6513" s="125" t="s">
        <v>13409</v>
      </c>
      <c r="F6513" s="125"/>
      <c r="G6513" s="125">
        <v>1</v>
      </c>
      <c r="H6513" s="152">
        <v>525</v>
      </c>
      <c r="I6513" s="162">
        <v>0.25</v>
      </c>
      <c r="J6513" s="158">
        <f t="shared" si="201"/>
        <v>393.75</v>
      </c>
    </row>
    <row r="6514" spans="1:10" ht="15.75">
      <c r="A6514" s="37">
        <f t="shared" si="200"/>
        <v>6510</v>
      </c>
      <c r="B6514" s="124" t="s">
        <v>201</v>
      </c>
      <c r="C6514" s="125" t="s">
        <v>11328</v>
      </c>
      <c r="D6514" s="125" t="s">
        <v>11329</v>
      </c>
      <c r="E6514" s="125" t="s">
        <v>13409</v>
      </c>
      <c r="F6514" s="125"/>
      <c r="G6514" s="125">
        <v>1</v>
      </c>
      <c r="H6514" s="152">
        <v>51.5</v>
      </c>
      <c r="I6514" s="162">
        <v>0.25</v>
      </c>
      <c r="J6514" s="158">
        <f t="shared" si="201"/>
        <v>38.625</v>
      </c>
    </row>
    <row r="6515" spans="1:10" ht="30">
      <c r="A6515" s="37">
        <f t="shared" si="200"/>
        <v>6511</v>
      </c>
      <c r="B6515" s="124" t="s">
        <v>201</v>
      </c>
      <c r="C6515" s="125" t="s">
        <v>11330</v>
      </c>
      <c r="D6515" s="125" t="s">
        <v>11331</v>
      </c>
      <c r="E6515" s="125" t="s">
        <v>13409</v>
      </c>
      <c r="F6515" s="125"/>
      <c r="G6515" s="125">
        <v>1</v>
      </c>
      <c r="H6515" s="152">
        <v>221</v>
      </c>
      <c r="I6515" s="162">
        <v>0.25</v>
      </c>
      <c r="J6515" s="158">
        <f t="shared" si="201"/>
        <v>165.75</v>
      </c>
    </row>
    <row r="6516" spans="1:10" ht="30">
      <c r="A6516" s="37">
        <f t="shared" si="200"/>
        <v>6512</v>
      </c>
      <c r="B6516" s="124" t="s">
        <v>201</v>
      </c>
      <c r="C6516" s="125" t="s">
        <v>11332</v>
      </c>
      <c r="D6516" s="125" t="s">
        <v>11333</v>
      </c>
      <c r="E6516" s="125" t="s">
        <v>13409</v>
      </c>
      <c r="F6516" s="125"/>
      <c r="G6516" s="125">
        <v>1</v>
      </c>
      <c r="H6516" s="152">
        <v>67.5</v>
      </c>
      <c r="I6516" s="162">
        <v>0.25</v>
      </c>
      <c r="J6516" s="158">
        <f t="shared" si="201"/>
        <v>50.625</v>
      </c>
    </row>
    <row r="6517" spans="1:10" ht="15.75">
      <c r="A6517" s="37">
        <f t="shared" si="200"/>
        <v>6513</v>
      </c>
      <c r="B6517" s="124" t="s">
        <v>201</v>
      </c>
      <c r="C6517" s="125" t="s">
        <v>11334</v>
      </c>
      <c r="D6517" s="125" t="s">
        <v>11335</v>
      </c>
      <c r="E6517" s="125" t="s">
        <v>13409</v>
      </c>
      <c r="F6517" s="125"/>
      <c r="G6517" s="125">
        <v>1</v>
      </c>
      <c r="H6517" s="152">
        <v>1560</v>
      </c>
      <c r="I6517" s="162">
        <v>0.25</v>
      </c>
      <c r="J6517" s="158">
        <f t="shared" si="201"/>
        <v>1170</v>
      </c>
    </row>
    <row r="6518" spans="1:10" ht="15.75">
      <c r="A6518" s="37">
        <f t="shared" si="200"/>
        <v>6514</v>
      </c>
      <c r="B6518" s="124" t="s">
        <v>201</v>
      </c>
      <c r="C6518" s="125" t="s">
        <v>11336</v>
      </c>
      <c r="D6518" s="125" t="s">
        <v>11337</v>
      </c>
      <c r="E6518" s="125" t="s">
        <v>13409</v>
      </c>
      <c r="F6518" s="125"/>
      <c r="G6518" s="125">
        <v>1</v>
      </c>
      <c r="H6518" s="152">
        <v>310</v>
      </c>
      <c r="I6518" s="162">
        <v>0.25</v>
      </c>
      <c r="J6518" s="158">
        <f t="shared" si="201"/>
        <v>232.5</v>
      </c>
    </row>
    <row r="6519" spans="1:10" ht="15.75">
      <c r="A6519" s="37">
        <f t="shared" si="200"/>
        <v>6515</v>
      </c>
      <c r="B6519" s="124" t="s">
        <v>201</v>
      </c>
      <c r="C6519" s="125" t="s">
        <v>11338</v>
      </c>
      <c r="D6519" s="125" t="s">
        <v>11339</v>
      </c>
      <c r="E6519" s="125" t="s">
        <v>13409</v>
      </c>
      <c r="F6519" s="125"/>
      <c r="G6519" s="125">
        <v>1</v>
      </c>
      <c r="H6519" s="152">
        <v>1320</v>
      </c>
      <c r="I6519" s="162">
        <v>0.25</v>
      </c>
      <c r="J6519" s="158">
        <f t="shared" si="201"/>
        <v>990</v>
      </c>
    </row>
    <row r="6520" spans="1:10" ht="15.75">
      <c r="A6520" s="37">
        <f t="shared" si="200"/>
        <v>6516</v>
      </c>
      <c r="B6520" s="124" t="s">
        <v>201</v>
      </c>
      <c r="C6520" s="125" t="s">
        <v>11340</v>
      </c>
      <c r="D6520" s="125" t="s">
        <v>11341</v>
      </c>
      <c r="E6520" s="125" t="s">
        <v>13409</v>
      </c>
      <c r="F6520" s="125"/>
      <c r="G6520" s="125">
        <v>1</v>
      </c>
      <c r="H6520" s="152">
        <v>1410</v>
      </c>
      <c r="I6520" s="162">
        <v>0.25</v>
      </c>
      <c r="J6520" s="158">
        <f t="shared" si="201"/>
        <v>1057.5</v>
      </c>
    </row>
    <row r="6521" spans="1:10" ht="15.75">
      <c r="A6521" s="37">
        <f t="shared" si="200"/>
        <v>6517</v>
      </c>
      <c r="B6521" s="124" t="s">
        <v>201</v>
      </c>
      <c r="C6521" s="125" t="s">
        <v>11342</v>
      </c>
      <c r="D6521" s="125" t="s">
        <v>11343</v>
      </c>
      <c r="E6521" s="125" t="s">
        <v>13409</v>
      </c>
      <c r="F6521" s="125"/>
      <c r="G6521" s="125">
        <v>1</v>
      </c>
      <c r="H6521" s="152">
        <v>1185</v>
      </c>
      <c r="I6521" s="162">
        <v>0.25</v>
      </c>
      <c r="J6521" s="158">
        <f t="shared" si="201"/>
        <v>888.75</v>
      </c>
    </row>
    <row r="6522" spans="1:10" ht="15.75">
      <c r="A6522" s="37">
        <f t="shared" si="200"/>
        <v>6518</v>
      </c>
      <c r="B6522" s="124" t="s">
        <v>201</v>
      </c>
      <c r="C6522" s="125" t="s">
        <v>11344</v>
      </c>
      <c r="D6522" s="125" t="s">
        <v>11345</v>
      </c>
      <c r="E6522" s="125" t="s">
        <v>13409</v>
      </c>
      <c r="F6522" s="125"/>
      <c r="G6522" s="125">
        <v>1</v>
      </c>
      <c r="H6522" s="152">
        <v>1270</v>
      </c>
      <c r="I6522" s="162">
        <v>0.25</v>
      </c>
      <c r="J6522" s="158">
        <f t="shared" si="201"/>
        <v>952.5</v>
      </c>
    </row>
    <row r="6523" spans="1:10" ht="15.75">
      <c r="A6523" s="37">
        <f t="shared" si="200"/>
        <v>6519</v>
      </c>
      <c r="B6523" s="124" t="s">
        <v>201</v>
      </c>
      <c r="C6523" s="125" t="s">
        <v>11346</v>
      </c>
      <c r="D6523" s="125" t="s">
        <v>11347</v>
      </c>
      <c r="E6523" s="125" t="s">
        <v>13409</v>
      </c>
      <c r="F6523" s="125"/>
      <c r="G6523" s="125">
        <v>1</v>
      </c>
      <c r="H6523" s="152">
        <v>1390</v>
      </c>
      <c r="I6523" s="162">
        <v>0.25</v>
      </c>
      <c r="J6523" s="158">
        <f t="shared" si="201"/>
        <v>1042.5</v>
      </c>
    </row>
    <row r="6524" spans="1:10" ht="15.75">
      <c r="A6524" s="37">
        <f t="shared" si="200"/>
        <v>6520</v>
      </c>
      <c r="B6524" s="124" t="s">
        <v>201</v>
      </c>
      <c r="C6524" s="125" t="s">
        <v>11348</v>
      </c>
      <c r="D6524" s="125" t="s">
        <v>11349</v>
      </c>
      <c r="E6524" s="125" t="s">
        <v>13409</v>
      </c>
      <c r="F6524" s="125"/>
      <c r="G6524" s="125">
        <v>1</v>
      </c>
      <c r="H6524" s="152">
        <v>1480</v>
      </c>
      <c r="I6524" s="162">
        <v>0.25</v>
      </c>
      <c r="J6524" s="158">
        <f t="shared" si="201"/>
        <v>1110</v>
      </c>
    </row>
    <row r="6525" spans="1:10" ht="15.75">
      <c r="A6525" s="37">
        <f t="shared" si="200"/>
        <v>6521</v>
      </c>
      <c r="B6525" s="124" t="s">
        <v>201</v>
      </c>
      <c r="C6525" s="125" t="s">
        <v>11350</v>
      </c>
      <c r="D6525" s="125" t="s">
        <v>11351</v>
      </c>
      <c r="E6525" s="125" t="s">
        <v>13409</v>
      </c>
      <c r="F6525" s="125"/>
      <c r="G6525" s="125">
        <v>1</v>
      </c>
      <c r="H6525" s="152">
        <v>1320</v>
      </c>
      <c r="I6525" s="162">
        <v>0.25</v>
      </c>
      <c r="J6525" s="158">
        <f t="shared" si="201"/>
        <v>990</v>
      </c>
    </row>
    <row r="6526" spans="1:10" ht="15.75">
      <c r="A6526" s="37">
        <f t="shared" si="200"/>
        <v>6522</v>
      </c>
      <c r="B6526" s="124" t="s">
        <v>201</v>
      </c>
      <c r="C6526" s="125" t="s">
        <v>11352</v>
      </c>
      <c r="D6526" s="125" t="s">
        <v>11353</v>
      </c>
      <c r="E6526" s="125" t="s">
        <v>13409</v>
      </c>
      <c r="F6526" s="125"/>
      <c r="G6526" s="125">
        <v>1</v>
      </c>
      <c r="H6526" s="152">
        <v>1410</v>
      </c>
      <c r="I6526" s="162">
        <v>0.25</v>
      </c>
      <c r="J6526" s="158">
        <f t="shared" si="201"/>
        <v>1057.5</v>
      </c>
    </row>
    <row r="6527" spans="1:10" ht="30">
      <c r="A6527" s="37">
        <f t="shared" si="200"/>
        <v>6523</v>
      </c>
      <c r="B6527" s="124" t="s">
        <v>201</v>
      </c>
      <c r="C6527" s="125" t="s">
        <v>11354</v>
      </c>
      <c r="D6527" s="125" t="s">
        <v>11355</v>
      </c>
      <c r="E6527" s="125" t="s">
        <v>13409</v>
      </c>
      <c r="F6527" s="125"/>
      <c r="G6527" s="125">
        <v>1</v>
      </c>
      <c r="H6527" s="152">
        <v>1940</v>
      </c>
      <c r="I6527" s="162">
        <v>0.25</v>
      </c>
      <c r="J6527" s="158">
        <f t="shared" si="201"/>
        <v>1455</v>
      </c>
    </row>
    <row r="6528" spans="1:10" ht="30">
      <c r="A6528" s="37">
        <f t="shared" si="200"/>
        <v>6524</v>
      </c>
      <c r="B6528" s="124" t="s">
        <v>201</v>
      </c>
      <c r="C6528" s="125" t="s">
        <v>11356</v>
      </c>
      <c r="D6528" s="125" t="s">
        <v>11357</v>
      </c>
      <c r="E6528" s="125" t="s">
        <v>13409</v>
      </c>
      <c r="F6528" s="125"/>
      <c r="G6528" s="125">
        <v>1</v>
      </c>
      <c r="H6528" s="152">
        <v>2190</v>
      </c>
      <c r="I6528" s="162">
        <v>0.25</v>
      </c>
      <c r="J6528" s="158">
        <f t="shared" si="201"/>
        <v>1642.5</v>
      </c>
    </row>
    <row r="6529" spans="1:10" ht="30">
      <c r="A6529" s="37">
        <f t="shared" si="200"/>
        <v>6525</v>
      </c>
      <c r="B6529" s="124" t="s">
        <v>201</v>
      </c>
      <c r="C6529" s="125" t="s">
        <v>11358</v>
      </c>
      <c r="D6529" s="125" t="s">
        <v>11359</v>
      </c>
      <c r="E6529" s="125" t="s">
        <v>13409</v>
      </c>
      <c r="F6529" s="125"/>
      <c r="G6529" s="125">
        <v>1</v>
      </c>
      <c r="H6529" s="152">
        <v>1620</v>
      </c>
      <c r="I6529" s="162">
        <v>0.25</v>
      </c>
      <c r="J6529" s="158">
        <f t="shared" si="201"/>
        <v>1215</v>
      </c>
    </row>
    <row r="6530" spans="1:10" ht="30">
      <c r="A6530" s="37">
        <f t="shared" si="200"/>
        <v>6526</v>
      </c>
      <c r="B6530" s="124" t="s">
        <v>201</v>
      </c>
      <c r="C6530" s="125" t="s">
        <v>11360</v>
      </c>
      <c r="D6530" s="125" t="s">
        <v>11361</v>
      </c>
      <c r="E6530" s="125" t="s">
        <v>13409</v>
      </c>
      <c r="F6530" s="125"/>
      <c r="G6530" s="125">
        <v>1</v>
      </c>
      <c r="H6530" s="152">
        <v>1810</v>
      </c>
      <c r="I6530" s="162">
        <v>0.25</v>
      </c>
      <c r="J6530" s="158">
        <f t="shared" si="201"/>
        <v>1357.5</v>
      </c>
    </row>
    <row r="6531" spans="1:10" ht="15.75">
      <c r="A6531" s="37">
        <f t="shared" si="200"/>
        <v>6527</v>
      </c>
      <c r="B6531" s="124" t="s">
        <v>201</v>
      </c>
      <c r="C6531" s="125" t="s">
        <v>11362</v>
      </c>
      <c r="D6531" s="125" t="s">
        <v>11363</v>
      </c>
      <c r="E6531" s="125" t="s">
        <v>13409</v>
      </c>
      <c r="F6531" s="125"/>
      <c r="G6531" s="125">
        <v>1</v>
      </c>
      <c r="H6531" s="152">
        <v>1340</v>
      </c>
      <c r="I6531" s="162">
        <v>0.25</v>
      </c>
      <c r="J6531" s="158">
        <f t="shared" si="201"/>
        <v>1005</v>
      </c>
    </row>
    <row r="6532" spans="1:10" ht="30">
      <c r="A6532" s="37">
        <f t="shared" si="200"/>
        <v>6528</v>
      </c>
      <c r="B6532" s="124" t="s">
        <v>201</v>
      </c>
      <c r="C6532" s="125" t="s">
        <v>11364</v>
      </c>
      <c r="D6532" s="125" t="s">
        <v>11365</v>
      </c>
      <c r="E6532" s="125" t="s">
        <v>13409</v>
      </c>
      <c r="F6532" s="125"/>
      <c r="G6532" s="125">
        <v>1</v>
      </c>
      <c r="H6532" s="152">
        <v>2280</v>
      </c>
      <c r="I6532" s="162">
        <v>0.25</v>
      </c>
      <c r="J6532" s="158">
        <f t="shared" si="201"/>
        <v>1710</v>
      </c>
    </row>
    <row r="6533" spans="1:10" ht="30">
      <c r="A6533" s="37">
        <f t="shared" si="200"/>
        <v>6529</v>
      </c>
      <c r="B6533" s="124" t="s">
        <v>201</v>
      </c>
      <c r="C6533" s="125" t="s">
        <v>11366</v>
      </c>
      <c r="D6533" s="125" t="s">
        <v>11367</v>
      </c>
      <c r="E6533" s="125" t="s">
        <v>13409</v>
      </c>
      <c r="F6533" s="125"/>
      <c r="G6533" s="125">
        <v>1</v>
      </c>
      <c r="H6533" s="152">
        <v>2550</v>
      </c>
      <c r="I6533" s="162">
        <v>0.25</v>
      </c>
      <c r="J6533" s="158">
        <f t="shared" si="201"/>
        <v>1912.5</v>
      </c>
    </row>
    <row r="6534" spans="1:10" ht="15.75">
      <c r="A6534" s="37">
        <f t="shared" si="200"/>
        <v>6530</v>
      </c>
      <c r="B6534" s="124" t="s">
        <v>201</v>
      </c>
      <c r="C6534" s="125" t="s">
        <v>11368</v>
      </c>
      <c r="D6534" s="125" t="s">
        <v>11369</v>
      </c>
      <c r="E6534" s="125" t="s">
        <v>13409</v>
      </c>
      <c r="F6534" s="125"/>
      <c r="G6534" s="125">
        <v>1</v>
      </c>
      <c r="H6534" s="152">
        <v>112.5</v>
      </c>
      <c r="I6534" s="162">
        <v>0.25</v>
      </c>
      <c r="J6534" s="158">
        <f t="shared" si="201"/>
        <v>84.375</v>
      </c>
    </row>
    <row r="6535" spans="1:10" ht="15.75">
      <c r="A6535" s="37">
        <f t="shared" ref="A6535:A6598" si="202">A6534+1</f>
        <v>6531</v>
      </c>
      <c r="B6535" s="124" t="s">
        <v>201</v>
      </c>
      <c r="C6535" s="125" t="s">
        <v>11370</v>
      </c>
      <c r="D6535" s="125" t="s">
        <v>11371</v>
      </c>
      <c r="E6535" s="125" t="s">
        <v>13409</v>
      </c>
      <c r="F6535" s="125"/>
      <c r="G6535" s="125">
        <v>1</v>
      </c>
      <c r="H6535" s="152">
        <v>900</v>
      </c>
      <c r="I6535" s="162">
        <v>0.25</v>
      </c>
      <c r="J6535" s="158">
        <f t="shared" si="201"/>
        <v>675</v>
      </c>
    </row>
    <row r="6536" spans="1:10" ht="15.75">
      <c r="A6536" s="37">
        <f t="shared" si="202"/>
        <v>6532</v>
      </c>
      <c r="B6536" s="124" t="s">
        <v>201</v>
      </c>
      <c r="C6536" s="125" t="s">
        <v>11372</v>
      </c>
      <c r="D6536" s="125" t="s">
        <v>11373</v>
      </c>
      <c r="E6536" s="125" t="s">
        <v>13409</v>
      </c>
      <c r="F6536" s="125"/>
      <c r="G6536" s="125">
        <v>1</v>
      </c>
      <c r="H6536" s="152">
        <v>103</v>
      </c>
      <c r="I6536" s="162">
        <v>0.25</v>
      </c>
      <c r="J6536" s="158">
        <f t="shared" si="201"/>
        <v>77.25</v>
      </c>
    </row>
    <row r="6537" spans="1:10" ht="15.75">
      <c r="A6537" s="37">
        <f t="shared" si="202"/>
        <v>6533</v>
      </c>
      <c r="B6537" s="124" t="s">
        <v>201</v>
      </c>
      <c r="C6537" s="125" t="s">
        <v>11374</v>
      </c>
      <c r="D6537" s="125" t="s">
        <v>11375</v>
      </c>
      <c r="E6537" s="125" t="s">
        <v>13409</v>
      </c>
      <c r="F6537" s="125"/>
      <c r="G6537" s="125">
        <v>1</v>
      </c>
      <c r="H6537" s="152">
        <v>405</v>
      </c>
      <c r="I6537" s="162">
        <v>0.25</v>
      </c>
      <c r="J6537" s="158">
        <f t="shared" si="201"/>
        <v>303.75</v>
      </c>
    </row>
    <row r="6538" spans="1:10" ht="30">
      <c r="A6538" s="37">
        <f t="shared" si="202"/>
        <v>6534</v>
      </c>
      <c r="B6538" s="124" t="s">
        <v>201</v>
      </c>
      <c r="C6538" s="125" t="s">
        <v>11376</v>
      </c>
      <c r="D6538" s="125" t="s">
        <v>11377</v>
      </c>
      <c r="E6538" s="125" t="s">
        <v>13409</v>
      </c>
      <c r="F6538" s="125"/>
      <c r="G6538" s="125">
        <v>1</v>
      </c>
      <c r="H6538" s="152">
        <v>1850</v>
      </c>
      <c r="I6538" s="162">
        <v>0.25</v>
      </c>
      <c r="J6538" s="158">
        <f t="shared" si="201"/>
        <v>1387.5</v>
      </c>
    </row>
    <row r="6539" spans="1:10" ht="30">
      <c r="A6539" s="37">
        <f t="shared" si="202"/>
        <v>6535</v>
      </c>
      <c r="B6539" s="124" t="s">
        <v>201</v>
      </c>
      <c r="C6539" s="125" t="s">
        <v>11378</v>
      </c>
      <c r="D6539" s="125" t="s">
        <v>11379</v>
      </c>
      <c r="E6539" s="125" t="s">
        <v>13409</v>
      </c>
      <c r="F6539" s="125"/>
      <c r="G6539" s="125">
        <v>1</v>
      </c>
      <c r="H6539" s="152">
        <v>2220</v>
      </c>
      <c r="I6539" s="162">
        <v>0.25</v>
      </c>
      <c r="J6539" s="158">
        <f t="shared" si="201"/>
        <v>1665</v>
      </c>
    </row>
    <row r="6540" spans="1:10" ht="30">
      <c r="A6540" s="37">
        <f t="shared" si="202"/>
        <v>6536</v>
      </c>
      <c r="B6540" s="124" t="s">
        <v>201</v>
      </c>
      <c r="C6540" s="125" t="s">
        <v>11380</v>
      </c>
      <c r="D6540" s="125" t="s">
        <v>11381</v>
      </c>
      <c r="E6540" s="125" t="s">
        <v>13409</v>
      </c>
      <c r="F6540" s="125"/>
      <c r="G6540" s="125">
        <v>1</v>
      </c>
      <c r="H6540" s="152">
        <v>2330</v>
      </c>
      <c r="I6540" s="162">
        <v>0.25</v>
      </c>
      <c r="J6540" s="158">
        <f t="shared" si="201"/>
        <v>1747.5</v>
      </c>
    </row>
    <row r="6541" spans="1:10" ht="30">
      <c r="A6541" s="37">
        <f t="shared" si="202"/>
        <v>6537</v>
      </c>
      <c r="B6541" s="124" t="s">
        <v>201</v>
      </c>
      <c r="C6541" s="125" t="s">
        <v>11382</v>
      </c>
      <c r="D6541" s="125" t="s">
        <v>11383</v>
      </c>
      <c r="E6541" s="125" t="s">
        <v>13409</v>
      </c>
      <c r="F6541" s="125"/>
      <c r="G6541" s="125">
        <v>1</v>
      </c>
      <c r="H6541" s="152">
        <v>2220</v>
      </c>
      <c r="I6541" s="162">
        <v>0.25</v>
      </c>
      <c r="J6541" s="158">
        <f t="shared" si="201"/>
        <v>1665</v>
      </c>
    </row>
    <row r="6542" spans="1:10" ht="30">
      <c r="A6542" s="37">
        <f t="shared" si="202"/>
        <v>6538</v>
      </c>
      <c r="B6542" s="124" t="s">
        <v>201</v>
      </c>
      <c r="C6542" s="125" t="s">
        <v>11384</v>
      </c>
      <c r="D6542" s="125" t="s">
        <v>11385</v>
      </c>
      <c r="E6542" s="125" t="s">
        <v>13409</v>
      </c>
      <c r="F6542" s="125"/>
      <c r="G6542" s="125">
        <v>1</v>
      </c>
      <c r="H6542" s="152">
        <v>1940</v>
      </c>
      <c r="I6542" s="162">
        <v>0.25</v>
      </c>
      <c r="J6542" s="158">
        <f t="shared" si="201"/>
        <v>1455</v>
      </c>
    </row>
    <row r="6543" spans="1:10" ht="30">
      <c r="A6543" s="37">
        <f t="shared" si="202"/>
        <v>6539</v>
      </c>
      <c r="B6543" s="124" t="s">
        <v>201</v>
      </c>
      <c r="C6543" s="125" t="s">
        <v>11386</v>
      </c>
      <c r="D6543" s="125" t="s">
        <v>11387</v>
      </c>
      <c r="E6543" s="125" t="s">
        <v>13409</v>
      </c>
      <c r="F6543" s="125"/>
      <c r="G6543" s="125">
        <v>1</v>
      </c>
      <c r="H6543" s="152">
        <v>2190</v>
      </c>
      <c r="I6543" s="162">
        <v>0.25</v>
      </c>
      <c r="J6543" s="158">
        <f t="shared" si="201"/>
        <v>1642.5</v>
      </c>
    </row>
    <row r="6544" spans="1:10" ht="30">
      <c r="A6544" s="37">
        <f t="shared" si="202"/>
        <v>6540</v>
      </c>
      <c r="B6544" s="124" t="s">
        <v>201</v>
      </c>
      <c r="C6544" s="125" t="s">
        <v>11388</v>
      </c>
      <c r="D6544" s="125" t="s">
        <v>11389</v>
      </c>
      <c r="E6544" s="125" t="s">
        <v>13409</v>
      </c>
      <c r="F6544" s="125"/>
      <c r="G6544" s="125">
        <v>1</v>
      </c>
      <c r="H6544" s="152">
        <v>2060</v>
      </c>
      <c r="I6544" s="162">
        <v>0.25</v>
      </c>
      <c r="J6544" s="158">
        <f t="shared" si="201"/>
        <v>1545</v>
      </c>
    </row>
    <row r="6545" spans="1:10" ht="30">
      <c r="A6545" s="37">
        <f t="shared" si="202"/>
        <v>6541</v>
      </c>
      <c r="B6545" s="124" t="s">
        <v>201</v>
      </c>
      <c r="C6545" s="125" t="s">
        <v>11390</v>
      </c>
      <c r="D6545" s="125" t="s">
        <v>11391</v>
      </c>
      <c r="E6545" s="125" t="s">
        <v>13409</v>
      </c>
      <c r="F6545" s="125"/>
      <c r="G6545" s="125">
        <v>1</v>
      </c>
      <c r="H6545" s="152">
        <v>2300</v>
      </c>
      <c r="I6545" s="162">
        <v>0.25</v>
      </c>
      <c r="J6545" s="158">
        <f t="shared" si="201"/>
        <v>1725</v>
      </c>
    </row>
    <row r="6546" spans="1:10" ht="30">
      <c r="A6546" s="37">
        <f t="shared" si="202"/>
        <v>6542</v>
      </c>
      <c r="B6546" s="124" t="s">
        <v>201</v>
      </c>
      <c r="C6546" s="125" t="s">
        <v>11392</v>
      </c>
      <c r="D6546" s="125" t="s">
        <v>11393</v>
      </c>
      <c r="E6546" s="125" t="s">
        <v>13409</v>
      </c>
      <c r="F6546" s="125"/>
      <c r="G6546" s="125">
        <v>1</v>
      </c>
      <c r="H6546" s="152">
        <v>1620</v>
      </c>
      <c r="I6546" s="162">
        <v>0.25</v>
      </c>
      <c r="J6546" s="158">
        <f t="shared" ref="J6546:J6609" si="203">H6546*(1-I6546)</f>
        <v>1215</v>
      </c>
    </row>
    <row r="6547" spans="1:10" ht="30">
      <c r="A6547" s="37">
        <f t="shared" si="202"/>
        <v>6543</v>
      </c>
      <c r="B6547" s="124" t="s">
        <v>201</v>
      </c>
      <c r="C6547" s="125" t="s">
        <v>11394</v>
      </c>
      <c r="D6547" s="125" t="s">
        <v>11395</v>
      </c>
      <c r="E6547" s="125" t="s">
        <v>13409</v>
      </c>
      <c r="F6547" s="125"/>
      <c r="G6547" s="125">
        <v>1</v>
      </c>
      <c r="H6547" s="152">
        <v>2060</v>
      </c>
      <c r="I6547" s="162">
        <v>0.25</v>
      </c>
      <c r="J6547" s="158">
        <f t="shared" si="203"/>
        <v>1545</v>
      </c>
    </row>
    <row r="6548" spans="1:10" ht="30">
      <c r="A6548" s="37">
        <f t="shared" si="202"/>
        <v>6544</v>
      </c>
      <c r="B6548" s="124" t="s">
        <v>201</v>
      </c>
      <c r="C6548" s="125" t="s">
        <v>11396</v>
      </c>
      <c r="D6548" s="125" t="s">
        <v>11397</v>
      </c>
      <c r="E6548" s="125" t="s">
        <v>13409</v>
      </c>
      <c r="F6548" s="125"/>
      <c r="G6548" s="125">
        <v>1</v>
      </c>
      <c r="H6548" s="152">
        <v>1850</v>
      </c>
      <c r="I6548" s="162">
        <v>0.25</v>
      </c>
      <c r="J6548" s="158">
        <f t="shared" si="203"/>
        <v>1387.5</v>
      </c>
    </row>
    <row r="6549" spans="1:10" ht="30">
      <c r="A6549" s="37">
        <f t="shared" si="202"/>
        <v>6545</v>
      </c>
      <c r="B6549" s="124" t="s">
        <v>201</v>
      </c>
      <c r="C6549" s="125" t="s">
        <v>11398</v>
      </c>
      <c r="D6549" s="125" t="s">
        <v>11399</v>
      </c>
      <c r="E6549" s="125" t="s">
        <v>13409</v>
      </c>
      <c r="F6549" s="125"/>
      <c r="G6549" s="125">
        <v>1</v>
      </c>
      <c r="H6549" s="152">
        <v>2240</v>
      </c>
      <c r="I6549" s="162">
        <v>0.25</v>
      </c>
      <c r="J6549" s="158">
        <f t="shared" si="203"/>
        <v>1680</v>
      </c>
    </row>
    <row r="6550" spans="1:10" ht="30">
      <c r="A6550" s="37">
        <f t="shared" si="202"/>
        <v>6546</v>
      </c>
      <c r="B6550" s="124" t="s">
        <v>201</v>
      </c>
      <c r="C6550" s="125" t="s">
        <v>11400</v>
      </c>
      <c r="D6550" s="125" t="s">
        <v>11401</v>
      </c>
      <c r="E6550" s="125" t="s">
        <v>13409</v>
      </c>
      <c r="F6550" s="125"/>
      <c r="G6550" s="125">
        <v>1</v>
      </c>
      <c r="H6550" s="152">
        <v>2350</v>
      </c>
      <c r="I6550" s="162">
        <v>0.25</v>
      </c>
      <c r="J6550" s="158">
        <f t="shared" si="203"/>
        <v>1762.5</v>
      </c>
    </row>
    <row r="6551" spans="1:10" ht="30">
      <c r="A6551" s="37">
        <f t="shared" si="202"/>
        <v>6547</v>
      </c>
      <c r="B6551" s="124" t="s">
        <v>201</v>
      </c>
      <c r="C6551" s="125" t="s">
        <v>11402</v>
      </c>
      <c r="D6551" s="125" t="s">
        <v>11403</v>
      </c>
      <c r="E6551" s="125" t="s">
        <v>13409</v>
      </c>
      <c r="F6551" s="125"/>
      <c r="G6551" s="125">
        <v>1</v>
      </c>
      <c r="H6551" s="152">
        <v>1690</v>
      </c>
      <c r="I6551" s="162">
        <v>0.25</v>
      </c>
      <c r="J6551" s="158">
        <f t="shared" si="203"/>
        <v>1267.5</v>
      </c>
    </row>
    <row r="6552" spans="1:10" ht="30">
      <c r="A6552" s="37">
        <f t="shared" si="202"/>
        <v>6548</v>
      </c>
      <c r="B6552" s="124" t="s">
        <v>201</v>
      </c>
      <c r="C6552" s="125" t="s">
        <v>11404</v>
      </c>
      <c r="D6552" s="125" t="s">
        <v>11403</v>
      </c>
      <c r="E6552" s="125" t="s">
        <v>13409</v>
      </c>
      <c r="F6552" s="125"/>
      <c r="G6552" s="125">
        <v>1</v>
      </c>
      <c r="H6552" s="152">
        <v>2060</v>
      </c>
      <c r="I6552" s="162">
        <v>0.25</v>
      </c>
      <c r="J6552" s="158">
        <f t="shared" si="203"/>
        <v>1545</v>
      </c>
    </row>
    <row r="6553" spans="1:10" ht="15.75">
      <c r="A6553" s="37">
        <f t="shared" si="202"/>
        <v>6549</v>
      </c>
      <c r="B6553" s="124" t="s">
        <v>201</v>
      </c>
      <c r="C6553" s="125" t="s">
        <v>11405</v>
      </c>
      <c r="D6553" s="125" t="s">
        <v>11406</v>
      </c>
      <c r="E6553" s="125" t="s">
        <v>13409</v>
      </c>
      <c r="F6553" s="125"/>
      <c r="G6553" s="125">
        <v>1</v>
      </c>
      <c r="H6553" s="152">
        <v>1620</v>
      </c>
      <c r="I6553" s="162">
        <v>0.25</v>
      </c>
      <c r="J6553" s="158">
        <f t="shared" si="203"/>
        <v>1215</v>
      </c>
    </row>
    <row r="6554" spans="1:10" ht="15.75">
      <c r="A6554" s="37">
        <f t="shared" si="202"/>
        <v>6550</v>
      </c>
      <c r="B6554" s="124" t="s">
        <v>201</v>
      </c>
      <c r="C6554" s="125" t="s">
        <v>11407</v>
      </c>
      <c r="D6554" s="125" t="s">
        <v>11408</v>
      </c>
      <c r="E6554" s="125" t="s">
        <v>13409</v>
      </c>
      <c r="F6554" s="125"/>
      <c r="G6554" s="125">
        <v>1</v>
      </c>
      <c r="H6554" s="152">
        <v>2060</v>
      </c>
      <c r="I6554" s="162">
        <v>0.25</v>
      </c>
      <c r="J6554" s="158">
        <f t="shared" si="203"/>
        <v>1545</v>
      </c>
    </row>
    <row r="6555" spans="1:10" ht="30">
      <c r="A6555" s="37">
        <f t="shared" si="202"/>
        <v>6551</v>
      </c>
      <c r="B6555" s="124" t="s">
        <v>201</v>
      </c>
      <c r="C6555" s="125" t="s">
        <v>11409</v>
      </c>
      <c r="D6555" s="125" t="s">
        <v>11410</v>
      </c>
      <c r="E6555" s="125" t="s">
        <v>13409</v>
      </c>
      <c r="F6555" s="125"/>
      <c r="G6555" s="125">
        <v>1</v>
      </c>
      <c r="H6555" s="152">
        <v>1850</v>
      </c>
      <c r="I6555" s="162">
        <v>0.25</v>
      </c>
      <c r="J6555" s="158">
        <f t="shared" si="203"/>
        <v>1387.5</v>
      </c>
    </row>
    <row r="6556" spans="1:10" ht="30">
      <c r="A6556" s="37">
        <f t="shared" si="202"/>
        <v>6552</v>
      </c>
      <c r="B6556" s="124" t="s">
        <v>201</v>
      </c>
      <c r="C6556" s="125" t="s">
        <v>11411</v>
      </c>
      <c r="D6556" s="125" t="s">
        <v>11412</v>
      </c>
      <c r="E6556" s="125" t="s">
        <v>13409</v>
      </c>
      <c r="F6556" s="125"/>
      <c r="G6556" s="125">
        <v>1</v>
      </c>
      <c r="H6556" s="152">
        <v>2060</v>
      </c>
      <c r="I6556" s="162">
        <v>0.25</v>
      </c>
      <c r="J6556" s="158">
        <f t="shared" si="203"/>
        <v>1545</v>
      </c>
    </row>
    <row r="6557" spans="1:10" ht="30">
      <c r="A6557" s="37">
        <f t="shared" si="202"/>
        <v>6553</v>
      </c>
      <c r="B6557" s="124" t="s">
        <v>201</v>
      </c>
      <c r="C6557" s="125" t="s">
        <v>11413</v>
      </c>
      <c r="D6557" s="125" t="s">
        <v>11414</v>
      </c>
      <c r="E6557" s="125" t="s">
        <v>13409</v>
      </c>
      <c r="F6557" s="125"/>
      <c r="G6557" s="125">
        <v>1</v>
      </c>
      <c r="H6557" s="152">
        <v>2330</v>
      </c>
      <c r="I6557" s="162">
        <v>0.25</v>
      </c>
      <c r="J6557" s="158">
        <f t="shared" si="203"/>
        <v>1747.5</v>
      </c>
    </row>
    <row r="6558" spans="1:10" ht="30">
      <c r="A6558" s="37">
        <f t="shared" si="202"/>
        <v>6554</v>
      </c>
      <c r="B6558" s="124" t="s">
        <v>201</v>
      </c>
      <c r="C6558" s="125" t="s">
        <v>11415</v>
      </c>
      <c r="D6558" s="125" t="s">
        <v>11416</v>
      </c>
      <c r="E6558" s="125" t="s">
        <v>13409</v>
      </c>
      <c r="F6558" s="125"/>
      <c r="G6558" s="125">
        <v>1</v>
      </c>
      <c r="H6558" s="152">
        <v>1880</v>
      </c>
      <c r="I6558" s="162">
        <v>0.25</v>
      </c>
      <c r="J6558" s="158">
        <f t="shared" si="203"/>
        <v>1410</v>
      </c>
    </row>
    <row r="6559" spans="1:10" ht="30">
      <c r="A6559" s="37">
        <f t="shared" si="202"/>
        <v>6555</v>
      </c>
      <c r="B6559" s="124" t="s">
        <v>201</v>
      </c>
      <c r="C6559" s="125" t="s">
        <v>11417</v>
      </c>
      <c r="D6559" s="125" t="s">
        <v>11418</v>
      </c>
      <c r="E6559" s="125" t="s">
        <v>13409</v>
      </c>
      <c r="F6559" s="125"/>
      <c r="G6559" s="125">
        <v>1</v>
      </c>
      <c r="H6559" s="152">
        <v>2300</v>
      </c>
      <c r="I6559" s="162">
        <v>0.25</v>
      </c>
      <c r="J6559" s="158">
        <f t="shared" si="203"/>
        <v>1725</v>
      </c>
    </row>
    <row r="6560" spans="1:10" ht="30">
      <c r="A6560" s="37">
        <f t="shared" si="202"/>
        <v>6556</v>
      </c>
      <c r="B6560" s="124" t="s">
        <v>201</v>
      </c>
      <c r="C6560" s="125" t="s">
        <v>11419</v>
      </c>
      <c r="D6560" s="125" t="s">
        <v>11420</v>
      </c>
      <c r="E6560" s="125" t="s">
        <v>13409</v>
      </c>
      <c r="F6560" s="125"/>
      <c r="G6560" s="125">
        <v>1</v>
      </c>
      <c r="H6560" s="152">
        <v>1620</v>
      </c>
      <c r="I6560" s="162">
        <v>0.25</v>
      </c>
      <c r="J6560" s="158">
        <f t="shared" si="203"/>
        <v>1215</v>
      </c>
    </row>
    <row r="6561" spans="1:10" ht="30">
      <c r="A6561" s="37">
        <f t="shared" si="202"/>
        <v>6557</v>
      </c>
      <c r="B6561" s="124" t="s">
        <v>201</v>
      </c>
      <c r="C6561" s="125" t="s">
        <v>11421</v>
      </c>
      <c r="D6561" s="125" t="s">
        <v>11422</v>
      </c>
      <c r="E6561" s="125" t="s">
        <v>13409</v>
      </c>
      <c r="F6561" s="125"/>
      <c r="G6561" s="125">
        <v>1</v>
      </c>
      <c r="H6561" s="152">
        <v>2060</v>
      </c>
      <c r="I6561" s="162">
        <v>0.25</v>
      </c>
      <c r="J6561" s="158">
        <f t="shared" si="203"/>
        <v>1545</v>
      </c>
    </row>
    <row r="6562" spans="1:10" ht="30">
      <c r="A6562" s="37">
        <f t="shared" si="202"/>
        <v>6558</v>
      </c>
      <c r="B6562" s="124" t="s">
        <v>201</v>
      </c>
      <c r="C6562" s="125" t="s">
        <v>11423</v>
      </c>
      <c r="D6562" s="125" t="s">
        <v>11424</v>
      </c>
      <c r="E6562" s="125" t="s">
        <v>13409</v>
      </c>
      <c r="F6562" s="125"/>
      <c r="G6562" s="125">
        <v>1</v>
      </c>
      <c r="H6562" s="152">
        <v>2060</v>
      </c>
      <c r="I6562" s="162">
        <v>0.25</v>
      </c>
      <c r="J6562" s="158">
        <f t="shared" si="203"/>
        <v>1545</v>
      </c>
    </row>
    <row r="6563" spans="1:10" ht="30">
      <c r="A6563" s="37">
        <f t="shared" si="202"/>
        <v>6559</v>
      </c>
      <c r="B6563" s="124" t="s">
        <v>201</v>
      </c>
      <c r="C6563" s="125" t="s">
        <v>11425</v>
      </c>
      <c r="D6563" s="125" t="s">
        <v>11426</v>
      </c>
      <c r="E6563" s="125" t="s">
        <v>13409</v>
      </c>
      <c r="F6563" s="125"/>
      <c r="G6563" s="125">
        <v>1</v>
      </c>
      <c r="H6563" s="152">
        <v>2330</v>
      </c>
      <c r="I6563" s="162">
        <v>0.25</v>
      </c>
      <c r="J6563" s="158">
        <f t="shared" si="203"/>
        <v>1747.5</v>
      </c>
    </row>
    <row r="6564" spans="1:10" ht="30">
      <c r="A6564" s="37">
        <f t="shared" si="202"/>
        <v>6560</v>
      </c>
      <c r="B6564" s="124" t="s">
        <v>201</v>
      </c>
      <c r="C6564" s="125" t="s">
        <v>11427</v>
      </c>
      <c r="D6564" s="125" t="s">
        <v>11428</v>
      </c>
      <c r="E6564" s="125" t="s">
        <v>13409</v>
      </c>
      <c r="F6564" s="125"/>
      <c r="G6564" s="125">
        <v>1</v>
      </c>
      <c r="H6564" s="152">
        <v>1880</v>
      </c>
      <c r="I6564" s="162">
        <v>0.25</v>
      </c>
      <c r="J6564" s="158">
        <f t="shared" si="203"/>
        <v>1410</v>
      </c>
    </row>
    <row r="6565" spans="1:10" ht="30">
      <c r="A6565" s="37">
        <f t="shared" si="202"/>
        <v>6561</v>
      </c>
      <c r="B6565" s="124" t="s">
        <v>201</v>
      </c>
      <c r="C6565" s="125" t="s">
        <v>11429</v>
      </c>
      <c r="D6565" s="125" t="s">
        <v>11430</v>
      </c>
      <c r="E6565" s="125" t="s">
        <v>13409</v>
      </c>
      <c r="F6565" s="125"/>
      <c r="G6565" s="125">
        <v>1</v>
      </c>
      <c r="H6565" s="152">
        <v>2150</v>
      </c>
      <c r="I6565" s="162">
        <v>0.25</v>
      </c>
      <c r="J6565" s="158">
        <f t="shared" si="203"/>
        <v>1612.5</v>
      </c>
    </row>
    <row r="6566" spans="1:10" ht="15.75">
      <c r="A6566" s="37">
        <f t="shared" si="202"/>
        <v>6562</v>
      </c>
      <c r="B6566" s="124" t="s">
        <v>201</v>
      </c>
      <c r="C6566" s="125" t="s">
        <v>11431</v>
      </c>
      <c r="D6566" s="125" t="s">
        <v>11432</v>
      </c>
      <c r="E6566" s="125" t="s">
        <v>13409</v>
      </c>
      <c r="F6566" s="125"/>
      <c r="G6566" s="125">
        <v>1</v>
      </c>
      <c r="H6566" s="152">
        <v>2060</v>
      </c>
      <c r="I6566" s="162">
        <v>0.25</v>
      </c>
      <c r="J6566" s="158">
        <f t="shared" si="203"/>
        <v>1545</v>
      </c>
    </row>
    <row r="6567" spans="1:10" ht="30">
      <c r="A6567" s="37">
        <f t="shared" si="202"/>
        <v>6563</v>
      </c>
      <c r="B6567" s="124" t="s">
        <v>201</v>
      </c>
      <c r="C6567" s="125" t="s">
        <v>11433</v>
      </c>
      <c r="D6567" s="125" t="s">
        <v>11434</v>
      </c>
      <c r="E6567" s="125" t="s">
        <v>13409</v>
      </c>
      <c r="F6567" s="125"/>
      <c r="G6567" s="125">
        <v>1</v>
      </c>
      <c r="H6567" s="152">
        <v>2300</v>
      </c>
      <c r="I6567" s="162">
        <v>0.25</v>
      </c>
      <c r="J6567" s="158">
        <f t="shared" si="203"/>
        <v>1725</v>
      </c>
    </row>
    <row r="6568" spans="1:10" ht="30">
      <c r="A6568" s="37">
        <f t="shared" si="202"/>
        <v>6564</v>
      </c>
      <c r="B6568" s="124" t="s">
        <v>201</v>
      </c>
      <c r="C6568" s="125" t="s">
        <v>11435</v>
      </c>
      <c r="D6568" s="125" t="s">
        <v>11436</v>
      </c>
      <c r="E6568" s="125" t="s">
        <v>13409</v>
      </c>
      <c r="F6568" s="125"/>
      <c r="G6568" s="125">
        <v>1</v>
      </c>
      <c r="H6568" s="152">
        <v>1810</v>
      </c>
      <c r="I6568" s="162">
        <v>0.25</v>
      </c>
      <c r="J6568" s="158">
        <f t="shared" si="203"/>
        <v>1357.5</v>
      </c>
    </row>
    <row r="6569" spans="1:10" ht="30">
      <c r="A6569" s="37">
        <f t="shared" si="202"/>
        <v>6565</v>
      </c>
      <c r="B6569" s="124" t="s">
        <v>201</v>
      </c>
      <c r="C6569" s="125" t="s">
        <v>11437</v>
      </c>
      <c r="D6569" s="125" t="s">
        <v>11438</v>
      </c>
      <c r="E6569" s="125" t="s">
        <v>13409</v>
      </c>
      <c r="F6569" s="125"/>
      <c r="G6569" s="125">
        <v>1</v>
      </c>
      <c r="H6569" s="152">
        <v>2220</v>
      </c>
      <c r="I6569" s="162">
        <v>0.25</v>
      </c>
      <c r="J6569" s="158">
        <f t="shared" si="203"/>
        <v>1665</v>
      </c>
    </row>
    <row r="6570" spans="1:10" ht="30">
      <c r="A6570" s="37">
        <f t="shared" si="202"/>
        <v>6566</v>
      </c>
      <c r="B6570" s="124" t="s">
        <v>201</v>
      </c>
      <c r="C6570" s="125" t="s">
        <v>11439</v>
      </c>
      <c r="D6570" s="125" t="s">
        <v>11440</v>
      </c>
      <c r="E6570" s="125" t="s">
        <v>13409</v>
      </c>
      <c r="F6570" s="125"/>
      <c r="G6570" s="125">
        <v>1</v>
      </c>
      <c r="H6570" s="152">
        <v>1810</v>
      </c>
      <c r="I6570" s="162">
        <v>0.25</v>
      </c>
      <c r="J6570" s="158">
        <f t="shared" si="203"/>
        <v>1357.5</v>
      </c>
    </row>
    <row r="6571" spans="1:10" ht="30">
      <c r="A6571" s="37">
        <f t="shared" si="202"/>
        <v>6567</v>
      </c>
      <c r="B6571" s="124" t="s">
        <v>201</v>
      </c>
      <c r="C6571" s="125" t="s">
        <v>11441</v>
      </c>
      <c r="D6571" s="125" t="s">
        <v>11442</v>
      </c>
      <c r="E6571" s="125" t="s">
        <v>13409</v>
      </c>
      <c r="F6571" s="125"/>
      <c r="G6571" s="125">
        <v>1</v>
      </c>
      <c r="H6571" s="152">
        <v>2220</v>
      </c>
      <c r="I6571" s="162">
        <v>0.25</v>
      </c>
      <c r="J6571" s="158">
        <f t="shared" si="203"/>
        <v>1665</v>
      </c>
    </row>
    <row r="6572" spans="1:10" ht="30">
      <c r="A6572" s="37">
        <f t="shared" si="202"/>
        <v>6568</v>
      </c>
      <c r="B6572" s="124" t="s">
        <v>201</v>
      </c>
      <c r="C6572" s="125" t="s">
        <v>11443</v>
      </c>
      <c r="D6572" s="125" t="s">
        <v>11444</v>
      </c>
      <c r="E6572" s="125" t="s">
        <v>13409</v>
      </c>
      <c r="F6572" s="125"/>
      <c r="G6572" s="125">
        <v>1</v>
      </c>
      <c r="H6572" s="152">
        <v>1850</v>
      </c>
      <c r="I6572" s="162">
        <v>0.25</v>
      </c>
      <c r="J6572" s="158">
        <f t="shared" si="203"/>
        <v>1387.5</v>
      </c>
    </row>
    <row r="6573" spans="1:10" ht="30">
      <c r="A6573" s="37">
        <f t="shared" si="202"/>
        <v>6569</v>
      </c>
      <c r="B6573" s="124" t="s">
        <v>201</v>
      </c>
      <c r="C6573" s="125" t="s">
        <v>11445</v>
      </c>
      <c r="D6573" s="125" t="s">
        <v>11446</v>
      </c>
      <c r="E6573" s="125" t="s">
        <v>13409</v>
      </c>
      <c r="F6573" s="125"/>
      <c r="G6573" s="125">
        <v>1</v>
      </c>
      <c r="H6573" s="152">
        <v>2220</v>
      </c>
      <c r="I6573" s="162">
        <v>0.25</v>
      </c>
      <c r="J6573" s="158">
        <f t="shared" si="203"/>
        <v>1665</v>
      </c>
    </row>
    <row r="6574" spans="1:10" ht="30">
      <c r="A6574" s="37">
        <f t="shared" si="202"/>
        <v>6570</v>
      </c>
      <c r="B6574" s="124" t="s">
        <v>201</v>
      </c>
      <c r="C6574" s="125" t="s">
        <v>11447</v>
      </c>
      <c r="D6574" s="125" t="s">
        <v>11448</v>
      </c>
      <c r="E6574" s="125" t="s">
        <v>13409</v>
      </c>
      <c r="F6574" s="125"/>
      <c r="G6574" s="125">
        <v>1</v>
      </c>
      <c r="H6574" s="152">
        <v>2440</v>
      </c>
      <c r="I6574" s="162">
        <v>0.25</v>
      </c>
      <c r="J6574" s="158">
        <f t="shared" si="203"/>
        <v>1830</v>
      </c>
    </row>
    <row r="6575" spans="1:10" ht="15.75">
      <c r="A6575" s="37">
        <f t="shared" si="202"/>
        <v>6571</v>
      </c>
      <c r="B6575" s="124" t="s">
        <v>201</v>
      </c>
      <c r="C6575" s="125" t="s">
        <v>11449</v>
      </c>
      <c r="D6575" s="125" t="s">
        <v>11450</v>
      </c>
      <c r="E6575" s="125" t="s">
        <v>13409</v>
      </c>
      <c r="F6575" s="125"/>
      <c r="G6575" s="125">
        <v>1</v>
      </c>
      <c r="H6575" s="152">
        <v>1620</v>
      </c>
      <c r="I6575" s="162">
        <v>0.25</v>
      </c>
      <c r="J6575" s="158">
        <f t="shared" si="203"/>
        <v>1215</v>
      </c>
    </row>
    <row r="6576" spans="1:10" ht="15.75">
      <c r="A6576" s="37">
        <f t="shared" si="202"/>
        <v>6572</v>
      </c>
      <c r="B6576" s="124" t="s">
        <v>201</v>
      </c>
      <c r="C6576" s="125" t="s">
        <v>11451</v>
      </c>
      <c r="D6576" s="125" t="s">
        <v>11452</v>
      </c>
      <c r="E6576" s="125" t="s">
        <v>13409</v>
      </c>
      <c r="F6576" s="125"/>
      <c r="G6576" s="125">
        <v>1</v>
      </c>
      <c r="H6576" s="152">
        <v>1290</v>
      </c>
      <c r="I6576" s="162">
        <v>0.25</v>
      </c>
      <c r="J6576" s="158">
        <f t="shared" si="203"/>
        <v>967.5</v>
      </c>
    </row>
    <row r="6577" spans="1:10" ht="30">
      <c r="A6577" s="37">
        <f t="shared" si="202"/>
        <v>6573</v>
      </c>
      <c r="B6577" s="124" t="s">
        <v>201</v>
      </c>
      <c r="C6577" s="125" t="s">
        <v>11453</v>
      </c>
      <c r="D6577" s="125" t="s">
        <v>11454</v>
      </c>
      <c r="E6577" s="125" t="s">
        <v>13409</v>
      </c>
      <c r="F6577" s="125"/>
      <c r="G6577" s="125">
        <v>1</v>
      </c>
      <c r="H6577" s="152">
        <v>2280</v>
      </c>
      <c r="I6577" s="162">
        <v>0.25</v>
      </c>
      <c r="J6577" s="158">
        <f t="shared" si="203"/>
        <v>1710</v>
      </c>
    </row>
    <row r="6578" spans="1:10" ht="30">
      <c r="A6578" s="37">
        <f t="shared" si="202"/>
        <v>6574</v>
      </c>
      <c r="B6578" s="124" t="s">
        <v>201</v>
      </c>
      <c r="C6578" s="125" t="s">
        <v>11455</v>
      </c>
      <c r="D6578" s="125" t="s">
        <v>11456</v>
      </c>
      <c r="E6578" s="125" t="s">
        <v>13409</v>
      </c>
      <c r="F6578" s="125"/>
      <c r="G6578" s="125">
        <v>1</v>
      </c>
      <c r="H6578" s="152">
        <v>2550</v>
      </c>
      <c r="I6578" s="162">
        <v>0.25</v>
      </c>
      <c r="J6578" s="158">
        <f t="shared" si="203"/>
        <v>1912.5</v>
      </c>
    </row>
    <row r="6579" spans="1:10" ht="15.75">
      <c r="A6579" s="37">
        <f t="shared" si="202"/>
        <v>6575</v>
      </c>
      <c r="B6579" s="124" t="s">
        <v>201</v>
      </c>
      <c r="C6579" s="125" t="s">
        <v>11457</v>
      </c>
      <c r="D6579" s="125" t="s">
        <v>11458</v>
      </c>
      <c r="E6579" s="125" t="s">
        <v>13409</v>
      </c>
      <c r="F6579" s="125"/>
      <c r="G6579" s="125">
        <v>1</v>
      </c>
      <c r="H6579" s="152">
        <v>965</v>
      </c>
      <c r="I6579" s="162">
        <v>0.25</v>
      </c>
      <c r="J6579" s="158">
        <f t="shared" si="203"/>
        <v>723.75</v>
      </c>
    </row>
    <row r="6580" spans="1:10" ht="15.75">
      <c r="A6580" s="37">
        <f t="shared" si="202"/>
        <v>6576</v>
      </c>
      <c r="B6580" s="124" t="s">
        <v>201</v>
      </c>
      <c r="C6580" s="125" t="s">
        <v>11459</v>
      </c>
      <c r="D6580" s="125" t="s">
        <v>11460</v>
      </c>
      <c r="E6580" s="125" t="s">
        <v>13409</v>
      </c>
      <c r="F6580" s="125"/>
      <c r="G6580" s="125">
        <v>1</v>
      </c>
      <c r="H6580" s="152">
        <v>1045</v>
      </c>
      <c r="I6580" s="162">
        <v>0.25</v>
      </c>
      <c r="J6580" s="158">
        <f t="shared" si="203"/>
        <v>783.75</v>
      </c>
    </row>
    <row r="6581" spans="1:10" ht="15.75">
      <c r="A6581" s="37">
        <f t="shared" si="202"/>
        <v>6577</v>
      </c>
      <c r="B6581" s="124" t="s">
        <v>201</v>
      </c>
      <c r="C6581" s="125" t="s">
        <v>11461</v>
      </c>
      <c r="D6581" s="125" t="s">
        <v>11462</v>
      </c>
      <c r="E6581" s="125" t="s">
        <v>13409</v>
      </c>
      <c r="F6581" s="125"/>
      <c r="G6581" s="125">
        <v>1</v>
      </c>
      <c r="H6581" s="152">
        <v>670</v>
      </c>
      <c r="I6581" s="162">
        <v>0.25</v>
      </c>
      <c r="J6581" s="158">
        <f t="shared" si="203"/>
        <v>502.5</v>
      </c>
    </row>
    <row r="6582" spans="1:10" ht="15.75">
      <c r="A6582" s="37">
        <f t="shared" si="202"/>
        <v>6578</v>
      </c>
      <c r="B6582" s="124" t="s">
        <v>201</v>
      </c>
      <c r="C6582" s="125" t="s">
        <v>11463</v>
      </c>
      <c r="D6582" s="125" t="s">
        <v>11464</v>
      </c>
      <c r="E6582" s="125" t="s">
        <v>13409</v>
      </c>
      <c r="F6582" s="125"/>
      <c r="G6582" s="125">
        <v>1</v>
      </c>
      <c r="H6582" s="152">
        <v>670</v>
      </c>
      <c r="I6582" s="162">
        <v>0.25</v>
      </c>
      <c r="J6582" s="158">
        <f t="shared" si="203"/>
        <v>502.5</v>
      </c>
    </row>
    <row r="6583" spans="1:10" ht="15.75">
      <c r="A6583" s="37">
        <f t="shared" si="202"/>
        <v>6579</v>
      </c>
      <c r="B6583" s="124" t="s">
        <v>201</v>
      </c>
      <c r="C6583" s="125" t="s">
        <v>11465</v>
      </c>
      <c r="D6583" s="125" t="s">
        <v>11466</v>
      </c>
      <c r="E6583" s="125" t="s">
        <v>13409</v>
      </c>
      <c r="F6583" s="125"/>
      <c r="G6583" s="125">
        <v>1</v>
      </c>
      <c r="H6583" s="152">
        <v>795</v>
      </c>
      <c r="I6583" s="162">
        <v>0.25</v>
      </c>
      <c r="J6583" s="158">
        <f t="shared" si="203"/>
        <v>596.25</v>
      </c>
    </row>
    <row r="6584" spans="1:10" ht="15.75">
      <c r="A6584" s="37">
        <f t="shared" si="202"/>
        <v>6580</v>
      </c>
      <c r="B6584" s="124" t="s">
        <v>201</v>
      </c>
      <c r="C6584" s="125" t="s">
        <v>11467</v>
      </c>
      <c r="D6584" s="125" t="s">
        <v>11468</v>
      </c>
      <c r="E6584" s="125" t="s">
        <v>13409</v>
      </c>
      <c r="F6584" s="125"/>
      <c r="G6584" s="125">
        <v>1</v>
      </c>
      <c r="H6584" s="152">
        <v>670</v>
      </c>
      <c r="I6584" s="162">
        <v>0.25</v>
      </c>
      <c r="J6584" s="158">
        <f t="shared" si="203"/>
        <v>502.5</v>
      </c>
    </row>
    <row r="6585" spans="1:10" ht="15.75">
      <c r="A6585" s="37">
        <f t="shared" si="202"/>
        <v>6581</v>
      </c>
      <c r="B6585" s="124" t="s">
        <v>201</v>
      </c>
      <c r="C6585" s="125" t="s">
        <v>11469</v>
      </c>
      <c r="D6585" s="125" t="s">
        <v>11470</v>
      </c>
      <c r="E6585" s="125" t="s">
        <v>13409</v>
      </c>
      <c r="F6585" s="125"/>
      <c r="G6585" s="125">
        <v>1</v>
      </c>
      <c r="H6585" s="152">
        <v>965</v>
      </c>
      <c r="I6585" s="162">
        <v>0.25</v>
      </c>
      <c r="J6585" s="158">
        <f t="shared" si="203"/>
        <v>723.75</v>
      </c>
    </row>
    <row r="6586" spans="1:10" ht="15.75">
      <c r="A6586" s="37">
        <f t="shared" si="202"/>
        <v>6582</v>
      </c>
      <c r="B6586" s="124" t="s">
        <v>201</v>
      </c>
      <c r="C6586" s="125" t="s">
        <v>11471</v>
      </c>
      <c r="D6586" s="125" t="s">
        <v>11472</v>
      </c>
      <c r="E6586" s="125" t="s">
        <v>13409</v>
      </c>
      <c r="F6586" s="125"/>
      <c r="G6586" s="125">
        <v>1</v>
      </c>
      <c r="H6586" s="152">
        <v>377</v>
      </c>
      <c r="I6586" s="162">
        <v>0.25</v>
      </c>
      <c r="J6586" s="158">
        <f t="shared" si="203"/>
        <v>282.75</v>
      </c>
    </row>
    <row r="6587" spans="1:10" ht="15.75">
      <c r="A6587" s="37">
        <f t="shared" si="202"/>
        <v>6583</v>
      </c>
      <c r="B6587" s="124" t="s">
        <v>201</v>
      </c>
      <c r="C6587" s="125" t="s">
        <v>11473</v>
      </c>
      <c r="D6587" s="125" t="s">
        <v>11474</v>
      </c>
      <c r="E6587" s="125" t="s">
        <v>13409</v>
      </c>
      <c r="F6587" s="125"/>
      <c r="G6587" s="125">
        <v>1</v>
      </c>
      <c r="H6587" s="152">
        <v>111</v>
      </c>
      <c r="I6587" s="162">
        <v>0.25</v>
      </c>
      <c r="J6587" s="158">
        <f t="shared" si="203"/>
        <v>83.25</v>
      </c>
    </row>
    <row r="6588" spans="1:10" ht="15.75">
      <c r="A6588" s="37">
        <f t="shared" si="202"/>
        <v>6584</v>
      </c>
      <c r="B6588" s="124" t="s">
        <v>201</v>
      </c>
      <c r="C6588" s="125" t="s">
        <v>11475</v>
      </c>
      <c r="D6588" s="125" t="s">
        <v>11476</v>
      </c>
      <c r="E6588" s="125" t="s">
        <v>13409</v>
      </c>
      <c r="F6588" s="125"/>
      <c r="G6588" s="125">
        <v>1</v>
      </c>
      <c r="H6588" s="152">
        <v>327</v>
      </c>
      <c r="I6588" s="162">
        <v>0.25</v>
      </c>
      <c r="J6588" s="158">
        <f t="shared" si="203"/>
        <v>245.25</v>
      </c>
    </row>
    <row r="6589" spans="1:10" ht="15.75">
      <c r="A6589" s="37">
        <f t="shared" si="202"/>
        <v>6585</v>
      </c>
      <c r="B6589" s="124" t="s">
        <v>201</v>
      </c>
      <c r="C6589" s="125" t="s">
        <v>11477</v>
      </c>
      <c r="D6589" s="125" t="s">
        <v>11478</v>
      </c>
      <c r="E6589" s="125" t="s">
        <v>13409</v>
      </c>
      <c r="F6589" s="125"/>
      <c r="G6589" s="125">
        <v>1</v>
      </c>
      <c r="H6589" s="152">
        <v>154</v>
      </c>
      <c r="I6589" s="162">
        <v>0.25</v>
      </c>
      <c r="J6589" s="158">
        <f t="shared" si="203"/>
        <v>115.5</v>
      </c>
    </row>
    <row r="6590" spans="1:10" ht="15.75">
      <c r="A6590" s="37">
        <f t="shared" si="202"/>
        <v>6586</v>
      </c>
      <c r="B6590" s="124" t="s">
        <v>201</v>
      </c>
      <c r="C6590" s="125" t="s">
        <v>11479</v>
      </c>
      <c r="D6590" s="125" t="s">
        <v>11480</v>
      </c>
      <c r="E6590" s="125" t="s">
        <v>13409</v>
      </c>
      <c r="F6590" s="125"/>
      <c r="G6590" s="125">
        <v>1</v>
      </c>
      <c r="H6590" s="152">
        <v>450</v>
      </c>
      <c r="I6590" s="162">
        <v>0.25</v>
      </c>
      <c r="J6590" s="158">
        <f t="shared" si="203"/>
        <v>337.5</v>
      </c>
    </row>
    <row r="6591" spans="1:10" ht="45">
      <c r="A6591" s="37">
        <f t="shared" si="202"/>
        <v>6587</v>
      </c>
      <c r="B6591" s="124" t="s">
        <v>201</v>
      </c>
      <c r="C6591" s="125" t="s">
        <v>11481</v>
      </c>
      <c r="D6591" s="125" t="s">
        <v>11482</v>
      </c>
      <c r="E6591" s="125" t="s">
        <v>13409</v>
      </c>
      <c r="F6591" s="125"/>
      <c r="G6591" s="125">
        <v>1</v>
      </c>
      <c r="H6591" s="152">
        <v>2650</v>
      </c>
      <c r="I6591" s="162">
        <v>0.25</v>
      </c>
      <c r="J6591" s="158">
        <f t="shared" si="203"/>
        <v>1987.5</v>
      </c>
    </row>
    <row r="6592" spans="1:10" ht="45">
      <c r="A6592" s="37">
        <f t="shared" si="202"/>
        <v>6588</v>
      </c>
      <c r="B6592" s="124" t="s">
        <v>201</v>
      </c>
      <c r="C6592" s="125" t="s">
        <v>11483</v>
      </c>
      <c r="D6592" s="125" t="s">
        <v>11484</v>
      </c>
      <c r="E6592" s="125" t="s">
        <v>13409</v>
      </c>
      <c r="F6592" s="125"/>
      <c r="G6592" s="125">
        <v>1</v>
      </c>
      <c r="H6592" s="152">
        <v>2650</v>
      </c>
      <c r="I6592" s="162">
        <v>0.25</v>
      </c>
      <c r="J6592" s="158">
        <f t="shared" si="203"/>
        <v>1987.5</v>
      </c>
    </row>
    <row r="6593" spans="1:10" ht="15.75">
      <c r="A6593" s="37">
        <f t="shared" si="202"/>
        <v>6589</v>
      </c>
      <c r="B6593" s="124" t="s">
        <v>201</v>
      </c>
      <c r="C6593" s="125" t="s">
        <v>11485</v>
      </c>
      <c r="D6593" s="125" t="s">
        <v>11486</v>
      </c>
      <c r="E6593" s="125" t="s">
        <v>13409</v>
      </c>
      <c r="F6593" s="125"/>
      <c r="G6593" s="125">
        <v>1</v>
      </c>
      <c r="H6593" s="152">
        <v>1900</v>
      </c>
      <c r="I6593" s="162">
        <v>0.25</v>
      </c>
      <c r="J6593" s="158">
        <f t="shared" si="203"/>
        <v>1425</v>
      </c>
    </row>
    <row r="6594" spans="1:10" ht="15.75">
      <c r="A6594" s="37">
        <f t="shared" si="202"/>
        <v>6590</v>
      </c>
      <c r="B6594" s="124" t="s">
        <v>201</v>
      </c>
      <c r="C6594" s="125" t="s">
        <v>11487</v>
      </c>
      <c r="D6594" s="125" t="s">
        <v>11488</v>
      </c>
      <c r="E6594" s="125" t="s">
        <v>13409</v>
      </c>
      <c r="F6594" s="125"/>
      <c r="G6594" s="125">
        <v>1</v>
      </c>
      <c r="H6594" s="152">
        <v>4390</v>
      </c>
      <c r="I6594" s="162">
        <v>0.25</v>
      </c>
      <c r="J6594" s="158">
        <f t="shared" si="203"/>
        <v>3292.5</v>
      </c>
    </row>
    <row r="6595" spans="1:10" ht="15.75">
      <c r="A6595" s="37">
        <f t="shared" si="202"/>
        <v>6591</v>
      </c>
      <c r="B6595" s="124" t="s">
        <v>201</v>
      </c>
      <c r="C6595" s="125" t="s">
        <v>11489</v>
      </c>
      <c r="D6595" s="125" t="s">
        <v>11490</v>
      </c>
      <c r="E6595" s="125" t="s">
        <v>13409</v>
      </c>
      <c r="F6595" s="125"/>
      <c r="G6595" s="125">
        <v>1</v>
      </c>
      <c r="H6595" s="152">
        <v>3250</v>
      </c>
      <c r="I6595" s="162">
        <v>0.25</v>
      </c>
      <c r="J6595" s="158">
        <f t="shared" si="203"/>
        <v>2437.5</v>
      </c>
    </row>
    <row r="6596" spans="1:10" ht="15.75">
      <c r="A6596" s="37">
        <f t="shared" si="202"/>
        <v>6592</v>
      </c>
      <c r="B6596" s="124" t="s">
        <v>201</v>
      </c>
      <c r="C6596" s="125" t="s">
        <v>11491</v>
      </c>
      <c r="D6596" s="125" t="s">
        <v>11492</v>
      </c>
      <c r="E6596" s="125" t="s">
        <v>13409</v>
      </c>
      <c r="F6596" s="125"/>
      <c r="G6596" s="125">
        <v>1</v>
      </c>
      <c r="H6596" s="152">
        <v>5180</v>
      </c>
      <c r="I6596" s="162">
        <v>0.25</v>
      </c>
      <c r="J6596" s="158">
        <f t="shared" si="203"/>
        <v>3885</v>
      </c>
    </row>
    <row r="6597" spans="1:10" ht="30">
      <c r="A6597" s="37">
        <f t="shared" si="202"/>
        <v>6593</v>
      </c>
      <c r="B6597" s="124" t="s">
        <v>201</v>
      </c>
      <c r="C6597" s="125" t="s">
        <v>11493</v>
      </c>
      <c r="D6597" s="125" t="s">
        <v>11494</v>
      </c>
      <c r="E6597" s="125" t="s">
        <v>13409</v>
      </c>
      <c r="F6597" s="125"/>
      <c r="G6597" s="125">
        <v>1</v>
      </c>
      <c r="H6597" s="152">
        <v>5970</v>
      </c>
      <c r="I6597" s="162">
        <v>0.25</v>
      </c>
      <c r="J6597" s="158">
        <f t="shared" si="203"/>
        <v>4477.5</v>
      </c>
    </row>
    <row r="6598" spans="1:10" ht="15.75">
      <c r="A6598" s="37">
        <f t="shared" si="202"/>
        <v>6594</v>
      </c>
      <c r="B6598" s="124" t="s">
        <v>201</v>
      </c>
      <c r="C6598" s="125" t="s">
        <v>11495</v>
      </c>
      <c r="D6598" s="125" t="s">
        <v>11496</v>
      </c>
      <c r="E6598" s="125" t="s">
        <v>13409</v>
      </c>
      <c r="F6598" s="125"/>
      <c r="G6598" s="125">
        <v>1</v>
      </c>
      <c r="H6598" s="152">
        <v>4500</v>
      </c>
      <c r="I6598" s="162">
        <v>0.25</v>
      </c>
      <c r="J6598" s="158">
        <f t="shared" si="203"/>
        <v>3375</v>
      </c>
    </row>
    <row r="6599" spans="1:10" ht="15.75">
      <c r="A6599" s="37">
        <f t="shared" ref="A6599:A6662" si="204">A6598+1</f>
        <v>6595</v>
      </c>
      <c r="B6599" s="124" t="s">
        <v>201</v>
      </c>
      <c r="C6599" s="125" t="s">
        <v>11497</v>
      </c>
      <c r="D6599" s="125" t="s">
        <v>11498</v>
      </c>
      <c r="E6599" s="125" t="s">
        <v>13409</v>
      </c>
      <c r="F6599" s="125"/>
      <c r="G6599" s="125">
        <v>1</v>
      </c>
      <c r="H6599" s="152">
        <v>5320</v>
      </c>
      <c r="I6599" s="162">
        <v>0.25</v>
      </c>
      <c r="J6599" s="158">
        <f t="shared" si="203"/>
        <v>3990</v>
      </c>
    </row>
    <row r="6600" spans="1:10" ht="15.75">
      <c r="A6600" s="37">
        <f t="shared" si="204"/>
        <v>6596</v>
      </c>
      <c r="B6600" s="124" t="s">
        <v>201</v>
      </c>
      <c r="C6600" s="125" t="s">
        <v>11499</v>
      </c>
      <c r="D6600" s="125" t="s">
        <v>11500</v>
      </c>
      <c r="E6600" s="125" t="s">
        <v>13409</v>
      </c>
      <c r="F6600" s="125"/>
      <c r="G6600" s="125">
        <v>1</v>
      </c>
      <c r="H6600" s="152">
        <v>4310</v>
      </c>
      <c r="I6600" s="162">
        <v>0.25</v>
      </c>
      <c r="J6600" s="158">
        <f t="shared" si="203"/>
        <v>3232.5</v>
      </c>
    </row>
    <row r="6601" spans="1:10" ht="15.75">
      <c r="A6601" s="37">
        <f t="shared" si="204"/>
        <v>6597</v>
      </c>
      <c r="B6601" s="124" t="s">
        <v>201</v>
      </c>
      <c r="C6601" s="125" t="s">
        <v>11501</v>
      </c>
      <c r="D6601" s="125" t="s">
        <v>11502</v>
      </c>
      <c r="E6601" s="125" t="s">
        <v>13409</v>
      </c>
      <c r="F6601" s="125"/>
      <c r="G6601" s="125">
        <v>1</v>
      </c>
      <c r="H6601" s="152">
        <v>5150</v>
      </c>
      <c r="I6601" s="162">
        <v>0.25</v>
      </c>
      <c r="J6601" s="158">
        <f t="shared" si="203"/>
        <v>3862.5</v>
      </c>
    </row>
    <row r="6602" spans="1:10" ht="15.75">
      <c r="A6602" s="37">
        <f t="shared" si="204"/>
        <v>6598</v>
      </c>
      <c r="B6602" s="124" t="s">
        <v>201</v>
      </c>
      <c r="C6602" s="125" t="s">
        <v>11503</v>
      </c>
      <c r="D6602" s="125" t="s">
        <v>11504</v>
      </c>
      <c r="E6602" s="125" t="s">
        <v>13409</v>
      </c>
      <c r="F6602" s="125"/>
      <c r="G6602" s="125">
        <v>1</v>
      </c>
      <c r="H6602" s="152">
        <v>3660</v>
      </c>
      <c r="I6602" s="162">
        <v>0.25</v>
      </c>
      <c r="J6602" s="158">
        <f t="shared" si="203"/>
        <v>2745</v>
      </c>
    </row>
    <row r="6603" spans="1:10" ht="15.75">
      <c r="A6603" s="37">
        <f t="shared" si="204"/>
        <v>6599</v>
      </c>
      <c r="B6603" s="124" t="s">
        <v>201</v>
      </c>
      <c r="C6603" s="125" t="s">
        <v>11505</v>
      </c>
      <c r="D6603" s="125" t="s">
        <v>11506</v>
      </c>
      <c r="E6603" s="125" t="s">
        <v>13409</v>
      </c>
      <c r="F6603" s="125"/>
      <c r="G6603" s="125">
        <v>1</v>
      </c>
      <c r="H6603" s="152">
        <v>4500</v>
      </c>
      <c r="I6603" s="162">
        <v>0.25</v>
      </c>
      <c r="J6603" s="158">
        <f t="shared" si="203"/>
        <v>3375</v>
      </c>
    </row>
    <row r="6604" spans="1:10" ht="30">
      <c r="A6604" s="37">
        <f t="shared" si="204"/>
        <v>6600</v>
      </c>
      <c r="B6604" s="124" t="s">
        <v>201</v>
      </c>
      <c r="C6604" s="125" t="s">
        <v>11507</v>
      </c>
      <c r="D6604" s="125" t="s">
        <v>11508</v>
      </c>
      <c r="E6604" s="125" t="s">
        <v>13409</v>
      </c>
      <c r="F6604" s="125"/>
      <c r="G6604" s="125">
        <v>1</v>
      </c>
      <c r="H6604" s="152">
        <v>6220</v>
      </c>
      <c r="I6604" s="162">
        <v>0.25</v>
      </c>
      <c r="J6604" s="158">
        <f t="shared" si="203"/>
        <v>4665</v>
      </c>
    </row>
    <row r="6605" spans="1:10" ht="30">
      <c r="A6605" s="37">
        <f t="shared" si="204"/>
        <v>6601</v>
      </c>
      <c r="B6605" s="124" t="s">
        <v>201</v>
      </c>
      <c r="C6605" s="125" t="s">
        <v>11509</v>
      </c>
      <c r="D6605" s="125" t="s">
        <v>11510</v>
      </c>
      <c r="E6605" s="125" t="s">
        <v>13409</v>
      </c>
      <c r="F6605" s="125"/>
      <c r="G6605" s="125">
        <v>1</v>
      </c>
      <c r="H6605" s="152">
        <v>7050</v>
      </c>
      <c r="I6605" s="162">
        <v>0.25</v>
      </c>
      <c r="J6605" s="158">
        <f t="shared" si="203"/>
        <v>5287.5</v>
      </c>
    </row>
    <row r="6606" spans="1:10" ht="15.75">
      <c r="A6606" s="37">
        <f t="shared" si="204"/>
        <v>6602</v>
      </c>
      <c r="B6606" s="124" t="s">
        <v>201</v>
      </c>
      <c r="C6606" s="125" t="s">
        <v>11511</v>
      </c>
      <c r="D6606" s="125" t="s">
        <v>11512</v>
      </c>
      <c r="E6606" s="125" t="s">
        <v>13409</v>
      </c>
      <c r="F6606" s="125"/>
      <c r="G6606" s="125">
        <v>1</v>
      </c>
      <c r="H6606" s="152">
        <v>5560</v>
      </c>
      <c r="I6606" s="162">
        <v>0.25</v>
      </c>
      <c r="J6606" s="158">
        <f t="shared" si="203"/>
        <v>4170</v>
      </c>
    </row>
    <row r="6607" spans="1:10" ht="30">
      <c r="A6607" s="37">
        <f t="shared" si="204"/>
        <v>6603</v>
      </c>
      <c r="B6607" s="124" t="s">
        <v>201</v>
      </c>
      <c r="C6607" s="125" t="s">
        <v>11513</v>
      </c>
      <c r="D6607" s="125" t="s">
        <v>11514</v>
      </c>
      <c r="E6607" s="125" t="s">
        <v>13409</v>
      </c>
      <c r="F6607" s="125"/>
      <c r="G6607" s="125">
        <v>1</v>
      </c>
      <c r="H6607" s="152">
        <v>6370</v>
      </c>
      <c r="I6607" s="162">
        <v>0.25</v>
      </c>
      <c r="J6607" s="158">
        <f t="shared" si="203"/>
        <v>4777.5</v>
      </c>
    </row>
    <row r="6608" spans="1:10" ht="15.75">
      <c r="A6608" s="37">
        <f t="shared" si="204"/>
        <v>6604</v>
      </c>
      <c r="B6608" s="124" t="s">
        <v>201</v>
      </c>
      <c r="C6608" s="125" t="s">
        <v>11515</v>
      </c>
      <c r="D6608" s="125" t="s">
        <v>11516</v>
      </c>
      <c r="E6608" s="125" t="s">
        <v>13409</v>
      </c>
      <c r="F6608" s="125"/>
      <c r="G6608" s="125">
        <v>1</v>
      </c>
      <c r="H6608" s="152">
        <v>5400</v>
      </c>
      <c r="I6608" s="162">
        <v>0.25</v>
      </c>
      <c r="J6608" s="158">
        <f t="shared" si="203"/>
        <v>4050</v>
      </c>
    </row>
    <row r="6609" spans="1:10" ht="30">
      <c r="A6609" s="37">
        <f t="shared" si="204"/>
        <v>6605</v>
      </c>
      <c r="B6609" s="124" t="s">
        <v>201</v>
      </c>
      <c r="C6609" s="125" t="s">
        <v>11517</v>
      </c>
      <c r="D6609" s="125" t="s">
        <v>11518</v>
      </c>
      <c r="E6609" s="125" t="s">
        <v>13409</v>
      </c>
      <c r="F6609" s="125"/>
      <c r="G6609" s="125">
        <v>1</v>
      </c>
      <c r="H6609" s="152">
        <v>6220</v>
      </c>
      <c r="I6609" s="162">
        <v>0.25</v>
      </c>
      <c r="J6609" s="158">
        <f t="shared" si="203"/>
        <v>4665</v>
      </c>
    </row>
    <row r="6610" spans="1:10" ht="15.75">
      <c r="A6610" s="37">
        <f t="shared" si="204"/>
        <v>6606</v>
      </c>
      <c r="B6610" s="124" t="s">
        <v>201</v>
      </c>
      <c r="C6610" s="125" t="s">
        <v>11519</v>
      </c>
      <c r="D6610" s="125" t="s">
        <v>11520</v>
      </c>
      <c r="E6610" s="125" t="s">
        <v>13409</v>
      </c>
      <c r="F6610" s="125"/>
      <c r="G6610" s="125">
        <v>1</v>
      </c>
      <c r="H6610" s="152">
        <v>4760</v>
      </c>
      <c r="I6610" s="162">
        <v>0.25</v>
      </c>
      <c r="J6610" s="158">
        <f t="shared" ref="J6610:J6673" si="205">H6610*(1-I6610)</f>
        <v>3570</v>
      </c>
    </row>
    <row r="6611" spans="1:10" ht="15.75">
      <c r="A6611" s="37">
        <f t="shared" si="204"/>
        <v>6607</v>
      </c>
      <c r="B6611" s="124" t="s">
        <v>201</v>
      </c>
      <c r="C6611" s="125" t="s">
        <v>11521</v>
      </c>
      <c r="D6611" s="125" t="s">
        <v>11522</v>
      </c>
      <c r="E6611" s="125" t="s">
        <v>13409</v>
      </c>
      <c r="F6611" s="125"/>
      <c r="G6611" s="125">
        <v>1</v>
      </c>
      <c r="H6611" s="152">
        <v>5560</v>
      </c>
      <c r="I6611" s="162">
        <v>0.25</v>
      </c>
      <c r="J6611" s="158">
        <f t="shared" si="205"/>
        <v>4170</v>
      </c>
    </row>
    <row r="6612" spans="1:10" ht="30">
      <c r="A6612" s="37">
        <f t="shared" si="204"/>
        <v>6608</v>
      </c>
      <c r="B6612" s="124" t="s">
        <v>201</v>
      </c>
      <c r="C6612" s="125" t="s">
        <v>11523</v>
      </c>
      <c r="D6612" s="125" t="s">
        <v>11524</v>
      </c>
      <c r="E6612" s="125" t="s">
        <v>13409</v>
      </c>
      <c r="F6612" s="125"/>
      <c r="G6612" s="125">
        <v>1</v>
      </c>
      <c r="H6612" s="152">
        <v>9440</v>
      </c>
      <c r="I6612" s="162">
        <v>0.25</v>
      </c>
      <c r="J6612" s="158">
        <f t="shared" si="205"/>
        <v>7080</v>
      </c>
    </row>
    <row r="6613" spans="1:10" ht="30">
      <c r="A6613" s="37">
        <f t="shared" si="204"/>
        <v>6609</v>
      </c>
      <c r="B6613" s="124" t="s">
        <v>201</v>
      </c>
      <c r="C6613" s="125" t="s">
        <v>11525</v>
      </c>
      <c r="D6613" s="125" t="s">
        <v>11526</v>
      </c>
      <c r="E6613" s="125" t="s">
        <v>13409</v>
      </c>
      <c r="F6613" s="125"/>
      <c r="G6613" s="125">
        <v>1</v>
      </c>
      <c r="H6613" s="152">
        <v>10270</v>
      </c>
      <c r="I6613" s="162">
        <v>0.25</v>
      </c>
      <c r="J6613" s="158">
        <f t="shared" si="205"/>
        <v>7702.5</v>
      </c>
    </row>
    <row r="6614" spans="1:10" ht="15.75">
      <c r="A6614" s="37">
        <f t="shared" si="204"/>
        <v>6610</v>
      </c>
      <c r="B6614" s="124" t="s">
        <v>201</v>
      </c>
      <c r="C6614" s="125" t="s">
        <v>11527</v>
      </c>
      <c r="D6614" s="125" t="s">
        <v>11528</v>
      </c>
      <c r="E6614" s="125" t="s">
        <v>13409</v>
      </c>
      <c r="F6614" s="125"/>
      <c r="G6614" s="125">
        <v>1</v>
      </c>
      <c r="H6614" s="152">
        <v>8770</v>
      </c>
      <c r="I6614" s="162">
        <v>0.25</v>
      </c>
      <c r="J6614" s="158">
        <f t="shared" si="205"/>
        <v>6577.5</v>
      </c>
    </row>
    <row r="6615" spans="1:10" ht="30">
      <c r="A6615" s="37">
        <f t="shared" si="204"/>
        <v>6611</v>
      </c>
      <c r="B6615" s="124" t="s">
        <v>201</v>
      </c>
      <c r="C6615" s="125" t="s">
        <v>11529</v>
      </c>
      <c r="D6615" s="125" t="s">
        <v>11530</v>
      </c>
      <c r="E6615" s="125" t="s">
        <v>13409</v>
      </c>
      <c r="F6615" s="125"/>
      <c r="G6615" s="125">
        <v>1</v>
      </c>
      <c r="H6615" s="152">
        <v>9600</v>
      </c>
      <c r="I6615" s="162">
        <v>0.25</v>
      </c>
      <c r="J6615" s="158">
        <f t="shared" si="205"/>
        <v>7200</v>
      </c>
    </row>
    <row r="6616" spans="1:10" ht="15.75">
      <c r="A6616" s="37">
        <f t="shared" si="204"/>
        <v>6612</v>
      </c>
      <c r="B6616" s="124" t="s">
        <v>201</v>
      </c>
      <c r="C6616" s="125" t="s">
        <v>11531</v>
      </c>
      <c r="D6616" s="125" t="s">
        <v>11532</v>
      </c>
      <c r="E6616" s="125" t="s">
        <v>13409</v>
      </c>
      <c r="F6616" s="125"/>
      <c r="G6616" s="125">
        <v>1</v>
      </c>
      <c r="H6616" s="152">
        <v>7620</v>
      </c>
      <c r="I6616" s="162">
        <v>0.25</v>
      </c>
      <c r="J6616" s="158">
        <f t="shared" si="205"/>
        <v>5715</v>
      </c>
    </row>
    <row r="6617" spans="1:10" ht="30">
      <c r="A6617" s="37">
        <f t="shared" si="204"/>
        <v>6613</v>
      </c>
      <c r="B6617" s="124" t="s">
        <v>201</v>
      </c>
      <c r="C6617" s="125" t="s">
        <v>11533</v>
      </c>
      <c r="D6617" s="125" t="s">
        <v>11534</v>
      </c>
      <c r="E6617" s="125" t="s">
        <v>13409</v>
      </c>
      <c r="F6617" s="125"/>
      <c r="G6617" s="125">
        <v>1</v>
      </c>
      <c r="H6617" s="152">
        <v>8440</v>
      </c>
      <c r="I6617" s="162">
        <v>0.25</v>
      </c>
      <c r="J6617" s="158">
        <f t="shared" si="205"/>
        <v>6330</v>
      </c>
    </row>
    <row r="6618" spans="1:10" ht="15.75">
      <c r="A6618" s="37">
        <f t="shared" si="204"/>
        <v>6614</v>
      </c>
      <c r="B6618" s="124" t="s">
        <v>201</v>
      </c>
      <c r="C6618" s="125" t="s">
        <v>11535</v>
      </c>
      <c r="D6618" s="125" t="s">
        <v>11536</v>
      </c>
      <c r="E6618" s="125" t="s">
        <v>13409</v>
      </c>
      <c r="F6618" s="125"/>
      <c r="G6618" s="125">
        <v>1</v>
      </c>
      <c r="H6618" s="152">
        <v>6970</v>
      </c>
      <c r="I6618" s="162">
        <v>0.25</v>
      </c>
      <c r="J6618" s="158">
        <f t="shared" si="205"/>
        <v>5227.5</v>
      </c>
    </row>
    <row r="6619" spans="1:10" ht="15.75">
      <c r="A6619" s="37">
        <f t="shared" si="204"/>
        <v>6615</v>
      </c>
      <c r="B6619" s="124" t="s">
        <v>201</v>
      </c>
      <c r="C6619" s="125" t="s">
        <v>11537</v>
      </c>
      <c r="D6619" s="125" t="s">
        <v>11538</v>
      </c>
      <c r="E6619" s="125" t="s">
        <v>13409</v>
      </c>
      <c r="F6619" s="125"/>
      <c r="G6619" s="125">
        <v>1</v>
      </c>
      <c r="H6619" s="152">
        <v>7790</v>
      </c>
      <c r="I6619" s="162">
        <v>0.25</v>
      </c>
      <c r="J6619" s="158">
        <f t="shared" si="205"/>
        <v>5842.5</v>
      </c>
    </row>
    <row r="6620" spans="1:10" ht="15.75">
      <c r="A6620" s="37">
        <f t="shared" si="204"/>
        <v>6616</v>
      </c>
      <c r="B6620" s="124" t="s">
        <v>201</v>
      </c>
      <c r="C6620" s="125" t="s">
        <v>11539</v>
      </c>
      <c r="D6620" s="125" t="s">
        <v>11540</v>
      </c>
      <c r="E6620" s="125" t="s">
        <v>13409</v>
      </c>
      <c r="F6620" s="125"/>
      <c r="G6620" s="125">
        <v>1</v>
      </c>
      <c r="H6620" s="152">
        <v>7210</v>
      </c>
      <c r="I6620" s="162">
        <v>0.25</v>
      </c>
      <c r="J6620" s="158">
        <f t="shared" si="205"/>
        <v>5407.5</v>
      </c>
    </row>
    <row r="6621" spans="1:10" ht="30">
      <c r="A6621" s="37">
        <f t="shared" si="204"/>
        <v>6617</v>
      </c>
      <c r="B6621" s="124" t="s">
        <v>201</v>
      </c>
      <c r="C6621" s="125" t="s">
        <v>11541</v>
      </c>
      <c r="D6621" s="125" t="s">
        <v>11542</v>
      </c>
      <c r="E6621" s="125" t="s">
        <v>13409</v>
      </c>
      <c r="F6621" s="125"/>
      <c r="G6621" s="125">
        <v>1</v>
      </c>
      <c r="H6621" s="152">
        <v>8030</v>
      </c>
      <c r="I6621" s="162">
        <v>0.25</v>
      </c>
      <c r="J6621" s="158">
        <f t="shared" si="205"/>
        <v>6022.5</v>
      </c>
    </row>
    <row r="6622" spans="1:10" ht="15.75">
      <c r="A6622" s="37">
        <f t="shared" si="204"/>
        <v>6618</v>
      </c>
      <c r="B6622" s="124" t="s">
        <v>201</v>
      </c>
      <c r="C6622" s="125" t="s">
        <v>11543</v>
      </c>
      <c r="D6622" s="125" t="s">
        <v>11544</v>
      </c>
      <c r="E6622" s="125" t="s">
        <v>13409</v>
      </c>
      <c r="F6622" s="125"/>
      <c r="G6622" s="125">
        <v>1</v>
      </c>
      <c r="H6622" s="152">
        <v>6540</v>
      </c>
      <c r="I6622" s="162">
        <v>0.25</v>
      </c>
      <c r="J6622" s="158">
        <f t="shared" si="205"/>
        <v>4905</v>
      </c>
    </row>
    <row r="6623" spans="1:10" ht="15.75">
      <c r="A6623" s="37">
        <f t="shared" si="204"/>
        <v>6619</v>
      </c>
      <c r="B6623" s="124" t="s">
        <v>201</v>
      </c>
      <c r="C6623" s="125" t="s">
        <v>11545</v>
      </c>
      <c r="D6623" s="125" t="s">
        <v>11546</v>
      </c>
      <c r="E6623" s="125" t="s">
        <v>13409</v>
      </c>
      <c r="F6623" s="125"/>
      <c r="G6623" s="125">
        <v>1</v>
      </c>
      <c r="H6623" s="152">
        <v>7380</v>
      </c>
      <c r="I6623" s="162">
        <v>0.25</v>
      </c>
      <c r="J6623" s="158">
        <f t="shared" si="205"/>
        <v>5535</v>
      </c>
    </row>
    <row r="6624" spans="1:10" ht="15.75">
      <c r="A6624" s="37">
        <f t="shared" si="204"/>
        <v>6620</v>
      </c>
      <c r="B6624" s="124" t="s">
        <v>201</v>
      </c>
      <c r="C6624" s="125" t="s">
        <v>11547</v>
      </c>
      <c r="D6624" s="125" t="s">
        <v>11548</v>
      </c>
      <c r="E6624" s="125" t="s">
        <v>13409</v>
      </c>
      <c r="F6624" s="125"/>
      <c r="G6624" s="125">
        <v>1</v>
      </c>
      <c r="H6624" s="152">
        <v>5400</v>
      </c>
      <c r="I6624" s="162">
        <v>0.25</v>
      </c>
      <c r="J6624" s="158">
        <f t="shared" si="205"/>
        <v>4050</v>
      </c>
    </row>
    <row r="6625" spans="1:10" ht="15.75">
      <c r="A6625" s="37">
        <f t="shared" si="204"/>
        <v>6621</v>
      </c>
      <c r="B6625" s="124" t="s">
        <v>201</v>
      </c>
      <c r="C6625" s="125" t="s">
        <v>11549</v>
      </c>
      <c r="D6625" s="125" t="s">
        <v>11550</v>
      </c>
      <c r="E6625" s="125" t="s">
        <v>13409</v>
      </c>
      <c r="F6625" s="125"/>
      <c r="G6625" s="125">
        <v>1</v>
      </c>
      <c r="H6625" s="152">
        <v>6220</v>
      </c>
      <c r="I6625" s="162">
        <v>0.25</v>
      </c>
      <c r="J6625" s="158">
        <f t="shared" si="205"/>
        <v>4665</v>
      </c>
    </row>
    <row r="6626" spans="1:10" ht="15.75">
      <c r="A6626" s="37">
        <f t="shared" si="204"/>
        <v>6622</v>
      </c>
      <c r="B6626" s="124" t="s">
        <v>201</v>
      </c>
      <c r="C6626" s="125" t="s">
        <v>11551</v>
      </c>
      <c r="D6626" s="125" t="s">
        <v>11552</v>
      </c>
      <c r="E6626" s="125" t="s">
        <v>13409</v>
      </c>
      <c r="F6626" s="125"/>
      <c r="G6626" s="125">
        <v>1</v>
      </c>
      <c r="H6626" s="152">
        <v>4760</v>
      </c>
      <c r="I6626" s="162">
        <v>0.25</v>
      </c>
      <c r="J6626" s="158">
        <f t="shared" si="205"/>
        <v>3570</v>
      </c>
    </row>
    <row r="6627" spans="1:10" ht="15.75">
      <c r="A6627" s="37">
        <f t="shared" si="204"/>
        <v>6623</v>
      </c>
      <c r="B6627" s="124" t="s">
        <v>201</v>
      </c>
      <c r="C6627" s="125" t="s">
        <v>11553</v>
      </c>
      <c r="D6627" s="125" t="s">
        <v>11554</v>
      </c>
      <c r="E6627" s="125" t="s">
        <v>13409</v>
      </c>
      <c r="F6627" s="125"/>
      <c r="G6627" s="125">
        <v>1</v>
      </c>
      <c r="H6627" s="152">
        <v>5560</v>
      </c>
      <c r="I6627" s="162">
        <v>0.25</v>
      </c>
      <c r="J6627" s="158">
        <f t="shared" si="205"/>
        <v>4170</v>
      </c>
    </row>
    <row r="6628" spans="1:10" ht="30">
      <c r="A6628" s="37">
        <f t="shared" si="204"/>
        <v>6624</v>
      </c>
      <c r="B6628" s="124" t="s">
        <v>201</v>
      </c>
      <c r="C6628" s="125" t="s">
        <v>11555</v>
      </c>
      <c r="D6628" s="125" t="s">
        <v>11556</v>
      </c>
      <c r="E6628" s="125" t="s">
        <v>13409</v>
      </c>
      <c r="F6628" s="125"/>
      <c r="G6628" s="125">
        <v>1</v>
      </c>
      <c r="H6628" s="152">
        <v>7290</v>
      </c>
      <c r="I6628" s="162">
        <v>0.25</v>
      </c>
      <c r="J6628" s="158">
        <f t="shared" si="205"/>
        <v>5467.5</v>
      </c>
    </row>
    <row r="6629" spans="1:10" ht="15.75">
      <c r="A6629" s="37">
        <f t="shared" si="204"/>
        <v>6625</v>
      </c>
      <c r="B6629" s="124" t="s">
        <v>201</v>
      </c>
      <c r="C6629" s="125" t="s">
        <v>11557</v>
      </c>
      <c r="D6629" s="125" t="s">
        <v>11558</v>
      </c>
      <c r="E6629" s="125" t="s">
        <v>13409</v>
      </c>
      <c r="F6629" s="125"/>
      <c r="G6629" s="125">
        <v>1</v>
      </c>
      <c r="H6629" s="152">
        <v>6610</v>
      </c>
      <c r="I6629" s="162">
        <v>0.25</v>
      </c>
      <c r="J6629" s="158">
        <f t="shared" si="205"/>
        <v>4957.5</v>
      </c>
    </row>
    <row r="6630" spans="1:10" ht="30">
      <c r="A6630" s="37">
        <f t="shared" si="204"/>
        <v>6626</v>
      </c>
      <c r="B6630" s="124" t="s">
        <v>201</v>
      </c>
      <c r="C6630" s="125" t="s">
        <v>11559</v>
      </c>
      <c r="D6630" s="125" t="s">
        <v>11560</v>
      </c>
      <c r="E6630" s="125" t="s">
        <v>13409</v>
      </c>
      <c r="F6630" s="125"/>
      <c r="G6630" s="125">
        <v>1</v>
      </c>
      <c r="H6630" s="152">
        <v>7460</v>
      </c>
      <c r="I6630" s="162">
        <v>0.25</v>
      </c>
      <c r="J6630" s="158">
        <f t="shared" si="205"/>
        <v>5595</v>
      </c>
    </row>
    <row r="6631" spans="1:10" ht="30">
      <c r="A6631" s="37">
        <f t="shared" si="204"/>
        <v>6627</v>
      </c>
      <c r="B6631" s="124" t="s">
        <v>201</v>
      </c>
      <c r="C6631" s="125" t="s">
        <v>11561</v>
      </c>
      <c r="D6631" s="125" t="s">
        <v>11562</v>
      </c>
      <c r="E6631" s="125" t="s">
        <v>13409</v>
      </c>
      <c r="F6631" s="125"/>
      <c r="G6631" s="125">
        <v>1</v>
      </c>
      <c r="H6631" s="152">
        <v>8280</v>
      </c>
      <c r="I6631" s="162">
        <v>0.25</v>
      </c>
      <c r="J6631" s="158">
        <f t="shared" si="205"/>
        <v>6210</v>
      </c>
    </row>
    <row r="6632" spans="1:10" ht="30">
      <c r="A6632" s="37">
        <f t="shared" si="204"/>
        <v>6628</v>
      </c>
      <c r="B6632" s="124" t="s">
        <v>201</v>
      </c>
      <c r="C6632" s="125" t="s">
        <v>11563</v>
      </c>
      <c r="D6632" s="125" t="s">
        <v>11564</v>
      </c>
      <c r="E6632" s="125" t="s">
        <v>13409</v>
      </c>
      <c r="F6632" s="125"/>
      <c r="G6632" s="125">
        <v>1</v>
      </c>
      <c r="H6632" s="152">
        <v>9120</v>
      </c>
      <c r="I6632" s="162">
        <v>0.25</v>
      </c>
      <c r="J6632" s="158">
        <f t="shared" si="205"/>
        <v>6840</v>
      </c>
    </row>
    <row r="6633" spans="1:10" ht="15.75">
      <c r="A6633" s="37">
        <f t="shared" si="204"/>
        <v>6629</v>
      </c>
      <c r="B6633" s="124" t="s">
        <v>201</v>
      </c>
      <c r="C6633" s="125" t="s">
        <v>11565</v>
      </c>
      <c r="D6633" s="125" t="s">
        <v>11566</v>
      </c>
      <c r="E6633" s="125" t="s">
        <v>13409</v>
      </c>
      <c r="F6633" s="125"/>
      <c r="G6633" s="125">
        <v>1</v>
      </c>
      <c r="H6633" s="152">
        <v>7620</v>
      </c>
      <c r="I6633" s="162">
        <v>0.25</v>
      </c>
      <c r="J6633" s="158">
        <f t="shared" si="205"/>
        <v>5715</v>
      </c>
    </row>
    <row r="6634" spans="1:10" ht="30">
      <c r="A6634" s="37">
        <f t="shared" si="204"/>
        <v>6630</v>
      </c>
      <c r="B6634" s="124" t="s">
        <v>201</v>
      </c>
      <c r="C6634" s="125" t="s">
        <v>11567</v>
      </c>
      <c r="D6634" s="125" t="s">
        <v>11568</v>
      </c>
      <c r="E6634" s="125" t="s">
        <v>13409</v>
      </c>
      <c r="F6634" s="125"/>
      <c r="G6634" s="125">
        <v>1</v>
      </c>
      <c r="H6634" s="152">
        <v>8440</v>
      </c>
      <c r="I6634" s="162">
        <v>0.25</v>
      </c>
      <c r="J6634" s="158">
        <f t="shared" si="205"/>
        <v>6330</v>
      </c>
    </row>
    <row r="6635" spans="1:10" ht="15.75">
      <c r="A6635" s="37">
        <f t="shared" si="204"/>
        <v>6631</v>
      </c>
      <c r="B6635" s="124" t="s">
        <v>201</v>
      </c>
      <c r="C6635" s="125" t="s">
        <v>11569</v>
      </c>
      <c r="D6635" s="125" t="s">
        <v>11570</v>
      </c>
      <c r="E6635" s="125" t="s">
        <v>13409</v>
      </c>
      <c r="F6635" s="125"/>
      <c r="G6635" s="125">
        <v>1</v>
      </c>
      <c r="H6635" s="152">
        <v>6460</v>
      </c>
      <c r="I6635" s="162">
        <v>0.25</v>
      </c>
      <c r="J6635" s="158">
        <f t="shared" si="205"/>
        <v>4845</v>
      </c>
    </row>
    <row r="6636" spans="1:10" ht="30">
      <c r="A6636" s="37">
        <f t="shared" si="204"/>
        <v>6632</v>
      </c>
      <c r="B6636" s="124" t="s">
        <v>201</v>
      </c>
      <c r="C6636" s="125" t="s">
        <v>11571</v>
      </c>
      <c r="D6636" s="125" t="s">
        <v>11572</v>
      </c>
      <c r="E6636" s="125" t="s">
        <v>13409</v>
      </c>
      <c r="F6636" s="125"/>
      <c r="G6636" s="125">
        <v>1</v>
      </c>
      <c r="H6636" s="152">
        <v>7290</v>
      </c>
      <c r="I6636" s="162">
        <v>0.25</v>
      </c>
      <c r="J6636" s="158">
        <f t="shared" si="205"/>
        <v>5467.5</v>
      </c>
    </row>
    <row r="6637" spans="1:10" ht="15.75">
      <c r="A6637" s="37">
        <f t="shared" si="204"/>
        <v>6633</v>
      </c>
      <c r="B6637" s="124" t="s">
        <v>201</v>
      </c>
      <c r="C6637" s="125" t="s">
        <v>11573</v>
      </c>
      <c r="D6637" s="125" t="s">
        <v>11574</v>
      </c>
      <c r="E6637" s="125" t="s">
        <v>13409</v>
      </c>
      <c r="F6637" s="125"/>
      <c r="G6637" s="125">
        <v>1</v>
      </c>
      <c r="H6637" s="152">
        <v>5810</v>
      </c>
      <c r="I6637" s="162">
        <v>0.25</v>
      </c>
      <c r="J6637" s="158">
        <f t="shared" si="205"/>
        <v>4357.5</v>
      </c>
    </row>
    <row r="6638" spans="1:10" ht="15.75">
      <c r="A6638" s="37">
        <f t="shared" si="204"/>
        <v>6634</v>
      </c>
      <c r="B6638" s="124" t="s">
        <v>201</v>
      </c>
      <c r="C6638" s="125" t="s">
        <v>11575</v>
      </c>
      <c r="D6638" s="125" t="s">
        <v>11576</v>
      </c>
      <c r="E6638" s="125" t="s">
        <v>13409</v>
      </c>
      <c r="F6638" s="125"/>
      <c r="G6638" s="125">
        <v>1</v>
      </c>
      <c r="H6638" s="152">
        <v>6610</v>
      </c>
      <c r="I6638" s="162">
        <v>0.25</v>
      </c>
      <c r="J6638" s="158">
        <f t="shared" si="205"/>
        <v>4957.5</v>
      </c>
    </row>
    <row r="6639" spans="1:10" ht="15.75">
      <c r="A6639" s="37">
        <f t="shared" si="204"/>
        <v>6635</v>
      </c>
      <c r="B6639" s="124" t="s">
        <v>201</v>
      </c>
      <c r="C6639" s="125" t="s">
        <v>11577</v>
      </c>
      <c r="D6639" s="125" t="s">
        <v>11578</v>
      </c>
      <c r="E6639" s="125" t="s">
        <v>13409</v>
      </c>
      <c r="F6639" s="125"/>
      <c r="G6639" s="125">
        <v>1</v>
      </c>
      <c r="H6639" s="152">
        <v>5590</v>
      </c>
      <c r="I6639" s="162">
        <v>0.25</v>
      </c>
      <c r="J6639" s="158">
        <f t="shared" si="205"/>
        <v>4192.5</v>
      </c>
    </row>
    <row r="6640" spans="1:10" ht="30">
      <c r="A6640" s="37">
        <f t="shared" si="204"/>
        <v>6636</v>
      </c>
      <c r="B6640" s="124" t="s">
        <v>201</v>
      </c>
      <c r="C6640" s="125" t="s">
        <v>11579</v>
      </c>
      <c r="D6640" s="125" t="s">
        <v>11580</v>
      </c>
      <c r="E6640" s="125" t="s">
        <v>13409</v>
      </c>
      <c r="F6640" s="125"/>
      <c r="G6640" s="125">
        <v>1</v>
      </c>
      <c r="H6640" s="152">
        <v>8500</v>
      </c>
      <c r="I6640" s="162">
        <v>0.25</v>
      </c>
      <c r="J6640" s="158">
        <f t="shared" si="205"/>
        <v>6375</v>
      </c>
    </row>
    <row r="6641" spans="1:10" ht="15.75">
      <c r="A6641" s="37">
        <f t="shared" si="204"/>
        <v>6637</v>
      </c>
      <c r="B6641" s="124" t="s">
        <v>201</v>
      </c>
      <c r="C6641" s="125" t="s">
        <v>11581</v>
      </c>
      <c r="D6641" s="125" t="s">
        <v>11582</v>
      </c>
      <c r="E6641" s="125" t="s">
        <v>13409</v>
      </c>
      <c r="F6641" s="125"/>
      <c r="G6641" s="125">
        <v>1</v>
      </c>
      <c r="H6641" s="152">
        <v>7840</v>
      </c>
      <c r="I6641" s="162">
        <v>0.25</v>
      </c>
      <c r="J6641" s="158">
        <f t="shared" si="205"/>
        <v>5880</v>
      </c>
    </row>
    <row r="6642" spans="1:10" ht="30">
      <c r="A6642" s="37">
        <f t="shared" si="204"/>
        <v>6638</v>
      </c>
      <c r="B6642" s="124" t="s">
        <v>201</v>
      </c>
      <c r="C6642" s="125" t="s">
        <v>11583</v>
      </c>
      <c r="D6642" s="125" t="s">
        <v>11584</v>
      </c>
      <c r="E6642" s="125" t="s">
        <v>13409</v>
      </c>
      <c r="F6642" s="125"/>
      <c r="G6642" s="125">
        <v>1</v>
      </c>
      <c r="H6642" s="152">
        <v>8670</v>
      </c>
      <c r="I6642" s="162">
        <v>0.25</v>
      </c>
      <c r="J6642" s="158">
        <f t="shared" si="205"/>
        <v>6502.5</v>
      </c>
    </row>
    <row r="6643" spans="1:10" ht="30">
      <c r="A6643" s="37">
        <f t="shared" si="204"/>
        <v>6639</v>
      </c>
      <c r="B6643" s="124" t="s">
        <v>201</v>
      </c>
      <c r="C6643" s="125" t="s">
        <v>11585</v>
      </c>
      <c r="D6643" s="125" t="s">
        <v>11586</v>
      </c>
      <c r="E6643" s="125" t="s">
        <v>13409</v>
      </c>
      <c r="F6643" s="125"/>
      <c r="G6643" s="125">
        <v>1</v>
      </c>
      <c r="H6643" s="152">
        <v>9510</v>
      </c>
      <c r="I6643" s="162">
        <v>0.25</v>
      </c>
      <c r="J6643" s="158">
        <f t="shared" si="205"/>
        <v>7132.5</v>
      </c>
    </row>
    <row r="6644" spans="1:10" ht="30">
      <c r="A6644" s="37">
        <f t="shared" si="204"/>
        <v>6640</v>
      </c>
      <c r="B6644" s="124" t="s">
        <v>201</v>
      </c>
      <c r="C6644" s="125" t="s">
        <v>11587</v>
      </c>
      <c r="D6644" s="125" t="s">
        <v>11588</v>
      </c>
      <c r="E6644" s="125" t="s">
        <v>13409</v>
      </c>
      <c r="F6644" s="125"/>
      <c r="G6644" s="125">
        <v>1</v>
      </c>
      <c r="H6644" s="152">
        <v>10340</v>
      </c>
      <c r="I6644" s="162">
        <v>0.25</v>
      </c>
      <c r="J6644" s="158">
        <f t="shared" si="205"/>
        <v>7755</v>
      </c>
    </row>
    <row r="6645" spans="1:10" ht="15.75">
      <c r="A6645" s="37">
        <f t="shared" si="204"/>
        <v>6641</v>
      </c>
      <c r="B6645" s="124" t="s">
        <v>201</v>
      </c>
      <c r="C6645" s="125" t="s">
        <v>11589</v>
      </c>
      <c r="D6645" s="125" t="s">
        <v>11590</v>
      </c>
      <c r="E6645" s="125" t="s">
        <v>13409</v>
      </c>
      <c r="F6645" s="125"/>
      <c r="G6645" s="125">
        <v>1</v>
      </c>
      <c r="H6645" s="152">
        <v>8830</v>
      </c>
      <c r="I6645" s="162">
        <v>0.25</v>
      </c>
      <c r="J6645" s="158">
        <f t="shared" si="205"/>
        <v>6622.5</v>
      </c>
    </row>
    <row r="6646" spans="1:10" ht="30">
      <c r="A6646" s="37">
        <f t="shared" si="204"/>
        <v>6642</v>
      </c>
      <c r="B6646" s="124" t="s">
        <v>201</v>
      </c>
      <c r="C6646" s="125" t="s">
        <v>11591</v>
      </c>
      <c r="D6646" s="125" t="s">
        <v>11592</v>
      </c>
      <c r="E6646" s="125" t="s">
        <v>13409</v>
      </c>
      <c r="F6646" s="125"/>
      <c r="G6646" s="125">
        <v>1</v>
      </c>
      <c r="H6646" s="152">
        <v>9670</v>
      </c>
      <c r="I6646" s="162">
        <v>0.25</v>
      </c>
      <c r="J6646" s="158">
        <f t="shared" si="205"/>
        <v>7252.5</v>
      </c>
    </row>
    <row r="6647" spans="1:10" ht="15.75">
      <c r="A6647" s="37">
        <f t="shared" si="204"/>
        <v>6643</v>
      </c>
      <c r="B6647" s="124" t="s">
        <v>201</v>
      </c>
      <c r="C6647" s="125" t="s">
        <v>11593</v>
      </c>
      <c r="D6647" s="125" t="s">
        <v>11594</v>
      </c>
      <c r="E6647" s="125" t="s">
        <v>13409</v>
      </c>
      <c r="F6647" s="125"/>
      <c r="G6647" s="125">
        <v>1</v>
      </c>
      <c r="H6647" s="152">
        <v>7670</v>
      </c>
      <c r="I6647" s="162">
        <v>0.25</v>
      </c>
      <c r="J6647" s="158">
        <f t="shared" si="205"/>
        <v>5752.5</v>
      </c>
    </row>
    <row r="6648" spans="1:10" ht="30">
      <c r="A6648" s="37">
        <f t="shared" si="204"/>
        <v>6644</v>
      </c>
      <c r="B6648" s="124" t="s">
        <v>201</v>
      </c>
      <c r="C6648" s="125" t="s">
        <v>11595</v>
      </c>
      <c r="D6648" s="125" t="s">
        <v>11596</v>
      </c>
      <c r="E6648" s="125" t="s">
        <v>13409</v>
      </c>
      <c r="F6648" s="125"/>
      <c r="G6648" s="125">
        <v>1</v>
      </c>
      <c r="H6648" s="152">
        <v>8500</v>
      </c>
      <c r="I6648" s="162">
        <v>0.25</v>
      </c>
      <c r="J6648" s="158">
        <f t="shared" si="205"/>
        <v>6375</v>
      </c>
    </row>
    <row r="6649" spans="1:10" ht="15.75">
      <c r="A6649" s="37">
        <f t="shared" si="204"/>
        <v>6645</v>
      </c>
      <c r="B6649" s="124" t="s">
        <v>201</v>
      </c>
      <c r="C6649" s="125" t="s">
        <v>11597</v>
      </c>
      <c r="D6649" s="125" t="s">
        <v>11598</v>
      </c>
      <c r="E6649" s="125" t="s">
        <v>13409</v>
      </c>
      <c r="F6649" s="125"/>
      <c r="G6649" s="125">
        <v>1</v>
      </c>
      <c r="H6649" s="152">
        <v>7020</v>
      </c>
      <c r="I6649" s="162">
        <v>0.25</v>
      </c>
      <c r="J6649" s="158">
        <f t="shared" si="205"/>
        <v>5265</v>
      </c>
    </row>
    <row r="6650" spans="1:10" ht="15.75">
      <c r="A6650" s="37">
        <f t="shared" si="204"/>
        <v>6646</v>
      </c>
      <c r="B6650" s="124" t="s">
        <v>201</v>
      </c>
      <c r="C6650" s="125" t="s">
        <v>11599</v>
      </c>
      <c r="D6650" s="125" t="s">
        <v>11600</v>
      </c>
      <c r="E6650" s="125" t="s">
        <v>13409</v>
      </c>
      <c r="F6650" s="125"/>
      <c r="G6650" s="125">
        <v>1</v>
      </c>
      <c r="H6650" s="152">
        <v>7840</v>
      </c>
      <c r="I6650" s="162">
        <v>0.25</v>
      </c>
      <c r="J6650" s="158">
        <f t="shared" si="205"/>
        <v>5880</v>
      </c>
    </row>
    <row r="6651" spans="1:10" ht="15.75">
      <c r="A6651" s="37">
        <f t="shared" si="204"/>
        <v>6647</v>
      </c>
      <c r="B6651" s="124" t="s">
        <v>201</v>
      </c>
      <c r="C6651" s="125" t="s">
        <v>11601</v>
      </c>
      <c r="D6651" s="125" t="s">
        <v>11602</v>
      </c>
      <c r="E6651" s="125" t="s">
        <v>13409</v>
      </c>
      <c r="F6651" s="125"/>
      <c r="G6651" s="125">
        <v>1</v>
      </c>
      <c r="H6651" s="152">
        <v>7260</v>
      </c>
      <c r="I6651" s="162">
        <v>0.25</v>
      </c>
      <c r="J6651" s="158">
        <f t="shared" si="205"/>
        <v>5445</v>
      </c>
    </row>
    <row r="6652" spans="1:10" ht="15.75">
      <c r="A6652" s="37">
        <f t="shared" si="204"/>
        <v>6648</v>
      </c>
      <c r="B6652" s="124" t="s">
        <v>201</v>
      </c>
      <c r="C6652" s="125" t="s">
        <v>11603</v>
      </c>
      <c r="D6652" s="125" t="s">
        <v>11604</v>
      </c>
      <c r="E6652" s="125" t="s">
        <v>13409</v>
      </c>
      <c r="F6652" s="125"/>
      <c r="G6652" s="125">
        <v>1</v>
      </c>
      <c r="H6652" s="152">
        <v>6590</v>
      </c>
      <c r="I6652" s="162">
        <v>0.25</v>
      </c>
      <c r="J6652" s="158">
        <f t="shared" si="205"/>
        <v>4942.5</v>
      </c>
    </row>
    <row r="6653" spans="1:10" ht="15.75">
      <c r="A6653" s="37">
        <f t="shared" si="204"/>
        <v>6649</v>
      </c>
      <c r="B6653" s="124" t="s">
        <v>201</v>
      </c>
      <c r="C6653" s="125" t="s">
        <v>11605</v>
      </c>
      <c r="D6653" s="125" t="s">
        <v>11606</v>
      </c>
      <c r="E6653" s="125" t="s">
        <v>13409</v>
      </c>
      <c r="F6653" s="125"/>
      <c r="G6653" s="125">
        <v>1</v>
      </c>
      <c r="H6653" s="152">
        <v>5440</v>
      </c>
      <c r="I6653" s="162">
        <v>0.25</v>
      </c>
      <c r="J6653" s="158">
        <f t="shared" si="205"/>
        <v>4080</v>
      </c>
    </row>
    <row r="6654" spans="1:10" ht="15.75">
      <c r="A6654" s="37">
        <f t="shared" si="204"/>
        <v>6650</v>
      </c>
      <c r="B6654" s="124" t="s">
        <v>201</v>
      </c>
      <c r="C6654" s="125" t="s">
        <v>11607</v>
      </c>
      <c r="D6654" s="125" t="s">
        <v>11608</v>
      </c>
      <c r="E6654" s="125" t="s">
        <v>13409</v>
      </c>
      <c r="F6654" s="125"/>
      <c r="G6654" s="125">
        <v>1</v>
      </c>
      <c r="H6654" s="152">
        <v>4770</v>
      </c>
      <c r="I6654" s="162">
        <v>0.25</v>
      </c>
      <c r="J6654" s="158">
        <f t="shared" si="205"/>
        <v>3577.5</v>
      </c>
    </row>
    <row r="6655" spans="1:10" ht="30">
      <c r="A6655" s="37">
        <f t="shared" si="204"/>
        <v>6651</v>
      </c>
      <c r="B6655" s="124" t="s">
        <v>201</v>
      </c>
      <c r="C6655" s="125" t="s">
        <v>11609</v>
      </c>
      <c r="D6655" s="125" t="s">
        <v>11610</v>
      </c>
      <c r="E6655" s="125" t="s">
        <v>13409</v>
      </c>
      <c r="F6655" s="125"/>
      <c r="G6655" s="125">
        <v>1</v>
      </c>
      <c r="H6655" s="152">
        <v>7350</v>
      </c>
      <c r="I6655" s="162">
        <v>0.25</v>
      </c>
      <c r="J6655" s="158">
        <f t="shared" si="205"/>
        <v>5512.5</v>
      </c>
    </row>
    <row r="6656" spans="1:10" ht="15.75">
      <c r="A6656" s="37">
        <f t="shared" si="204"/>
        <v>6652</v>
      </c>
      <c r="B6656" s="124" t="s">
        <v>201</v>
      </c>
      <c r="C6656" s="125" t="s">
        <v>11611</v>
      </c>
      <c r="D6656" s="125" t="s">
        <v>11612</v>
      </c>
      <c r="E6656" s="125" t="s">
        <v>13409</v>
      </c>
      <c r="F6656" s="125"/>
      <c r="G6656" s="125">
        <v>1</v>
      </c>
      <c r="H6656" s="152">
        <v>6660</v>
      </c>
      <c r="I6656" s="162">
        <v>0.25</v>
      </c>
      <c r="J6656" s="158">
        <f t="shared" si="205"/>
        <v>4995</v>
      </c>
    </row>
    <row r="6657" spans="1:10" ht="30">
      <c r="A6657" s="37">
        <f t="shared" si="204"/>
        <v>6653</v>
      </c>
      <c r="B6657" s="124" t="s">
        <v>201</v>
      </c>
      <c r="C6657" s="125" t="s">
        <v>11613</v>
      </c>
      <c r="D6657" s="125" t="s">
        <v>11614</v>
      </c>
      <c r="E6657" s="125" t="s">
        <v>13409</v>
      </c>
      <c r="F6657" s="125"/>
      <c r="G6657" s="125">
        <v>1</v>
      </c>
      <c r="H6657" s="152">
        <v>7520</v>
      </c>
      <c r="I6657" s="162">
        <v>0.25</v>
      </c>
      <c r="J6657" s="158">
        <f t="shared" si="205"/>
        <v>5640</v>
      </c>
    </row>
    <row r="6658" spans="1:10" ht="30">
      <c r="A6658" s="37">
        <f t="shared" si="204"/>
        <v>6654</v>
      </c>
      <c r="B6658" s="124" t="s">
        <v>201</v>
      </c>
      <c r="C6658" s="125" t="s">
        <v>11615</v>
      </c>
      <c r="D6658" s="125" t="s">
        <v>11616</v>
      </c>
      <c r="E6658" s="125" t="s">
        <v>13409</v>
      </c>
      <c r="F6658" s="125"/>
      <c r="G6658" s="125">
        <v>1</v>
      </c>
      <c r="H6658" s="152">
        <v>8340</v>
      </c>
      <c r="I6658" s="162">
        <v>0.25</v>
      </c>
      <c r="J6658" s="158">
        <f t="shared" si="205"/>
        <v>6255</v>
      </c>
    </row>
    <row r="6659" spans="1:10" ht="30">
      <c r="A6659" s="37">
        <f t="shared" si="204"/>
        <v>6655</v>
      </c>
      <c r="B6659" s="124" t="s">
        <v>201</v>
      </c>
      <c r="C6659" s="125" t="s">
        <v>11617</v>
      </c>
      <c r="D6659" s="125" t="s">
        <v>11618</v>
      </c>
      <c r="E6659" s="125" t="s">
        <v>13409</v>
      </c>
      <c r="F6659" s="125"/>
      <c r="G6659" s="125">
        <v>1</v>
      </c>
      <c r="H6659" s="152">
        <v>9180</v>
      </c>
      <c r="I6659" s="162">
        <v>0.25</v>
      </c>
      <c r="J6659" s="158">
        <f t="shared" si="205"/>
        <v>6885</v>
      </c>
    </row>
    <row r="6660" spans="1:10" ht="15.75">
      <c r="A6660" s="37">
        <f t="shared" si="204"/>
        <v>6656</v>
      </c>
      <c r="B6660" s="124" t="s">
        <v>201</v>
      </c>
      <c r="C6660" s="125" t="s">
        <v>11619</v>
      </c>
      <c r="D6660" s="125" t="s">
        <v>11620</v>
      </c>
      <c r="E6660" s="125" t="s">
        <v>13409</v>
      </c>
      <c r="F6660" s="125"/>
      <c r="G6660" s="125">
        <v>1</v>
      </c>
      <c r="H6660" s="152">
        <v>7670</v>
      </c>
      <c r="I6660" s="162">
        <v>0.25</v>
      </c>
      <c r="J6660" s="158">
        <f t="shared" si="205"/>
        <v>5752.5</v>
      </c>
    </row>
    <row r="6661" spans="1:10" ht="30">
      <c r="A6661" s="37">
        <f t="shared" si="204"/>
        <v>6657</v>
      </c>
      <c r="B6661" s="124" t="s">
        <v>201</v>
      </c>
      <c r="C6661" s="125" t="s">
        <v>11621</v>
      </c>
      <c r="D6661" s="125" t="s">
        <v>11622</v>
      </c>
      <c r="E6661" s="125" t="s">
        <v>13409</v>
      </c>
      <c r="F6661" s="125"/>
      <c r="G6661" s="125">
        <v>1</v>
      </c>
      <c r="H6661" s="152">
        <v>8500</v>
      </c>
      <c r="I6661" s="162">
        <v>0.25</v>
      </c>
      <c r="J6661" s="158">
        <f t="shared" si="205"/>
        <v>6375</v>
      </c>
    </row>
    <row r="6662" spans="1:10" ht="15.75">
      <c r="A6662" s="37">
        <f t="shared" si="204"/>
        <v>6658</v>
      </c>
      <c r="B6662" s="124" t="s">
        <v>201</v>
      </c>
      <c r="C6662" s="125" t="s">
        <v>11623</v>
      </c>
      <c r="D6662" s="125" t="s">
        <v>11624</v>
      </c>
      <c r="E6662" s="125" t="s">
        <v>13409</v>
      </c>
      <c r="F6662" s="125"/>
      <c r="G6662" s="125">
        <v>1</v>
      </c>
      <c r="H6662" s="152">
        <v>6500</v>
      </c>
      <c r="I6662" s="162">
        <v>0.25</v>
      </c>
      <c r="J6662" s="158">
        <f t="shared" si="205"/>
        <v>4875</v>
      </c>
    </row>
    <row r="6663" spans="1:10" ht="30">
      <c r="A6663" s="37">
        <f t="shared" ref="A6663:A6726" si="206">A6662+1</f>
        <v>6659</v>
      </c>
      <c r="B6663" s="124" t="s">
        <v>201</v>
      </c>
      <c r="C6663" s="125" t="s">
        <v>11625</v>
      </c>
      <c r="D6663" s="125" t="s">
        <v>11626</v>
      </c>
      <c r="E6663" s="125" t="s">
        <v>13409</v>
      </c>
      <c r="F6663" s="125"/>
      <c r="G6663" s="125">
        <v>1</v>
      </c>
      <c r="H6663" s="152">
        <v>7350</v>
      </c>
      <c r="I6663" s="162">
        <v>0.25</v>
      </c>
      <c r="J6663" s="158">
        <f t="shared" si="205"/>
        <v>5512.5</v>
      </c>
    </row>
    <row r="6664" spans="1:10" ht="15.75">
      <c r="A6664" s="37">
        <f t="shared" si="206"/>
        <v>6660</v>
      </c>
      <c r="B6664" s="124" t="s">
        <v>201</v>
      </c>
      <c r="C6664" s="125" t="s">
        <v>11627</v>
      </c>
      <c r="D6664" s="125" t="s">
        <v>11628</v>
      </c>
      <c r="E6664" s="125" t="s">
        <v>13409</v>
      </c>
      <c r="F6664" s="125"/>
      <c r="G6664" s="125">
        <v>1</v>
      </c>
      <c r="H6664" s="152">
        <v>5850</v>
      </c>
      <c r="I6664" s="162">
        <v>0.25</v>
      </c>
      <c r="J6664" s="158">
        <f t="shared" si="205"/>
        <v>4387.5</v>
      </c>
    </row>
    <row r="6665" spans="1:10" ht="15.75">
      <c r="A6665" s="37">
        <f t="shared" si="206"/>
        <v>6661</v>
      </c>
      <c r="B6665" s="124" t="s">
        <v>201</v>
      </c>
      <c r="C6665" s="125" t="s">
        <v>11629</v>
      </c>
      <c r="D6665" s="125" t="s">
        <v>11630</v>
      </c>
      <c r="E6665" s="125" t="s">
        <v>13409</v>
      </c>
      <c r="F6665" s="125"/>
      <c r="G6665" s="125">
        <v>1</v>
      </c>
      <c r="H6665" s="152">
        <v>6660</v>
      </c>
      <c r="I6665" s="162">
        <v>0.25</v>
      </c>
      <c r="J6665" s="158">
        <f t="shared" si="205"/>
        <v>4995</v>
      </c>
    </row>
    <row r="6666" spans="1:10" ht="15.75">
      <c r="A6666" s="37">
        <f t="shared" si="206"/>
        <v>6662</v>
      </c>
      <c r="B6666" s="124" t="s">
        <v>201</v>
      </c>
      <c r="C6666" s="125" t="s">
        <v>11631</v>
      </c>
      <c r="D6666" s="125" t="s">
        <v>11632</v>
      </c>
      <c r="E6666" s="125" t="s">
        <v>13409</v>
      </c>
      <c r="F6666" s="125"/>
      <c r="G6666" s="125">
        <v>1</v>
      </c>
      <c r="H6666" s="152">
        <v>5030</v>
      </c>
      <c r="I6666" s="162">
        <v>0.25</v>
      </c>
      <c r="J6666" s="158">
        <f t="shared" si="205"/>
        <v>3772.5</v>
      </c>
    </row>
    <row r="6667" spans="1:10" ht="15.75">
      <c r="A6667" s="37">
        <f t="shared" si="206"/>
        <v>6663</v>
      </c>
      <c r="B6667" s="124" t="s">
        <v>201</v>
      </c>
      <c r="C6667" s="125" t="s">
        <v>11633</v>
      </c>
      <c r="D6667" s="125" t="s">
        <v>11634</v>
      </c>
      <c r="E6667" s="125" t="s">
        <v>13409</v>
      </c>
      <c r="F6667" s="125"/>
      <c r="G6667" s="125">
        <v>1</v>
      </c>
      <c r="H6667" s="152">
        <v>5850</v>
      </c>
      <c r="I6667" s="162">
        <v>0.25</v>
      </c>
      <c r="J6667" s="158">
        <f t="shared" si="205"/>
        <v>4387.5</v>
      </c>
    </row>
    <row r="6668" spans="1:10" ht="15.75">
      <c r="A6668" s="37">
        <f t="shared" si="206"/>
        <v>6664</v>
      </c>
      <c r="B6668" s="124" t="s">
        <v>201</v>
      </c>
      <c r="C6668" s="125" t="s">
        <v>11635</v>
      </c>
      <c r="D6668" s="125" t="s">
        <v>11636</v>
      </c>
      <c r="E6668" s="125" t="s">
        <v>13409</v>
      </c>
      <c r="F6668" s="125"/>
      <c r="G6668" s="125">
        <v>1</v>
      </c>
      <c r="H6668" s="152">
        <v>4340</v>
      </c>
      <c r="I6668" s="162">
        <v>0.25</v>
      </c>
      <c r="J6668" s="158">
        <f t="shared" si="205"/>
        <v>3255</v>
      </c>
    </row>
    <row r="6669" spans="1:10" ht="15.75">
      <c r="A6669" s="37">
        <f t="shared" si="206"/>
        <v>6665</v>
      </c>
      <c r="B6669" s="124" t="s">
        <v>201</v>
      </c>
      <c r="C6669" s="125" t="s">
        <v>11637</v>
      </c>
      <c r="D6669" s="125" t="s">
        <v>11638</v>
      </c>
      <c r="E6669" s="125" t="s">
        <v>13409</v>
      </c>
      <c r="F6669" s="125"/>
      <c r="G6669" s="125">
        <v>1</v>
      </c>
      <c r="H6669" s="152">
        <v>5180</v>
      </c>
      <c r="I6669" s="162">
        <v>0.25</v>
      </c>
      <c r="J6669" s="158">
        <f t="shared" si="205"/>
        <v>3885</v>
      </c>
    </row>
    <row r="6670" spans="1:10" ht="15.75">
      <c r="A6670" s="37">
        <f t="shared" si="206"/>
        <v>6666</v>
      </c>
      <c r="B6670" s="124" t="s">
        <v>201</v>
      </c>
      <c r="C6670" s="125" t="s">
        <v>11639</v>
      </c>
      <c r="D6670" s="125" t="s">
        <v>11640</v>
      </c>
      <c r="E6670" s="125" t="s">
        <v>13409</v>
      </c>
      <c r="F6670" s="125"/>
      <c r="G6670" s="125">
        <v>1</v>
      </c>
      <c r="H6670" s="152">
        <v>4190</v>
      </c>
      <c r="I6670" s="162">
        <v>0.25</v>
      </c>
      <c r="J6670" s="158">
        <f t="shared" si="205"/>
        <v>3142.5</v>
      </c>
    </row>
    <row r="6671" spans="1:10" ht="15.75">
      <c r="A6671" s="37">
        <f t="shared" si="206"/>
        <v>6667</v>
      </c>
      <c r="B6671" s="124" t="s">
        <v>201</v>
      </c>
      <c r="C6671" s="125" t="s">
        <v>11641</v>
      </c>
      <c r="D6671" s="125" t="s">
        <v>11642</v>
      </c>
      <c r="E6671" s="125" t="s">
        <v>13409</v>
      </c>
      <c r="F6671" s="125"/>
      <c r="G6671" s="125">
        <v>1</v>
      </c>
      <c r="H6671" s="152">
        <v>5030</v>
      </c>
      <c r="I6671" s="162">
        <v>0.25</v>
      </c>
      <c r="J6671" s="158">
        <f t="shared" si="205"/>
        <v>3772.5</v>
      </c>
    </row>
    <row r="6672" spans="1:10" ht="15.75">
      <c r="A6672" s="37">
        <f t="shared" si="206"/>
        <v>6668</v>
      </c>
      <c r="B6672" s="124" t="s">
        <v>201</v>
      </c>
      <c r="C6672" s="125" t="s">
        <v>11643</v>
      </c>
      <c r="D6672" s="125" t="s">
        <v>11644</v>
      </c>
      <c r="E6672" s="125" t="s">
        <v>13409</v>
      </c>
      <c r="F6672" s="125"/>
      <c r="G6672" s="125">
        <v>1</v>
      </c>
      <c r="H6672" s="152">
        <v>3510</v>
      </c>
      <c r="I6672" s="162">
        <v>0.25</v>
      </c>
      <c r="J6672" s="158">
        <f t="shared" si="205"/>
        <v>2632.5</v>
      </c>
    </row>
    <row r="6673" spans="1:10" ht="15.75">
      <c r="A6673" s="37">
        <f t="shared" si="206"/>
        <v>6669</v>
      </c>
      <c r="B6673" s="124" t="s">
        <v>201</v>
      </c>
      <c r="C6673" s="125" t="s">
        <v>11645</v>
      </c>
      <c r="D6673" s="125" t="s">
        <v>11646</v>
      </c>
      <c r="E6673" s="125" t="s">
        <v>13409</v>
      </c>
      <c r="F6673" s="125"/>
      <c r="G6673" s="125">
        <v>1</v>
      </c>
      <c r="H6673" s="152">
        <v>4340</v>
      </c>
      <c r="I6673" s="162">
        <v>0.25</v>
      </c>
      <c r="J6673" s="158">
        <f t="shared" si="205"/>
        <v>3255</v>
      </c>
    </row>
    <row r="6674" spans="1:10" ht="30">
      <c r="A6674" s="37">
        <f t="shared" si="206"/>
        <v>6670</v>
      </c>
      <c r="B6674" s="124" t="s">
        <v>201</v>
      </c>
      <c r="C6674" s="125" t="s">
        <v>11647</v>
      </c>
      <c r="D6674" s="125" t="s">
        <v>11648</v>
      </c>
      <c r="E6674" s="125" t="s">
        <v>13409</v>
      </c>
      <c r="F6674" s="125"/>
      <c r="G6674" s="125">
        <v>1</v>
      </c>
      <c r="H6674" s="152">
        <v>6100</v>
      </c>
      <c r="I6674" s="162">
        <v>0.25</v>
      </c>
      <c r="J6674" s="158">
        <f t="shared" ref="J6674:J6737" si="207">H6674*(1-I6674)</f>
        <v>4575</v>
      </c>
    </row>
    <row r="6675" spans="1:10" ht="30">
      <c r="A6675" s="37">
        <f t="shared" si="206"/>
        <v>6671</v>
      </c>
      <c r="B6675" s="124" t="s">
        <v>201</v>
      </c>
      <c r="C6675" s="125" t="s">
        <v>11649</v>
      </c>
      <c r="D6675" s="125" t="s">
        <v>11650</v>
      </c>
      <c r="E6675" s="125" t="s">
        <v>13409</v>
      </c>
      <c r="F6675" s="125"/>
      <c r="G6675" s="125">
        <v>1</v>
      </c>
      <c r="H6675" s="152">
        <v>6930</v>
      </c>
      <c r="I6675" s="162">
        <v>0.25</v>
      </c>
      <c r="J6675" s="158">
        <f t="shared" si="207"/>
        <v>5197.5</v>
      </c>
    </row>
    <row r="6676" spans="1:10" ht="15.75">
      <c r="A6676" s="37">
        <f t="shared" si="206"/>
        <v>6672</v>
      </c>
      <c r="B6676" s="124" t="s">
        <v>201</v>
      </c>
      <c r="C6676" s="125" t="s">
        <v>11651</v>
      </c>
      <c r="D6676" s="125" t="s">
        <v>11652</v>
      </c>
      <c r="E6676" s="125" t="s">
        <v>13409</v>
      </c>
      <c r="F6676" s="125"/>
      <c r="G6676" s="125">
        <v>1</v>
      </c>
      <c r="H6676" s="152">
        <v>5440</v>
      </c>
      <c r="I6676" s="162">
        <v>0.25</v>
      </c>
      <c r="J6676" s="158">
        <f t="shared" si="207"/>
        <v>4080</v>
      </c>
    </row>
    <row r="6677" spans="1:10" ht="30">
      <c r="A6677" s="37">
        <f t="shared" si="206"/>
        <v>6673</v>
      </c>
      <c r="B6677" s="124" t="s">
        <v>201</v>
      </c>
      <c r="C6677" s="125" t="s">
        <v>11653</v>
      </c>
      <c r="D6677" s="125" t="s">
        <v>11654</v>
      </c>
      <c r="E6677" s="125" t="s">
        <v>13409</v>
      </c>
      <c r="F6677" s="125"/>
      <c r="G6677" s="125">
        <v>1</v>
      </c>
      <c r="H6677" s="152">
        <v>6260</v>
      </c>
      <c r="I6677" s="162">
        <v>0.25</v>
      </c>
      <c r="J6677" s="158">
        <f t="shared" si="207"/>
        <v>4695</v>
      </c>
    </row>
    <row r="6678" spans="1:10" ht="15.75">
      <c r="A6678" s="37">
        <f t="shared" si="206"/>
        <v>6674</v>
      </c>
      <c r="B6678" s="124" t="s">
        <v>201</v>
      </c>
      <c r="C6678" s="125" t="s">
        <v>11655</v>
      </c>
      <c r="D6678" s="125" t="s">
        <v>11656</v>
      </c>
      <c r="E6678" s="125" t="s">
        <v>13409</v>
      </c>
      <c r="F6678" s="125"/>
      <c r="G6678" s="125">
        <v>1</v>
      </c>
      <c r="H6678" s="152">
        <v>5270</v>
      </c>
      <c r="I6678" s="162">
        <v>0.25</v>
      </c>
      <c r="J6678" s="158">
        <f t="shared" si="207"/>
        <v>3952.5</v>
      </c>
    </row>
    <row r="6679" spans="1:10" ht="30">
      <c r="A6679" s="37">
        <f t="shared" si="206"/>
        <v>6675</v>
      </c>
      <c r="B6679" s="124" t="s">
        <v>201</v>
      </c>
      <c r="C6679" s="125" t="s">
        <v>11657</v>
      </c>
      <c r="D6679" s="125" t="s">
        <v>11658</v>
      </c>
      <c r="E6679" s="125" t="s">
        <v>13409</v>
      </c>
      <c r="F6679" s="125"/>
      <c r="G6679" s="125">
        <v>1</v>
      </c>
      <c r="H6679" s="152">
        <v>6100</v>
      </c>
      <c r="I6679" s="162">
        <v>0.25</v>
      </c>
      <c r="J6679" s="158">
        <f t="shared" si="207"/>
        <v>4575</v>
      </c>
    </row>
    <row r="6680" spans="1:10" ht="15.75">
      <c r="A6680" s="37">
        <f t="shared" si="206"/>
        <v>6676</v>
      </c>
      <c r="B6680" s="124" t="s">
        <v>201</v>
      </c>
      <c r="C6680" s="125" t="s">
        <v>11659</v>
      </c>
      <c r="D6680" s="125" t="s">
        <v>11660</v>
      </c>
      <c r="E6680" s="125" t="s">
        <v>13409</v>
      </c>
      <c r="F6680" s="125"/>
      <c r="G6680" s="125">
        <v>1</v>
      </c>
      <c r="H6680" s="152">
        <v>4610</v>
      </c>
      <c r="I6680" s="162">
        <v>0.25</v>
      </c>
      <c r="J6680" s="158">
        <f t="shared" si="207"/>
        <v>3457.5</v>
      </c>
    </row>
    <row r="6681" spans="1:10" ht="15.75">
      <c r="A6681" s="37">
        <f t="shared" si="206"/>
        <v>6677</v>
      </c>
      <c r="B6681" s="124" t="s">
        <v>201</v>
      </c>
      <c r="C6681" s="125" t="s">
        <v>11661</v>
      </c>
      <c r="D6681" s="125" t="s">
        <v>11662</v>
      </c>
      <c r="E6681" s="125" t="s">
        <v>13409</v>
      </c>
      <c r="F6681" s="125"/>
      <c r="G6681" s="125">
        <v>1</v>
      </c>
      <c r="H6681" s="152">
        <v>5440</v>
      </c>
      <c r="I6681" s="162">
        <v>0.25</v>
      </c>
      <c r="J6681" s="158">
        <f t="shared" si="207"/>
        <v>4080</v>
      </c>
    </row>
    <row r="6682" spans="1:10" ht="30">
      <c r="A6682" s="37">
        <f t="shared" si="206"/>
        <v>6678</v>
      </c>
      <c r="B6682" s="124" t="s">
        <v>201</v>
      </c>
      <c r="C6682" s="125" t="s">
        <v>11663</v>
      </c>
      <c r="D6682" s="125" t="s">
        <v>11664</v>
      </c>
      <c r="E6682" s="125" t="s">
        <v>13409</v>
      </c>
      <c r="F6682" s="125"/>
      <c r="G6682" s="125">
        <v>1</v>
      </c>
      <c r="H6682" s="152">
        <v>8340</v>
      </c>
      <c r="I6682" s="162">
        <v>0.25</v>
      </c>
      <c r="J6682" s="158">
        <f t="shared" si="207"/>
        <v>6255</v>
      </c>
    </row>
    <row r="6683" spans="1:10" ht="15.75">
      <c r="A6683" s="37">
        <f t="shared" si="206"/>
        <v>6679</v>
      </c>
      <c r="B6683" s="124" t="s">
        <v>201</v>
      </c>
      <c r="C6683" s="125" t="s">
        <v>11665</v>
      </c>
      <c r="D6683" s="125" t="s">
        <v>11666</v>
      </c>
      <c r="E6683" s="125" t="s">
        <v>13409</v>
      </c>
      <c r="F6683" s="125"/>
      <c r="G6683" s="125">
        <v>1</v>
      </c>
      <c r="H6683" s="152">
        <v>7670</v>
      </c>
      <c r="I6683" s="162">
        <v>0.25</v>
      </c>
      <c r="J6683" s="158">
        <f t="shared" si="207"/>
        <v>5752.5</v>
      </c>
    </row>
    <row r="6684" spans="1:10" ht="30">
      <c r="A6684" s="37">
        <f t="shared" si="206"/>
        <v>6680</v>
      </c>
      <c r="B6684" s="124" t="s">
        <v>201</v>
      </c>
      <c r="C6684" s="125" t="s">
        <v>11667</v>
      </c>
      <c r="D6684" s="125" t="s">
        <v>11668</v>
      </c>
      <c r="E6684" s="125" t="s">
        <v>13409</v>
      </c>
      <c r="F6684" s="125"/>
      <c r="G6684" s="125">
        <v>1</v>
      </c>
      <c r="H6684" s="152">
        <v>9340</v>
      </c>
      <c r="I6684" s="162">
        <v>0.25</v>
      </c>
      <c r="J6684" s="158">
        <f t="shared" si="207"/>
        <v>7005</v>
      </c>
    </row>
    <row r="6685" spans="1:10" ht="30">
      <c r="A6685" s="37">
        <f t="shared" si="206"/>
        <v>6681</v>
      </c>
      <c r="B6685" s="124" t="s">
        <v>201</v>
      </c>
      <c r="C6685" s="125" t="s">
        <v>11669</v>
      </c>
      <c r="D6685" s="125" t="s">
        <v>11670</v>
      </c>
      <c r="E6685" s="125" t="s">
        <v>13409</v>
      </c>
      <c r="F6685" s="125"/>
      <c r="G6685" s="125">
        <v>1</v>
      </c>
      <c r="H6685" s="152">
        <v>10170</v>
      </c>
      <c r="I6685" s="162">
        <v>0.25</v>
      </c>
      <c r="J6685" s="158">
        <f t="shared" si="207"/>
        <v>7627.5</v>
      </c>
    </row>
    <row r="6686" spans="1:10" ht="15.75">
      <c r="A6686" s="37">
        <f t="shared" si="206"/>
        <v>6682</v>
      </c>
      <c r="B6686" s="124" t="s">
        <v>201</v>
      </c>
      <c r="C6686" s="125" t="s">
        <v>11671</v>
      </c>
      <c r="D6686" s="125" t="s">
        <v>11672</v>
      </c>
      <c r="E6686" s="125" t="s">
        <v>13409</v>
      </c>
      <c r="F6686" s="125"/>
      <c r="G6686" s="125">
        <v>1</v>
      </c>
      <c r="H6686" s="152">
        <v>8670</v>
      </c>
      <c r="I6686" s="162">
        <v>0.25</v>
      </c>
      <c r="J6686" s="158">
        <f t="shared" si="207"/>
        <v>6502.5</v>
      </c>
    </row>
    <row r="6687" spans="1:10" ht="30">
      <c r="A6687" s="37">
        <f t="shared" si="206"/>
        <v>6683</v>
      </c>
      <c r="B6687" s="124" t="s">
        <v>201</v>
      </c>
      <c r="C6687" s="125" t="s">
        <v>11673</v>
      </c>
      <c r="D6687" s="125" t="s">
        <v>11674</v>
      </c>
      <c r="E6687" s="125" t="s">
        <v>13409</v>
      </c>
      <c r="F6687" s="125"/>
      <c r="G6687" s="125">
        <v>1</v>
      </c>
      <c r="H6687" s="152">
        <v>9510</v>
      </c>
      <c r="I6687" s="162">
        <v>0.25</v>
      </c>
      <c r="J6687" s="158">
        <f t="shared" si="207"/>
        <v>7132.5</v>
      </c>
    </row>
    <row r="6688" spans="1:10" ht="15.75">
      <c r="A6688" s="37">
        <f t="shared" si="206"/>
        <v>6684</v>
      </c>
      <c r="B6688" s="124" t="s">
        <v>201</v>
      </c>
      <c r="C6688" s="125" t="s">
        <v>11675</v>
      </c>
      <c r="D6688" s="125" t="s">
        <v>11676</v>
      </c>
      <c r="E6688" s="125" t="s">
        <v>13409</v>
      </c>
      <c r="F6688" s="125"/>
      <c r="G6688" s="125">
        <v>1</v>
      </c>
      <c r="H6688" s="152">
        <v>7520</v>
      </c>
      <c r="I6688" s="162">
        <v>0.25</v>
      </c>
      <c r="J6688" s="158">
        <f t="shared" si="207"/>
        <v>5640</v>
      </c>
    </row>
    <row r="6689" spans="1:10" ht="30">
      <c r="A6689" s="37">
        <f t="shared" si="206"/>
        <v>6685</v>
      </c>
      <c r="B6689" s="124" t="s">
        <v>201</v>
      </c>
      <c r="C6689" s="125" t="s">
        <v>11677</v>
      </c>
      <c r="D6689" s="125" t="s">
        <v>11678</v>
      </c>
      <c r="E6689" s="125" t="s">
        <v>13409</v>
      </c>
      <c r="F6689" s="125"/>
      <c r="G6689" s="125">
        <v>1</v>
      </c>
      <c r="H6689" s="152">
        <v>8340</v>
      </c>
      <c r="I6689" s="162">
        <v>0.25</v>
      </c>
      <c r="J6689" s="158">
        <f t="shared" si="207"/>
        <v>6255</v>
      </c>
    </row>
    <row r="6690" spans="1:10" ht="15.75">
      <c r="A6690" s="37">
        <f t="shared" si="206"/>
        <v>6686</v>
      </c>
      <c r="B6690" s="124" t="s">
        <v>201</v>
      </c>
      <c r="C6690" s="125" t="s">
        <v>11679</v>
      </c>
      <c r="D6690" s="125" t="s">
        <v>11680</v>
      </c>
      <c r="E6690" s="125" t="s">
        <v>13409</v>
      </c>
      <c r="F6690" s="125"/>
      <c r="G6690" s="125">
        <v>1</v>
      </c>
      <c r="H6690" s="152">
        <v>6850</v>
      </c>
      <c r="I6690" s="162">
        <v>0.25</v>
      </c>
      <c r="J6690" s="158">
        <f t="shared" si="207"/>
        <v>5137.5</v>
      </c>
    </row>
    <row r="6691" spans="1:10" ht="15.75">
      <c r="A6691" s="37">
        <f t="shared" si="206"/>
        <v>6687</v>
      </c>
      <c r="B6691" s="124" t="s">
        <v>201</v>
      </c>
      <c r="C6691" s="125" t="s">
        <v>11681</v>
      </c>
      <c r="D6691" s="125" t="s">
        <v>11682</v>
      </c>
      <c r="E6691" s="125" t="s">
        <v>13409</v>
      </c>
      <c r="F6691" s="125"/>
      <c r="G6691" s="125">
        <v>1</v>
      </c>
      <c r="H6691" s="152">
        <v>7670</v>
      </c>
      <c r="I6691" s="162">
        <v>0.25</v>
      </c>
      <c r="J6691" s="158">
        <f t="shared" si="207"/>
        <v>5752.5</v>
      </c>
    </row>
    <row r="6692" spans="1:10" ht="15.75">
      <c r="A6692" s="37">
        <f t="shared" si="206"/>
        <v>6688</v>
      </c>
      <c r="B6692" s="124" t="s">
        <v>201</v>
      </c>
      <c r="C6692" s="125" t="s">
        <v>11683</v>
      </c>
      <c r="D6692" s="125" t="s">
        <v>11684</v>
      </c>
      <c r="E6692" s="125" t="s">
        <v>13409</v>
      </c>
      <c r="F6692" s="125"/>
      <c r="G6692" s="125">
        <v>1</v>
      </c>
      <c r="H6692" s="152">
        <v>7100</v>
      </c>
      <c r="I6692" s="162">
        <v>0.25</v>
      </c>
      <c r="J6692" s="158">
        <f t="shared" si="207"/>
        <v>5325</v>
      </c>
    </row>
    <row r="6693" spans="1:10" ht="15.75">
      <c r="A6693" s="37">
        <f t="shared" si="206"/>
        <v>6689</v>
      </c>
      <c r="B6693" s="124" t="s">
        <v>201</v>
      </c>
      <c r="C6693" s="125" t="s">
        <v>11685</v>
      </c>
      <c r="D6693" s="125" t="s">
        <v>11686</v>
      </c>
      <c r="E6693" s="125" t="s">
        <v>13409</v>
      </c>
      <c r="F6693" s="125"/>
      <c r="G6693" s="125">
        <v>1</v>
      </c>
      <c r="H6693" s="152">
        <v>7930</v>
      </c>
      <c r="I6693" s="162">
        <v>0.25</v>
      </c>
      <c r="J6693" s="158">
        <f t="shared" si="207"/>
        <v>5947.5</v>
      </c>
    </row>
    <row r="6694" spans="1:10" ht="15.75">
      <c r="A6694" s="37">
        <f t="shared" si="206"/>
        <v>6690</v>
      </c>
      <c r="B6694" s="124" t="s">
        <v>201</v>
      </c>
      <c r="C6694" s="125" t="s">
        <v>11687</v>
      </c>
      <c r="D6694" s="125" t="s">
        <v>11688</v>
      </c>
      <c r="E6694" s="125" t="s">
        <v>13409</v>
      </c>
      <c r="F6694" s="125"/>
      <c r="G6694" s="125">
        <v>1</v>
      </c>
      <c r="H6694" s="152">
        <v>6420</v>
      </c>
      <c r="I6694" s="162">
        <v>0.25</v>
      </c>
      <c r="J6694" s="158">
        <f t="shared" si="207"/>
        <v>4815</v>
      </c>
    </row>
    <row r="6695" spans="1:10" ht="15.75">
      <c r="A6695" s="37">
        <f t="shared" si="206"/>
        <v>6691</v>
      </c>
      <c r="B6695" s="124" t="s">
        <v>201</v>
      </c>
      <c r="C6695" s="125" t="s">
        <v>11689</v>
      </c>
      <c r="D6695" s="125" t="s">
        <v>11690</v>
      </c>
      <c r="E6695" s="125" t="s">
        <v>13409</v>
      </c>
      <c r="F6695" s="125"/>
      <c r="G6695" s="125">
        <v>1</v>
      </c>
      <c r="H6695" s="152">
        <v>7260</v>
      </c>
      <c r="I6695" s="162">
        <v>0.25</v>
      </c>
      <c r="J6695" s="158">
        <f t="shared" si="207"/>
        <v>5445</v>
      </c>
    </row>
    <row r="6696" spans="1:10" ht="15.75">
      <c r="A6696" s="37">
        <f t="shared" si="206"/>
        <v>6692</v>
      </c>
      <c r="B6696" s="124" t="s">
        <v>201</v>
      </c>
      <c r="C6696" s="125" t="s">
        <v>11691</v>
      </c>
      <c r="D6696" s="125" t="s">
        <v>11692</v>
      </c>
      <c r="E6696" s="125" t="s">
        <v>13409</v>
      </c>
      <c r="F6696" s="125"/>
      <c r="G6696" s="125">
        <v>1</v>
      </c>
      <c r="H6696" s="152">
        <v>5270</v>
      </c>
      <c r="I6696" s="162">
        <v>0.25</v>
      </c>
      <c r="J6696" s="158">
        <f t="shared" si="207"/>
        <v>3952.5</v>
      </c>
    </row>
    <row r="6697" spans="1:10" ht="15.75">
      <c r="A6697" s="37">
        <f t="shared" si="206"/>
        <v>6693</v>
      </c>
      <c r="B6697" s="124" t="s">
        <v>201</v>
      </c>
      <c r="C6697" s="125" t="s">
        <v>11693</v>
      </c>
      <c r="D6697" s="125" t="s">
        <v>11694</v>
      </c>
      <c r="E6697" s="125" t="s">
        <v>13409</v>
      </c>
      <c r="F6697" s="125"/>
      <c r="G6697" s="125">
        <v>1</v>
      </c>
      <c r="H6697" s="152">
        <v>6100</v>
      </c>
      <c r="I6697" s="162">
        <v>0.25</v>
      </c>
      <c r="J6697" s="158">
        <f t="shared" si="207"/>
        <v>4575</v>
      </c>
    </row>
    <row r="6698" spans="1:10" ht="15.75">
      <c r="A6698" s="37">
        <f t="shared" si="206"/>
        <v>6694</v>
      </c>
      <c r="B6698" s="124" t="s">
        <v>201</v>
      </c>
      <c r="C6698" s="125" t="s">
        <v>11695</v>
      </c>
      <c r="D6698" s="125" t="s">
        <v>11696</v>
      </c>
      <c r="E6698" s="125" t="s">
        <v>13409</v>
      </c>
      <c r="F6698" s="125"/>
      <c r="G6698" s="125">
        <v>1</v>
      </c>
      <c r="H6698" s="152">
        <v>4610</v>
      </c>
      <c r="I6698" s="162">
        <v>0.25</v>
      </c>
      <c r="J6698" s="158">
        <f t="shared" si="207"/>
        <v>3457.5</v>
      </c>
    </row>
    <row r="6699" spans="1:10" ht="15.75">
      <c r="A6699" s="37">
        <f t="shared" si="206"/>
        <v>6695</v>
      </c>
      <c r="B6699" s="124" t="s">
        <v>201</v>
      </c>
      <c r="C6699" s="125" t="s">
        <v>11697</v>
      </c>
      <c r="D6699" s="125" t="s">
        <v>11698</v>
      </c>
      <c r="E6699" s="125" t="s">
        <v>13409</v>
      </c>
      <c r="F6699" s="125"/>
      <c r="G6699" s="125">
        <v>1</v>
      </c>
      <c r="H6699" s="152">
        <v>5440</v>
      </c>
      <c r="I6699" s="162">
        <v>0.25</v>
      </c>
      <c r="J6699" s="158">
        <f t="shared" si="207"/>
        <v>4080</v>
      </c>
    </row>
    <row r="6700" spans="1:10" ht="30">
      <c r="A6700" s="37">
        <f t="shared" si="206"/>
        <v>6696</v>
      </c>
      <c r="B6700" s="124" t="s">
        <v>201</v>
      </c>
      <c r="C6700" s="125" t="s">
        <v>11699</v>
      </c>
      <c r="D6700" s="125" t="s">
        <v>11700</v>
      </c>
      <c r="E6700" s="125" t="s">
        <v>13409</v>
      </c>
      <c r="F6700" s="125"/>
      <c r="G6700" s="125">
        <v>1</v>
      </c>
      <c r="H6700" s="152">
        <v>7170</v>
      </c>
      <c r="I6700" s="162">
        <v>0.25</v>
      </c>
      <c r="J6700" s="158">
        <f t="shared" si="207"/>
        <v>5377.5</v>
      </c>
    </row>
    <row r="6701" spans="1:10" ht="15.75">
      <c r="A6701" s="37">
        <f t="shared" si="206"/>
        <v>6697</v>
      </c>
      <c r="B6701" s="124" t="s">
        <v>201</v>
      </c>
      <c r="C6701" s="125" t="s">
        <v>11701</v>
      </c>
      <c r="D6701" s="125" t="s">
        <v>11702</v>
      </c>
      <c r="E6701" s="125" t="s">
        <v>13409</v>
      </c>
      <c r="F6701" s="125"/>
      <c r="G6701" s="125">
        <v>1</v>
      </c>
      <c r="H6701" s="152">
        <v>6500</v>
      </c>
      <c r="I6701" s="162">
        <v>0.25</v>
      </c>
      <c r="J6701" s="158">
        <f t="shared" si="207"/>
        <v>4875</v>
      </c>
    </row>
    <row r="6702" spans="1:10" ht="30">
      <c r="A6702" s="37">
        <f t="shared" si="206"/>
        <v>6698</v>
      </c>
      <c r="B6702" s="124" t="s">
        <v>201</v>
      </c>
      <c r="C6702" s="125" t="s">
        <v>11703</v>
      </c>
      <c r="D6702" s="125" t="s">
        <v>11704</v>
      </c>
      <c r="E6702" s="125" t="s">
        <v>13409</v>
      </c>
      <c r="F6702" s="125"/>
      <c r="G6702" s="125">
        <v>1</v>
      </c>
      <c r="H6702" s="152">
        <v>8170</v>
      </c>
      <c r="I6702" s="162">
        <v>0.25</v>
      </c>
      <c r="J6702" s="158">
        <f t="shared" si="207"/>
        <v>6127.5</v>
      </c>
    </row>
    <row r="6703" spans="1:10" ht="30">
      <c r="A6703" s="37">
        <f t="shared" si="206"/>
        <v>6699</v>
      </c>
      <c r="B6703" s="124" t="s">
        <v>201</v>
      </c>
      <c r="C6703" s="125" t="s">
        <v>11705</v>
      </c>
      <c r="D6703" s="125" t="s">
        <v>11706</v>
      </c>
      <c r="E6703" s="125" t="s">
        <v>13409</v>
      </c>
      <c r="F6703" s="125"/>
      <c r="G6703" s="125">
        <v>1</v>
      </c>
      <c r="H6703" s="152">
        <v>9010</v>
      </c>
      <c r="I6703" s="162">
        <v>0.25</v>
      </c>
      <c r="J6703" s="158">
        <f t="shared" si="207"/>
        <v>6757.5</v>
      </c>
    </row>
    <row r="6704" spans="1:10" ht="15.75">
      <c r="A6704" s="37">
        <f t="shared" si="206"/>
        <v>6700</v>
      </c>
      <c r="B6704" s="124" t="s">
        <v>201</v>
      </c>
      <c r="C6704" s="125" t="s">
        <v>11707</v>
      </c>
      <c r="D6704" s="125" t="s">
        <v>11708</v>
      </c>
      <c r="E6704" s="125" t="s">
        <v>13409</v>
      </c>
      <c r="F6704" s="125"/>
      <c r="G6704" s="125">
        <v>1</v>
      </c>
      <c r="H6704" s="152">
        <v>7520</v>
      </c>
      <c r="I6704" s="162">
        <v>0.25</v>
      </c>
      <c r="J6704" s="158">
        <f t="shared" si="207"/>
        <v>5640</v>
      </c>
    </row>
    <row r="6705" spans="1:10" ht="30">
      <c r="A6705" s="37">
        <f t="shared" si="206"/>
        <v>6701</v>
      </c>
      <c r="B6705" s="124" t="s">
        <v>201</v>
      </c>
      <c r="C6705" s="125" t="s">
        <v>11709</v>
      </c>
      <c r="D6705" s="125" t="s">
        <v>11710</v>
      </c>
      <c r="E6705" s="125" t="s">
        <v>13409</v>
      </c>
      <c r="F6705" s="125"/>
      <c r="G6705" s="125">
        <v>1</v>
      </c>
      <c r="H6705" s="152">
        <v>8340</v>
      </c>
      <c r="I6705" s="162">
        <v>0.25</v>
      </c>
      <c r="J6705" s="158">
        <f t="shared" si="207"/>
        <v>6255</v>
      </c>
    </row>
    <row r="6706" spans="1:10" ht="15.75">
      <c r="A6706" s="37">
        <f t="shared" si="206"/>
        <v>6702</v>
      </c>
      <c r="B6706" s="124" t="s">
        <v>201</v>
      </c>
      <c r="C6706" s="125" t="s">
        <v>11711</v>
      </c>
      <c r="D6706" s="125" t="s">
        <v>11712</v>
      </c>
      <c r="E6706" s="125" t="s">
        <v>13409</v>
      </c>
      <c r="F6706" s="125"/>
      <c r="G6706" s="125">
        <v>1</v>
      </c>
      <c r="H6706" s="152">
        <v>6330</v>
      </c>
      <c r="I6706" s="162">
        <v>0.25</v>
      </c>
      <c r="J6706" s="158">
        <f t="shared" si="207"/>
        <v>4747.5</v>
      </c>
    </row>
    <row r="6707" spans="1:10" ht="30">
      <c r="A6707" s="37">
        <f t="shared" si="206"/>
        <v>6703</v>
      </c>
      <c r="B6707" s="124" t="s">
        <v>201</v>
      </c>
      <c r="C6707" s="125" t="s">
        <v>11713</v>
      </c>
      <c r="D6707" s="125" t="s">
        <v>11714</v>
      </c>
      <c r="E6707" s="125" t="s">
        <v>13409</v>
      </c>
      <c r="F6707" s="125"/>
      <c r="G6707" s="125">
        <v>1</v>
      </c>
      <c r="H6707" s="152">
        <v>7170</v>
      </c>
      <c r="I6707" s="162">
        <v>0.25</v>
      </c>
      <c r="J6707" s="158">
        <f t="shared" si="207"/>
        <v>5377.5</v>
      </c>
    </row>
    <row r="6708" spans="1:10" ht="15.75">
      <c r="A6708" s="37">
        <f t="shared" si="206"/>
        <v>6704</v>
      </c>
      <c r="B6708" s="124" t="s">
        <v>201</v>
      </c>
      <c r="C6708" s="125" t="s">
        <v>11715</v>
      </c>
      <c r="D6708" s="125" t="s">
        <v>11716</v>
      </c>
      <c r="E6708" s="125" t="s">
        <v>13409</v>
      </c>
      <c r="F6708" s="125"/>
      <c r="G6708" s="125">
        <v>1</v>
      </c>
      <c r="H6708" s="152">
        <v>5720</v>
      </c>
      <c r="I6708" s="162">
        <v>0.25</v>
      </c>
      <c r="J6708" s="158">
        <f t="shared" si="207"/>
        <v>4290</v>
      </c>
    </row>
    <row r="6709" spans="1:10" ht="15.75">
      <c r="A6709" s="37">
        <f t="shared" si="206"/>
        <v>6705</v>
      </c>
      <c r="B6709" s="124" t="s">
        <v>201</v>
      </c>
      <c r="C6709" s="125" t="s">
        <v>11717</v>
      </c>
      <c r="D6709" s="125" t="s">
        <v>11718</v>
      </c>
      <c r="E6709" s="125" t="s">
        <v>13409</v>
      </c>
      <c r="F6709" s="125"/>
      <c r="G6709" s="125">
        <v>1</v>
      </c>
      <c r="H6709" s="152">
        <v>6500</v>
      </c>
      <c r="I6709" s="162">
        <v>0.25</v>
      </c>
      <c r="J6709" s="158">
        <f t="shared" si="207"/>
        <v>4875</v>
      </c>
    </row>
    <row r="6710" spans="1:10" ht="30">
      <c r="A6710" s="37">
        <f t="shared" si="206"/>
        <v>6706</v>
      </c>
      <c r="B6710" s="124" t="s">
        <v>201</v>
      </c>
      <c r="C6710" s="125" t="s">
        <v>11719</v>
      </c>
      <c r="D6710" s="125" t="s">
        <v>11720</v>
      </c>
      <c r="E6710" s="125" t="s">
        <v>13409</v>
      </c>
      <c r="F6710" s="125"/>
      <c r="G6710" s="125">
        <v>1</v>
      </c>
      <c r="H6710" s="152">
        <v>8340</v>
      </c>
      <c r="I6710" s="162">
        <v>0.25</v>
      </c>
      <c r="J6710" s="158">
        <f t="shared" si="207"/>
        <v>6255</v>
      </c>
    </row>
    <row r="6711" spans="1:10" ht="15.75">
      <c r="A6711" s="37">
        <f t="shared" si="206"/>
        <v>6707</v>
      </c>
      <c r="B6711" s="124" t="s">
        <v>201</v>
      </c>
      <c r="C6711" s="125" t="s">
        <v>11721</v>
      </c>
      <c r="D6711" s="125" t="s">
        <v>11722</v>
      </c>
      <c r="E6711" s="125" t="s">
        <v>13409</v>
      </c>
      <c r="F6711" s="125"/>
      <c r="G6711" s="125">
        <v>1</v>
      </c>
      <c r="H6711" s="152">
        <v>7670</v>
      </c>
      <c r="I6711" s="162">
        <v>0.25</v>
      </c>
      <c r="J6711" s="158">
        <f t="shared" si="207"/>
        <v>5752.5</v>
      </c>
    </row>
    <row r="6712" spans="1:10" ht="30">
      <c r="A6712" s="37">
        <f t="shared" si="206"/>
        <v>6708</v>
      </c>
      <c r="B6712" s="124" t="s">
        <v>201</v>
      </c>
      <c r="C6712" s="125" t="s">
        <v>11723</v>
      </c>
      <c r="D6712" s="125" t="s">
        <v>11724</v>
      </c>
      <c r="E6712" s="125" t="s">
        <v>13409</v>
      </c>
      <c r="F6712" s="125"/>
      <c r="G6712" s="125">
        <v>1</v>
      </c>
      <c r="H6712" s="152">
        <v>9340</v>
      </c>
      <c r="I6712" s="162">
        <v>0.25</v>
      </c>
      <c r="J6712" s="158">
        <f t="shared" si="207"/>
        <v>7005</v>
      </c>
    </row>
    <row r="6713" spans="1:10" ht="15.75">
      <c r="A6713" s="37">
        <f t="shared" si="206"/>
        <v>6709</v>
      </c>
      <c r="B6713" s="124" t="s">
        <v>201</v>
      </c>
      <c r="C6713" s="125" t="s">
        <v>11725</v>
      </c>
      <c r="D6713" s="125" t="s">
        <v>11726</v>
      </c>
      <c r="E6713" s="125" t="s">
        <v>13409</v>
      </c>
      <c r="F6713" s="125"/>
      <c r="G6713" s="125">
        <v>1</v>
      </c>
      <c r="H6713" s="152">
        <v>8670</v>
      </c>
      <c r="I6713" s="162">
        <v>0.25</v>
      </c>
      <c r="J6713" s="158">
        <f t="shared" si="207"/>
        <v>6502.5</v>
      </c>
    </row>
    <row r="6714" spans="1:10" ht="15.75">
      <c r="A6714" s="37">
        <f t="shared" si="206"/>
        <v>6710</v>
      </c>
      <c r="B6714" s="124" t="s">
        <v>201</v>
      </c>
      <c r="C6714" s="125" t="s">
        <v>11727</v>
      </c>
      <c r="D6714" s="125" t="s">
        <v>11728</v>
      </c>
      <c r="E6714" s="125" t="s">
        <v>13409</v>
      </c>
      <c r="F6714" s="125"/>
      <c r="G6714" s="125">
        <v>1</v>
      </c>
      <c r="H6714" s="152">
        <v>7520</v>
      </c>
      <c r="I6714" s="162">
        <v>0.25</v>
      </c>
      <c r="J6714" s="158">
        <f t="shared" si="207"/>
        <v>5640</v>
      </c>
    </row>
    <row r="6715" spans="1:10" ht="15.75">
      <c r="A6715" s="37">
        <f t="shared" si="206"/>
        <v>6711</v>
      </c>
      <c r="B6715" s="124" t="s">
        <v>201</v>
      </c>
      <c r="C6715" s="125" t="s">
        <v>11729</v>
      </c>
      <c r="D6715" s="125" t="s">
        <v>11730</v>
      </c>
      <c r="E6715" s="125" t="s">
        <v>13409</v>
      </c>
      <c r="F6715" s="125"/>
      <c r="G6715" s="125">
        <v>1</v>
      </c>
      <c r="H6715" s="152">
        <v>6850</v>
      </c>
      <c r="I6715" s="162">
        <v>0.25</v>
      </c>
      <c r="J6715" s="158">
        <f t="shared" si="207"/>
        <v>5137.5</v>
      </c>
    </row>
    <row r="6716" spans="1:10" ht="15.75">
      <c r="A6716" s="37">
        <f t="shared" si="206"/>
        <v>6712</v>
      </c>
      <c r="B6716" s="124" t="s">
        <v>201</v>
      </c>
      <c r="C6716" s="125" t="s">
        <v>11731</v>
      </c>
      <c r="D6716" s="125" t="s">
        <v>11732</v>
      </c>
      <c r="E6716" s="125" t="s">
        <v>13409</v>
      </c>
      <c r="F6716" s="125"/>
      <c r="G6716" s="125">
        <v>1</v>
      </c>
      <c r="H6716" s="152">
        <v>7100</v>
      </c>
      <c r="I6716" s="162">
        <v>0.25</v>
      </c>
      <c r="J6716" s="158">
        <f t="shared" si="207"/>
        <v>5325</v>
      </c>
    </row>
    <row r="6717" spans="1:10" ht="15.75">
      <c r="A6717" s="37">
        <f t="shared" si="206"/>
        <v>6713</v>
      </c>
      <c r="B6717" s="124" t="s">
        <v>201</v>
      </c>
      <c r="C6717" s="125" t="s">
        <v>11733</v>
      </c>
      <c r="D6717" s="125" t="s">
        <v>11734</v>
      </c>
      <c r="E6717" s="125" t="s">
        <v>13409</v>
      </c>
      <c r="F6717" s="125"/>
      <c r="G6717" s="125">
        <v>1</v>
      </c>
      <c r="H6717" s="152">
        <v>6420</v>
      </c>
      <c r="I6717" s="162">
        <v>0.25</v>
      </c>
      <c r="J6717" s="158">
        <f t="shared" si="207"/>
        <v>4815</v>
      </c>
    </row>
    <row r="6718" spans="1:10" ht="15.75">
      <c r="A6718" s="37">
        <f t="shared" si="206"/>
        <v>6714</v>
      </c>
      <c r="B6718" s="124" t="s">
        <v>201</v>
      </c>
      <c r="C6718" s="125" t="s">
        <v>11735</v>
      </c>
      <c r="D6718" s="125" t="s">
        <v>11736</v>
      </c>
      <c r="E6718" s="125" t="s">
        <v>13409</v>
      </c>
      <c r="F6718" s="125"/>
      <c r="G6718" s="125">
        <v>1</v>
      </c>
      <c r="H6718" s="152">
        <v>5270</v>
      </c>
      <c r="I6718" s="162">
        <v>0.25</v>
      </c>
      <c r="J6718" s="158">
        <f t="shared" si="207"/>
        <v>3952.5</v>
      </c>
    </row>
    <row r="6719" spans="1:10" ht="15.75">
      <c r="A6719" s="37">
        <f t="shared" si="206"/>
        <v>6715</v>
      </c>
      <c r="B6719" s="124" t="s">
        <v>201</v>
      </c>
      <c r="C6719" s="125" t="s">
        <v>11737</v>
      </c>
      <c r="D6719" s="125" t="s">
        <v>11738</v>
      </c>
      <c r="E6719" s="125" t="s">
        <v>13409</v>
      </c>
      <c r="F6719" s="125"/>
      <c r="G6719" s="125">
        <v>1</v>
      </c>
      <c r="H6719" s="152">
        <v>4610</v>
      </c>
      <c r="I6719" s="162">
        <v>0.25</v>
      </c>
      <c r="J6719" s="158">
        <f t="shared" si="207"/>
        <v>3457.5</v>
      </c>
    </row>
    <row r="6720" spans="1:10" ht="30">
      <c r="A6720" s="37">
        <f t="shared" si="206"/>
        <v>6716</v>
      </c>
      <c r="B6720" s="124" t="s">
        <v>201</v>
      </c>
      <c r="C6720" s="125" t="s">
        <v>11739</v>
      </c>
      <c r="D6720" s="125" t="s">
        <v>11740</v>
      </c>
      <c r="E6720" s="125" t="s">
        <v>13409</v>
      </c>
      <c r="F6720" s="125"/>
      <c r="G6720" s="125">
        <v>1</v>
      </c>
      <c r="H6720" s="152">
        <v>7170</v>
      </c>
      <c r="I6720" s="162">
        <v>0.25</v>
      </c>
      <c r="J6720" s="158">
        <f t="shared" si="207"/>
        <v>5377.5</v>
      </c>
    </row>
    <row r="6721" spans="1:10" ht="15.75">
      <c r="A6721" s="37">
        <f t="shared" si="206"/>
        <v>6717</v>
      </c>
      <c r="B6721" s="124" t="s">
        <v>201</v>
      </c>
      <c r="C6721" s="125" t="s">
        <v>11741</v>
      </c>
      <c r="D6721" s="125" t="s">
        <v>11742</v>
      </c>
      <c r="E6721" s="125" t="s">
        <v>13409</v>
      </c>
      <c r="F6721" s="125"/>
      <c r="G6721" s="125">
        <v>1</v>
      </c>
      <c r="H6721" s="152">
        <v>6500</v>
      </c>
      <c r="I6721" s="162">
        <v>0.25</v>
      </c>
      <c r="J6721" s="158">
        <f t="shared" si="207"/>
        <v>4875</v>
      </c>
    </row>
    <row r="6722" spans="1:10" ht="30">
      <c r="A6722" s="37">
        <f t="shared" si="206"/>
        <v>6718</v>
      </c>
      <c r="B6722" s="124" t="s">
        <v>201</v>
      </c>
      <c r="C6722" s="125" t="s">
        <v>11743</v>
      </c>
      <c r="D6722" s="125" t="s">
        <v>11744</v>
      </c>
      <c r="E6722" s="125" t="s">
        <v>13409</v>
      </c>
      <c r="F6722" s="125"/>
      <c r="G6722" s="125">
        <v>1</v>
      </c>
      <c r="H6722" s="152">
        <v>8170</v>
      </c>
      <c r="I6722" s="162">
        <v>0.25</v>
      </c>
      <c r="J6722" s="158">
        <f t="shared" si="207"/>
        <v>6127.5</v>
      </c>
    </row>
    <row r="6723" spans="1:10" ht="15.75">
      <c r="A6723" s="37">
        <f t="shared" si="206"/>
        <v>6719</v>
      </c>
      <c r="B6723" s="124" t="s">
        <v>201</v>
      </c>
      <c r="C6723" s="125" t="s">
        <v>11745</v>
      </c>
      <c r="D6723" s="125" t="s">
        <v>11746</v>
      </c>
      <c r="E6723" s="125" t="s">
        <v>13409</v>
      </c>
      <c r="F6723" s="125"/>
      <c r="G6723" s="125">
        <v>1</v>
      </c>
      <c r="H6723" s="152">
        <v>7520</v>
      </c>
      <c r="I6723" s="162">
        <v>0.25</v>
      </c>
      <c r="J6723" s="158">
        <f t="shared" si="207"/>
        <v>5640</v>
      </c>
    </row>
    <row r="6724" spans="1:10" ht="15.75">
      <c r="A6724" s="37">
        <f t="shared" si="206"/>
        <v>6720</v>
      </c>
      <c r="B6724" s="124" t="s">
        <v>201</v>
      </c>
      <c r="C6724" s="125" t="s">
        <v>11747</v>
      </c>
      <c r="D6724" s="125" t="s">
        <v>11748</v>
      </c>
      <c r="E6724" s="125" t="s">
        <v>13409</v>
      </c>
      <c r="F6724" s="125"/>
      <c r="G6724" s="125">
        <v>1</v>
      </c>
      <c r="H6724" s="152">
        <v>6330</v>
      </c>
      <c r="I6724" s="162">
        <v>0.25</v>
      </c>
      <c r="J6724" s="158">
        <f t="shared" si="207"/>
        <v>4747.5</v>
      </c>
    </row>
    <row r="6725" spans="1:10" ht="15.75">
      <c r="A6725" s="37">
        <f t="shared" si="206"/>
        <v>6721</v>
      </c>
      <c r="B6725" s="124" t="s">
        <v>201</v>
      </c>
      <c r="C6725" s="125" t="s">
        <v>11749</v>
      </c>
      <c r="D6725" s="125" t="s">
        <v>11750</v>
      </c>
      <c r="E6725" s="125" t="s">
        <v>13409</v>
      </c>
      <c r="F6725" s="125"/>
      <c r="G6725" s="125">
        <v>1</v>
      </c>
      <c r="H6725" s="152">
        <v>5680</v>
      </c>
      <c r="I6725" s="162">
        <v>0.25</v>
      </c>
      <c r="J6725" s="158">
        <f t="shared" si="207"/>
        <v>4260</v>
      </c>
    </row>
    <row r="6726" spans="1:10" ht="15.75">
      <c r="A6726" s="37">
        <f t="shared" si="206"/>
        <v>6722</v>
      </c>
      <c r="B6726" s="124" t="s">
        <v>201</v>
      </c>
      <c r="C6726" s="125" t="s">
        <v>11751</v>
      </c>
      <c r="D6726" s="125" t="s">
        <v>11752</v>
      </c>
      <c r="E6726" s="125" t="s">
        <v>13409</v>
      </c>
      <c r="F6726" s="125"/>
      <c r="G6726" s="125">
        <v>1</v>
      </c>
      <c r="H6726" s="152">
        <v>4490</v>
      </c>
      <c r="I6726" s="162">
        <v>0.25</v>
      </c>
      <c r="J6726" s="158">
        <f t="shared" si="207"/>
        <v>3367.5</v>
      </c>
    </row>
    <row r="6727" spans="1:10" ht="15.75">
      <c r="A6727" s="37">
        <f t="shared" ref="A6727:A6790" si="208">A6726+1</f>
        <v>6723</v>
      </c>
      <c r="B6727" s="124" t="s">
        <v>201</v>
      </c>
      <c r="C6727" s="125" t="s">
        <v>11753</v>
      </c>
      <c r="D6727" s="125" t="s">
        <v>11754</v>
      </c>
      <c r="E6727" s="125" t="s">
        <v>13409</v>
      </c>
      <c r="F6727" s="125"/>
      <c r="G6727" s="125">
        <v>1</v>
      </c>
      <c r="H6727" s="152">
        <v>4010</v>
      </c>
      <c r="I6727" s="162">
        <v>0.25</v>
      </c>
      <c r="J6727" s="158">
        <f t="shared" si="207"/>
        <v>3007.5</v>
      </c>
    </row>
    <row r="6728" spans="1:10" ht="30">
      <c r="A6728" s="37">
        <f t="shared" si="208"/>
        <v>6724</v>
      </c>
      <c r="B6728" s="124" t="s">
        <v>201</v>
      </c>
      <c r="C6728" s="125" t="s">
        <v>11755</v>
      </c>
      <c r="D6728" s="125" t="s">
        <v>11756</v>
      </c>
      <c r="E6728" s="125" t="s">
        <v>13409</v>
      </c>
      <c r="F6728" s="125"/>
      <c r="G6728" s="125">
        <v>1</v>
      </c>
      <c r="H6728" s="152">
        <v>8740</v>
      </c>
      <c r="I6728" s="162">
        <v>0.25</v>
      </c>
      <c r="J6728" s="158">
        <f t="shared" si="207"/>
        <v>6555</v>
      </c>
    </row>
    <row r="6729" spans="1:10" ht="15.75">
      <c r="A6729" s="37">
        <f t="shared" si="208"/>
        <v>6725</v>
      </c>
      <c r="B6729" s="124" t="s">
        <v>201</v>
      </c>
      <c r="C6729" s="125" t="s">
        <v>11757</v>
      </c>
      <c r="D6729" s="125" t="s">
        <v>11758</v>
      </c>
      <c r="E6729" s="125" t="s">
        <v>13409</v>
      </c>
      <c r="F6729" s="125"/>
      <c r="G6729" s="125">
        <v>1</v>
      </c>
      <c r="H6729" s="152">
        <v>8090</v>
      </c>
      <c r="I6729" s="162">
        <v>0.25</v>
      </c>
      <c r="J6729" s="158">
        <f t="shared" si="207"/>
        <v>6067.5</v>
      </c>
    </row>
    <row r="6730" spans="1:10" ht="15.75">
      <c r="A6730" s="37">
        <f t="shared" si="208"/>
        <v>6726</v>
      </c>
      <c r="B6730" s="124" t="s">
        <v>201</v>
      </c>
      <c r="C6730" s="125" t="s">
        <v>11759</v>
      </c>
      <c r="D6730" s="125" t="s">
        <v>11760</v>
      </c>
      <c r="E6730" s="125" t="s">
        <v>13409</v>
      </c>
      <c r="F6730" s="125"/>
      <c r="G6730" s="125">
        <v>1</v>
      </c>
      <c r="H6730" s="152">
        <v>6930</v>
      </c>
      <c r="I6730" s="162">
        <v>0.25</v>
      </c>
      <c r="J6730" s="158">
        <f t="shared" si="207"/>
        <v>5197.5</v>
      </c>
    </row>
    <row r="6731" spans="1:10" ht="15.75">
      <c r="A6731" s="37">
        <f t="shared" si="208"/>
        <v>6727</v>
      </c>
      <c r="B6731" s="124" t="s">
        <v>201</v>
      </c>
      <c r="C6731" s="125" t="s">
        <v>11761</v>
      </c>
      <c r="D6731" s="125" t="s">
        <v>11762</v>
      </c>
      <c r="E6731" s="125" t="s">
        <v>13409</v>
      </c>
      <c r="F6731" s="125"/>
      <c r="G6731" s="125">
        <v>1</v>
      </c>
      <c r="H6731" s="152">
        <v>6310</v>
      </c>
      <c r="I6731" s="162">
        <v>0.25</v>
      </c>
      <c r="J6731" s="158">
        <f t="shared" si="207"/>
        <v>4732.5</v>
      </c>
    </row>
    <row r="6732" spans="1:10" ht="15.75">
      <c r="A6732" s="37">
        <f t="shared" si="208"/>
        <v>6728</v>
      </c>
      <c r="B6732" s="124" t="s">
        <v>201</v>
      </c>
      <c r="C6732" s="125" t="s">
        <v>11763</v>
      </c>
      <c r="D6732" s="125" t="s">
        <v>11764</v>
      </c>
      <c r="E6732" s="125" t="s">
        <v>13409</v>
      </c>
      <c r="F6732" s="125"/>
      <c r="G6732" s="125">
        <v>1</v>
      </c>
      <c r="H6732" s="152">
        <v>6500</v>
      </c>
      <c r="I6732" s="162">
        <v>0.25</v>
      </c>
      <c r="J6732" s="158">
        <f t="shared" si="207"/>
        <v>4875</v>
      </c>
    </row>
    <row r="6733" spans="1:10" ht="15.75">
      <c r="A6733" s="37">
        <f t="shared" si="208"/>
        <v>6729</v>
      </c>
      <c r="B6733" s="124" t="s">
        <v>201</v>
      </c>
      <c r="C6733" s="125" t="s">
        <v>11765</v>
      </c>
      <c r="D6733" s="125" t="s">
        <v>11766</v>
      </c>
      <c r="E6733" s="125" t="s">
        <v>13409</v>
      </c>
      <c r="F6733" s="125"/>
      <c r="G6733" s="125">
        <v>1</v>
      </c>
      <c r="H6733" s="152">
        <v>5850</v>
      </c>
      <c r="I6733" s="162">
        <v>0.25</v>
      </c>
      <c r="J6733" s="158">
        <f t="shared" si="207"/>
        <v>4387.5</v>
      </c>
    </row>
    <row r="6734" spans="1:10" ht="15.75">
      <c r="A6734" s="37">
        <f t="shared" si="208"/>
        <v>6730</v>
      </c>
      <c r="B6734" s="124" t="s">
        <v>201</v>
      </c>
      <c r="C6734" s="125" t="s">
        <v>11767</v>
      </c>
      <c r="D6734" s="125" t="s">
        <v>11768</v>
      </c>
      <c r="E6734" s="125" t="s">
        <v>13409</v>
      </c>
      <c r="F6734" s="125"/>
      <c r="G6734" s="125">
        <v>1</v>
      </c>
      <c r="H6734" s="152">
        <v>4680</v>
      </c>
      <c r="I6734" s="162">
        <v>0.25</v>
      </c>
      <c r="J6734" s="158">
        <f t="shared" si="207"/>
        <v>3510</v>
      </c>
    </row>
    <row r="6735" spans="1:10" ht="15.75">
      <c r="A6735" s="37">
        <f t="shared" si="208"/>
        <v>6731</v>
      </c>
      <c r="B6735" s="124" t="s">
        <v>201</v>
      </c>
      <c r="C6735" s="125" t="s">
        <v>11769</v>
      </c>
      <c r="D6735" s="125" t="s">
        <v>11770</v>
      </c>
      <c r="E6735" s="125" t="s">
        <v>13409</v>
      </c>
      <c r="F6735" s="125"/>
      <c r="G6735" s="125">
        <v>1</v>
      </c>
      <c r="H6735" s="152">
        <v>4010</v>
      </c>
      <c r="I6735" s="162">
        <v>0.25</v>
      </c>
      <c r="J6735" s="158">
        <f t="shared" si="207"/>
        <v>3007.5</v>
      </c>
    </row>
    <row r="6736" spans="1:10" ht="30">
      <c r="A6736" s="37">
        <f t="shared" si="208"/>
        <v>6732</v>
      </c>
      <c r="B6736" s="124" t="s">
        <v>201</v>
      </c>
      <c r="C6736" s="125" t="s">
        <v>11771</v>
      </c>
      <c r="D6736" s="125" t="s">
        <v>11772</v>
      </c>
      <c r="E6736" s="125" t="s">
        <v>13409</v>
      </c>
      <c r="F6736" s="125"/>
      <c r="G6736" s="125">
        <v>1</v>
      </c>
      <c r="H6736" s="152">
        <v>7590</v>
      </c>
      <c r="I6736" s="162">
        <v>0.25</v>
      </c>
      <c r="J6736" s="158">
        <f t="shared" si="207"/>
        <v>5692.5</v>
      </c>
    </row>
    <row r="6737" spans="1:10" ht="15.75">
      <c r="A6737" s="37">
        <f t="shared" si="208"/>
        <v>6733</v>
      </c>
      <c r="B6737" s="124" t="s">
        <v>201</v>
      </c>
      <c r="C6737" s="125" t="s">
        <v>11773</v>
      </c>
      <c r="D6737" s="125" t="s">
        <v>11774</v>
      </c>
      <c r="E6737" s="125" t="s">
        <v>13409</v>
      </c>
      <c r="F6737" s="125"/>
      <c r="G6737" s="125">
        <v>1</v>
      </c>
      <c r="H6737" s="152">
        <v>6930</v>
      </c>
      <c r="I6737" s="162">
        <v>0.25</v>
      </c>
      <c r="J6737" s="158">
        <f t="shared" si="207"/>
        <v>5197.5</v>
      </c>
    </row>
    <row r="6738" spans="1:10" ht="15.75">
      <c r="A6738" s="37">
        <f t="shared" si="208"/>
        <v>6734</v>
      </c>
      <c r="B6738" s="124" t="s">
        <v>201</v>
      </c>
      <c r="C6738" s="125" t="s">
        <v>11775</v>
      </c>
      <c r="D6738" s="125" t="s">
        <v>11776</v>
      </c>
      <c r="E6738" s="125" t="s">
        <v>13409</v>
      </c>
      <c r="F6738" s="125"/>
      <c r="G6738" s="125">
        <v>1</v>
      </c>
      <c r="H6738" s="152">
        <v>5770</v>
      </c>
      <c r="I6738" s="162">
        <v>0.25</v>
      </c>
      <c r="J6738" s="158">
        <f t="shared" ref="J6738:J6801" si="209">H6738*(1-I6738)</f>
        <v>4327.5</v>
      </c>
    </row>
    <row r="6739" spans="1:10" ht="15.75">
      <c r="A6739" s="37">
        <f t="shared" si="208"/>
        <v>6735</v>
      </c>
      <c r="B6739" s="124" t="s">
        <v>201</v>
      </c>
      <c r="C6739" s="125" t="s">
        <v>11777</v>
      </c>
      <c r="D6739" s="125" t="s">
        <v>11778</v>
      </c>
      <c r="E6739" s="125" t="s">
        <v>13409</v>
      </c>
      <c r="F6739" s="125"/>
      <c r="G6739" s="125">
        <v>1</v>
      </c>
      <c r="H6739" s="152">
        <v>5100</v>
      </c>
      <c r="I6739" s="162">
        <v>0.25</v>
      </c>
      <c r="J6739" s="158">
        <f t="shared" si="209"/>
        <v>3825</v>
      </c>
    </row>
    <row r="6740" spans="1:10" ht="15.75">
      <c r="A6740" s="37">
        <f t="shared" si="208"/>
        <v>6736</v>
      </c>
      <c r="B6740" s="124" t="s">
        <v>201</v>
      </c>
      <c r="C6740" s="125" t="s">
        <v>11779</v>
      </c>
      <c r="D6740" s="125" t="s">
        <v>11780</v>
      </c>
      <c r="E6740" s="125" t="s">
        <v>13409</v>
      </c>
      <c r="F6740" s="125"/>
      <c r="G6740" s="125">
        <v>1</v>
      </c>
      <c r="H6740" s="152">
        <v>2030</v>
      </c>
      <c r="I6740" s="162">
        <v>0.25</v>
      </c>
      <c r="J6740" s="158">
        <f t="shared" si="209"/>
        <v>1522.5</v>
      </c>
    </row>
    <row r="6741" spans="1:10" ht="15.75">
      <c r="A6741" s="37">
        <f t="shared" si="208"/>
        <v>6737</v>
      </c>
      <c r="B6741" s="124" t="s">
        <v>201</v>
      </c>
      <c r="C6741" s="125" t="s">
        <v>11781</v>
      </c>
      <c r="D6741" s="125" t="s">
        <v>11782</v>
      </c>
      <c r="E6741" s="125" t="s">
        <v>13409</v>
      </c>
      <c r="F6741" s="125"/>
      <c r="G6741" s="125">
        <v>1</v>
      </c>
      <c r="H6741" s="152">
        <v>1850</v>
      </c>
      <c r="I6741" s="162">
        <v>0.25</v>
      </c>
      <c r="J6741" s="158">
        <f t="shared" si="209"/>
        <v>1387.5</v>
      </c>
    </row>
    <row r="6742" spans="1:10" ht="15.75">
      <c r="A6742" s="37">
        <f t="shared" si="208"/>
        <v>6738</v>
      </c>
      <c r="B6742" s="124" t="s">
        <v>201</v>
      </c>
      <c r="C6742" s="125" t="s">
        <v>11783</v>
      </c>
      <c r="D6742" s="125" t="s">
        <v>11784</v>
      </c>
      <c r="E6742" s="125" t="s">
        <v>13409</v>
      </c>
      <c r="F6742" s="125"/>
      <c r="G6742" s="125">
        <v>1</v>
      </c>
      <c r="H6742" s="152">
        <v>5100</v>
      </c>
      <c r="I6742" s="162">
        <v>0.25</v>
      </c>
      <c r="J6742" s="158">
        <f t="shared" si="209"/>
        <v>3825</v>
      </c>
    </row>
    <row r="6743" spans="1:10" ht="30">
      <c r="A6743" s="37">
        <f t="shared" si="208"/>
        <v>6739</v>
      </c>
      <c r="B6743" s="124" t="s">
        <v>201</v>
      </c>
      <c r="C6743" s="125" t="s">
        <v>11785</v>
      </c>
      <c r="D6743" s="125" t="s">
        <v>11786</v>
      </c>
      <c r="E6743" s="125" t="s">
        <v>13409</v>
      </c>
      <c r="F6743" s="125"/>
      <c r="G6743" s="125">
        <v>1</v>
      </c>
      <c r="H6743" s="152">
        <v>8590</v>
      </c>
      <c r="I6743" s="162">
        <v>0.25</v>
      </c>
      <c r="J6743" s="158">
        <f t="shared" si="209"/>
        <v>6442.5</v>
      </c>
    </row>
    <row r="6744" spans="1:10" ht="15.75">
      <c r="A6744" s="37">
        <f t="shared" si="208"/>
        <v>6740</v>
      </c>
      <c r="B6744" s="124" t="s">
        <v>201</v>
      </c>
      <c r="C6744" s="125" t="s">
        <v>11787</v>
      </c>
      <c r="D6744" s="125" t="s">
        <v>11788</v>
      </c>
      <c r="E6744" s="125" t="s">
        <v>13409</v>
      </c>
      <c r="F6744" s="125"/>
      <c r="G6744" s="125">
        <v>1</v>
      </c>
      <c r="H6744" s="152">
        <v>7930</v>
      </c>
      <c r="I6744" s="162">
        <v>0.25</v>
      </c>
      <c r="J6744" s="158">
        <f t="shared" si="209"/>
        <v>5947.5</v>
      </c>
    </row>
    <row r="6745" spans="1:10" ht="15.75">
      <c r="A6745" s="37">
        <f t="shared" si="208"/>
        <v>6741</v>
      </c>
      <c r="B6745" s="124" t="s">
        <v>201</v>
      </c>
      <c r="C6745" s="125" t="s">
        <v>11789</v>
      </c>
      <c r="D6745" s="125" t="s">
        <v>11790</v>
      </c>
      <c r="E6745" s="125" t="s">
        <v>13409</v>
      </c>
      <c r="F6745" s="125"/>
      <c r="G6745" s="125">
        <v>1</v>
      </c>
      <c r="H6745" s="152">
        <v>6750</v>
      </c>
      <c r="I6745" s="162">
        <v>0.25</v>
      </c>
      <c r="J6745" s="158">
        <f t="shared" si="209"/>
        <v>5062.5</v>
      </c>
    </row>
    <row r="6746" spans="1:10" ht="15.75">
      <c r="A6746" s="37">
        <f t="shared" si="208"/>
        <v>6742</v>
      </c>
      <c r="B6746" s="124" t="s">
        <v>201</v>
      </c>
      <c r="C6746" s="125" t="s">
        <v>11791</v>
      </c>
      <c r="D6746" s="125" t="s">
        <v>11792</v>
      </c>
      <c r="E6746" s="125" t="s">
        <v>13409</v>
      </c>
      <c r="F6746" s="125"/>
      <c r="G6746" s="125">
        <v>1</v>
      </c>
      <c r="H6746" s="152">
        <v>6100</v>
      </c>
      <c r="I6746" s="162">
        <v>0.25</v>
      </c>
      <c r="J6746" s="158">
        <f t="shared" si="209"/>
        <v>4575</v>
      </c>
    </row>
    <row r="6747" spans="1:10" ht="15.75">
      <c r="A6747" s="37">
        <f t="shared" si="208"/>
        <v>6743</v>
      </c>
      <c r="B6747" s="124" t="s">
        <v>201</v>
      </c>
      <c r="C6747" s="125" t="s">
        <v>11793</v>
      </c>
      <c r="D6747" s="125" t="s">
        <v>11794</v>
      </c>
      <c r="E6747" s="125" t="s">
        <v>13409</v>
      </c>
      <c r="F6747" s="125"/>
      <c r="G6747" s="125">
        <v>1</v>
      </c>
      <c r="H6747" s="152">
        <v>6330</v>
      </c>
      <c r="I6747" s="162">
        <v>0.25</v>
      </c>
      <c r="J6747" s="158">
        <f t="shared" si="209"/>
        <v>4747.5</v>
      </c>
    </row>
    <row r="6748" spans="1:10" ht="15.75">
      <c r="A6748" s="37">
        <f t="shared" si="208"/>
        <v>6744</v>
      </c>
      <c r="B6748" s="124" t="s">
        <v>201</v>
      </c>
      <c r="C6748" s="125" t="s">
        <v>11795</v>
      </c>
      <c r="D6748" s="125" t="s">
        <v>11796</v>
      </c>
      <c r="E6748" s="125" t="s">
        <v>13409</v>
      </c>
      <c r="F6748" s="125"/>
      <c r="G6748" s="125">
        <v>1</v>
      </c>
      <c r="H6748" s="152">
        <v>5680</v>
      </c>
      <c r="I6748" s="162">
        <v>0.25</v>
      </c>
      <c r="J6748" s="158">
        <f t="shared" si="209"/>
        <v>4260</v>
      </c>
    </row>
    <row r="6749" spans="1:10" ht="15.75">
      <c r="A6749" s="37">
        <f t="shared" si="208"/>
        <v>6745</v>
      </c>
      <c r="B6749" s="124" t="s">
        <v>201</v>
      </c>
      <c r="C6749" s="125" t="s">
        <v>11797</v>
      </c>
      <c r="D6749" s="125" t="s">
        <v>11798</v>
      </c>
      <c r="E6749" s="125" t="s">
        <v>13409</v>
      </c>
      <c r="F6749" s="125"/>
      <c r="G6749" s="125">
        <v>1</v>
      </c>
      <c r="H6749" s="152">
        <v>4530</v>
      </c>
      <c r="I6749" s="162">
        <v>0.25</v>
      </c>
      <c r="J6749" s="158">
        <f t="shared" si="209"/>
        <v>3397.5</v>
      </c>
    </row>
    <row r="6750" spans="1:10" ht="15.75">
      <c r="A6750" s="37">
        <f t="shared" si="208"/>
        <v>6746</v>
      </c>
      <c r="B6750" s="124" t="s">
        <v>201</v>
      </c>
      <c r="C6750" s="125" t="s">
        <v>11799</v>
      </c>
      <c r="D6750" s="125" t="s">
        <v>11800</v>
      </c>
      <c r="E6750" s="125" t="s">
        <v>13409</v>
      </c>
      <c r="F6750" s="125"/>
      <c r="G6750" s="125">
        <v>1</v>
      </c>
      <c r="H6750" s="152">
        <v>3840</v>
      </c>
      <c r="I6750" s="162">
        <v>0.25</v>
      </c>
      <c r="J6750" s="158">
        <f t="shared" si="209"/>
        <v>2880</v>
      </c>
    </row>
    <row r="6751" spans="1:10" ht="30">
      <c r="A6751" s="37">
        <f t="shared" si="208"/>
        <v>6747</v>
      </c>
      <c r="B6751" s="124" t="s">
        <v>201</v>
      </c>
      <c r="C6751" s="125" t="s">
        <v>11801</v>
      </c>
      <c r="D6751" s="125" t="s">
        <v>11802</v>
      </c>
      <c r="E6751" s="125" t="s">
        <v>13409</v>
      </c>
      <c r="F6751" s="125"/>
      <c r="G6751" s="125">
        <v>1</v>
      </c>
      <c r="H6751" s="152">
        <v>7430</v>
      </c>
      <c r="I6751" s="162">
        <v>0.25</v>
      </c>
      <c r="J6751" s="158">
        <f t="shared" si="209"/>
        <v>5572.5</v>
      </c>
    </row>
    <row r="6752" spans="1:10" ht="15.75">
      <c r="A6752" s="37">
        <f t="shared" si="208"/>
        <v>6748</v>
      </c>
      <c r="B6752" s="124" t="s">
        <v>201</v>
      </c>
      <c r="C6752" s="125" t="s">
        <v>11803</v>
      </c>
      <c r="D6752" s="125" t="s">
        <v>11804</v>
      </c>
      <c r="E6752" s="125" t="s">
        <v>13409</v>
      </c>
      <c r="F6752" s="125"/>
      <c r="G6752" s="125">
        <v>1</v>
      </c>
      <c r="H6752" s="152">
        <v>6750</v>
      </c>
      <c r="I6752" s="162">
        <v>0.25</v>
      </c>
      <c r="J6752" s="158">
        <f t="shared" si="209"/>
        <v>5062.5</v>
      </c>
    </row>
    <row r="6753" spans="1:10" ht="15.75">
      <c r="A6753" s="37">
        <f t="shared" si="208"/>
        <v>6749</v>
      </c>
      <c r="B6753" s="124" t="s">
        <v>201</v>
      </c>
      <c r="C6753" s="125" t="s">
        <v>11805</v>
      </c>
      <c r="D6753" s="125" t="s">
        <v>11806</v>
      </c>
      <c r="E6753" s="125" t="s">
        <v>13409</v>
      </c>
      <c r="F6753" s="125"/>
      <c r="G6753" s="125">
        <v>1</v>
      </c>
      <c r="H6753" s="152">
        <v>5600</v>
      </c>
      <c r="I6753" s="162">
        <v>0.25</v>
      </c>
      <c r="J6753" s="158">
        <f t="shared" si="209"/>
        <v>4200</v>
      </c>
    </row>
    <row r="6754" spans="1:10" ht="15.75">
      <c r="A6754" s="37">
        <f t="shared" si="208"/>
        <v>6750</v>
      </c>
      <c r="B6754" s="124" t="s">
        <v>201</v>
      </c>
      <c r="C6754" s="125" t="s">
        <v>11807</v>
      </c>
      <c r="D6754" s="125" t="s">
        <v>11808</v>
      </c>
      <c r="E6754" s="125" t="s">
        <v>13409</v>
      </c>
      <c r="F6754" s="125"/>
      <c r="G6754" s="125">
        <v>1</v>
      </c>
      <c r="H6754" s="152">
        <v>4940</v>
      </c>
      <c r="I6754" s="162">
        <v>0.25</v>
      </c>
      <c r="J6754" s="158">
        <f t="shared" si="209"/>
        <v>3705</v>
      </c>
    </row>
    <row r="6755" spans="1:10" ht="15.75">
      <c r="A6755" s="37">
        <f t="shared" si="208"/>
        <v>6751</v>
      </c>
      <c r="B6755" s="124" t="s">
        <v>201</v>
      </c>
      <c r="C6755" s="125" t="s">
        <v>11809</v>
      </c>
      <c r="D6755" s="125" t="s">
        <v>11810</v>
      </c>
      <c r="E6755" s="125" t="s">
        <v>13409</v>
      </c>
      <c r="F6755" s="125"/>
      <c r="G6755" s="125">
        <v>1</v>
      </c>
      <c r="H6755" s="152">
        <v>1110</v>
      </c>
      <c r="I6755" s="162">
        <v>0.25</v>
      </c>
      <c r="J6755" s="158">
        <f t="shared" si="209"/>
        <v>832.5</v>
      </c>
    </row>
    <row r="6756" spans="1:10" ht="15.75">
      <c r="A6756" s="37">
        <f t="shared" si="208"/>
        <v>6752</v>
      </c>
      <c r="B6756" s="124" t="s">
        <v>201</v>
      </c>
      <c r="C6756" s="125" t="s">
        <v>11811</v>
      </c>
      <c r="D6756" s="125" t="s">
        <v>11812</v>
      </c>
      <c r="E6756" s="125" t="s">
        <v>13409</v>
      </c>
      <c r="F6756" s="125"/>
      <c r="G6756" s="125">
        <v>1</v>
      </c>
      <c r="H6756" s="152">
        <v>2230</v>
      </c>
      <c r="I6756" s="162">
        <v>0.25</v>
      </c>
      <c r="J6756" s="158">
        <f t="shared" si="209"/>
        <v>1672.5</v>
      </c>
    </row>
    <row r="6757" spans="1:10" ht="15.75">
      <c r="A6757" s="37">
        <f t="shared" si="208"/>
        <v>6753</v>
      </c>
      <c r="B6757" s="124" t="s">
        <v>201</v>
      </c>
      <c r="C6757" s="125" t="s">
        <v>11813</v>
      </c>
      <c r="D6757" s="125" t="s">
        <v>11814</v>
      </c>
      <c r="E6757" s="125" t="s">
        <v>13409</v>
      </c>
      <c r="F6757" s="125"/>
      <c r="G6757" s="125">
        <v>1</v>
      </c>
      <c r="H6757" s="152">
        <v>185</v>
      </c>
      <c r="I6757" s="162">
        <v>0.25</v>
      </c>
      <c r="J6757" s="158">
        <f t="shared" si="209"/>
        <v>138.75</v>
      </c>
    </row>
    <row r="6758" spans="1:10" ht="15.75">
      <c r="A6758" s="37">
        <f t="shared" si="208"/>
        <v>6754</v>
      </c>
      <c r="B6758" s="124" t="s">
        <v>201</v>
      </c>
      <c r="C6758" s="125" t="s">
        <v>11815</v>
      </c>
      <c r="D6758" s="125" t="s">
        <v>11816</v>
      </c>
      <c r="E6758" s="125" t="s">
        <v>13409</v>
      </c>
      <c r="F6758" s="125"/>
      <c r="G6758" s="125">
        <v>1</v>
      </c>
      <c r="H6758" s="152">
        <v>223</v>
      </c>
      <c r="I6758" s="162">
        <v>0.25</v>
      </c>
      <c r="J6758" s="158">
        <f t="shared" si="209"/>
        <v>167.25</v>
      </c>
    </row>
    <row r="6759" spans="1:10" ht="15.75">
      <c r="A6759" s="37">
        <f t="shared" si="208"/>
        <v>6755</v>
      </c>
      <c r="B6759" s="124" t="s">
        <v>201</v>
      </c>
      <c r="C6759" s="125" t="s">
        <v>11817</v>
      </c>
      <c r="D6759" s="125" t="s">
        <v>11818</v>
      </c>
      <c r="E6759" s="125" t="s">
        <v>13409</v>
      </c>
      <c r="F6759" s="125"/>
      <c r="G6759" s="125">
        <v>1</v>
      </c>
      <c r="H6759" s="152">
        <v>369</v>
      </c>
      <c r="I6759" s="162">
        <v>0.25</v>
      </c>
      <c r="J6759" s="158">
        <f t="shared" si="209"/>
        <v>276.75</v>
      </c>
    </row>
    <row r="6760" spans="1:10" ht="15.75">
      <c r="A6760" s="37">
        <f t="shared" si="208"/>
        <v>6756</v>
      </c>
      <c r="B6760" s="124" t="s">
        <v>201</v>
      </c>
      <c r="C6760" s="125" t="s">
        <v>11819</v>
      </c>
      <c r="D6760" s="125" t="s">
        <v>11820</v>
      </c>
      <c r="E6760" s="125" t="s">
        <v>13409</v>
      </c>
      <c r="F6760" s="125"/>
      <c r="G6760" s="125">
        <v>1</v>
      </c>
      <c r="H6760" s="152">
        <v>94.5</v>
      </c>
      <c r="I6760" s="162">
        <v>0.25</v>
      </c>
      <c r="J6760" s="158">
        <f t="shared" si="209"/>
        <v>70.875</v>
      </c>
    </row>
    <row r="6761" spans="1:10" ht="15.75">
      <c r="A6761" s="37">
        <f t="shared" si="208"/>
        <v>6757</v>
      </c>
      <c r="B6761" s="124" t="s">
        <v>201</v>
      </c>
      <c r="C6761" s="125" t="s">
        <v>11821</v>
      </c>
      <c r="D6761" s="125" t="s">
        <v>11822</v>
      </c>
      <c r="E6761" s="125" t="s">
        <v>13409</v>
      </c>
      <c r="F6761" s="125"/>
      <c r="G6761" s="125">
        <v>1</v>
      </c>
      <c r="H6761" s="152">
        <v>369</v>
      </c>
      <c r="I6761" s="162">
        <v>0.25</v>
      </c>
      <c r="J6761" s="158">
        <f t="shared" si="209"/>
        <v>276.75</v>
      </c>
    </row>
    <row r="6762" spans="1:10" ht="15.75">
      <c r="A6762" s="37">
        <f t="shared" si="208"/>
        <v>6758</v>
      </c>
      <c r="B6762" s="124" t="s">
        <v>201</v>
      </c>
      <c r="C6762" s="125" t="s">
        <v>11823</v>
      </c>
      <c r="D6762" s="125" t="s">
        <v>11824</v>
      </c>
      <c r="E6762" s="125" t="s">
        <v>13409</v>
      </c>
      <c r="F6762" s="125"/>
      <c r="G6762" s="125">
        <v>1</v>
      </c>
      <c r="H6762" s="152">
        <v>462</v>
      </c>
      <c r="I6762" s="162">
        <v>0.25</v>
      </c>
      <c r="J6762" s="158">
        <f t="shared" si="209"/>
        <v>346.5</v>
      </c>
    </row>
    <row r="6763" spans="1:10" ht="15.75">
      <c r="A6763" s="37">
        <f t="shared" si="208"/>
        <v>6759</v>
      </c>
      <c r="B6763" s="124" t="s">
        <v>201</v>
      </c>
      <c r="C6763" s="125" t="s">
        <v>11825</v>
      </c>
      <c r="D6763" s="125" t="s">
        <v>11826</v>
      </c>
      <c r="E6763" s="125" t="s">
        <v>13409</v>
      </c>
      <c r="F6763" s="125"/>
      <c r="G6763" s="125">
        <v>1</v>
      </c>
      <c r="H6763" s="152">
        <v>1850</v>
      </c>
      <c r="I6763" s="162">
        <v>0.25</v>
      </c>
      <c r="J6763" s="158">
        <f t="shared" si="209"/>
        <v>1387.5</v>
      </c>
    </row>
    <row r="6764" spans="1:10" ht="15.75">
      <c r="A6764" s="37">
        <f t="shared" si="208"/>
        <v>6760</v>
      </c>
      <c r="B6764" s="124" t="s">
        <v>201</v>
      </c>
      <c r="C6764" s="125" t="s">
        <v>11827</v>
      </c>
      <c r="D6764" s="125" t="s">
        <v>11828</v>
      </c>
      <c r="E6764" s="125" t="s">
        <v>13409</v>
      </c>
      <c r="F6764" s="125"/>
      <c r="G6764" s="125">
        <v>1</v>
      </c>
      <c r="H6764" s="152">
        <v>645</v>
      </c>
      <c r="I6764" s="162">
        <v>0.25</v>
      </c>
      <c r="J6764" s="158">
        <f t="shared" si="209"/>
        <v>483.75</v>
      </c>
    </row>
    <row r="6765" spans="1:10" ht="15.75">
      <c r="A6765" s="37">
        <f t="shared" si="208"/>
        <v>6761</v>
      </c>
      <c r="B6765" s="124" t="s">
        <v>201</v>
      </c>
      <c r="C6765" s="125" t="s">
        <v>11829</v>
      </c>
      <c r="D6765" s="125" t="s">
        <v>11830</v>
      </c>
      <c r="E6765" s="125" t="s">
        <v>13409</v>
      </c>
      <c r="F6765" s="125"/>
      <c r="G6765" s="125">
        <v>1</v>
      </c>
      <c r="H6765" s="152">
        <v>462</v>
      </c>
      <c r="I6765" s="162">
        <v>0.25</v>
      </c>
      <c r="J6765" s="158">
        <f t="shared" si="209"/>
        <v>346.5</v>
      </c>
    </row>
    <row r="6766" spans="1:10" ht="15.75">
      <c r="A6766" s="37">
        <f t="shared" si="208"/>
        <v>6762</v>
      </c>
      <c r="B6766" s="124" t="s">
        <v>201</v>
      </c>
      <c r="C6766" s="125" t="s">
        <v>11831</v>
      </c>
      <c r="D6766" s="125" t="s">
        <v>11832</v>
      </c>
      <c r="E6766" s="125" t="s">
        <v>13409</v>
      </c>
      <c r="F6766" s="125"/>
      <c r="G6766" s="125">
        <v>1</v>
      </c>
      <c r="H6766" s="152">
        <v>552</v>
      </c>
      <c r="I6766" s="162">
        <v>0.25</v>
      </c>
      <c r="J6766" s="158">
        <f t="shared" si="209"/>
        <v>414</v>
      </c>
    </row>
    <row r="6767" spans="1:10" ht="15.75">
      <c r="A6767" s="37">
        <f t="shared" si="208"/>
        <v>6763</v>
      </c>
      <c r="B6767" s="124" t="s">
        <v>201</v>
      </c>
      <c r="C6767" s="125" t="s">
        <v>11833</v>
      </c>
      <c r="D6767" s="125" t="s">
        <v>11834</v>
      </c>
      <c r="E6767" s="125" t="s">
        <v>13409</v>
      </c>
      <c r="F6767" s="125"/>
      <c r="G6767" s="125">
        <v>1</v>
      </c>
      <c r="H6767" s="152">
        <v>1110</v>
      </c>
      <c r="I6767" s="162">
        <v>0.25</v>
      </c>
      <c r="J6767" s="158">
        <f t="shared" si="209"/>
        <v>832.5</v>
      </c>
    </row>
    <row r="6768" spans="1:10" ht="15.75">
      <c r="A6768" s="37">
        <f t="shared" si="208"/>
        <v>6764</v>
      </c>
      <c r="B6768" s="124" t="s">
        <v>201</v>
      </c>
      <c r="C6768" s="125" t="s">
        <v>11835</v>
      </c>
      <c r="D6768" s="125" t="s">
        <v>11836</v>
      </c>
      <c r="E6768" s="125" t="s">
        <v>13409</v>
      </c>
      <c r="F6768" s="125"/>
      <c r="G6768" s="125">
        <v>1</v>
      </c>
      <c r="H6768" s="152">
        <v>2230</v>
      </c>
      <c r="I6768" s="162">
        <v>0.25</v>
      </c>
      <c r="J6768" s="158">
        <f t="shared" si="209"/>
        <v>1672.5</v>
      </c>
    </row>
    <row r="6769" spans="1:10" ht="15.75">
      <c r="A6769" s="37">
        <f t="shared" si="208"/>
        <v>6765</v>
      </c>
      <c r="B6769" s="124" t="s">
        <v>201</v>
      </c>
      <c r="C6769" s="125" t="s">
        <v>11837</v>
      </c>
      <c r="D6769" s="125" t="s">
        <v>11838</v>
      </c>
      <c r="E6769" s="125" t="s">
        <v>13409</v>
      </c>
      <c r="F6769" s="125"/>
      <c r="G6769" s="125">
        <v>1</v>
      </c>
      <c r="H6769" s="152">
        <v>1110</v>
      </c>
      <c r="I6769" s="162">
        <v>0.25</v>
      </c>
      <c r="J6769" s="158">
        <f t="shared" si="209"/>
        <v>832.5</v>
      </c>
    </row>
    <row r="6770" spans="1:10" ht="15.75">
      <c r="A6770" s="37">
        <f t="shared" si="208"/>
        <v>6766</v>
      </c>
      <c r="B6770" s="124" t="s">
        <v>201</v>
      </c>
      <c r="C6770" s="125" t="s">
        <v>11839</v>
      </c>
      <c r="D6770" s="125" t="s">
        <v>11840</v>
      </c>
      <c r="E6770" s="125" t="s">
        <v>13409</v>
      </c>
      <c r="F6770" s="125"/>
      <c r="G6770" s="125">
        <v>1</v>
      </c>
      <c r="H6770" s="152">
        <v>1320</v>
      </c>
      <c r="I6770" s="162">
        <v>0.25</v>
      </c>
      <c r="J6770" s="158">
        <f t="shared" si="209"/>
        <v>990</v>
      </c>
    </row>
    <row r="6771" spans="1:10" ht="15.75">
      <c r="A6771" s="37">
        <f t="shared" si="208"/>
        <v>6767</v>
      </c>
      <c r="B6771" s="124" t="s">
        <v>201</v>
      </c>
      <c r="C6771" s="125" t="s">
        <v>11841</v>
      </c>
      <c r="D6771" s="125" t="s">
        <v>11842</v>
      </c>
      <c r="E6771" s="125" t="s">
        <v>13409</v>
      </c>
      <c r="F6771" s="125"/>
      <c r="G6771" s="125">
        <v>1</v>
      </c>
      <c r="H6771" s="152">
        <v>2660</v>
      </c>
      <c r="I6771" s="162">
        <v>0.25</v>
      </c>
      <c r="J6771" s="158">
        <f t="shared" si="209"/>
        <v>1995</v>
      </c>
    </row>
    <row r="6772" spans="1:10" ht="15.75">
      <c r="A6772" s="37">
        <f t="shared" si="208"/>
        <v>6768</v>
      </c>
      <c r="B6772" s="124" t="s">
        <v>201</v>
      </c>
      <c r="C6772" s="125" t="s">
        <v>11843</v>
      </c>
      <c r="D6772" s="125" t="s">
        <v>11844</v>
      </c>
      <c r="E6772" s="125" t="s">
        <v>13409</v>
      </c>
      <c r="F6772" s="125"/>
      <c r="G6772" s="125">
        <v>1</v>
      </c>
      <c r="H6772" s="152">
        <v>1290</v>
      </c>
      <c r="I6772" s="162">
        <v>0.25</v>
      </c>
      <c r="J6772" s="158">
        <f t="shared" si="209"/>
        <v>967.5</v>
      </c>
    </row>
    <row r="6773" spans="1:10" ht="15.75">
      <c r="A6773" s="37">
        <f t="shared" si="208"/>
        <v>6769</v>
      </c>
      <c r="B6773" s="124" t="s">
        <v>201</v>
      </c>
      <c r="C6773" s="125" t="s">
        <v>11845</v>
      </c>
      <c r="D6773" s="125" t="s">
        <v>11846</v>
      </c>
      <c r="E6773" s="125" t="s">
        <v>13409</v>
      </c>
      <c r="F6773" s="125"/>
      <c r="G6773" s="125">
        <v>1</v>
      </c>
      <c r="H6773" s="152">
        <v>552</v>
      </c>
      <c r="I6773" s="162">
        <v>0.25</v>
      </c>
      <c r="J6773" s="158">
        <f t="shared" si="209"/>
        <v>414</v>
      </c>
    </row>
    <row r="6774" spans="1:10" ht="15.75">
      <c r="A6774" s="37">
        <f t="shared" si="208"/>
        <v>6770</v>
      </c>
      <c r="B6774" s="124" t="s">
        <v>201</v>
      </c>
      <c r="C6774" s="125" t="s">
        <v>11847</v>
      </c>
      <c r="D6774" s="125" t="s">
        <v>11848</v>
      </c>
      <c r="E6774" s="125" t="s">
        <v>13409</v>
      </c>
      <c r="F6774" s="125"/>
      <c r="G6774" s="125">
        <v>1</v>
      </c>
      <c r="H6774" s="152">
        <v>1110</v>
      </c>
      <c r="I6774" s="162">
        <v>0.25</v>
      </c>
      <c r="J6774" s="158">
        <f t="shared" si="209"/>
        <v>832.5</v>
      </c>
    </row>
    <row r="6775" spans="1:10" ht="15.75">
      <c r="A6775" s="37">
        <f t="shared" si="208"/>
        <v>6771</v>
      </c>
      <c r="B6775" s="124" t="s">
        <v>201</v>
      </c>
      <c r="C6775" s="125" t="s">
        <v>11849</v>
      </c>
      <c r="D6775" s="125" t="s">
        <v>11850</v>
      </c>
      <c r="E6775" s="125" t="s">
        <v>13409</v>
      </c>
      <c r="F6775" s="125"/>
      <c r="G6775" s="125">
        <v>1</v>
      </c>
      <c r="H6775" s="152">
        <v>2230</v>
      </c>
      <c r="I6775" s="162">
        <v>0.25</v>
      </c>
      <c r="J6775" s="158">
        <f t="shared" si="209"/>
        <v>1672.5</v>
      </c>
    </row>
    <row r="6776" spans="1:10" ht="15.75">
      <c r="A6776" s="37">
        <f t="shared" si="208"/>
        <v>6772</v>
      </c>
      <c r="B6776" s="124" t="s">
        <v>201</v>
      </c>
      <c r="C6776" s="125" t="s">
        <v>11851</v>
      </c>
      <c r="D6776" s="125" t="s">
        <v>11852</v>
      </c>
      <c r="E6776" s="125" t="s">
        <v>13409</v>
      </c>
      <c r="F6776" s="125"/>
      <c r="G6776" s="125">
        <v>1</v>
      </c>
      <c r="H6776" s="152">
        <v>1380</v>
      </c>
      <c r="I6776" s="162">
        <v>0.25</v>
      </c>
      <c r="J6776" s="158">
        <f t="shared" si="209"/>
        <v>1035</v>
      </c>
    </row>
    <row r="6777" spans="1:10" ht="15.75">
      <c r="A6777" s="37">
        <f t="shared" si="208"/>
        <v>6773</v>
      </c>
      <c r="B6777" s="124" t="s">
        <v>201</v>
      </c>
      <c r="C6777" s="125" t="s">
        <v>11853</v>
      </c>
      <c r="D6777" s="125" t="s">
        <v>11854</v>
      </c>
      <c r="E6777" s="125" t="s">
        <v>13409</v>
      </c>
      <c r="F6777" s="125"/>
      <c r="G6777" s="125">
        <v>1</v>
      </c>
      <c r="H6777" s="152">
        <v>1290</v>
      </c>
      <c r="I6777" s="162">
        <v>0.25</v>
      </c>
      <c r="J6777" s="158">
        <f t="shared" si="209"/>
        <v>967.5</v>
      </c>
    </row>
    <row r="6778" spans="1:10" ht="15.75">
      <c r="A6778" s="37">
        <f t="shared" si="208"/>
        <v>6774</v>
      </c>
      <c r="B6778" s="124" t="s">
        <v>201</v>
      </c>
      <c r="C6778" s="125" t="s">
        <v>11855</v>
      </c>
      <c r="D6778" s="125" t="s">
        <v>11856</v>
      </c>
      <c r="E6778" s="125" t="s">
        <v>13409</v>
      </c>
      <c r="F6778" s="125"/>
      <c r="G6778" s="125">
        <v>1</v>
      </c>
      <c r="H6778" s="152">
        <v>462</v>
      </c>
      <c r="I6778" s="162">
        <v>0.25</v>
      </c>
      <c r="J6778" s="158">
        <f t="shared" si="209"/>
        <v>346.5</v>
      </c>
    </row>
    <row r="6779" spans="1:10" ht="15.75">
      <c r="A6779" s="37">
        <f t="shared" si="208"/>
        <v>6775</v>
      </c>
      <c r="B6779" s="124" t="s">
        <v>201</v>
      </c>
      <c r="C6779" s="125" t="s">
        <v>11857</v>
      </c>
      <c r="D6779" s="125" t="s">
        <v>11858</v>
      </c>
      <c r="E6779" s="125" t="s">
        <v>13409</v>
      </c>
      <c r="F6779" s="125"/>
      <c r="G6779" s="125">
        <v>1</v>
      </c>
      <c r="H6779" s="152">
        <v>568</v>
      </c>
      <c r="I6779" s="162">
        <v>0.25</v>
      </c>
      <c r="J6779" s="158">
        <f t="shared" si="209"/>
        <v>426</v>
      </c>
    </row>
    <row r="6780" spans="1:10" ht="30">
      <c r="A6780" s="37">
        <f t="shared" si="208"/>
        <v>6776</v>
      </c>
      <c r="B6780" s="124" t="s">
        <v>201</v>
      </c>
      <c r="C6780" s="125" t="s">
        <v>11859</v>
      </c>
      <c r="D6780" s="125" t="s">
        <v>11860</v>
      </c>
      <c r="E6780" s="125" t="s">
        <v>13409</v>
      </c>
      <c r="F6780" s="125"/>
      <c r="G6780" s="125">
        <v>1</v>
      </c>
      <c r="H6780" s="152">
        <v>1970</v>
      </c>
      <c r="I6780" s="162">
        <v>0.25</v>
      </c>
      <c r="J6780" s="158">
        <f t="shared" si="209"/>
        <v>1477.5</v>
      </c>
    </row>
    <row r="6781" spans="1:10" ht="30">
      <c r="A6781" s="37">
        <f t="shared" si="208"/>
        <v>6777</v>
      </c>
      <c r="B6781" s="124" t="s">
        <v>201</v>
      </c>
      <c r="C6781" s="125" t="s">
        <v>11861</v>
      </c>
      <c r="D6781" s="125" t="s">
        <v>11862</v>
      </c>
      <c r="E6781" s="125" t="s">
        <v>13409</v>
      </c>
      <c r="F6781" s="125"/>
      <c r="G6781" s="125">
        <v>1</v>
      </c>
      <c r="H6781" s="152">
        <v>2390</v>
      </c>
      <c r="I6781" s="162">
        <v>0.25</v>
      </c>
      <c r="J6781" s="158">
        <f t="shared" si="209"/>
        <v>1792.5</v>
      </c>
    </row>
    <row r="6782" spans="1:10" ht="30">
      <c r="A6782" s="37">
        <f t="shared" si="208"/>
        <v>6778</v>
      </c>
      <c r="B6782" s="124" t="s">
        <v>201</v>
      </c>
      <c r="C6782" s="125" t="s">
        <v>11863</v>
      </c>
      <c r="D6782" s="125" t="s">
        <v>11864</v>
      </c>
      <c r="E6782" s="125" t="s">
        <v>13409</v>
      </c>
      <c r="F6782" s="125"/>
      <c r="G6782" s="125">
        <v>1</v>
      </c>
      <c r="H6782" s="152">
        <v>2700</v>
      </c>
      <c r="I6782" s="162">
        <v>0.25</v>
      </c>
      <c r="J6782" s="158">
        <f t="shared" si="209"/>
        <v>2025</v>
      </c>
    </row>
    <row r="6783" spans="1:10" ht="30">
      <c r="A6783" s="37">
        <f t="shared" si="208"/>
        <v>6779</v>
      </c>
      <c r="B6783" s="124" t="s">
        <v>201</v>
      </c>
      <c r="C6783" s="125" t="s">
        <v>11865</v>
      </c>
      <c r="D6783" s="125" t="s">
        <v>11866</v>
      </c>
      <c r="E6783" s="125" t="s">
        <v>13409</v>
      </c>
      <c r="F6783" s="125"/>
      <c r="G6783" s="125">
        <v>1</v>
      </c>
      <c r="H6783" s="152">
        <v>765</v>
      </c>
      <c r="I6783" s="162">
        <v>0.25</v>
      </c>
      <c r="J6783" s="158">
        <f t="shared" si="209"/>
        <v>573.75</v>
      </c>
    </row>
    <row r="6784" spans="1:10" ht="15.75">
      <c r="A6784" s="37">
        <f t="shared" si="208"/>
        <v>6780</v>
      </c>
      <c r="B6784" s="124" t="s">
        <v>201</v>
      </c>
      <c r="C6784" s="125" t="s">
        <v>11867</v>
      </c>
      <c r="D6784" s="125" t="s">
        <v>11868</v>
      </c>
      <c r="E6784" s="125" t="s">
        <v>13409</v>
      </c>
      <c r="F6784" s="125"/>
      <c r="G6784" s="125">
        <v>1</v>
      </c>
      <c r="H6784" s="152">
        <v>568</v>
      </c>
      <c r="I6784" s="162">
        <v>0.25</v>
      </c>
      <c r="J6784" s="158">
        <f t="shared" si="209"/>
        <v>426</v>
      </c>
    </row>
    <row r="6785" spans="1:10" ht="15.75">
      <c r="A6785" s="37">
        <f t="shared" si="208"/>
        <v>6781</v>
      </c>
      <c r="B6785" s="124" t="s">
        <v>201</v>
      </c>
      <c r="C6785" s="125" t="s">
        <v>11869</v>
      </c>
      <c r="D6785" s="125" t="s">
        <v>11870</v>
      </c>
      <c r="E6785" s="125" t="s">
        <v>13409</v>
      </c>
      <c r="F6785" s="125"/>
      <c r="G6785" s="125">
        <v>1</v>
      </c>
      <c r="H6785" s="152">
        <v>1350</v>
      </c>
      <c r="I6785" s="162">
        <v>0.25</v>
      </c>
      <c r="J6785" s="158">
        <f t="shared" si="209"/>
        <v>1012.5</v>
      </c>
    </row>
    <row r="6786" spans="1:10" ht="15.75">
      <c r="A6786" s="37">
        <f t="shared" si="208"/>
        <v>6782</v>
      </c>
      <c r="B6786" s="124" t="s">
        <v>201</v>
      </c>
      <c r="C6786" s="125" t="s">
        <v>11871</v>
      </c>
      <c r="D6786" s="125" t="s">
        <v>11872</v>
      </c>
      <c r="E6786" s="125" t="s">
        <v>13409</v>
      </c>
      <c r="F6786" s="125"/>
      <c r="G6786" s="125">
        <v>1</v>
      </c>
      <c r="H6786" s="152">
        <v>2070</v>
      </c>
      <c r="I6786" s="162">
        <v>0.25</v>
      </c>
      <c r="J6786" s="158">
        <f t="shared" si="209"/>
        <v>1552.5</v>
      </c>
    </row>
    <row r="6787" spans="1:10" ht="15.75">
      <c r="A6787" s="37">
        <f t="shared" si="208"/>
        <v>6783</v>
      </c>
      <c r="B6787" s="124" t="s">
        <v>201</v>
      </c>
      <c r="C6787" s="125" t="s">
        <v>11873</v>
      </c>
      <c r="D6787" s="125" t="s">
        <v>11874</v>
      </c>
      <c r="E6787" s="125" t="s">
        <v>13409</v>
      </c>
      <c r="F6787" s="125"/>
      <c r="G6787" s="125">
        <v>1</v>
      </c>
      <c r="H6787" s="152">
        <v>1620</v>
      </c>
      <c r="I6787" s="162">
        <v>0.25</v>
      </c>
      <c r="J6787" s="158">
        <f t="shared" si="209"/>
        <v>1215</v>
      </c>
    </row>
    <row r="6788" spans="1:10" ht="15.75">
      <c r="A6788" s="37">
        <f t="shared" si="208"/>
        <v>6784</v>
      </c>
      <c r="B6788" s="124" t="s">
        <v>201</v>
      </c>
      <c r="C6788" s="125" t="s">
        <v>11875</v>
      </c>
      <c r="D6788" s="125" t="s">
        <v>11876</v>
      </c>
      <c r="E6788" s="125" t="s">
        <v>13409</v>
      </c>
      <c r="F6788" s="125"/>
      <c r="G6788" s="125">
        <v>1</v>
      </c>
      <c r="H6788" s="152">
        <v>1075</v>
      </c>
      <c r="I6788" s="162">
        <v>0.25</v>
      </c>
      <c r="J6788" s="158">
        <f t="shared" si="209"/>
        <v>806.25</v>
      </c>
    </row>
    <row r="6789" spans="1:10" ht="15.75">
      <c r="A6789" s="37">
        <f t="shared" si="208"/>
        <v>6785</v>
      </c>
      <c r="B6789" s="124" t="s">
        <v>201</v>
      </c>
      <c r="C6789" s="125" t="s">
        <v>14388</v>
      </c>
      <c r="D6789" s="125" t="s">
        <v>14389</v>
      </c>
      <c r="E6789" s="125" t="s">
        <v>13409</v>
      </c>
      <c r="F6789" s="125"/>
      <c r="G6789" s="125">
        <v>1</v>
      </c>
      <c r="H6789" s="152">
        <v>880</v>
      </c>
      <c r="I6789" s="162">
        <v>0.25</v>
      </c>
      <c r="J6789" s="158">
        <f t="shared" si="209"/>
        <v>660</v>
      </c>
    </row>
    <row r="6790" spans="1:10" ht="30">
      <c r="A6790" s="37">
        <f t="shared" si="208"/>
        <v>6786</v>
      </c>
      <c r="B6790" s="124" t="s">
        <v>201</v>
      </c>
      <c r="C6790" s="125" t="s">
        <v>14390</v>
      </c>
      <c r="D6790" s="125" t="s">
        <v>14391</v>
      </c>
      <c r="E6790" s="125" t="s">
        <v>13409</v>
      </c>
      <c r="F6790" s="125"/>
      <c r="G6790" s="125">
        <v>1</v>
      </c>
      <c r="H6790" s="152">
        <v>5850</v>
      </c>
      <c r="I6790" s="162">
        <v>0.25</v>
      </c>
      <c r="J6790" s="158">
        <f t="shared" si="209"/>
        <v>4387.5</v>
      </c>
    </row>
    <row r="6791" spans="1:10" ht="30">
      <c r="A6791" s="37">
        <f t="shared" ref="A6791:A6854" si="210">A6790+1</f>
        <v>6787</v>
      </c>
      <c r="B6791" s="124" t="s">
        <v>201</v>
      </c>
      <c r="C6791" s="125" t="s">
        <v>14392</v>
      </c>
      <c r="D6791" s="125" t="s">
        <v>14393</v>
      </c>
      <c r="E6791" s="125" t="s">
        <v>13409</v>
      </c>
      <c r="F6791" s="125"/>
      <c r="G6791" s="125">
        <v>1</v>
      </c>
      <c r="H6791" s="152">
        <v>5850</v>
      </c>
      <c r="I6791" s="162">
        <v>0.25</v>
      </c>
      <c r="J6791" s="158">
        <f t="shared" si="209"/>
        <v>4387.5</v>
      </c>
    </row>
    <row r="6792" spans="1:10" ht="30">
      <c r="A6792" s="37">
        <f t="shared" si="210"/>
        <v>6788</v>
      </c>
      <c r="B6792" s="124" t="s">
        <v>201</v>
      </c>
      <c r="C6792" s="125" t="s">
        <v>14394</v>
      </c>
      <c r="D6792" s="125" t="s">
        <v>14395</v>
      </c>
      <c r="E6792" s="125" t="s">
        <v>13409</v>
      </c>
      <c r="F6792" s="125"/>
      <c r="G6792" s="125">
        <v>1</v>
      </c>
      <c r="H6792" s="152">
        <v>5200</v>
      </c>
      <c r="I6792" s="162">
        <v>0.25</v>
      </c>
      <c r="J6792" s="158">
        <f t="shared" si="209"/>
        <v>3900</v>
      </c>
    </row>
    <row r="6793" spans="1:10" ht="15.75">
      <c r="A6793" s="37">
        <f t="shared" si="210"/>
        <v>6789</v>
      </c>
      <c r="B6793" s="124" t="s">
        <v>201</v>
      </c>
      <c r="C6793" s="125" t="s">
        <v>14396</v>
      </c>
      <c r="D6793" s="125" t="s">
        <v>14397</v>
      </c>
      <c r="E6793" s="125" t="s">
        <v>13409</v>
      </c>
      <c r="F6793" s="125"/>
      <c r="G6793" s="125">
        <v>1</v>
      </c>
      <c r="H6793" s="152">
        <v>2060</v>
      </c>
      <c r="I6793" s="162">
        <v>0.25</v>
      </c>
      <c r="J6793" s="158">
        <f t="shared" si="209"/>
        <v>1545</v>
      </c>
    </row>
    <row r="6794" spans="1:10" ht="15.75">
      <c r="A6794" s="37">
        <f t="shared" si="210"/>
        <v>6790</v>
      </c>
      <c r="B6794" s="124" t="s">
        <v>201</v>
      </c>
      <c r="C6794" s="125" t="s">
        <v>14398</v>
      </c>
      <c r="D6794" s="125" t="s">
        <v>14399</v>
      </c>
      <c r="E6794" s="125" t="s">
        <v>13409</v>
      </c>
      <c r="F6794" s="125"/>
      <c r="G6794" s="125">
        <v>1</v>
      </c>
      <c r="H6794" s="152">
        <v>1310</v>
      </c>
      <c r="I6794" s="162">
        <v>0.25</v>
      </c>
      <c r="J6794" s="158">
        <f t="shared" si="209"/>
        <v>982.5</v>
      </c>
    </row>
    <row r="6795" spans="1:10" ht="30">
      <c r="A6795" s="37">
        <f t="shared" si="210"/>
        <v>6791</v>
      </c>
      <c r="B6795" s="124" t="s">
        <v>201</v>
      </c>
      <c r="C6795" s="125" t="s">
        <v>14400</v>
      </c>
      <c r="D6795" s="125" t="s">
        <v>14401</v>
      </c>
      <c r="E6795" s="125" t="s">
        <v>13409</v>
      </c>
      <c r="F6795" s="125"/>
      <c r="G6795" s="125">
        <v>1</v>
      </c>
      <c r="H6795" s="152">
        <v>3150</v>
      </c>
      <c r="I6795" s="162">
        <v>0.25</v>
      </c>
      <c r="J6795" s="158">
        <f t="shared" si="209"/>
        <v>2362.5</v>
      </c>
    </row>
    <row r="6796" spans="1:10" ht="30">
      <c r="A6796" s="37">
        <f t="shared" si="210"/>
        <v>6792</v>
      </c>
      <c r="B6796" s="124" t="s">
        <v>201</v>
      </c>
      <c r="C6796" s="125" t="s">
        <v>14402</v>
      </c>
      <c r="D6796" s="125" t="s">
        <v>14403</v>
      </c>
      <c r="E6796" s="125" t="s">
        <v>13409</v>
      </c>
      <c r="F6796" s="125"/>
      <c r="G6796" s="125">
        <v>1</v>
      </c>
      <c r="H6796" s="152">
        <v>3150</v>
      </c>
      <c r="I6796" s="162">
        <v>0.25</v>
      </c>
      <c r="J6796" s="158">
        <f t="shared" si="209"/>
        <v>2362.5</v>
      </c>
    </row>
    <row r="6797" spans="1:10" ht="30">
      <c r="A6797" s="37">
        <f t="shared" si="210"/>
        <v>6793</v>
      </c>
      <c r="B6797" s="124" t="s">
        <v>201</v>
      </c>
      <c r="C6797" s="125" t="s">
        <v>9819</v>
      </c>
      <c r="D6797" s="125" t="s">
        <v>14404</v>
      </c>
      <c r="E6797" s="125" t="s">
        <v>13409</v>
      </c>
      <c r="F6797" s="125"/>
      <c r="G6797" s="125">
        <v>1</v>
      </c>
      <c r="H6797" s="152">
        <v>1990</v>
      </c>
      <c r="I6797" s="162">
        <v>0.25</v>
      </c>
      <c r="J6797" s="158">
        <f t="shared" si="209"/>
        <v>1492.5</v>
      </c>
    </row>
    <row r="6798" spans="1:10" ht="15.75">
      <c r="A6798" s="37">
        <f t="shared" si="210"/>
        <v>6794</v>
      </c>
      <c r="B6798" s="124" t="s">
        <v>201</v>
      </c>
      <c r="C6798" s="125" t="s">
        <v>14405</v>
      </c>
      <c r="D6798" s="125" t="s">
        <v>14406</v>
      </c>
      <c r="E6798" s="125" t="s">
        <v>13409</v>
      </c>
      <c r="F6798" s="125"/>
      <c r="G6798" s="125">
        <v>1</v>
      </c>
      <c r="H6798" s="152">
        <v>1740</v>
      </c>
      <c r="I6798" s="162">
        <v>0.25</v>
      </c>
      <c r="J6798" s="158">
        <f t="shared" si="209"/>
        <v>1305</v>
      </c>
    </row>
    <row r="6799" spans="1:10" ht="15.75">
      <c r="A6799" s="37">
        <f t="shared" si="210"/>
        <v>6795</v>
      </c>
      <c r="B6799" s="124" t="s">
        <v>201</v>
      </c>
      <c r="C6799" s="125" t="s">
        <v>14407</v>
      </c>
      <c r="D6799" s="125" t="s">
        <v>14408</v>
      </c>
      <c r="E6799" s="125" t="s">
        <v>13409</v>
      </c>
      <c r="F6799" s="125"/>
      <c r="G6799" s="125">
        <v>1</v>
      </c>
      <c r="H6799" s="152">
        <v>1740</v>
      </c>
      <c r="I6799" s="162">
        <v>0.25</v>
      </c>
      <c r="J6799" s="158">
        <f t="shared" si="209"/>
        <v>1305</v>
      </c>
    </row>
    <row r="6800" spans="1:10" ht="15.75">
      <c r="A6800" s="37">
        <f t="shared" si="210"/>
        <v>6796</v>
      </c>
      <c r="B6800" s="124" t="s">
        <v>201</v>
      </c>
      <c r="C6800" s="125" t="s">
        <v>14409</v>
      </c>
      <c r="D6800" s="125" t="s">
        <v>14410</v>
      </c>
      <c r="E6800" s="125" t="s">
        <v>13409</v>
      </c>
      <c r="F6800" s="125"/>
      <c r="G6800" s="125">
        <v>1</v>
      </c>
      <c r="H6800" s="152">
        <v>1230</v>
      </c>
      <c r="I6800" s="162">
        <v>0.25</v>
      </c>
      <c r="J6800" s="158">
        <f t="shared" si="209"/>
        <v>922.5</v>
      </c>
    </row>
    <row r="6801" spans="1:10" ht="15.75">
      <c r="A6801" s="37">
        <f t="shared" si="210"/>
        <v>6797</v>
      </c>
      <c r="B6801" s="124" t="s">
        <v>201</v>
      </c>
      <c r="C6801" s="125" t="s">
        <v>14411</v>
      </c>
      <c r="D6801" s="125" t="s">
        <v>14412</v>
      </c>
      <c r="E6801" s="125" t="s">
        <v>13409</v>
      </c>
      <c r="F6801" s="125"/>
      <c r="G6801" s="125">
        <v>1</v>
      </c>
      <c r="H6801" s="152">
        <v>1880</v>
      </c>
      <c r="I6801" s="162">
        <v>0.25</v>
      </c>
      <c r="J6801" s="158">
        <f t="shared" si="209"/>
        <v>1410</v>
      </c>
    </row>
    <row r="6802" spans="1:10" ht="30">
      <c r="A6802" s="37">
        <f t="shared" si="210"/>
        <v>6798</v>
      </c>
      <c r="B6802" s="124" t="s">
        <v>201</v>
      </c>
      <c r="C6802" s="125" t="s">
        <v>14413</v>
      </c>
      <c r="D6802" s="125" t="s">
        <v>14414</v>
      </c>
      <c r="E6802" s="125" t="s">
        <v>13409</v>
      </c>
      <c r="F6802" s="125"/>
      <c r="G6802" s="125">
        <v>1</v>
      </c>
      <c r="H6802" s="152">
        <v>204</v>
      </c>
      <c r="I6802" s="162">
        <v>0.25</v>
      </c>
      <c r="J6802" s="158">
        <f t="shared" ref="J6802:J6865" si="211">H6802*(1-I6802)</f>
        <v>153</v>
      </c>
    </row>
    <row r="6803" spans="1:10" ht="30">
      <c r="A6803" s="37">
        <f t="shared" si="210"/>
        <v>6799</v>
      </c>
      <c r="B6803" s="124" t="s">
        <v>201</v>
      </c>
      <c r="C6803" s="125" t="s">
        <v>14415</v>
      </c>
      <c r="D6803" s="125" t="s">
        <v>14416</v>
      </c>
      <c r="E6803" s="125" t="s">
        <v>13409</v>
      </c>
      <c r="F6803" s="125"/>
      <c r="G6803" s="125">
        <v>1</v>
      </c>
      <c r="H6803" s="152">
        <v>680</v>
      </c>
      <c r="I6803" s="162">
        <v>0.25</v>
      </c>
      <c r="J6803" s="158">
        <f t="shared" si="211"/>
        <v>510</v>
      </c>
    </row>
    <row r="6804" spans="1:10" ht="30">
      <c r="A6804" s="37">
        <f t="shared" si="210"/>
        <v>6800</v>
      </c>
      <c r="B6804" s="124" t="s">
        <v>201</v>
      </c>
      <c r="C6804" s="125" t="s">
        <v>14417</v>
      </c>
      <c r="D6804" s="125" t="s">
        <v>14418</v>
      </c>
      <c r="E6804" s="125" t="s">
        <v>13409</v>
      </c>
      <c r="F6804" s="125"/>
      <c r="G6804" s="125">
        <v>1</v>
      </c>
      <c r="H6804" s="152">
        <v>490</v>
      </c>
      <c r="I6804" s="162">
        <v>0.25</v>
      </c>
      <c r="J6804" s="158">
        <f t="shared" si="211"/>
        <v>367.5</v>
      </c>
    </row>
    <row r="6805" spans="1:10" ht="30">
      <c r="A6805" s="37">
        <f t="shared" si="210"/>
        <v>6801</v>
      </c>
      <c r="B6805" s="124" t="s">
        <v>201</v>
      </c>
      <c r="C6805" s="125" t="s">
        <v>14419</v>
      </c>
      <c r="D6805" s="125" t="s">
        <v>14420</v>
      </c>
      <c r="E6805" s="125" t="s">
        <v>13409</v>
      </c>
      <c r="F6805" s="125"/>
      <c r="G6805" s="125">
        <v>1</v>
      </c>
      <c r="H6805" s="152">
        <v>490</v>
      </c>
      <c r="I6805" s="162">
        <v>0.25</v>
      </c>
      <c r="J6805" s="158">
        <f t="shared" si="211"/>
        <v>367.5</v>
      </c>
    </row>
    <row r="6806" spans="1:10" ht="30">
      <c r="A6806" s="37">
        <f t="shared" si="210"/>
        <v>6802</v>
      </c>
      <c r="B6806" s="124" t="s">
        <v>201</v>
      </c>
      <c r="C6806" s="125" t="s">
        <v>14421</v>
      </c>
      <c r="D6806" s="125" t="s">
        <v>14422</v>
      </c>
      <c r="E6806" s="125" t="s">
        <v>13409</v>
      </c>
      <c r="F6806" s="125"/>
      <c r="G6806" s="125">
        <v>1</v>
      </c>
      <c r="H6806" s="152">
        <v>1360</v>
      </c>
      <c r="I6806" s="162">
        <v>0.25</v>
      </c>
      <c r="J6806" s="158">
        <f t="shared" si="211"/>
        <v>1020</v>
      </c>
    </row>
    <row r="6807" spans="1:10" ht="30">
      <c r="A6807" s="37">
        <f t="shared" si="210"/>
        <v>6803</v>
      </c>
      <c r="B6807" s="124" t="s">
        <v>201</v>
      </c>
      <c r="C6807" s="125" t="s">
        <v>14423</v>
      </c>
      <c r="D6807" s="125" t="s">
        <v>14424</v>
      </c>
      <c r="E6807" s="125" t="s">
        <v>13409</v>
      </c>
      <c r="F6807" s="125"/>
      <c r="G6807" s="125">
        <v>1</v>
      </c>
      <c r="H6807" s="152">
        <v>955</v>
      </c>
      <c r="I6807" s="162">
        <v>0.25</v>
      </c>
      <c r="J6807" s="158">
        <f t="shared" si="211"/>
        <v>716.25</v>
      </c>
    </row>
    <row r="6808" spans="1:10" ht="30">
      <c r="A6808" s="37">
        <f t="shared" si="210"/>
        <v>6804</v>
      </c>
      <c r="B6808" s="124" t="s">
        <v>201</v>
      </c>
      <c r="C6808" s="125" t="s">
        <v>14425</v>
      </c>
      <c r="D6808" s="125" t="s">
        <v>14426</v>
      </c>
      <c r="E6808" s="125" t="s">
        <v>13409</v>
      </c>
      <c r="F6808" s="125"/>
      <c r="G6808" s="125">
        <v>1</v>
      </c>
      <c r="H6808" s="152">
        <v>191</v>
      </c>
      <c r="I6808" s="162">
        <v>0.25</v>
      </c>
      <c r="J6808" s="158">
        <f t="shared" si="211"/>
        <v>143.25</v>
      </c>
    </row>
    <row r="6809" spans="1:10" ht="30">
      <c r="A6809" s="37">
        <f t="shared" si="210"/>
        <v>6805</v>
      </c>
      <c r="B6809" s="124" t="s">
        <v>201</v>
      </c>
      <c r="C6809" s="125" t="s">
        <v>14427</v>
      </c>
      <c r="D6809" s="125" t="s">
        <v>14428</v>
      </c>
      <c r="E6809" s="125" t="s">
        <v>13409</v>
      </c>
      <c r="F6809" s="125"/>
      <c r="G6809" s="125">
        <v>1</v>
      </c>
      <c r="H6809" s="152">
        <v>545</v>
      </c>
      <c r="I6809" s="162">
        <v>0.25</v>
      </c>
      <c r="J6809" s="158">
        <f t="shared" si="211"/>
        <v>408.75</v>
      </c>
    </row>
    <row r="6810" spans="1:10" ht="15.75">
      <c r="A6810" s="37">
        <f t="shared" si="210"/>
        <v>6806</v>
      </c>
      <c r="B6810" s="124" t="s">
        <v>201</v>
      </c>
      <c r="C6810" s="125" t="s">
        <v>10905</v>
      </c>
      <c r="D6810" s="125" t="s">
        <v>10906</v>
      </c>
      <c r="E6810" s="125" t="s">
        <v>13409</v>
      </c>
      <c r="F6810" s="125"/>
      <c r="G6810" s="125">
        <v>1</v>
      </c>
      <c r="H6810" s="152">
        <v>2490</v>
      </c>
      <c r="I6810" s="162">
        <v>0.25</v>
      </c>
      <c r="J6810" s="158">
        <f t="shared" si="211"/>
        <v>1867.5</v>
      </c>
    </row>
    <row r="6811" spans="1:10" ht="30">
      <c r="A6811" s="37">
        <f t="shared" si="210"/>
        <v>6807</v>
      </c>
      <c r="B6811" s="124" t="s">
        <v>201</v>
      </c>
      <c r="C6811" s="125" t="s">
        <v>10907</v>
      </c>
      <c r="D6811" s="125" t="s">
        <v>10908</v>
      </c>
      <c r="E6811" s="125" t="s">
        <v>13409</v>
      </c>
      <c r="F6811" s="125"/>
      <c r="G6811" s="125">
        <v>1</v>
      </c>
      <c r="H6811" s="152">
        <v>3440</v>
      </c>
      <c r="I6811" s="162">
        <v>0.25</v>
      </c>
      <c r="J6811" s="158">
        <f t="shared" si="211"/>
        <v>2580</v>
      </c>
    </row>
    <row r="6812" spans="1:10" ht="15.75">
      <c r="A6812" s="37">
        <f t="shared" si="210"/>
        <v>6808</v>
      </c>
      <c r="B6812" s="124" t="s">
        <v>201</v>
      </c>
      <c r="C6812" s="125" t="s">
        <v>10909</v>
      </c>
      <c r="D6812" s="125" t="s">
        <v>10910</v>
      </c>
      <c r="E6812" s="125" t="s">
        <v>13409</v>
      </c>
      <c r="F6812" s="125"/>
      <c r="G6812" s="125">
        <v>1</v>
      </c>
      <c r="H6812" s="152">
        <v>3780</v>
      </c>
      <c r="I6812" s="162">
        <v>0.25</v>
      </c>
      <c r="J6812" s="158">
        <f t="shared" si="211"/>
        <v>2835</v>
      </c>
    </row>
    <row r="6813" spans="1:10" ht="15.75">
      <c r="A6813" s="37">
        <f t="shared" si="210"/>
        <v>6809</v>
      </c>
      <c r="B6813" s="124" t="s">
        <v>201</v>
      </c>
      <c r="C6813" s="125" t="s">
        <v>10911</v>
      </c>
      <c r="D6813" s="125" t="s">
        <v>10912</v>
      </c>
      <c r="E6813" s="125" t="s">
        <v>13409</v>
      </c>
      <c r="F6813" s="125"/>
      <c r="G6813" s="125">
        <v>1</v>
      </c>
      <c r="H6813" s="152">
        <v>3960</v>
      </c>
      <c r="I6813" s="162">
        <v>0.25</v>
      </c>
      <c r="J6813" s="158">
        <f t="shared" si="211"/>
        <v>2970</v>
      </c>
    </row>
    <row r="6814" spans="1:10" ht="15.75">
      <c r="A6814" s="37">
        <f t="shared" si="210"/>
        <v>6810</v>
      </c>
      <c r="B6814" s="124" t="s">
        <v>201</v>
      </c>
      <c r="C6814" s="125" t="s">
        <v>10913</v>
      </c>
      <c r="D6814" s="125" t="s">
        <v>10914</v>
      </c>
      <c r="E6814" s="125" t="s">
        <v>13409</v>
      </c>
      <c r="F6814" s="125"/>
      <c r="G6814" s="125">
        <v>1</v>
      </c>
      <c r="H6814" s="152">
        <v>6090</v>
      </c>
      <c r="I6814" s="162">
        <v>0.25</v>
      </c>
      <c r="J6814" s="158">
        <f t="shared" si="211"/>
        <v>4567.5</v>
      </c>
    </row>
    <row r="6815" spans="1:10" ht="15.75">
      <c r="A6815" s="37">
        <f t="shared" si="210"/>
        <v>6811</v>
      </c>
      <c r="B6815" s="124" t="s">
        <v>201</v>
      </c>
      <c r="C6815" s="125" t="s">
        <v>10915</v>
      </c>
      <c r="D6815" s="125" t="s">
        <v>10916</v>
      </c>
      <c r="E6815" s="125" t="s">
        <v>13409</v>
      </c>
      <c r="F6815" s="125"/>
      <c r="G6815" s="125">
        <v>1</v>
      </c>
      <c r="H6815" s="152">
        <v>3300</v>
      </c>
      <c r="I6815" s="162">
        <v>0.25</v>
      </c>
      <c r="J6815" s="158">
        <f t="shared" si="211"/>
        <v>2475</v>
      </c>
    </row>
    <row r="6816" spans="1:10" ht="15.75">
      <c r="A6816" s="37">
        <f t="shared" si="210"/>
        <v>6812</v>
      </c>
      <c r="B6816" s="124" t="s">
        <v>201</v>
      </c>
      <c r="C6816" s="125" t="s">
        <v>14429</v>
      </c>
      <c r="D6816" s="125" t="s">
        <v>10917</v>
      </c>
      <c r="E6816" s="125" t="s">
        <v>13409</v>
      </c>
      <c r="F6816" s="125"/>
      <c r="G6816" s="125">
        <v>1</v>
      </c>
      <c r="H6816" s="152">
        <v>3710</v>
      </c>
      <c r="I6816" s="162">
        <v>0.25</v>
      </c>
      <c r="J6816" s="158">
        <f t="shared" si="211"/>
        <v>2782.5</v>
      </c>
    </row>
    <row r="6817" spans="1:10" ht="15.75">
      <c r="A6817" s="37">
        <f t="shared" si="210"/>
        <v>6813</v>
      </c>
      <c r="B6817" s="124" t="s">
        <v>201</v>
      </c>
      <c r="C6817" s="125" t="s">
        <v>10918</v>
      </c>
      <c r="D6817" s="125" t="s">
        <v>10919</v>
      </c>
      <c r="E6817" s="125" t="s">
        <v>13409</v>
      </c>
      <c r="F6817" s="125"/>
      <c r="G6817" s="125">
        <v>1</v>
      </c>
      <c r="H6817" s="152">
        <v>1035</v>
      </c>
      <c r="I6817" s="162">
        <v>0.25</v>
      </c>
      <c r="J6817" s="158">
        <f t="shared" si="211"/>
        <v>776.25</v>
      </c>
    </row>
    <row r="6818" spans="1:10" ht="15.75">
      <c r="A6818" s="37">
        <f t="shared" si="210"/>
        <v>6814</v>
      </c>
      <c r="B6818" s="124" t="s">
        <v>201</v>
      </c>
      <c r="C6818" s="125" t="s">
        <v>10920</v>
      </c>
      <c r="D6818" s="125" t="s">
        <v>10921</v>
      </c>
      <c r="E6818" s="125" t="s">
        <v>13409</v>
      </c>
      <c r="F6818" s="125"/>
      <c r="G6818" s="125">
        <v>1</v>
      </c>
      <c r="H6818" s="152">
        <v>950</v>
      </c>
      <c r="I6818" s="162">
        <v>0.25</v>
      </c>
      <c r="J6818" s="158">
        <f t="shared" si="211"/>
        <v>712.5</v>
      </c>
    </row>
    <row r="6819" spans="1:10" ht="15.75">
      <c r="A6819" s="37">
        <f t="shared" si="210"/>
        <v>6815</v>
      </c>
      <c r="B6819" s="124" t="s">
        <v>201</v>
      </c>
      <c r="C6819" s="125" t="s">
        <v>14430</v>
      </c>
      <c r="D6819" s="125" t="s">
        <v>14431</v>
      </c>
      <c r="E6819" s="125" t="s">
        <v>13409</v>
      </c>
      <c r="F6819" s="125"/>
      <c r="G6819" s="125">
        <v>1</v>
      </c>
      <c r="H6819" s="152">
        <v>139</v>
      </c>
      <c r="I6819" s="162">
        <v>0.25</v>
      </c>
      <c r="J6819" s="158">
        <f t="shared" si="211"/>
        <v>104.25</v>
      </c>
    </row>
    <row r="6820" spans="1:10" ht="15.75">
      <c r="A6820" s="37">
        <f t="shared" si="210"/>
        <v>6816</v>
      </c>
      <c r="B6820" s="124" t="s">
        <v>201</v>
      </c>
      <c r="C6820" s="125" t="s">
        <v>14432</v>
      </c>
      <c r="D6820" s="125" t="s">
        <v>14433</v>
      </c>
      <c r="E6820" s="125" t="s">
        <v>13409</v>
      </c>
      <c r="F6820" s="125"/>
      <c r="G6820" s="125">
        <v>1</v>
      </c>
      <c r="H6820" s="152">
        <v>9.67</v>
      </c>
      <c r="I6820" s="162">
        <v>0.25</v>
      </c>
      <c r="J6820" s="158">
        <f t="shared" si="211"/>
        <v>7.2524999999999995</v>
      </c>
    </row>
    <row r="6821" spans="1:10" ht="15.75">
      <c r="A6821" s="37">
        <f t="shared" si="210"/>
        <v>6817</v>
      </c>
      <c r="B6821" s="124" t="s">
        <v>201</v>
      </c>
      <c r="C6821" s="125" t="s">
        <v>14434</v>
      </c>
      <c r="D6821" s="125" t="s">
        <v>14435</v>
      </c>
      <c r="E6821" s="125" t="s">
        <v>13409</v>
      </c>
      <c r="F6821" s="125"/>
      <c r="G6821" s="125">
        <v>1</v>
      </c>
      <c r="H6821" s="152">
        <v>152</v>
      </c>
      <c r="I6821" s="162">
        <v>0.25</v>
      </c>
      <c r="J6821" s="158">
        <f t="shared" si="211"/>
        <v>114</v>
      </c>
    </row>
    <row r="6822" spans="1:10" ht="15.75">
      <c r="A6822" s="37">
        <f t="shared" si="210"/>
        <v>6818</v>
      </c>
      <c r="B6822" s="124" t="s">
        <v>201</v>
      </c>
      <c r="C6822" s="125" t="s">
        <v>14436</v>
      </c>
      <c r="D6822" s="125" t="s">
        <v>14437</v>
      </c>
      <c r="E6822" s="125" t="s">
        <v>13409</v>
      </c>
      <c r="F6822" s="125"/>
      <c r="G6822" s="125">
        <v>1</v>
      </c>
      <c r="H6822" s="152">
        <v>30.33</v>
      </c>
      <c r="I6822" s="162">
        <v>0.25</v>
      </c>
      <c r="J6822" s="158">
        <f t="shared" si="211"/>
        <v>22.747499999999999</v>
      </c>
    </row>
    <row r="6823" spans="1:10" ht="15.75">
      <c r="A6823" s="37">
        <f t="shared" si="210"/>
        <v>6819</v>
      </c>
      <c r="B6823" s="124" t="s">
        <v>201</v>
      </c>
      <c r="C6823" s="125" t="s">
        <v>14438</v>
      </c>
      <c r="D6823" s="125" t="s">
        <v>14439</v>
      </c>
      <c r="E6823" s="125" t="s">
        <v>13409</v>
      </c>
      <c r="F6823" s="125"/>
      <c r="G6823" s="125">
        <v>1</v>
      </c>
      <c r="H6823" s="152">
        <v>11.67</v>
      </c>
      <c r="I6823" s="162">
        <v>0.25</v>
      </c>
      <c r="J6823" s="158">
        <f t="shared" si="211"/>
        <v>8.7524999999999995</v>
      </c>
    </row>
    <row r="6824" spans="1:10" ht="15.75">
      <c r="A6824" s="37">
        <f t="shared" si="210"/>
        <v>6820</v>
      </c>
      <c r="B6824" s="124" t="s">
        <v>201</v>
      </c>
      <c r="C6824" s="125" t="s">
        <v>14440</v>
      </c>
      <c r="D6824" s="125" t="s">
        <v>14441</v>
      </c>
      <c r="E6824" s="125" t="s">
        <v>13409</v>
      </c>
      <c r="F6824" s="125"/>
      <c r="G6824" s="125">
        <v>1</v>
      </c>
      <c r="H6824" s="152">
        <v>71</v>
      </c>
      <c r="I6824" s="162">
        <v>0.25</v>
      </c>
      <c r="J6824" s="158">
        <f t="shared" si="211"/>
        <v>53.25</v>
      </c>
    </row>
    <row r="6825" spans="1:10" ht="15.75">
      <c r="A6825" s="37">
        <f t="shared" si="210"/>
        <v>6821</v>
      </c>
      <c r="B6825" s="124" t="s">
        <v>201</v>
      </c>
      <c r="C6825" s="125" t="s">
        <v>14442</v>
      </c>
      <c r="D6825" s="125" t="s">
        <v>14443</v>
      </c>
      <c r="E6825" s="125" t="s">
        <v>13409</v>
      </c>
      <c r="F6825" s="125"/>
      <c r="G6825" s="125">
        <v>1</v>
      </c>
      <c r="H6825" s="152">
        <v>102</v>
      </c>
      <c r="I6825" s="162">
        <v>0.25</v>
      </c>
      <c r="J6825" s="158">
        <f t="shared" si="211"/>
        <v>76.5</v>
      </c>
    </row>
    <row r="6826" spans="1:10" ht="15.75">
      <c r="A6826" s="37">
        <f t="shared" si="210"/>
        <v>6822</v>
      </c>
      <c r="B6826" s="124" t="s">
        <v>201</v>
      </c>
      <c r="C6826" s="125" t="s">
        <v>14444</v>
      </c>
      <c r="D6826" s="125" t="s">
        <v>14445</v>
      </c>
      <c r="E6826" s="125" t="s">
        <v>13409</v>
      </c>
      <c r="F6826" s="125"/>
      <c r="G6826" s="125">
        <v>1</v>
      </c>
      <c r="H6826" s="152">
        <v>820</v>
      </c>
      <c r="I6826" s="162">
        <v>0.25</v>
      </c>
      <c r="J6826" s="158">
        <f t="shared" si="211"/>
        <v>615</v>
      </c>
    </row>
    <row r="6827" spans="1:10" ht="15.75">
      <c r="A6827" s="37">
        <f t="shared" si="210"/>
        <v>6823</v>
      </c>
      <c r="B6827" s="124" t="s">
        <v>201</v>
      </c>
      <c r="C6827" s="125" t="s">
        <v>14446</v>
      </c>
      <c r="D6827" s="125" t="s">
        <v>14447</v>
      </c>
      <c r="E6827" s="125" t="s">
        <v>13409</v>
      </c>
      <c r="F6827" s="125"/>
      <c r="G6827" s="125">
        <v>1</v>
      </c>
      <c r="H6827" s="152">
        <v>152</v>
      </c>
      <c r="I6827" s="162">
        <v>0.25</v>
      </c>
      <c r="J6827" s="158">
        <f t="shared" si="211"/>
        <v>114</v>
      </c>
    </row>
    <row r="6828" spans="1:10" ht="15.75">
      <c r="A6828" s="37">
        <f t="shared" si="210"/>
        <v>6824</v>
      </c>
      <c r="B6828" s="124" t="s">
        <v>201</v>
      </c>
      <c r="C6828" s="125" t="s">
        <v>14448</v>
      </c>
      <c r="D6828" s="125" t="s">
        <v>14449</v>
      </c>
      <c r="E6828" s="125" t="s">
        <v>13409</v>
      </c>
      <c r="F6828" s="125"/>
      <c r="G6828" s="125">
        <v>1</v>
      </c>
      <c r="H6828" s="152">
        <v>25.33</v>
      </c>
      <c r="I6828" s="162">
        <v>0.25</v>
      </c>
      <c r="J6828" s="158">
        <f t="shared" si="211"/>
        <v>18.997499999999999</v>
      </c>
    </row>
    <row r="6829" spans="1:10" ht="15.75">
      <c r="A6829" s="37">
        <f t="shared" si="210"/>
        <v>6825</v>
      </c>
      <c r="B6829" s="124" t="s">
        <v>201</v>
      </c>
      <c r="C6829" s="125" t="s">
        <v>14450</v>
      </c>
      <c r="D6829" s="125" t="s">
        <v>14451</v>
      </c>
      <c r="E6829" s="125" t="s">
        <v>13409</v>
      </c>
      <c r="F6829" s="125"/>
      <c r="G6829" s="125">
        <v>1</v>
      </c>
      <c r="H6829" s="152">
        <v>47.33</v>
      </c>
      <c r="I6829" s="162">
        <v>0.25</v>
      </c>
      <c r="J6829" s="158">
        <f t="shared" si="211"/>
        <v>35.497500000000002</v>
      </c>
    </row>
    <row r="6830" spans="1:10" ht="15.75">
      <c r="A6830" s="37">
        <f t="shared" si="210"/>
        <v>6826</v>
      </c>
      <c r="B6830" s="124" t="s">
        <v>201</v>
      </c>
      <c r="C6830" s="125" t="s">
        <v>14452</v>
      </c>
      <c r="D6830" s="125" t="s">
        <v>14453</v>
      </c>
      <c r="E6830" s="125" t="s">
        <v>13409</v>
      </c>
      <c r="F6830" s="125"/>
      <c r="G6830" s="125">
        <v>1</v>
      </c>
      <c r="H6830" s="152">
        <v>686.67</v>
      </c>
      <c r="I6830" s="162">
        <v>0.25</v>
      </c>
      <c r="J6830" s="158">
        <f t="shared" si="211"/>
        <v>515.00249999999994</v>
      </c>
    </row>
    <row r="6831" spans="1:10" ht="15.75">
      <c r="A6831" s="37">
        <f t="shared" si="210"/>
        <v>6827</v>
      </c>
      <c r="B6831" s="124" t="s">
        <v>201</v>
      </c>
      <c r="C6831" s="125" t="s">
        <v>14454</v>
      </c>
      <c r="D6831" s="125" t="s">
        <v>14455</v>
      </c>
      <c r="E6831" s="125" t="s">
        <v>13409</v>
      </c>
      <c r="F6831" s="125"/>
      <c r="G6831" s="125">
        <v>1</v>
      </c>
      <c r="H6831" s="152">
        <v>47.33</v>
      </c>
      <c r="I6831" s="162">
        <v>0.25</v>
      </c>
      <c r="J6831" s="158">
        <f t="shared" si="211"/>
        <v>35.497500000000002</v>
      </c>
    </row>
    <row r="6832" spans="1:10" ht="15.75">
      <c r="A6832" s="37">
        <f t="shared" si="210"/>
        <v>6828</v>
      </c>
      <c r="B6832" s="124" t="s">
        <v>201</v>
      </c>
      <c r="C6832" s="125" t="s">
        <v>14456</v>
      </c>
      <c r="D6832" s="125" t="s">
        <v>14457</v>
      </c>
      <c r="E6832" s="125" t="s">
        <v>13409</v>
      </c>
      <c r="F6832" s="125"/>
      <c r="G6832" s="125">
        <v>1</v>
      </c>
      <c r="H6832" s="152">
        <v>102</v>
      </c>
      <c r="I6832" s="162">
        <v>0.25</v>
      </c>
      <c r="J6832" s="158">
        <f t="shared" si="211"/>
        <v>76.5</v>
      </c>
    </row>
    <row r="6833" spans="1:10" ht="15.75">
      <c r="A6833" s="37">
        <f t="shared" si="210"/>
        <v>6829</v>
      </c>
      <c r="B6833" s="124" t="s">
        <v>201</v>
      </c>
      <c r="C6833" s="125" t="s">
        <v>14458</v>
      </c>
      <c r="D6833" s="125" t="s">
        <v>14459</v>
      </c>
      <c r="E6833" s="125" t="s">
        <v>13409</v>
      </c>
      <c r="F6833" s="125"/>
      <c r="G6833" s="125">
        <v>1</v>
      </c>
      <c r="H6833" s="152">
        <v>25.33</v>
      </c>
      <c r="I6833" s="162">
        <v>0.25</v>
      </c>
      <c r="J6833" s="158">
        <f t="shared" si="211"/>
        <v>18.997499999999999</v>
      </c>
    </row>
    <row r="6834" spans="1:10" ht="15.75">
      <c r="A6834" s="37">
        <f t="shared" si="210"/>
        <v>6830</v>
      </c>
      <c r="B6834" s="124" t="s">
        <v>201</v>
      </c>
      <c r="C6834" s="125" t="s">
        <v>14460</v>
      </c>
      <c r="D6834" s="125" t="s">
        <v>14461</v>
      </c>
      <c r="E6834" s="125" t="s">
        <v>13409</v>
      </c>
      <c r="F6834" s="125"/>
      <c r="G6834" s="125">
        <v>1</v>
      </c>
      <c r="H6834" s="152">
        <v>47.33</v>
      </c>
      <c r="I6834" s="162">
        <v>0.25</v>
      </c>
      <c r="J6834" s="158">
        <f t="shared" si="211"/>
        <v>35.497500000000002</v>
      </c>
    </row>
    <row r="6835" spans="1:10" ht="15.75">
      <c r="A6835" s="37">
        <f t="shared" si="210"/>
        <v>6831</v>
      </c>
      <c r="B6835" s="124" t="s">
        <v>201</v>
      </c>
      <c r="C6835" s="125" t="s">
        <v>14462</v>
      </c>
      <c r="D6835" s="125" t="s">
        <v>14463</v>
      </c>
      <c r="E6835" s="125" t="s">
        <v>13409</v>
      </c>
      <c r="F6835" s="125"/>
      <c r="G6835" s="125">
        <v>1</v>
      </c>
      <c r="H6835" s="152">
        <v>99.33</v>
      </c>
      <c r="I6835" s="162">
        <v>0.25</v>
      </c>
      <c r="J6835" s="158">
        <f t="shared" si="211"/>
        <v>74.497500000000002</v>
      </c>
    </row>
    <row r="6836" spans="1:10" ht="15.75">
      <c r="A6836" s="37">
        <f t="shared" si="210"/>
        <v>6832</v>
      </c>
      <c r="B6836" s="124" t="s">
        <v>201</v>
      </c>
      <c r="C6836" s="125" t="s">
        <v>14464</v>
      </c>
      <c r="D6836" s="125" t="s">
        <v>14465</v>
      </c>
      <c r="E6836" s="125" t="s">
        <v>13409</v>
      </c>
      <c r="F6836" s="125"/>
      <c r="G6836" s="125">
        <v>1</v>
      </c>
      <c r="H6836" s="152">
        <v>17.5</v>
      </c>
      <c r="I6836" s="162">
        <v>0.25</v>
      </c>
      <c r="J6836" s="158">
        <f t="shared" si="211"/>
        <v>13.125</v>
      </c>
    </row>
    <row r="6837" spans="1:10" ht="15.75">
      <c r="A6837" s="37">
        <f t="shared" si="210"/>
        <v>6833</v>
      </c>
      <c r="B6837" s="124" t="s">
        <v>201</v>
      </c>
      <c r="C6837" s="125" t="s">
        <v>14466</v>
      </c>
      <c r="D6837" s="125" t="s">
        <v>14467</v>
      </c>
      <c r="E6837" s="125" t="s">
        <v>13409</v>
      </c>
      <c r="F6837" s="125"/>
      <c r="G6837" s="125">
        <v>1</v>
      </c>
      <c r="H6837" s="152">
        <v>168</v>
      </c>
      <c r="I6837" s="162">
        <v>0.25</v>
      </c>
      <c r="J6837" s="158">
        <f t="shared" si="211"/>
        <v>126</v>
      </c>
    </row>
    <row r="6838" spans="1:10" ht="15.75">
      <c r="A6838" s="37">
        <f t="shared" si="210"/>
        <v>6834</v>
      </c>
      <c r="B6838" s="124" t="s">
        <v>201</v>
      </c>
      <c r="C6838" s="125" t="s">
        <v>14468</v>
      </c>
      <c r="D6838" s="125" t="s">
        <v>14469</v>
      </c>
      <c r="E6838" s="125" t="s">
        <v>13409</v>
      </c>
      <c r="F6838" s="125"/>
      <c r="G6838" s="125">
        <v>1</v>
      </c>
      <c r="H6838" s="152">
        <v>2280</v>
      </c>
      <c r="I6838" s="162">
        <v>0.25</v>
      </c>
      <c r="J6838" s="158">
        <f t="shared" si="211"/>
        <v>1710</v>
      </c>
    </row>
    <row r="6839" spans="1:10" ht="15.75">
      <c r="A6839" s="37">
        <f t="shared" si="210"/>
        <v>6835</v>
      </c>
      <c r="B6839" s="124" t="s">
        <v>201</v>
      </c>
      <c r="C6839" s="125" t="s">
        <v>14470</v>
      </c>
      <c r="D6839" s="125" t="s">
        <v>14471</v>
      </c>
      <c r="E6839" s="125" t="s">
        <v>13409</v>
      </c>
      <c r="F6839" s="125"/>
      <c r="G6839" s="125">
        <v>1</v>
      </c>
      <c r="H6839" s="152">
        <v>1030</v>
      </c>
      <c r="I6839" s="162">
        <v>0.25</v>
      </c>
      <c r="J6839" s="158">
        <f t="shared" si="211"/>
        <v>772.5</v>
      </c>
    </row>
    <row r="6840" spans="1:10" ht="15.75">
      <c r="A6840" s="37">
        <f t="shared" si="210"/>
        <v>6836</v>
      </c>
      <c r="B6840" s="124" t="s">
        <v>201</v>
      </c>
      <c r="C6840" s="125" t="s">
        <v>14472</v>
      </c>
      <c r="D6840" s="125" t="s">
        <v>14473</v>
      </c>
      <c r="E6840" s="125" t="s">
        <v>13409</v>
      </c>
      <c r="F6840" s="125"/>
      <c r="G6840" s="125">
        <v>1</v>
      </c>
      <c r="H6840" s="152">
        <v>686.67</v>
      </c>
      <c r="I6840" s="162">
        <v>0.25</v>
      </c>
      <c r="J6840" s="158">
        <f t="shared" si="211"/>
        <v>515.00249999999994</v>
      </c>
    </row>
    <row r="6841" spans="1:10" ht="15.75">
      <c r="A6841" s="37">
        <f t="shared" si="210"/>
        <v>6837</v>
      </c>
      <c r="B6841" s="124" t="s">
        <v>201</v>
      </c>
      <c r="C6841" s="125" t="s">
        <v>10697</v>
      </c>
      <c r="D6841" s="125" t="s">
        <v>10698</v>
      </c>
      <c r="E6841" s="125" t="s">
        <v>13409</v>
      </c>
      <c r="F6841" s="125"/>
      <c r="G6841" s="125">
        <v>1</v>
      </c>
      <c r="H6841" s="152">
        <v>3060</v>
      </c>
      <c r="I6841" s="162">
        <v>0.25</v>
      </c>
      <c r="J6841" s="158">
        <f t="shared" si="211"/>
        <v>2295</v>
      </c>
    </row>
    <row r="6842" spans="1:10" ht="30">
      <c r="A6842" s="37">
        <f t="shared" si="210"/>
        <v>6838</v>
      </c>
      <c r="B6842" s="124" t="s">
        <v>201</v>
      </c>
      <c r="C6842" s="125" t="s">
        <v>10699</v>
      </c>
      <c r="D6842" s="125" t="s">
        <v>10700</v>
      </c>
      <c r="E6842" s="125" t="s">
        <v>13409</v>
      </c>
      <c r="F6842" s="125"/>
      <c r="G6842" s="125">
        <v>1</v>
      </c>
      <c r="H6842" s="152">
        <v>3500</v>
      </c>
      <c r="I6842" s="162">
        <v>0.25</v>
      </c>
      <c r="J6842" s="158">
        <f t="shared" si="211"/>
        <v>2625</v>
      </c>
    </row>
    <row r="6843" spans="1:10" ht="15.75">
      <c r="A6843" s="37">
        <f t="shared" si="210"/>
        <v>6839</v>
      </c>
      <c r="B6843" s="124" t="s">
        <v>201</v>
      </c>
      <c r="C6843" s="125" t="s">
        <v>10701</v>
      </c>
      <c r="D6843" s="125" t="s">
        <v>10702</v>
      </c>
      <c r="E6843" s="125" t="s">
        <v>13409</v>
      </c>
      <c r="F6843" s="125"/>
      <c r="G6843" s="125">
        <v>1</v>
      </c>
      <c r="H6843" s="152">
        <v>3830</v>
      </c>
      <c r="I6843" s="162">
        <v>0.25</v>
      </c>
      <c r="J6843" s="158">
        <f t="shared" si="211"/>
        <v>2872.5</v>
      </c>
    </row>
    <row r="6844" spans="1:10" ht="15.75">
      <c r="A6844" s="37">
        <f t="shared" si="210"/>
        <v>6840</v>
      </c>
      <c r="B6844" s="124" t="s">
        <v>201</v>
      </c>
      <c r="C6844" s="125" t="s">
        <v>14474</v>
      </c>
      <c r="D6844" s="125" t="s">
        <v>14475</v>
      </c>
      <c r="E6844" s="125" t="s">
        <v>13409</v>
      </c>
      <c r="F6844" s="125"/>
      <c r="G6844" s="125">
        <v>1</v>
      </c>
      <c r="H6844" s="152">
        <v>3020</v>
      </c>
      <c r="I6844" s="162">
        <v>0.25</v>
      </c>
      <c r="J6844" s="158">
        <f t="shared" si="211"/>
        <v>2265</v>
      </c>
    </row>
    <row r="6845" spans="1:10" ht="15.75">
      <c r="A6845" s="37">
        <f t="shared" si="210"/>
        <v>6841</v>
      </c>
      <c r="B6845" s="124" t="s">
        <v>201</v>
      </c>
      <c r="C6845" s="125" t="s">
        <v>14476</v>
      </c>
      <c r="D6845" s="125" t="s">
        <v>14477</v>
      </c>
      <c r="E6845" s="125" t="s">
        <v>13409</v>
      </c>
      <c r="F6845" s="125"/>
      <c r="G6845" s="125">
        <v>1</v>
      </c>
      <c r="H6845" s="152">
        <v>2940</v>
      </c>
      <c r="I6845" s="162">
        <v>0.25</v>
      </c>
      <c r="J6845" s="158">
        <f t="shared" si="211"/>
        <v>2205</v>
      </c>
    </row>
    <row r="6846" spans="1:10" ht="15.75">
      <c r="A6846" s="37">
        <f t="shared" si="210"/>
        <v>6842</v>
      </c>
      <c r="B6846" s="124" t="s">
        <v>201</v>
      </c>
      <c r="C6846" s="125" t="s">
        <v>14478</v>
      </c>
      <c r="D6846" s="125" t="s">
        <v>14479</v>
      </c>
      <c r="E6846" s="125" t="s">
        <v>13409</v>
      </c>
      <c r="F6846" s="125"/>
      <c r="G6846" s="125">
        <v>1</v>
      </c>
      <c r="H6846" s="152">
        <v>3000</v>
      </c>
      <c r="I6846" s="162">
        <v>0.25</v>
      </c>
      <c r="J6846" s="158">
        <f t="shared" si="211"/>
        <v>2250</v>
      </c>
    </row>
    <row r="6847" spans="1:10" ht="15.75">
      <c r="A6847" s="37">
        <f t="shared" si="210"/>
        <v>6843</v>
      </c>
      <c r="B6847" s="124" t="s">
        <v>201</v>
      </c>
      <c r="C6847" s="125" t="s">
        <v>10703</v>
      </c>
      <c r="D6847" s="125" t="s">
        <v>10704</v>
      </c>
      <c r="E6847" s="125" t="s">
        <v>13409</v>
      </c>
      <c r="F6847" s="125"/>
      <c r="G6847" s="125">
        <v>1</v>
      </c>
      <c r="H6847" s="152">
        <v>3780</v>
      </c>
      <c r="I6847" s="162">
        <v>0.25</v>
      </c>
      <c r="J6847" s="158">
        <f t="shared" si="211"/>
        <v>2835</v>
      </c>
    </row>
    <row r="6848" spans="1:10" ht="15.75">
      <c r="A6848" s="37">
        <f t="shared" si="210"/>
        <v>6844</v>
      </c>
      <c r="B6848" s="124" t="s">
        <v>201</v>
      </c>
      <c r="C6848" s="125" t="s">
        <v>10705</v>
      </c>
      <c r="D6848" s="125" t="s">
        <v>10706</v>
      </c>
      <c r="E6848" s="125" t="s">
        <v>13409</v>
      </c>
      <c r="F6848" s="125"/>
      <c r="G6848" s="125">
        <v>1</v>
      </c>
      <c r="H6848" s="152">
        <v>5680</v>
      </c>
      <c r="I6848" s="162">
        <v>0.25</v>
      </c>
      <c r="J6848" s="158">
        <f t="shared" si="211"/>
        <v>4260</v>
      </c>
    </row>
    <row r="6849" spans="1:10" ht="15.75">
      <c r="A6849" s="37">
        <f t="shared" si="210"/>
        <v>6845</v>
      </c>
      <c r="B6849" s="124" t="s">
        <v>201</v>
      </c>
      <c r="C6849" s="125" t="s">
        <v>10707</v>
      </c>
      <c r="D6849" s="125" t="s">
        <v>10708</v>
      </c>
      <c r="E6849" s="125" t="s">
        <v>13409</v>
      </c>
      <c r="F6849" s="125"/>
      <c r="G6849" s="125">
        <v>1</v>
      </c>
      <c r="H6849" s="152">
        <v>18150</v>
      </c>
      <c r="I6849" s="162">
        <v>0.25</v>
      </c>
      <c r="J6849" s="158">
        <f t="shared" si="211"/>
        <v>13612.5</v>
      </c>
    </row>
    <row r="6850" spans="1:10" ht="30">
      <c r="A6850" s="37">
        <f t="shared" si="210"/>
        <v>6846</v>
      </c>
      <c r="B6850" s="124" t="s">
        <v>201</v>
      </c>
      <c r="C6850" s="125" t="s">
        <v>10709</v>
      </c>
      <c r="D6850" s="125" t="s">
        <v>10710</v>
      </c>
      <c r="E6850" s="125" t="s">
        <v>13409</v>
      </c>
      <c r="F6850" s="125"/>
      <c r="G6850" s="125">
        <v>1</v>
      </c>
      <c r="H6850" s="152">
        <v>1400</v>
      </c>
      <c r="I6850" s="162">
        <v>0.25</v>
      </c>
      <c r="J6850" s="158">
        <f t="shared" si="211"/>
        <v>1050</v>
      </c>
    </row>
    <row r="6851" spans="1:10" ht="30">
      <c r="A6851" s="37">
        <f t="shared" si="210"/>
        <v>6847</v>
      </c>
      <c r="B6851" s="124" t="s">
        <v>201</v>
      </c>
      <c r="C6851" s="125" t="s">
        <v>10711</v>
      </c>
      <c r="D6851" s="125" t="s">
        <v>10712</v>
      </c>
      <c r="E6851" s="125" t="s">
        <v>13409</v>
      </c>
      <c r="F6851" s="125"/>
      <c r="G6851" s="125">
        <v>1</v>
      </c>
      <c r="H6851" s="152">
        <v>1340</v>
      </c>
      <c r="I6851" s="162">
        <v>0.25</v>
      </c>
      <c r="J6851" s="158">
        <f t="shared" si="211"/>
        <v>1005</v>
      </c>
    </row>
    <row r="6852" spans="1:10" ht="15.75">
      <c r="A6852" s="37">
        <f t="shared" si="210"/>
        <v>6848</v>
      </c>
      <c r="B6852" s="124" t="s">
        <v>201</v>
      </c>
      <c r="C6852" s="125" t="s">
        <v>10713</v>
      </c>
      <c r="D6852" s="125" t="s">
        <v>10714</v>
      </c>
      <c r="E6852" s="125" t="s">
        <v>13409</v>
      </c>
      <c r="F6852" s="125"/>
      <c r="G6852" s="125">
        <v>1</v>
      </c>
      <c r="H6852" s="152">
        <v>3300</v>
      </c>
      <c r="I6852" s="162">
        <v>0.25</v>
      </c>
      <c r="J6852" s="158">
        <f t="shared" si="211"/>
        <v>2475</v>
      </c>
    </row>
    <row r="6853" spans="1:10" ht="15.75">
      <c r="A6853" s="37">
        <f t="shared" si="210"/>
        <v>6849</v>
      </c>
      <c r="B6853" s="124" t="s">
        <v>201</v>
      </c>
      <c r="C6853" s="125" t="s">
        <v>10715</v>
      </c>
      <c r="D6853" s="125" t="s">
        <v>10716</v>
      </c>
      <c r="E6853" s="125" t="s">
        <v>13409</v>
      </c>
      <c r="F6853" s="125"/>
      <c r="G6853" s="125">
        <v>1</v>
      </c>
      <c r="H6853" s="152">
        <v>3330</v>
      </c>
      <c r="I6853" s="162">
        <v>0.25</v>
      </c>
      <c r="J6853" s="158">
        <f t="shared" si="211"/>
        <v>2497.5</v>
      </c>
    </row>
    <row r="6854" spans="1:10" ht="15.75">
      <c r="A6854" s="37">
        <f t="shared" si="210"/>
        <v>6850</v>
      </c>
      <c r="B6854" s="124" t="s">
        <v>201</v>
      </c>
      <c r="C6854" s="125" t="s">
        <v>10717</v>
      </c>
      <c r="D6854" s="125" t="s">
        <v>14480</v>
      </c>
      <c r="E6854" s="125" t="s">
        <v>13409</v>
      </c>
      <c r="F6854" s="125"/>
      <c r="G6854" s="125">
        <v>1</v>
      </c>
      <c r="H6854" s="152">
        <v>4880</v>
      </c>
      <c r="I6854" s="162">
        <v>0.25</v>
      </c>
      <c r="J6854" s="158">
        <f t="shared" si="211"/>
        <v>3660</v>
      </c>
    </row>
    <row r="6855" spans="1:10" ht="15.75">
      <c r="A6855" s="37">
        <f t="shared" ref="A6855:A6918" si="212">A6854+1</f>
        <v>6851</v>
      </c>
      <c r="B6855" s="124" t="s">
        <v>201</v>
      </c>
      <c r="C6855" s="125" t="s">
        <v>10718</v>
      </c>
      <c r="D6855" s="125" t="s">
        <v>14481</v>
      </c>
      <c r="E6855" s="125" t="s">
        <v>13409</v>
      </c>
      <c r="F6855" s="125"/>
      <c r="G6855" s="125">
        <v>1</v>
      </c>
      <c r="H6855" s="152">
        <v>5690</v>
      </c>
      <c r="I6855" s="162">
        <v>0.25</v>
      </c>
      <c r="J6855" s="158">
        <f t="shared" si="211"/>
        <v>4267.5</v>
      </c>
    </row>
    <row r="6856" spans="1:10" ht="15.75">
      <c r="A6856" s="37">
        <f t="shared" si="212"/>
        <v>6852</v>
      </c>
      <c r="B6856" s="124" t="s">
        <v>201</v>
      </c>
      <c r="C6856" s="125" t="s">
        <v>14482</v>
      </c>
      <c r="D6856" s="125" t="s">
        <v>14483</v>
      </c>
      <c r="E6856" s="125" t="s">
        <v>13409</v>
      </c>
      <c r="F6856" s="125"/>
      <c r="G6856" s="125">
        <v>1</v>
      </c>
      <c r="H6856" s="152">
        <v>4900</v>
      </c>
      <c r="I6856" s="162">
        <v>0.25</v>
      </c>
      <c r="J6856" s="158">
        <f t="shared" si="211"/>
        <v>3675</v>
      </c>
    </row>
    <row r="6857" spans="1:10" ht="15.75">
      <c r="A6857" s="37">
        <f t="shared" si="212"/>
        <v>6853</v>
      </c>
      <c r="B6857" s="124" t="s">
        <v>201</v>
      </c>
      <c r="C6857" s="125" t="s">
        <v>10719</v>
      </c>
      <c r="D6857" s="125" t="s">
        <v>10720</v>
      </c>
      <c r="E6857" s="125" t="s">
        <v>13409</v>
      </c>
      <c r="F6857" s="125"/>
      <c r="G6857" s="125">
        <v>1</v>
      </c>
      <c r="H6857" s="152">
        <v>3340</v>
      </c>
      <c r="I6857" s="162">
        <v>0.25</v>
      </c>
      <c r="J6857" s="158">
        <f t="shared" si="211"/>
        <v>2505</v>
      </c>
    </row>
    <row r="6858" spans="1:10" ht="15.75">
      <c r="A6858" s="37">
        <f t="shared" si="212"/>
        <v>6854</v>
      </c>
      <c r="B6858" s="124" t="s">
        <v>201</v>
      </c>
      <c r="C6858" s="125" t="s">
        <v>10721</v>
      </c>
      <c r="D6858" s="125" t="s">
        <v>10722</v>
      </c>
      <c r="E6858" s="125" t="s">
        <v>13409</v>
      </c>
      <c r="F6858" s="125"/>
      <c r="G6858" s="125">
        <v>1</v>
      </c>
      <c r="H6858" s="152">
        <v>1500</v>
      </c>
      <c r="I6858" s="162">
        <v>0.25</v>
      </c>
      <c r="J6858" s="158">
        <f t="shared" si="211"/>
        <v>1125</v>
      </c>
    </row>
    <row r="6859" spans="1:10" ht="15.75">
      <c r="A6859" s="37">
        <f t="shared" si="212"/>
        <v>6855</v>
      </c>
      <c r="B6859" s="124" t="s">
        <v>201</v>
      </c>
      <c r="C6859" s="125" t="s">
        <v>10723</v>
      </c>
      <c r="D6859" s="125" t="s">
        <v>10724</v>
      </c>
      <c r="E6859" s="125" t="s">
        <v>13409</v>
      </c>
      <c r="F6859" s="125"/>
      <c r="G6859" s="125">
        <v>1</v>
      </c>
      <c r="H6859" s="152">
        <v>1220</v>
      </c>
      <c r="I6859" s="162">
        <v>0.25</v>
      </c>
      <c r="J6859" s="158">
        <f t="shared" si="211"/>
        <v>915</v>
      </c>
    </row>
    <row r="6860" spans="1:10" ht="15.75">
      <c r="A6860" s="37">
        <f t="shared" si="212"/>
        <v>6856</v>
      </c>
      <c r="B6860" s="124" t="s">
        <v>201</v>
      </c>
      <c r="C6860" s="125" t="s">
        <v>10725</v>
      </c>
      <c r="D6860" s="125" t="s">
        <v>10726</v>
      </c>
      <c r="E6860" s="125" t="s">
        <v>13409</v>
      </c>
      <c r="F6860" s="125"/>
      <c r="G6860" s="125">
        <v>1</v>
      </c>
      <c r="H6860" s="152">
        <v>1460</v>
      </c>
      <c r="I6860" s="162">
        <v>0.25</v>
      </c>
      <c r="J6860" s="158">
        <f t="shared" si="211"/>
        <v>1095</v>
      </c>
    </row>
    <row r="6861" spans="1:10" ht="30">
      <c r="A6861" s="37">
        <f t="shared" si="212"/>
        <v>6857</v>
      </c>
      <c r="B6861" s="124" t="s">
        <v>201</v>
      </c>
      <c r="C6861" s="125" t="s">
        <v>10727</v>
      </c>
      <c r="D6861" s="125" t="s">
        <v>10728</v>
      </c>
      <c r="E6861" s="125" t="s">
        <v>13409</v>
      </c>
      <c r="F6861" s="125"/>
      <c r="G6861" s="125">
        <v>1</v>
      </c>
      <c r="H6861" s="152">
        <v>1650</v>
      </c>
      <c r="I6861" s="162">
        <v>0.25</v>
      </c>
      <c r="J6861" s="158">
        <f t="shared" si="211"/>
        <v>1237.5</v>
      </c>
    </row>
    <row r="6862" spans="1:10" ht="30">
      <c r="A6862" s="37">
        <f t="shared" si="212"/>
        <v>6858</v>
      </c>
      <c r="B6862" s="124" t="s">
        <v>201</v>
      </c>
      <c r="C6862" s="125" t="s">
        <v>10729</v>
      </c>
      <c r="D6862" s="125" t="s">
        <v>10730</v>
      </c>
      <c r="E6862" s="125" t="s">
        <v>13409</v>
      </c>
      <c r="F6862" s="125"/>
      <c r="G6862" s="125">
        <v>1</v>
      </c>
      <c r="H6862" s="152">
        <v>3330</v>
      </c>
      <c r="I6862" s="162">
        <v>0.25</v>
      </c>
      <c r="J6862" s="158">
        <f t="shared" si="211"/>
        <v>2497.5</v>
      </c>
    </row>
    <row r="6863" spans="1:10" ht="45">
      <c r="A6863" s="37">
        <f t="shared" si="212"/>
        <v>6859</v>
      </c>
      <c r="B6863" s="124" t="s">
        <v>201</v>
      </c>
      <c r="C6863" s="125" t="s">
        <v>9700</v>
      </c>
      <c r="D6863" s="125" t="s">
        <v>9701</v>
      </c>
      <c r="E6863" s="125" t="s">
        <v>13409</v>
      </c>
      <c r="F6863" s="125"/>
      <c r="G6863" s="125">
        <v>1</v>
      </c>
      <c r="H6863" s="152">
        <v>1110</v>
      </c>
      <c r="I6863" s="162">
        <v>0.25</v>
      </c>
      <c r="J6863" s="158">
        <f t="shared" si="211"/>
        <v>832.5</v>
      </c>
    </row>
    <row r="6864" spans="1:10" ht="45">
      <c r="A6864" s="37">
        <f t="shared" si="212"/>
        <v>6860</v>
      </c>
      <c r="B6864" s="124" t="s">
        <v>201</v>
      </c>
      <c r="C6864" s="125" t="s">
        <v>9702</v>
      </c>
      <c r="D6864" s="125" t="s">
        <v>9703</v>
      </c>
      <c r="E6864" s="125" t="s">
        <v>13409</v>
      </c>
      <c r="F6864" s="125"/>
      <c r="G6864" s="125">
        <v>1</v>
      </c>
      <c r="H6864" s="152">
        <v>850</v>
      </c>
      <c r="I6864" s="162">
        <v>0.25</v>
      </c>
      <c r="J6864" s="158">
        <f t="shared" si="211"/>
        <v>637.5</v>
      </c>
    </row>
    <row r="6865" spans="1:10" ht="15.75">
      <c r="A6865" s="37">
        <f t="shared" si="212"/>
        <v>6861</v>
      </c>
      <c r="B6865" s="124" t="s">
        <v>201</v>
      </c>
      <c r="C6865" s="125" t="s">
        <v>9704</v>
      </c>
      <c r="D6865" s="125" t="s">
        <v>9705</v>
      </c>
      <c r="E6865" s="125" t="s">
        <v>13409</v>
      </c>
      <c r="F6865" s="125"/>
      <c r="G6865" s="125">
        <v>1</v>
      </c>
      <c r="H6865" s="152">
        <v>580</v>
      </c>
      <c r="I6865" s="162">
        <v>0.25</v>
      </c>
      <c r="J6865" s="158">
        <f t="shared" si="211"/>
        <v>435</v>
      </c>
    </row>
    <row r="6866" spans="1:10" ht="15.75">
      <c r="A6866" s="37">
        <f t="shared" si="212"/>
        <v>6862</v>
      </c>
      <c r="B6866" s="124" t="s">
        <v>201</v>
      </c>
      <c r="C6866" s="125" t="s">
        <v>9706</v>
      </c>
      <c r="D6866" s="125" t="s">
        <v>9707</v>
      </c>
      <c r="E6866" s="125" t="s">
        <v>13409</v>
      </c>
      <c r="F6866" s="125"/>
      <c r="G6866" s="125">
        <v>1</v>
      </c>
      <c r="H6866" s="152">
        <v>845</v>
      </c>
      <c r="I6866" s="162">
        <v>0.25</v>
      </c>
      <c r="J6866" s="158">
        <f t="shared" ref="J6866:J6929" si="213">H6866*(1-I6866)</f>
        <v>633.75</v>
      </c>
    </row>
    <row r="6867" spans="1:10" ht="15.75">
      <c r="A6867" s="37">
        <f t="shared" si="212"/>
        <v>6863</v>
      </c>
      <c r="B6867" s="124" t="s">
        <v>201</v>
      </c>
      <c r="C6867" s="125" t="s">
        <v>9708</v>
      </c>
      <c r="D6867" s="125" t="s">
        <v>9709</v>
      </c>
      <c r="E6867" s="125" t="s">
        <v>13409</v>
      </c>
      <c r="F6867" s="125"/>
      <c r="G6867" s="125">
        <v>1</v>
      </c>
      <c r="H6867" s="152">
        <v>770</v>
      </c>
      <c r="I6867" s="162">
        <v>0.25</v>
      </c>
      <c r="J6867" s="158">
        <f t="shared" si="213"/>
        <v>577.5</v>
      </c>
    </row>
    <row r="6868" spans="1:10" ht="75">
      <c r="A6868" s="37">
        <f t="shared" si="212"/>
        <v>6864</v>
      </c>
      <c r="B6868" s="124" t="s">
        <v>201</v>
      </c>
      <c r="C6868" s="125" t="s">
        <v>9710</v>
      </c>
      <c r="D6868" s="125" t="s">
        <v>9711</v>
      </c>
      <c r="E6868" s="125" t="s">
        <v>13409</v>
      </c>
      <c r="F6868" s="125"/>
      <c r="G6868" s="125">
        <v>1</v>
      </c>
      <c r="H6868" s="152">
        <v>3620</v>
      </c>
      <c r="I6868" s="162">
        <v>0.25</v>
      </c>
      <c r="J6868" s="158">
        <f t="shared" si="213"/>
        <v>2715</v>
      </c>
    </row>
    <row r="6869" spans="1:10" ht="15.75">
      <c r="A6869" s="37">
        <f t="shared" si="212"/>
        <v>6865</v>
      </c>
      <c r="B6869" s="124" t="s">
        <v>201</v>
      </c>
      <c r="C6869" s="125" t="s">
        <v>9712</v>
      </c>
      <c r="D6869" s="125" t="s">
        <v>9713</v>
      </c>
      <c r="E6869" s="125" t="s">
        <v>13409</v>
      </c>
      <c r="F6869" s="125"/>
      <c r="G6869" s="125">
        <v>1</v>
      </c>
      <c r="H6869" s="152">
        <v>3940</v>
      </c>
      <c r="I6869" s="162">
        <v>0.25</v>
      </c>
      <c r="J6869" s="158">
        <f t="shared" si="213"/>
        <v>2955</v>
      </c>
    </row>
    <row r="6870" spans="1:10" ht="15.75">
      <c r="A6870" s="37">
        <f t="shared" si="212"/>
        <v>6866</v>
      </c>
      <c r="B6870" s="124" t="s">
        <v>201</v>
      </c>
      <c r="C6870" s="125" t="s">
        <v>9714</v>
      </c>
      <c r="D6870" s="125" t="s">
        <v>9715</v>
      </c>
      <c r="E6870" s="125" t="s">
        <v>13409</v>
      </c>
      <c r="F6870" s="125"/>
      <c r="G6870" s="125">
        <v>1</v>
      </c>
      <c r="H6870" s="152">
        <v>3940</v>
      </c>
      <c r="I6870" s="162">
        <v>0.25</v>
      </c>
      <c r="J6870" s="158">
        <f t="shared" si="213"/>
        <v>2955</v>
      </c>
    </row>
    <row r="6871" spans="1:10" ht="15.75">
      <c r="A6871" s="37">
        <f t="shared" si="212"/>
        <v>6867</v>
      </c>
      <c r="B6871" s="124" t="s">
        <v>201</v>
      </c>
      <c r="C6871" s="125" t="s">
        <v>9716</v>
      </c>
      <c r="D6871" s="125" t="s">
        <v>9717</v>
      </c>
      <c r="E6871" s="125" t="s">
        <v>13409</v>
      </c>
      <c r="F6871" s="125"/>
      <c r="G6871" s="125">
        <v>1</v>
      </c>
      <c r="H6871" s="152">
        <v>3980</v>
      </c>
      <c r="I6871" s="162">
        <v>0.25</v>
      </c>
      <c r="J6871" s="158">
        <f t="shared" si="213"/>
        <v>2985</v>
      </c>
    </row>
    <row r="6872" spans="1:10" ht="15.75">
      <c r="A6872" s="37">
        <f t="shared" si="212"/>
        <v>6868</v>
      </c>
      <c r="B6872" s="124" t="s">
        <v>201</v>
      </c>
      <c r="C6872" s="125" t="s">
        <v>9718</v>
      </c>
      <c r="D6872" s="125" t="s">
        <v>9719</v>
      </c>
      <c r="E6872" s="125" t="s">
        <v>13409</v>
      </c>
      <c r="F6872" s="125"/>
      <c r="G6872" s="125">
        <v>1</v>
      </c>
      <c r="H6872" s="152">
        <v>3940</v>
      </c>
      <c r="I6872" s="162">
        <v>0.25</v>
      </c>
      <c r="J6872" s="158">
        <f t="shared" si="213"/>
        <v>2955</v>
      </c>
    </row>
    <row r="6873" spans="1:10" ht="15.75">
      <c r="A6873" s="37">
        <f t="shared" si="212"/>
        <v>6869</v>
      </c>
      <c r="B6873" s="124" t="s">
        <v>201</v>
      </c>
      <c r="C6873" s="125" t="s">
        <v>9720</v>
      </c>
      <c r="D6873" s="125" t="s">
        <v>9721</v>
      </c>
      <c r="E6873" s="125" t="s">
        <v>13409</v>
      </c>
      <c r="F6873" s="125"/>
      <c r="G6873" s="125">
        <v>1</v>
      </c>
      <c r="H6873" s="152">
        <v>3940</v>
      </c>
      <c r="I6873" s="162">
        <v>0.25</v>
      </c>
      <c r="J6873" s="158">
        <f t="shared" si="213"/>
        <v>2955</v>
      </c>
    </row>
    <row r="6874" spans="1:10" ht="15.75">
      <c r="A6874" s="37">
        <f t="shared" si="212"/>
        <v>6870</v>
      </c>
      <c r="B6874" s="124" t="s">
        <v>201</v>
      </c>
      <c r="C6874" s="125" t="s">
        <v>9722</v>
      </c>
      <c r="D6874" s="125" t="s">
        <v>9723</v>
      </c>
      <c r="E6874" s="125" t="s">
        <v>13409</v>
      </c>
      <c r="F6874" s="125"/>
      <c r="G6874" s="125">
        <v>1</v>
      </c>
      <c r="H6874" s="152">
        <v>3940</v>
      </c>
      <c r="I6874" s="162">
        <v>0.25</v>
      </c>
      <c r="J6874" s="158">
        <f t="shared" si="213"/>
        <v>2955</v>
      </c>
    </row>
    <row r="6875" spans="1:10" ht="15.75">
      <c r="A6875" s="37">
        <f t="shared" si="212"/>
        <v>6871</v>
      </c>
      <c r="B6875" s="124" t="s">
        <v>201</v>
      </c>
      <c r="C6875" s="125" t="s">
        <v>9724</v>
      </c>
      <c r="D6875" s="125" t="s">
        <v>9725</v>
      </c>
      <c r="E6875" s="125" t="s">
        <v>13409</v>
      </c>
      <c r="F6875" s="125"/>
      <c r="G6875" s="125">
        <v>1</v>
      </c>
      <c r="H6875" s="152">
        <v>3940</v>
      </c>
      <c r="I6875" s="162">
        <v>0.25</v>
      </c>
      <c r="J6875" s="158">
        <f t="shared" si="213"/>
        <v>2955</v>
      </c>
    </row>
    <row r="6876" spans="1:10" ht="60">
      <c r="A6876" s="37">
        <f t="shared" si="212"/>
        <v>6872</v>
      </c>
      <c r="B6876" s="124" t="s">
        <v>201</v>
      </c>
      <c r="C6876" s="125" t="s">
        <v>9726</v>
      </c>
      <c r="D6876" s="125" t="s">
        <v>9727</v>
      </c>
      <c r="E6876" s="125" t="s">
        <v>13409</v>
      </c>
      <c r="F6876" s="125"/>
      <c r="G6876" s="125">
        <v>1</v>
      </c>
      <c r="H6876" s="152">
        <v>2400</v>
      </c>
      <c r="I6876" s="162">
        <v>0.25</v>
      </c>
      <c r="J6876" s="158">
        <f t="shared" si="213"/>
        <v>1800</v>
      </c>
    </row>
    <row r="6877" spans="1:10" ht="15.75">
      <c r="A6877" s="37">
        <f t="shared" si="212"/>
        <v>6873</v>
      </c>
      <c r="B6877" s="124" t="s">
        <v>201</v>
      </c>
      <c r="C6877" s="125" t="s">
        <v>9728</v>
      </c>
      <c r="D6877" s="125" t="s">
        <v>9729</v>
      </c>
      <c r="E6877" s="125" t="s">
        <v>13409</v>
      </c>
      <c r="F6877" s="125"/>
      <c r="G6877" s="125">
        <v>1</v>
      </c>
      <c r="H6877" s="152">
        <v>2630</v>
      </c>
      <c r="I6877" s="162">
        <v>0.25</v>
      </c>
      <c r="J6877" s="158">
        <f t="shared" si="213"/>
        <v>1972.5</v>
      </c>
    </row>
    <row r="6878" spans="1:10" ht="15.75">
      <c r="A6878" s="37">
        <f t="shared" si="212"/>
        <v>6874</v>
      </c>
      <c r="B6878" s="124" t="s">
        <v>201</v>
      </c>
      <c r="C6878" s="125" t="s">
        <v>9730</v>
      </c>
      <c r="D6878" s="125" t="s">
        <v>9731</v>
      </c>
      <c r="E6878" s="125" t="s">
        <v>13409</v>
      </c>
      <c r="F6878" s="125"/>
      <c r="G6878" s="125">
        <v>1</v>
      </c>
      <c r="H6878" s="152">
        <v>2610</v>
      </c>
      <c r="I6878" s="162">
        <v>0.25</v>
      </c>
      <c r="J6878" s="158">
        <f t="shared" si="213"/>
        <v>1957.5</v>
      </c>
    </row>
    <row r="6879" spans="1:10" ht="15.75">
      <c r="A6879" s="37">
        <f t="shared" si="212"/>
        <v>6875</v>
      </c>
      <c r="B6879" s="124" t="s">
        <v>201</v>
      </c>
      <c r="C6879" s="125" t="s">
        <v>9732</v>
      </c>
      <c r="D6879" s="125" t="s">
        <v>9733</v>
      </c>
      <c r="E6879" s="125" t="s">
        <v>13409</v>
      </c>
      <c r="F6879" s="125"/>
      <c r="G6879" s="125">
        <v>1</v>
      </c>
      <c r="H6879" s="152">
        <v>2630</v>
      </c>
      <c r="I6879" s="162">
        <v>0.25</v>
      </c>
      <c r="J6879" s="158">
        <f t="shared" si="213"/>
        <v>1972.5</v>
      </c>
    </row>
    <row r="6880" spans="1:10" ht="15.75">
      <c r="A6880" s="37">
        <f t="shared" si="212"/>
        <v>6876</v>
      </c>
      <c r="B6880" s="124" t="s">
        <v>201</v>
      </c>
      <c r="C6880" s="125" t="s">
        <v>9734</v>
      </c>
      <c r="D6880" s="125" t="s">
        <v>9735</v>
      </c>
      <c r="E6880" s="125" t="s">
        <v>13409</v>
      </c>
      <c r="F6880" s="125"/>
      <c r="G6880" s="125">
        <v>1</v>
      </c>
      <c r="H6880" s="152">
        <v>2610</v>
      </c>
      <c r="I6880" s="162">
        <v>0.25</v>
      </c>
      <c r="J6880" s="158">
        <f t="shared" si="213"/>
        <v>1957.5</v>
      </c>
    </row>
    <row r="6881" spans="1:10" ht="15.75">
      <c r="A6881" s="37">
        <f t="shared" si="212"/>
        <v>6877</v>
      </c>
      <c r="B6881" s="124" t="s">
        <v>201</v>
      </c>
      <c r="C6881" s="125" t="s">
        <v>9736</v>
      </c>
      <c r="D6881" s="125" t="s">
        <v>9737</v>
      </c>
      <c r="E6881" s="125" t="s">
        <v>13409</v>
      </c>
      <c r="F6881" s="125"/>
      <c r="G6881" s="125">
        <v>1</v>
      </c>
      <c r="H6881" s="152">
        <v>2610</v>
      </c>
      <c r="I6881" s="162">
        <v>0.25</v>
      </c>
      <c r="J6881" s="158">
        <f t="shared" si="213"/>
        <v>1957.5</v>
      </c>
    </row>
    <row r="6882" spans="1:10" ht="15.75">
      <c r="A6882" s="37">
        <f t="shared" si="212"/>
        <v>6878</v>
      </c>
      <c r="B6882" s="124" t="s">
        <v>201</v>
      </c>
      <c r="C6882" s="125" t="s">
        <v>9738</v>
      </c>
      <c r="D6882" s="125" t="s">
        <v>9739</v>
      </c>
      <c r="E6882" s="125" t="s">
        <v>13409</v>
      </c>
      <c r="F6882" s="125"/>
      <c r="G6882" s="125">
        <v>1</v>
      </c>
      <c r="H6882" s="152">
        <v>2610</v>
      </c>
      <c r="I6882" s="162">
        <v>0.25</v>
      </c>
      <c r="J6882" s="158">
        <f t="shared" si="213"/>
        <v>1957.5</v>
      </c>
    </row>
    <row r="6883" spans="1:10" ht="15.75">
      <c r="A6883" s="37">
        <f t="shared" si="212"/>
        <v>6879</v>
      </c>
      <c r="B6883" s="124" t="s">
        <v>201</v>
      </c>
      <c r="C6883" s="125" t="s">
        <v>9740</v>
      </c>
      <c r="D6883" s="125" t="s">
        <v>9741</v>
      </c>
      <c r="E6883" s="125" t="s">
        <v>13409</v>
      </c>
      <c r="F6883" s="125"/>
      <c r="G6883" s="125">
        <v>1</v>
      </c>
      <c r="H6883" s="152">
        <v>2630</v>
      </c>
      <c r="I6883" s="162">
        <v>0.25</v>
      </c>
      <c r="J6883" s="158">
        <f t="shared" si="213"/>
        <v>1972.5</v>
      </c>
    </row>
    <row r="6884" spans="1:10" ht="15.75">
      <c r="A6884" s="37">
        <f t="shared" si="212"/>
        <v>6880</v>
      </c>
      <c r="B6884" s="124" t="s">
        <v>201</v>
      </c>
      <c r="C6884" s="125" t="s">
        <v>9742</v>
      </c>
      <c r="D6884" s="125" t="s">
        <v>9743</v>
      </c>
      <c r="E6884" s="125" t="s">
        <v>13409</v>
      </c>
      <c r="F6884" s="125"/>
      <c r="G6884" s="125">
        <v>1</v>
      </c>
      <c r="H6884" s="152">
        <v>2670</v>
      </c>
      <c r="I6884" s="162">
        <v>0.25</v>
      </c>
      <c r="J6884" s="158">
        <f t="shared" si="213"/>
        <v>2002.5</v>
      </c>
    </row>
    <row r="6885" spans="1:10" ht="15.75">
      <c r="A6885" s="37">
        <f t="shared" si="212"/>
        <v>6881</v>
      </c>
      <c r="B6885" s="124" t="s">
        <v>201</v>
      </c>
      <c r="C6885" s="125" t="s">
        <v>9744</v>
      </c>
      <c r="D6885" s="125" t="s">
        <v>9745</v>
      </c>
      <c r="E6885" s="125" t="s">
        <v>13409</v>
      </c>
      <c r="F6885" s="125"/>
      <c r="G6885" s="125">
        <v>1</v>
      </c>
      <c r="H6885" s="152">
        <v>2720</v>
      </c>
      <c r="I6885" s="162">
        <v>0.25</v>
      </c>
      <c r="J6885" s="158">
        <f t="shared" si="213"/>
        <v>2040</v>
      </c>
    </row>
    <row r="6886" spans="1:10" ht="15.75">
      <c r="A6886" s="37">
        <f t="shared" si="212"/>
        <v>6882</v>
      </c>
      <c r="B6886" s="124" t="s">
        <v>201</v>
      </c>
      <c r="C6886" s="125" t="s">
        <v>9746</v>
      </c>
      <c r="D6886" s="125" t="s">
        <v>9747</v>
      </c>
      <c r="E6886" s="125" t="s">
        <v>13409</v>
      </c>
      <c r="F6886" s="125"/>
      <c r="G6886" s="125">
        <v>1</v>
      </c>
      <c r="H6886" s="152">
        <v>2890</v>
      </c>
      <c r="I6886" s="162">
        <v>0.25</v>
      </c>
      <c r="J6886" s="158">
        <f t="shared" si="213"/>
        <v>2167.5</v>
      </c>
    </row>
    <row r="6887" spans="1:10" ht="15.75">
      <c r="A6887" s="37">
        <f t="shared" si="212"/>
        <v>6883</v>
      </c>
      <c r="B6887" s="124" t="s">
        <v>201</v>
      </c>
      <c r="C6887" s="125" t="s">
        <v>9748</v>
      </c>
      <c r="D6887" s="125" t="s">
        <v>9749</v>
      </c>
      <c r="E6887" s="125" t="s">
        <v>13409</v>
      </c>
      <c r="F6887" s="125"/>
      <c r="G6887" s="125">
        <v>1</v>
      </c>
      <c r="H6887" s="152">
        <v>2720</v>
      </c>
      <c r="I6887" s="162">
        <v>0.25</v>
      </c>
      <c r="J6887" s="158">
        <f t="shared" si="213"/>
        <v>2040</v>
      </c>
    </row>
    <row r="6888" spans="1:10" ht="15.75">
      <c r="A6888" s="37">
        <f t="shared" si="212"/>
        <v>6884</v>
      </c>
      <c r="B6888" s="124" t="s">
        <v>201</v>
      </c>
      <c r="C6888" s="125" t="s">
        <v>9750</v>
      </c>
      <c r="D6888" s="125" t="s">
        <v>9751</v>
      </c>
      <c r="E6888" s="125" t="s">
        <v>13409</v>
      </c>
      <c r="F6888" s="125"/>
      <c r="G6888" s="125">
        <v>1</v>
      </c>
      <c r="H6888" s="152">
        <v>2890</v>
      </c>
      <c r="I6888" s="162">
        <v>0.25</v>
      </c>
      <c r="J6888" s="158">
        <f t="shared" si="213"/>
        <v>2167.5</v>
      </c>
    </row>
    <row r="6889" spans="1:10" ht="15.75">
      <c r="A6889" s="37">
        <f t="shared" si="212"/>
        <v>6885</v>
      </c>
      <c r="B6889" s="124" t="s">
        <v>201</v>
      </c>
      <c r="C6889" s="125" t="s">
        <v>9752</v>
      </c>
      <c r="D6889" s="125" t="s">
        <v>9753</v>
      </c>
      <c r="E6889" s="125" t="s">
        <v>13409</v>
      </c>
      <c r="F6889" s="125"/>
      <c r="G6889" s="125">
        <v>1</v>
      </c>
      <c r="H6889" s="152">
        <v>2890</v>
      </c>
      <c r="I6889" s="162">
        <v>0.25</v>
      </c>
      <c r="J6889" s="158">
        <f t="shared" si="213"/>
        <v>2167.5</v>
      </c>
    </row>
    <row r="6890" spans="1:10" ht="15.75">
      <c r="A6890" s="37">
        <f t="shared" si="212"/>
        <v>6886</v>
      </c>
      <c r="B6890" s="124" t="s">
        <v>201</v>
      </c>
      <c r="C6890" s="125" t="s">
        <v>9754</v>
      </c>
      <c r="D6890" s="125" t="s">
        <v>9755</v>
      </c>
      <c r="E6890" s="125" t="s">
        <v>13409</v>
      </c>
      <c r="F6890" s="125"/>
      <c r="G6890" s="125">
        <v>1</v>
      </c>
      <c r="H6890" s="152">
        <v>2890</v>
      </c>
      <c r="I6890" s="162">
        <v>0.25</v>
      </c>
      <c r="J6890" s="158">
        <f t="shared" si="213"/>
        <v>2167.5</v>
      </c>
    </row>
    <row r="6891" spans="1:10" ht="30">
      <c r="A6891" s="37">
        <f t="shared" si="212"/>
        <v>6887</v>
      </c>
      <c r="B6891" s="124" t="s">
        <v>201</v>
      </c>
      <c r="C6891" s="125" t="s">
        <v>9756</v>
      </c>
      <c r="D6891" s="125" t="s">
        <v>9757</v>
      </c>
      <c r="E6891" s="125" t="s">
        <v>13409</v>
      </c>
      <c r="F6891" s="125"/>
      <c r="G6891" s="125">
        <v>1</v>
      </c>
      <c r="H6891" s="152">
        <v>3500</v>
      </c>
      <c r="I6891" s="162">
        <v>0.25</v>
      </c>
      <c r="J6891" s="158">
        <f t="shared" si="213"/>
        <v>2625</v>
      </c>
    </row>
    <row r="6892" spans="1:10" ht="30">
      <c r="A6892" s="37">
        <f t="shared" si="212"/>
        <v>6888</v>
      </c>
      <c r="B6892" s="124" t="s">
        <v>201</v>
      </c>
      <c r="C6892" s="125" t="s">
        <v>14484</v>
      </c>
      <c r="D6892" s="125" t="s">
        <v>9758</v>
      </c>
      <c r="E6892" s="125" t="s">
        <v>13409</v>
      </c>
      <c r="F6892" s="125"/>
      <c r="G6892" s="125">
        <v>1</v>
      </c>
      <c r="H6892" s="152">
        <v>335</v>
      </c>
      <c r="I6892" s="162">
        <v>0.25</v>
      </c>
      <c r="J6892" s="158">
        <f t="shared" si="213"/>
        <v>251.25</v>
      </c>
    </row>
    <row r="6893" spans="1:10" ht="30">
      <c r="A6893" s="37">
        <f t="shared" si="212"/>
        <v>6889</v>
      </c>
      <c r="B6893" s="124" t="s">
        <v>201</v>
      </c>
      <c r="C6893" s="125" t="s">
        <v>9759</v>
      </c>
      <c r="D6893" s="125" t="s">
        <v>9760</v>
      </c>
      <c r="E6893" s="125" t="s">
        <v>13409</v>
      </c>
      <c r="F6893" s="125"/>
      <c r="G6893" s="125">
        <v>1</v>
      </c>
      <c r="H6893" s="152">
        <v>233</v>
      </c>
      <c r="I6893" s="162">
        <v>0.25</v>
      </c>
      <c r="J6893" s="158">
        <f t="shared" si="213"/>
        <v>174.75</v>
      </c>
    </row>
    <row r="6894" spans="1:10" ht="30">
      <c r="A6894" s="37">
        <f t="shared" si="212"/>
        <v>6890</v>
      </c>
      <c r="B6894" s="124" t="s">
        <v>201</v>
      </c>
      <c r="C6894" s="125" t="s">
        <v>9761</v>
      </c>
      <c r="D6894" s="125" t="s">
        <v>9762</v>
      </c>
      <c r="E6894" s="125" t="s">
        <v>13409</v>
      </c>
      <c r="F6894" s="125"/>
      <c r="G6894" s="125">
        <v>1</v>
      </c>
      <c r="H6894" s="152">
        <v>233</v>
      </c>
      <c r="I6894" s="162">
        <v>0.25</v>
      </c>
      <c r="J6894" s="158">
        <f t="shared" si="213"/>
        <v>174.75</v>
      </c>
    </row>
    <row r="6895" spans="1:10" ht="30">
      <c r="A6895" s="37">
        <f t="shared" si="212"/>
        <v>6891</v>
      </c>
      <c r="B6895" s="124" t="s">
        <v>201</v>
      </c>
      <c r="C6895" s="125" t="s">
        <v>9763</v>
      </c>
      <c r="D6895" s="125" t="s">
        <v>9764</v>
      </c>
      <c r="E6895" s="125" t="s">
        <v>13409</v>
      </c>
      <c r="F6895" s="125"/>
      <c r="G6895" s="125">
        <v>1</v>
      </c>
      <c r="H6895" s="152">
        <v>925</v>
      </c>
      <c r="I6895" s="162">
        <v>0.25</v>
      </c>
      <c r="J6895" s="158">
        <f t="shared" si="213"/>
        <v>693.75</v>
      </c>
    </row>
    <row r="6896" spans="1:10" ht="15.75">
      <c r="A6896" s="37">
        <f t="shared" si="212"/>
        <v>6892</v>
      </c>
      <c r="B6896" s="124" t="s">
        <v>201</v>
      </c>
      <c r="C6896" s="125" t="s">
        <v>9765</v>
      </c>
      <c r="D6896" s="125" t="s">
        <v>9766</v>
      </c>
      <c r="E6896" s="125" t="s">
        <v>13409</v>
      </c>
      <c r="F6896" s="125"/>
      <c r="G6896" s="125">
        <v>1</v>
      </c>
      <c r="H6896" s="152">
        <v>1690</v>
      </c>
      <c r="I6896" s="162">
        <v>0.25</v>
      </c>
      <c r="J6896" s="158">
        <f t="shared" si="213"/>
        <v>1267.5</v>
      </c>
    </row>
    <row r="6897" spans="1:10" ht="15.75">
      <c r="A6897" s="37">
        <f t="shared" si="212"/>
        <v>6893</v>
      </c>
      <c r="B6897" s="124" t="s">
        <v>201</v>
      </c>
      <c r="C6897" s="125" t="s">
        <v>9767</v>
      </c>
      <c r="D6897" s="125" t="s">
        <v>9768</v>
      </c>
      <c r="E6897" s="125" t="s">
        <v>13409</v>
      </c>
      <c r="F6897" s="125"/>
      <c r="G6897" s="125">
        <v>1</v>
      </c>
      <c r="H6897" s="152">
        <v>1420</v>
      </c>
      <c r="I6897" s="162">
        <v>0.25</v>
      </c>
      <c r="J6897" s="158">
        <f t="shared" si="213"/>
        <v>1065</v>
      </c>
    </row>
    <row r="6898" spans="1:10" ht="15.75">
      <c r="A6898" s="37">
        <f t="shared" si="212"/>
        <v>6894</v>
      </c>
      <c r="B6898" s="124" t="s">
        <v>201</v>
      </c>
      <c r="C6898" s="125" t="s">
        <v>9769</v>
      </c>
      <c r="D6898" s="125" t="s">
        <v>9770</v>
      </c>
      <c r="E6898" s="125" t="s">
        <v>13409</v>
      </c>
      <c r="F6898" s="125"/>
      <c r="G6898" s="125">
        <v>1</v>
      </c>
      <c r="H6898" s="152">
        <v>1530</v>
      </c>
      <c r="I6898" s="162">
        <v>0.25</v>
      </c>
      <c r="J6898" s="158">
        <f t="shared" si="213"/>
        <v>1147.5</v>
      </c>
    </row>
    <row r="6899" spans="1:10" ht="15.75">
      <c r="A6899" s="37">
        <f t="shared" si="212"/>
        <v>6895</v>
      </c>
      <c r="B6899" s="124" t="s">
        <v>201</v>
      </c>
      <c r="C6899" s="125" t="s">
        <v>9771</v>
      </c>
      <c r="D6899" s="125" t="s">
        <v>9772</v>
      </c>
      <c r="E6899" s="125" t="s">
        <v>13409</v>
      </c>
      <c r="F6899" s="125"/>
      <c r="G6899" s="125">
        <v>1</v>
      </c>
      <c r="H6899" s="152">
        <v>1530</v>
      </c>
      <c r="I6899" s="162">
        <v>0.25</v>
      </c>
      <c r="J6899" s="158">
        <f t="shared" si="213"/>
        <v>1147.5</v>
      </c>
    </row>
    <row r="6900" spans="1:10" ht="15.75">
      <c r="A6900" s="37">
        <f t="shared" si="212"/>
        <v>6896</v>
      </c>
      <c r="B6900" s="124" t="s">
        <v>201</v>
      </c>
      <c r="C6900" s="125" t="s">
        <v>9773</v>
      </c>
      <c r="D6900" s="125" t="s">
        <v>9774</v>
      </c>
      <c r="E6900" s="125" t="s">
        <v>13409</v>
      </c>
      <c r="F6900" s="125"/>
      <c r="G6900" s="125">
        <v>1</v>
      </c>
      <c r="H6900" s="152">
        <v>1550</v>
      </c>
      <c r="I6900" s="162">
        <v>0.25</v>
      </c>
      <c r="J6900" s="158">
        <f t="shared" si="213"/>
        <v>1162.5</v>
      </c>
    </row>
    <row r="6901" spans="1:10" ht="15.75">
      <c r="A6901" s="37">
        <f t="shared" si="212"/>
        <v>6897</v>
      </c>
      <c r="B6901" s="124" t="s">
        <v>201</v>
      </c>
      <c r="C6901" s="125" t="s">
        <v>9775</v>
      </c>
      <c r="D6901" s="125" t="s">
        <v>9776</v>
      </c>
      <c r="E6901" s="125" t="s">
        <v>13409</v>
      </c>
      <c r="F6901" s="125"/>
      <c r="G6901" s="125">
        <v>1</v>
      </c>
      <c r="H6901" s="152">
        <v>1530</v>
      </c>
      <c r="I6901" s="162">
        <v>0.25</v>
      </c>
      <c r="J6901" s="158">
        <f t="shared" si="213"/>
        <v>1147.5</v>
      </c>
    </row>
    <row r="6902" spans="1:10" ht="15.75">
      <c r="A6902" s="37">
        <f t="shared" si="212"/>
        <v>6898</v>
      </c>
      <c r="B6902" s="124" t="s">
        <v>201</v>
      </c>
      <c r="C6902" s="125" t="s">
        <v>9777</v>
      </c>
      <c r="D6902" s="125" t="s">
        <v>9778</v>
      </c>
      <c r="E6902" s="125" t="s">
        <v>13409</v>
      </c>
      <c r="F6902" s="125"/>
      <c r="G6902" s="125">
        <v>1</v>
      </c>
      <c r="H6902" s="152">
        <v>1530</v>
      </c>
      <c r="I6902" s="162">
        <v>0.25</v>
      </c>
      <c r="J6902" s="158">
        <f t="shared" si="213"/>
        <v>1147.5</v>
      </c>
    </row>
    <row r="6903" spans="1:10" ht="15.75">
      <c r="A6903" s="37">
        <f t="shared" si="212"/>
        <v>6899</v>
      </c>
      <c r="B6903" s="124" t="s">
        <v>201</v>
      </c>
      <c r="C6903" s="125" t="s">
        <v>9779</v>
      </c>
      <c r="D6903" s="125" t="s">
        <v>9780</v>
      </c>
      <c r="E6903" s="125" t="s">
        <v>13409</v>
      </c>
      <c r="F6903" s="125"/>
      <c r="G6903" s="125">
        <v>1</v>
      </c>
      <c r="H6903" s="152">
        <v>1530</v>
      </c>
      <c r="I6903" s="162">
        <v>0.25</v>
      </c>
      <c r="J6903" s="158">
        <f t="shared" si="213"/>
        <v>1147.5</v>
      </c>
    </row>
    <row r="6904" spans="1:10" ht="15.75">
      <c r="A6904" s="37">
        <f t="shared" si="212"/>
        <v>6900</v>
      </c>
      <c r="B6904" s="124" t="s">
        <v>201</v>
      </c>
      <c r="C6904" s="125" t="s">
        <v>9781</v>
      </c>
      <c r="D6904" s="125" t="s">
        <v>9782</v>
      </c>
      <c r="E6904" s="125" t="s">
        <v>13409</v>
      </c>
      <c r="F6904" s="125"/>
      <c r="G6904" s="125">
        <v>1</v>
      </c>
      <c r="H6904" s="152">
        <v>1530</v>
      </c>
      <c r="I6904" s="162">
        <v>0.25</v>
      </c>
      <c r="J6904" s="158">
        <f t="shared" si="213"/>
        <v>1147.5</v>
      </c>
    </row>
    <row r="6905" spans="1:10" ht="30">
      <c r="A6905" s="37">
        <f t="shared" si="212"/>
        <v>6901</v>
      </c>
      <c r="B6905" s="124" t="s">
        <v>201</v>
      </c>
      <c r="C6905" s="125" t="s">
        <v>9783</v>
      </c>
      <c r="D6905" s="125" t="s">
        <v>9784</v>
      </c>
      <c r="E6905" s="125" t="s">
        <v>13409</v>
      </c>
      <c r="F6905" s="125"/>
      <c r="G6905" s="125">
        <v>1</v>
      </c>
      <c r="H6905" s="152">
        <v>1390</v>
      </c>
      <c r="I6905" s="162">
        <v>0.25</v>
      </c>
      <c r="J6905" s="158">
        <f t="shared" si="213"/>
        <v>1042.5</v>
      </c>
    </row>
    <row r="6906" spans="1:10" ht="30">
      <c r="A6906" s="37">
        <f t="shared" si="212"/>
        <v>6902</v>
      </c>
      <c r="B6906" s="124" t="s">
        <v>201</v>
      </c>
      <c r="C6906" s="125" t="s">
        <v>9785</v>
      </c>
      <c r="D6906" s="125" t="s">
        <v>9786</v>
      </c>
      <c r="E6906" s="125" t="s">
        <v>13409</v>
      </c>
      <c r="F6906" s="125"/>
      <c r="G6906" s="125">
        <v>1</v>
      </c>
      <c r="H6906" s="152">
        <v>2230</v>
      </c>
      <c r="I6906" s="162">
        <v>0.25</v>
      </c>
      <c r="J6906" s="158">
        <f t="shared" si="213"/>
        <v>1672.5</v>
      </c>
    </row>
    <row r="6907" spans="1:10" ht="15.75">
      <c r="A6907" s="37">
        <f t="shared" si="212"/>
        <v>6903</v>
      </c>
      <c r="B6907" s="124" t="s">
        <v>201</v>
      </c>
      <c r="C6907" s="125" t="s">
        <v>9787</v>
      </c>
      <c r="D6907" s="125" t="s">
        <v>9788</v>
      </c>
      <c r="E6907" s="125" t="s">
        <v>13409</v>
      </c>
      <c r="F6907" s="125"/>
      <c r="G6907" s="125">
        <v>1</v>
      </c>
      <c r="H6907" s="152">
        <v>740</v>
      </c>
      <c r="I6907" s="162">
        <v>0.25</v>
      </c>
      <c r="J6907" s="158">
        <f t="shared" si="213"/>
        <v>555</v>
      </c>
    </row>
    <row r="6908" spans="1:10" ht="15.75">
      <c r="A6908" s="37">
        <f t="shared" si="212"/>
        <v>6904</v>
      </c>
      <c r="B6908" s="124" t="s">
        <v>201</v>
      </c>
      <c r="C6908" s="125" t="s">
        <v>9789</v>
      </c>
      <c r="D6908" s="125" t="s">
        <v>9790</v>
      </c>
      <c r="E6908" s="125" t="s">
        <v>13409</v>
      </c>
      <c r="F6908" s="125"/>
      <c r="G6908" s="125">
        <v>1</v>
      </c>
      <c r="H6908" s="152">
        <v>242</v>
      </c>
      <c r="I6908" s="162">
        <v>0.25</v>
      </c>
      <c r="J6908" s="158">
        <f t="shared" si="213"/>
        <v>181.5</v>
      </c>
    </row>
    <row r="6909" spans="1:10" ht="15.75">
      <c r="A6909" s="37">
        <f t="shared" si="212"/>
        <v>6905</v>
      </c>
      <c r="B6909" s="124" t="s">
        <v>201</v>
      </c>
      <c r="C6909" s="125" t="s">
        <v>9791</v>
      </c>
      <c r="D6909" s="125" t="s">
        <v>9792</v>
      </c>
      <c r="E6909" s="125" t="s">
        <v>13409</v>
      </c>
      <c r="F6909" s="125"/>
      <c r="G6909" s="125">
        <v>1</v>
      </c>
      <c r="H6909" s="152">
        <v>311</v>
      </c>
      <c r="I6909" s="162">
        <v>0.25</v>
      </c>
      <c r="J6909" s="158">
        <f t="shared" si="213"/>
        <v>233.25</v>
      </c>
    </row>
    <row r="6910" spans="1:10" ht="15.75">
      <c r="A6910" s="37">
        <f t="shared" si="212"/>
        <v>6906</v>
      </c>
      <c r="B6910" s="124" t="s">
        <v>201</v>
      </c>
      <c r="C6910" s="125" t="s">
        <v>9793</v>
      </c>
      <c r="D6910" s="125" t="s">
        <v>9794</v>
      </c>
      <c r="E6910" s="125" t="s">
        <v>13409</v>
      </c>
      <c r="F6910" s="125"/>
      <c r="G6910" s="125">
        <v>1</v>
      </c>
      <c r="H6910" s="152">
        <v>595</v>
      </c>
      <c r="I6910" s="162">
        <v>0.25</v>
      </c>
      <c r="J6910" s="158">
        <f t="shared" si="213"/>
        <v>446.25</v>
      </c>
    </row>
    <row r="6911" spans="1:10" ht="15.75">
      <c r="A6911" s="37">
        <f t="shared" si="212"/>
        <v>6907</v>
      </c>
      <c r="B6911" s="124" t="s">
        <v>201</v>
      </c>
      <c r="C6911" s="125" t="s">
        <v>9795</v>
      </c>
      <c r="D6911" s="125" t="s">
        <v>9796</v>
      </c>
      <c r="E6911" s="125" t="s">
        <v>13409</v>
      </c>
      <c r="F6911" s="125"/>
      <c r="G6911" s="125">
        <v>1</v>
      </c>
      <c r="H6911" s="152">
        <v>1140</v>
      </c>
      <c r="I6911" s="162">
        <v>0.25</v>
      </c>
      <c r="J6911" s="158">
        <f t="shared" si="213"/>
        <v>855</v>
      </c>
    </row>
    <row r="6912" spans="1:10" ht="15.75">
      <c r="A6912" s="37">
        <f t="shared" si="212"/>
        <v>6908</v>
      </c>
      <c r="B6912" s="124" t="s">
        <v>201</v>
      </c>
      <c r="C6912" s="125" t="s">
        <v>9797</v>
      </c>
      <c r="D6912" s="125" t="s">
        <v>9798</v>
      </c>
      <c r="E6912" s="125" t="s">
        <v>13409</v>
      </c>
      <c r="F6912" s="125"/>
      <c r="G6912" s="125">
        <v>1</v>
      </c>
      <c r="H6912" s="152">
        <v>1940</v>
      </c>
      <c r="I6912" s="162">
        <v>0.25</v>
      </c>
      <c r="J6912" s="158">
        <f t="shared" si="213"/>
        <v>1455</v>
      </c>
    </row>
    <row r="6913" spans="1:10" ht="15.75">
      <c r="A6913" s="37">
        <f t="shared" si="212"/>
        <v>6909</v>
      </c>
      <c r="B6913" s="124" t="s">
        <v>201</v>
      </c>
      <c r="C6913" s="125" t="s">
        <v>9799</v>
      </c>
      <c r="D6913" s="125" t="s">
        <v>9800</v>
      </c>
      <c r="E6913" s="125" t="s">
        <v>13409</v>
      </c>
      <c r="F6913" s="125"/>
      <c r="G6913" s="125">
        <v>1</v>
      </c>
      <c r="H6913" s="152">
        <v>76</v>
      </c>
      <c r="I6913" s="162">
        <v>0.25</v>
      </c>
      <c r="J6913" s="158">
        <f t="shared" si="213"/>
        <v>57</v>
      </c>
    </row>
    <row r="6914" spans="1:10" ht="90">
      <c r="A6914" s="37">
        <f t="shared" si="212"/>
        <v>6910</v>
      </c>
      <c r="B6914" s="124" t="s">
        <v>201</v>
      </c>
      <c r="C6914" s="125" t="s">
        <v>9801</v>
      </c>
      <c r="D6914" s="125" t="s">
        <v>9802</v>
      </c>
      <c r="E6914" s="125" t="s">
        <v>13409</v>
      </c>
      <c r="F6914" s="125"/>
      <c r="G6914" s="125">
        <v>1</v>
      </c>
      <c r="H6914" s="152">
        <v>2380</v>
      </c>
      <c r="I6914" s="162">
        <v>0.25</v>
      </c>
      <c r="J6914" s="158">
        <f t="shared" si="213"/>
        <v>1785</v>
      </c>
    </row>
    <row r="6915" spans="1:10" ht="15.75">
      <c r="A6915" s="37">
        <f t="shared" si="212"/>
        <v>6911</v>
      </c>
      <c r="B6915" s="124" t="s">
        <v>201</v>
      </c>
      <c r="C6915" s="125" t="s">
        <v>9803</v>
      </c>
      <c r="D6915" s="125" t="s">
        <v>9804</v>
      </c>
      <c r="E6915" s="125" t="s">
        <v>13409</v>
      </c>
      <c r="F6915" s="125"/>
      <c r="G6915" s="125">
        <v>1</v>
      </c>
      <c r="H6915" s="152">
        <v>2520</v>
      </c>
      <c r="I6915" s="162">
        <v>0.25</v>
      </c>
      <c r="J6915" s="158">
        <f t="shared" si="213"/>
        <v>1890</v>
      </c>
    </row>
    <row r="6916" spans="1:10" ht="15.75">
      <c r="A6916" s="37">
        <f t="shared" si="212"/>
        <v>6912</v>
      </c>
      <c r="B6916" s="124" t="s">
        <v>201</v>
      </c>
      <c r="C6916" s="125" t="s">
        <v>9805</v>
      </c>
      <c r="D6916" s="125" t="s">
        <v>9806</v>
      </c>
      <c r="E6916" s="125" t="s">
        <v>13409</v>
      </c>
      <c r="F6916" s="125"/>
      <c r="G6916" s="125">
        <v>1</v>
      </c>
      <c r="H6916" s="152">
        <v>2520</v>
      </c>
      <c r="I6916" s="162">
        <v>0.25</v>
      </c>
      <c r="J6916" s="158">
        <f t="shared" si="213"/>
        <v>1890</v>
      </c>
    </row>
    <row r="6917" spans="1:10" ht="15.75">
      <c r="A6917" s="37">
        <f t="shared" si="212"/>
        <v>6913</v>
      </c>
      <c r="B6917" s="124" t="s">
        <v>201</v>
      </c>
      <c r="C6917" s="125" t="s">
        <v>9807</v>
      </c>
      <c r="D6917" s="125" t="s">
        <v>9808</v>
      </c>
      <c r="E6917" s="125" t="s">
        <v>13409</v>
      </c>
      <c r="F6917" s="125"/>
      <c r="G6917" s="125">
        <v>1</v>
      </c>
      <c r="H6917" s="152">
        <v>2540</v>
      </c>
      <c r="I6917" s="162">
        <v>0.25</v>
      </c>
      <c r="J6917" s="158">
        <f t="shared" si="213"/>
        <v>1905</v>
      </c>
    </row>
    <row r="6918" spans="1:10" ht="15.75">
      <c r="A6918" s="37">
        <f t="shared" si="212"/>
        <v>6914</v>
      </c>
      <c r="B6918" s="124" t="s">
        <v>201</v>
      </c>
      <c r="C6918" s="125" t="s">
        <v>9809</v>
      </c>
      <c r="D6918" s="125" t="s">
        <v>9810</v>
      </c>
      <c r="E6918" s="125" t="s">
        <v>13409</v>
      </c>
      <c r="F6918" s="125"/>
      <c r="G6918" s="125">
        <v>1</v>
      </c>
      <c r="H6918" s="152">
        <v>2520</v>
      </c>
      <c r="I6918" s="162">
        <v>0.25</v>
      </c>
      <c r="J6918" s="158">
        <f t="shared" si="213"/>
        <v>1890</v>
      </c>
    </row>
    <row r="6919" spans="1:10" ht="15.75">
      <c r="A6919" s="37">
        <f t="shared" ref="A6919:A6982" si="214">A6918+1</f>
        <v>6915</v>
      </c>
      <c r="B6919" s="124" t="s">
        <v>201</v>
      </c>
      <c r="C6919" s="125" t="s">
        <v>9811</v>
      </c>
      <c r="D6919" s="125" t="s">
        <v>9812</v>
      </c>
      <c r="E6919" s="125" t="s">
        <v>13409</v>
      </c>
      <c r="F6919" s="125"/>
      <c r="G6919" s="125">
        <v>1</v>
      </c>
      <c r="H6919" s="152">
        <v>70</v>
      </c>
      <c r="I6919" s="162">
        <v>0.25</v>
      </c>
      <c r="J6919" s="158">
        <f t="shared" si="213"/>
        <v>52.5</v>
      </c>
    </row>
    <row r="6920" spans="1:10" ht="15.75">
      <c r="A6920" s="37">
        <f t="shared" si="214"/>
        <v>6916</v>
      </c>
      <c r="B6920" s="124" t="s">
        <v>201</v>
      </c>
      <c r="C6920" s="125" t="s">
        <v>9813</v>
      </c>
      <c r="D6920" s="125" t="s">
        <v>9814</v>
      </c>
      <c r="E6920" s="125" t="s">
        <v>13409</v>
      </c>
      <c r="F6920" s="125"/>
      <c r="G6920" s="125">
        <v>1</v>
      </c>
      <c r="H6920" s="152">
        <v>2520</v>
      </c>
      <c r="I6920" s="162">
        <v>0.25</v>
      </c>
      <c r="J6920" s="158">
        <f t="shared" si="213"/>
        <v>1890</v>
      </c>
    </row>
    <row r="6921" spans="1:10" ht="15.75">
      <c r="A6921" s="37">
        <f t="shared" si="214"/>
        <v>6917</v>
      </c>
      <c r="B6921" s="124" t="s">
        <v>201</v>
      </c>
      <c r="C6921" s="125" t="s">
        <v>9815</v>
      </c>
      <c r="D6921" s="125" t="s">
        <v>9816</v>
      </c>
      <c r="E6921" s="125" t="s">
        <v>13409</v>
      </c>
      <c r="F6921" s="125"/>
      <c r="G6921" s="125">
        <v>1</v>
      </c>
      <c r="H6921" s="152">
        <v>2540</v>
      </c>
      <c r="I6921" s="162">
        <v>0.25</v>
      </c>
      <c r="J6921" s="158">
        <f t="shared" si="213"/>
        <v>1905</v>
      </c>
    </row>
    <row r="6922" spans="1:10" ht="15.75">
      <c r="A6922" s="37">
        <f t="shared" si="214"/>
        <v>6918</v>
      </c>
      <c r="B6922" s="124" t="s">
        <v>201</v>
      </c>
      <c r="C6922" s="125" t="s">
        <v>9817</v>
      </c>
      <c r="D6922" s="125" t="s">
        <v>9818</v>
      </c>
      <c r="E6922" s="125" t="s">
        <v>13409</v>
      </c>
      <c r="F6922" s="125"/>
      <c r="G6922" s="125">
        <v>1</v>
      </c>
      <c r="H6922" s="152">
        <v>2540</v>
      </c>
      <c r="I6922" s="162">
        <v>0.25</v>
      </c>
      <c r="J6922" s="158">
        <f t="shared" si="213"/>
        <v>1905</v>
      </c>
    </row>
    <row r="6923" spans="1:10" ht="45">
      <c r="A6923" s="37">
        <f t="shared" si="214"/>
        <v>6919</v>
      </c>
      <c r="B6923" s="124" t="s">
        <v>201</v>
      </c>
      <c r="C6923" s="125" t="s">
        <v>9820</v>
      </c>
      <c r="D6923" s="125" t="s">
        <v>9821</v>
      </c>
      <c r="E6923" s="125" t="s">
        <v>13409</v>
      </c>
      <c r="F6923" s="125"/>
      <c r="G6923" s="125">
        <v>1</v>
      </c>
      <c r="H6923" s="152">
        <v>3610</v>
      </c>
      <c r="I6923" s="162">
        <v>0.25</v>
      </c>
      <c r="J6923" s="158">
        <f t="shared" si="213"/>
        <v>2707.5</v>
      </c>
    </row>
    <row r="6924" spans="1:10" ht="60">
      <c r="A6924" s="37">
        <f t="shared" si="214"/>
        <v>6920</v>
      </c>
      <c r="B6924" s="124" t="s">
        <v>201</v>
      </c>
      <c r="C6924" s="125" t="s">
        <v>9822</v>
      </c>
      <c r="D6924" s="125" t="s">
        <v>9823</v>
      </c>
      <c r="E6924" s="125" t="s">
        <v>13409</v>
      </c>
      <c r="F6924" s="125"/>
      <c r="G6924" s="125">
        <v>1</v>
      </c>
      <c r="H6924" s="152">
        <v>4020</v>
      </c>
      <c r="I6924" s="162">
        <v>0.25</v>
      </c>
      <c r="J6924" s="158">
        <f t="shared" si="213"/>
        <v>3015</v>
      </c>
    </row>
    <row r="6925" spans="1:10" ht="45">
      <c r="A6925" s="37">
        <f t="shared" si="214"/>
        <v>6921</v>
      </c>
      <c r="B6925" s="124" t="s">
        <v>201</v>
      </c>
      <c r="C6925" s="125" t="s">
        <v>9824</v>
      </c>
      <c r="D6925" s="125" t="s">
        <v>9825</v>
      </c>
      <c r="E6925" s="125" t="s">
        <v>13409</v>
      </c>
      <c r="F6925" s="125"/>
      <c r="G6925" s="125">
        <v>1</v>
      </c>
      <c r="H6925" s="152">
        <v>3810</v>
      </c>
      <c r="I6925" s="162">
        <v>0.25</v>
      </c>
      <c r="J6925" s="158">
        <f t="shared" si="213"/>
        <v>2857.5</v>
      </c>
    </row>
    <row r="6926" spans="1:10" ht="15.75">
      <c r="A6926" s="37">
        <f t="shared" si="214"/>
        <v>6922</v>
      </c>
      <c r="B6926" s="124" t="s">
        <v>201</v>
      </c>
      <c r="C6926" s="125" t="s">
        <v>9826</v>
      </c>
      <c r="D6926" s="125" t="s">
        <v>9827</v>
      </c>
      <c r="E6926" s="125" t="s">
        <v>13409</v>
      </c>
      <c r="F6926" s="125"/>
      <c r="G6926" s="125">
        <v>1</v>
      </c>
      <c r="H6926" s="152">
        <v>4090</v>
      </c>
      <c r="I6926" s="162">
        <v>0.25</v>
      </c>
      <c r="J6926" s="158">
        <f t="shared" si="213"/>
        <v>3067.5</v>
      </c>
    </row>
    <row r="6927" spans="1:10" ht="15.75">
      <c r="A6927" s="37">
        <f t="shared" si="214"/>
        <v>6923</v>
      </c>
      <c r="B6927" s="124" t="s">
        <v>201</v>
      </c>
      <c r="C6927" s="125" t="s">
        <v>9828</v>
      </c>
      <c r="D6927" s="125" t="s">
        <v>9829</v>
      </c>
      <c r="E6927" s="125" t="s">
        <v>13409</v>
      </c>
      <c r="F6927" s="125"/>
      <c r="G6927" s="125">
        <v>1</v>
      </c>
      <c r="H6927" s="152">
        <v>4090</v>
      </c>
      <c r="I6927" s="162">
        <v>0.25</v>
      </c>
      <c r="J6927" s="158">
        <f t="shared" si="213"/>
        <v>3067.5</v>
      </c>
    </row>
    <row r="6928" spans="1:10" ht="15.75">
      <c r="A6928" s="37">
        <f t="shared" si="214"/>
        <v>6924</v>
      </c>
      <c r="B6928" s="124" t="s">
        <v>201</v>
      </c>
      <c r="C6928" s="125" t="s">
        <v>9830</v>
      </c>
      <c r="D6928" s="125" t="s">
        <v>9831</v>
      </c>
      <c r="E6928" s="125" t="s">
        <v>13409</v>
      </c>
      <c r="F6928" s="125"/>
      <c r="G6928" s="125">
        <v>1</v>
      </c>
      <c r="H6928" s="152">
        <v>4090</v>
      </c>
      <c r="I6928" s="162">
        <v>0.25</v>
      </c>
      <c r="J6928" s="158">
        <f t="shared" si="213"/>
        <v>3067.5</v>
      </c>
    </row>
    <row r="6929" spans="1:10" ht="45">
      <c r="A6929" s="37">
        <f t="shared" si="214"/>
        <v>6925</v>
      </c>
      <c r="B6929" s="124" t="s">
        <v>201</v>
      </c>
      <c r="C6929" s="125" t="s">
        <v>9832</v>
      </c>
      <c r="D6929" s="125" t="s">
        <v>9833</v>
      </c>
      <c r="E6929" s="125" t="s">
        <v>13409</v>
      </c>
      <c r="F6929" s="125"/>
      <c r="G6929" s="125">
        <v>1</v>
      </c>
      <c r="H6929" s="152">
        <v>3640</v>
      </c>
      <c r="I6929" s="162">
        <v>0.25</v>
      </c>
      <c r="J6929" s="158">
        <f t="shared" si="213"/>
        <v>2730</v>
      </c>
    </row>
    <row r="6930" spans="1:10" ht="15.75">
      <c r="A6930" s="37">
        <f t="shared" si="214"/>
        <v>6926</v>
      </c>
      <c r="B6930" s="124" t="s">
        <v>201</v>
      </c>
      <c r="C6930" s="125" t="s">
        <v>9834</v>
      </c>
      <c r="D6930" s="125" t="s">
        <v>9835</v>
      </c>
      <c r="E6930" s="125" t="s">
        <v>13409</v>
      </c>
      <c r="F6930" s="125"/>
      <c r="G6930" s="125">
        <v>1</v>
      </c>
      <c r="H6930" s="152">
        <v>4060</v>
      </c>
      <c r="I6930" s="162">
        <v>0.25</v>
      </c>
      <c r="J6930" s="158">
        <f t="shared" ref="J6930:J6993" si="215">H6930*(1-I6930)</f>
        <v>3045</v>
      </c>
    </row>
    <row r="6931" spans="1:10" ht="15.75">
      <c r="A6931" s="37">
        <f t="shared" si="214"/>
        <v>6927</v>
      </c>
      <c r="B6931" s="124" t="s">
        <v>201</v>
      </c>
      <c r="C6931" s="125" t="s">
        <v>14485</v>
      </c>
      <c r="D6931" s="125" t="s">
        <v>9836</v>
      </c>
      <c r="E6931" s="125" t="s">
        <v>13409</v>
      </c>
      <c r="F6931" s="125"/>
      <c r="G6931" s="125">
        <v>1</v>
      </c>
      <c r="H6931" s="152">
        <v>339</v>
      </c>
      <c r="I6931" s="162">
        <v>0.25</v>
      </c>
      <c r="J6931" s="158">
        <f t="shared" si="215"/>
        <v>254.25</v>
      </c>
    </row>
    <row r="6932" spans="1:10" ht="15.75">
      <c r="A6932" s="37">
        <f t="shared" si="214"/>
        <v>6928</v>
      </c>
      <c r="B6932" s="124" t="s">
        <v>201</v>
      </c>
      <c r="C6932" s="125" t="s">
        <v>9837</v>
      </c>
      <c r="D6932" s="125" t="s">
        <v>9838</v>
      </c>
      <c r="E6932" s="125" t="s">
        <v>13409</v>
      </c>
      <c r="F6932" s="125"/>
      <c r="G6932" s="125">
        <v>1</v>
      </c>
      <c r="H6932" s="152">
        <v>339</v>
      </c>
      <c r="I6932" s="162">
        <v>0.25</v>
      </c>
      <c r="J6932" s="158">
        <f t="shared" si="215"/>
        <v>254.25</v>
      </c>
    </row>
    <row r="6933" spans="1:10" ht="15.75">
      <c r="A6933" s="37">
        <f t="shared" si="214"/>
        <v>6929</v>
      </c>
      <c r="B6933" s="124" t="s">
        <v>201</v>
      </c>
      <c r="C6933" s="125" t="s">
        <v>9839</v>
      </c>
      <c r="D6933" s="125" t="s">
        <v>9840</v>
      </c>
      <c r="E6933" s="125" t="s">
        <v>13409</v>
      </c>
      <c r="F6933" s="125"/>
      <c r="G6933" s="125">
        <v>1</v>
      </c>
      <c r="H6933" s="152">
        <v>1060</v>
      </c>
      <c r="I6933" s="162">
        <v>0.25</v>
      </c>
      <c r="J6933" s="158">
        <f t="shared" si="215"/>
        <v>795</v>
      </c>
    </row>
    <row r="6934" spans="1:10" ht="15.75">
      <c r="A6934" s="37">
        <f t="shared" si="214"/>
        <v>6930</v>
      </c>
      <c r="B6934" s="124" t="s">
        <v>201</v>
      </c>
      <c r="C6934" s="125" t="s">
        <v>9841</v>
      </c>
      <c r="D6934" s="125" t="s">
        <v>9842</v>
      </c>
      <c r="E6934" s="125" t="s">
        <v>13409</v>
      </c>
      <c r="F6934" s="125"/>
      <c r="G6934" s="125">
        <v>1</v>
      </c>
      <c r="H6934" s="152">
        <v>524</v>
      </c>
      <c r="I6934" s="162">
        <v>0.25</v>
      </c>
      <c r="J6934" s="158">
        <f t="shared" si="215"/>
        <v>393</v>
      </c>
    </row>
    <row r="6935" spans="1:10" ht="30">
      <c r="A6935" s="37">
        <f t="shared" si="214"/>
        <v>6931</v>
      </c>
      <c r="B6935" s="124" t="s">
        <v>201</v>
      </c>
      <c r="C6935" s="125" t="s">
        <v>9843</v>
      </c>
      <c r="D6935" s="125" t="s">
        <v>9844</v>
      </c>
      <c r="E6935" s="125" t="s">
        <v>13409</v>
      </c>
      <c r="F6935" s="125"/>
      <c r="G6935" s="125">
        <v>1</v>
      </c>
      <c r="H6935" s="152">
        <v>1400</v>
      </c>
      <c r="I6935" s="162">
        <v>0.25</v>
      </c>
      <c r="J6935" s="158">
        <f t="shared" si="215"/>
        <v>1050</v>
      </c>
    </row>
    <row r="6936" spans="1:10" ht="30">
      <c r="A6936" s="37">
        <f t="shared" si="214"/>
        <v>6932</v>
      </c>
      <c r="B6936" s="124" t="s">
        <v>201</v>
      </c>
      <c r="C6936" s="125" t="s">
        <v>9845</v>
      </c>
      <c r="D6936" s="125" t="s">
        <v>9846</v>
      </c>
      <c r="E6936" s="125" t="s">
        <v>13409</v>
      </c>
      <c r="F6936" s="125"/>
      <c r="G6936" s="125">
        <v>1</v>
      </c>
      <c r="H6936" s="152">
        <v>1040</v>
      </c>
      <c r="I6936" s="162">
        <v>0.25</v>
      </c>
      <c r="J6936" s="158">
        <f t="shared" si="215"/>
        <v>780</v>
      </c>
    </row>
    <row r="6937" spans="1:10" ht="15.75">
      <c r="A6937" s="37">
        <f t="shared" si="214"/>
        <v>6933</v>
      </c>
      <c r="B6937" s="124" t="s">
        <v>201</v>
      </c>
      <c r="C6937" s="125" t="s">
        <v>9847</v>
      </c>
      <c r="D6937" s="125" t="s">
        <v>9848</v>
      </c>
      <c r="E6937" s="125" t="s">
        <v>13409</v>
      </c>
      <c r="F6937" s="125"/>
      <c r="G6937" s="125">
        <v>1</v>
      </c>
      <c r="H6937" s="152">
        <v>313</v>
      </c>
      <c r="I6937" s="162">
        <v>0.25</v>
      </c>
      <c r="J6937" s="158">
        <f t="shared" si="215"/>
        <v>234.75</v>
      </c>
    </row>
    <row r="6938" spans="1:10" ht="15.75">
      <c r="A6938" s="37">
        <f t="shared" si="214"/>
        <v>6934</v>
      </c>
      <c r="B6938" s="124" t="s">
        <v>201</v>
      </c>
      <c r="C6938" s="125" t="s">
        <v>10731</v>
      </c>
      <c r="D6938" s="125" t="s">
        <v>10732</v>
      </c>
      <c r="E6938" s="125" t="s">
        <v>13409</v>
      </c>
      <c r="F6938" s="125"/>
      <c r="G6938" s="125">
        <v>1</v>
      </c>
      <c r="H6938" s="152">
        <v>3470</v>
      </c>
      <c r="I6938" s="162">
        <v>0.25</v>
      </c>
      <c r="J6938" s="158">
        <f t="shared" si="215"/>
        <v>2602.5</v>
      </c>
    </row>
    <row r="6939" spans="1:10" ht="45">
      <c r="A6939" s="37">
        <f t="shared" si="214"/>
        <v>6935</v>
      </c>
      <c r="B6939" s="124" t="s">
        <v>201</v>
      </c>
      <c r="C6939" s="125" t="s">
        <v>10733</v>
      </c>
      <c r="D6939" s="125" t="s">
        <v>10734</v>
      </c>
      <c r="E6939" s="125" t="s">
        <v>13409</v>
      </c>
      <c r="F6939" s="125"/>
      <c r="G6939" s="125">
        <v>1</v>
      </c>
      <c r="H6939" s="152">
        <v>19060</v>
      </c>
      <c r="I6939" s="162">
        <v>0.25</v>
      </c>
      <c r="J6939" s="158">
        <f t="shared" si="215"/>
        <v>14295</v>
      </c>
    </row>
    <row r="6940" spans="1:10" ht="15.75">
      <c r="A6940" s="37">
        <f t="shared" si="214"/>
        <v>6936</v>
      </c>
      <c r="B6940" s="124" t="s">
        <v>201</v>
      </c>
      <c r="C6940" s="125" t="s">
        <v>14486</v>
      </c>
      <c r="D6940" s="125" t="s">
        <v>14487</v>
      </c>
      <c r="E6940" s="125" t="s">
        <v>13409</v>
      </c>
      <c r="F6940" s="125"/>
      <c r="G6940" s="125">
        <v>1</v>
      </c>
      <c r="H6940" s="152">
        <v>26980</v>
      </c>
      <c r="I6940" s="162">
        <v>0.25</v>
      </c>
      <c r="J6940" s="158">
        <f t="shared" si="215"/>
        <v>20235</v>
      </c>
    </row>
    <row r="6941" spans="1:10" ht="30">
      <c r="A6941" s="37">
        <f t="shared" si="214"/>
        <v>6937</v>
      </c>
      <c r="B6941" s="124" t="s">
        <v>201</v>
      </c>
      <c r="C6941" s="125" t="s">
        <v>14488</v>
      </c>
      <c r="D6941" s="125" t="s">
        <v>14489</v>
      </c>
      <c r="E6941" s="125" t="s">
        <v>13409</v>
      </c>
      <c r="F6941" s="125"/>
      <c r="G6941" s="125">
        <v>1</v>
      </c>
      <c r="H6941" s="152">
        <v>37550</v>
      </c>
      <c r="I6941" s="162">
        <v>0.25</v>
      </c>
      <c r="J6941" s="158">
        <f t="shared" si="215"/>
        <v>28162.5</v>
      </c>
    </row>
    <row r="6942" spans="1:10" ht="30">
      <c r="A6942" s="37">
        <f t="shared" si="214"/>
        <v>6938</v>
      </c>
      <c r="B6942" s="124" t="s">
        <v>201</v>
      </c>
      <c r="C6942" s="125" t="s">
        <v>14490</v>
      </c>
      <c r="D6942" s="125" t="s">
        <v>14491</v>
      </c>
      <c r="E6942" s="125" t="s">
        <v>13409</v>
      </c>
      <c r="F6942" s="125"/>
      <c r="G6942" s="125">
        <v>1</v>
      </c>
      <c r="H6942" s="152">
        <v>38370</v>
      </c>
      <c r="I6942" s="162">
        <v>0.25</v>
      </c>
      <c r="J6942" s="158">
        <f t="shared" si="215"/>
        <v>28777.5</v>
      </c>
    </row>
    <row r="6943" spans="1:10" ht="15.75">
      <c r="A6943" s="37">
        <f t="shared" si="214"/>
        <v>6939</v>
      </c>
      <c r="B6943" s="124" t="s">
        <v>201</v>
      </c>
      <c r="C6943" s="125" t="s">
        <v>14492</v>
      </c>
      <c r="D6943" s="125" t="s">
        <v>14493</v>
      </c>
      <c r="E6943" s="125" t="s">
        <v>13409</v>
      </c>
      <c r="F6943" s="125"/>
      <c r="G6943" s="125">
        <v>1</v>
      </c>
      <c r="H6943" s="152">
        <v>36010</v>
      </c>
      <c r="I6943" s="162">
        <v>0.25</v>
      </c>
      <c r="J6943" s="158">
        <f t="shared" si="215"/>
        <v>27007.5</v>
      </c>
    </row>
    <row r="6944" spans="1:10" ht="15.75">
      <c r="A6944" s="37">
        <f t="shared" si="214"/>
        <v>6940</v>
      </c>
      <c r="B6944" s="124" t="s">
        <v>201</v>
      </c>
      <c r="C6944" s="125" t="s">
        <v>14494</v>
      </c>
      <c r="D6944" s="125" t="s">
        <v>14495</v>
      </c>
      <c r="E6944" s="125" t="s">
        <v>13409</v>
      </c>
      <c r="F6944" s="125"/>
      <c r="G6944" s="125">
        <v>1</v>
      </c>
      <c r="H6944" s="152">
        <v>37560</v>
      </c>
      <c r="I6944" s="162">
        <v>0.25</v>
      </c>
      <c r="J6944" s="158">
        <f t="shared" si="215"/>
        <v>28170</v>
      </c>
    </row>
    <row r="6945" spans="1:10" ht="15.75">
      <c r="A6945" s="37">
        <f t="shared" si="214"/>
        <v>6941</v>
      </c>
      <c r="B6945" s="124" t="s">
        <v>201</v>
      </c>
      <c r="C6945" s="125" t="s">
        <v>14496</v>
      </c>
      <c r="D6945" s="125" t="s">
        <v>14497</v>
      </c>
      <c r="E6945" s="125" t="s">
        <v>13409</v>
      </c>
      <c r="F6945" s="125"/>
      <c r="G6945" s="125">
        <v>1</v>
      </c>
      <c r="H6945" s="152">
        <v>36010</v>
      </c>
      <c r="I6945" s="162">
        <v>0.25</v>
      </c>
      <c r="J6945" s="158">
        <f t="shared" si="215"/>
        <v>27007.5</v>
      </c>
    </row>
    <row r="6946" spans="1:10" ht="15.75">
      <c r="A6946" s="37">
        <f t="shared" si="214"/>
        <v>6942</v>
      </c>
      <c r="B6946" s="124" t="s">
        <v>201</v>
      </c>
      <c r="C6946" s="125" t="s">
        <v>14498</v>
      </c>
      <c r="D6946" s="125" t="s">
        <v>14499</v>
      </c>
      <c r="E6946" s="125" t="s">
        <v>13409</v>
      </c>
      <c r="F6946" s="125"/>
      <c r="G6946" s="125">
        <v>1</v>
      </c>
      <c r="H6946" s="152">
        <v>38500</v>
      </c>
      <c r="I6946" s="162">
        <v>0.25</v>
      </c>
      <c r="J6946" s="158">
        <f t="shared" si="215"/>
        <v>28875</v>
      </c>
    </row>
    <row r="6947" spans="1:10" ht="15.75">
      <c r="A6947" s="37">
        <f t="shared" si="214"/>
        <v>6943</v>
      </c>
      <c r="B6947" s="124" t="s">
        <v>201</v>
      </c>
      <c r="C6947" s="125" t="s">
        <v>14500</v>
      </c>
      <c r="D6947" s="125" t="s">
        <v>14501</v>
      </c>
      <c r="E6947" s="125" t="s">
        <v>13409</v>
      </c>
      <c r="F6947" s="125"/>
      <c r="G6947" s="125">
        <v>1</v>
      </c>
      <c r="H6947" s="152">
        <v>38480</v>
      </c>
      <c r="I6947" s="162">
        <v>0.25</v>
      </c>
      <c r="J6947" s="158">
        <f t="shared" si="215"/>
        <v>28860</v>
      </c>
    </row>
    <row r="6948" spans="1:10" ht="15.75">
      <c r="A6948" s="37">
        <f t="shared" si="214"/>
        <v>6944</v>
      </c>
      <c r="B6948" s="124" t="s">
        <v>201</v>
      </c>
      <c r="C6948" s="125" t="s">
        <v>14502</v>
      </c>
      <c r="D6948" s="125" t="s">
        <v>14503</v>
      </c>
      <c r="E6948" s="125" t="s">
        <v>13409</v>
      </c>
      <c r="F6948" s="125"/>
      <c r="G6948" s="125">
        <v>1</v>
      </c>
      <c r="H6948" s="152">
        <v>39310</v>
      </c>
      <c r="I6948" s="162">
        <v>0.25</v>
      </c>
      <c r="J6948" s="158">
        <f t="shared" si="215"/>
        <v>29482.5</v>
      </c>
    </row>
    <row r="6949" spans="1:10" ht="30">
      <c r="A6949" s="37">
        <f t="shared" si="214"/>
        <v>6945</v>
      </c>
      <c r="B6949" s="124" t="s">
        <v>201</v>
      </c>
      <c r="C6949" s="125" t="s">
        <v>10735</v>
      </c>
      <c r="D6949" s="125" t="s">
        <v>10736</v>
      </c>
      <c r="E6949" s="125" t="s">
        <v>13409</v>
      </c>
      <c r="F6949" s="125"/>
      <c r="G6949" s="125">
        <v>1</v>
      </c>
      <c r="H6949" s="152">
        <v>3370</v>
      </c>
      <c r="I6949" s="162">
        <v>0.25</v>
      </c>
      <c r="J6949" s="158">
        <f t="shared" si="215"/>
        <v>2527.5</v>
      </c>
    </row>
    <row r="6950" spans="1:10" ht="30">
      <c r="A6950" s="37">
        <f t="shared" si="214"/>
        <v>6946</v>
      </c>
      <c r="B6950" s="124" t="s">
        <v>201</v>
      </c>
      <c r="C6950" s="125" t="s">
        <v>10737</v>
      </c>
      <c r="D6950" s="125" t="s">
        <v>10738</v>
      </c>
      <c r="E6950" s="125" t="s">
        <v>13409</v>
      </c>
      <c r="F6950" s="125"/>
      <c r="G6950" s="125">
        <v>1</v>
      </c>
      <c r="H6950" s="152">
        <v>4360</v>
      </c>
      <c r="I6950" s="162">
        <v>0.25</v>
      </c>
      <c r="J6950" s="158">
        <f t="shared" si="215"/>
        <v>3270</v>
      </c>
    </row>
    <row r="6951" spans="1:10" ht="15.75">
      <c r="A6951" s="37">
        <f t="shared" si="214"/>
        <v>6947</v>
      </c>
      <c r="B6951" s="124" t="s">
        <v>201</v>
      </c>
      <c r="C6951" s="125" t="s">
        <v>10739</v>
      </c>
      <c r="D6951" s="125" t="s">
        <v>14504</v>
      </c>
      <c r="E6951" s="125" t="s">
        <v>13409</v>
      </c>
      <c r="F6951" s="125"/>
      <c r="G6951" s="125">
        <v>1</v>
      </c>
      <c r="H6951" s="152">
        <v>730</v>
      </c>
      <c r="I6951" s="162">
        <v>0.25</v>
      </c>
      <c r="J6951" s="158">
        <f t="shared" si="215"/>
        <v>547.5</v>
      </c>
    </row>
    <row r="6952" spans="1:10" ht="30">
      <c r="A6952" s="37">
        <f t="shared" si="214"/>
        <v>6948</v>
      </c>
      <c r="B6952" s="124" t="s">
        <v>201</v>
      </c>
      <c r="C6952" s="125" t="s">
        <v>10173</v>
      </c>
      <c r="D6952" s="125" t="s">
        <v>10174</v>
      </c>
      <c r="E6952" s="125" t="s">
        <v>13409</v>
      </c>
      <c r="F6952" s="125"/>
      <c r="G6952" s="125">
        <v>1</v>
      </c>
      <c r="H6952" s="152">
        <v>1850</v>
      </c>
      <c r="I6952" s="162">
        <v>0.25</v>
      </c>
      <c r="J6952" s="158">
        <f t="shared" si="215"/>
        <v>1387.5</v>
      </c>
    </row>
    <row r="6953" spans="1:10" ht="30">
      <c r="A6953" s="37">
        <f t="shared" si="214"/>
        <v>6949</v>
      </c>
      <c r="B6953" s="124" t="s">
        <v>201</v>
      </c>
      <c r="C6953" s="125" t="s">
        <v>10175</v>
      </c>
      <c r="D6953" s="125" t="s">
        <v>10176</v>
      </c>
      <c r="E6953" s="125" t="s">
        <v>13409</v>
      </c>
      <c r="F6953" s="125"/>
      <c r="G6953" s="125">
        <v>1</v>
      </c>
      <c r="H6953" s="152">
        <v>1990</v>
      </c>
      <c r="I6953" s="162">
        <v>0.25</v>
      </c>
      <c r="J6953" s="158">
        <f t="shared" si="215"/>
        <v>1492.5</v>
      </c>
    </row>
    <row r="6954" spans="1:10" ht="15.75">
      <c r="A6954" s="37">
        <f t="shared" si="214"/>
        <v>6950</v>
      </c>
      <c r="B6954" s="124" t="s">
        <v>201</v>
      </c>
      <c r="C6954" s="125" t="s">
        <v>10177</v>
      </c>
      <c r="D6954" s="125" t="s">
        <v>10178</v>
      </c>
      <c r="E6954" s="125" t="s">
        <v>13409</v>
      </c>
      <c r="F6954" s="125"/>
      <c r="G6954" s="125">
        <v>1</v>
      </c>
      <c r="H6954" s="152">
        <v>1860</v>
      </c>
      <c r="I6954" s="162">
        <v>0.25</v>
      </c>
      <c r="J6954" s="158">
        <f t="shared" si="215"/>
        <v>1395</v>
      </c>
    </row>
    <row r="6955" spans="1:10" ht="15.75">
      <c r="A6955" s="37">
        <f t="shared" si="214"/>
        <v>6951</v>
      </c>
      <c r="B6955" s="124" t="s">
        <v>201</v>
      </c>
      <c r="C6955" s="125" t="s">
        <v>10179</v>
      </c>
      <c r="D6955" s="125" t="s">
        <v>10180</v>
      </c>
      <c r="E6955" s="125" t="s">
        <v>13409</v>
      </c>
      <c r="F6955" s="125"/>
      <c r="G6955" s="125">
        <v>1</v>
      </c>
      <c r="H6955" s="152">
        <v>2000</v>
      </c>
      <c r="I6955" s="162">
        <v>0.25</v>
      </c>
      <c r="J6955" s="158">
        <f t="shared" si="215"/>
        <v>1500</v>
      </c>
    </row>
    <row r="6956" spans="1:10" ht="15.75">
      <c r="A6956" s="37">
        <f t="shared" si="214"/>
        <v>6952</v>
      </c>
      <c r="B6956" s="124" t="s">
        <v>201</v>
      </c>
      <c r="C6956" s="125" t="s">
        <v>10181</v>
      </c>
      <c r="D6956" s="125" t="s">
        <v>10182</v>
      </c>
      <c r="E6956" s="125" t="s">
        <v>13409</v>
      </c>
      <c r="F6956" s="125"/>
      <c r="G6956" s="125">
        <v>1</v>
      </c>
      <c r="H6956" s="152">
        <v>895</v>
      </c>
      <c r="I6956" s="162">
        <v>0.25</v>
      </c>
      <c r="J6956" s="158">
        <f t="shared" si="215"/>
        <v>671.25</v>
      </c>
    </row>
    <row r="6957" spans="1:10" ht="15.75">
      <c r="A6957" s="37">
        <f t="shared" si="214"/>
        <v>6953</v>
      </c>
      <c r="B6957" s="124" t="s">
        <v>201</v>
      </c>
      <c r="C6957" s="125" t="s">
        <v>10183</v>
      </c>
      <c r="D6957" s="125" t="s">
        <v>10184</v>
      </c>
      <c r="E6957" s="125" t="s">
        <v>13409</v>
      </c>
      <c r="F6957" s="125"/>
      <c r="G6957" s="125">
        <v>1</v>
      </c>
      <c r="H6957" s="152">
        <v>985</v>
      </c>
      <c r="I6957" s="162">
        <v>0.25</v>
      </c>
      <c r="J6957" s="158">
        <f t="shared" si="215"/>
        <v>738.75</v>
      </c>
    </row>
    <row r="6958" spans="1:10" ht="15.75">
      <c r="A6958" s="37">
        <f t="shared" si="214"/>
        <v>6954</v>
      </c>
      <c r="B6958" s="124" t="s">
        <v>201</v>
      </c>
      <c r="C6958" s="125" t="s">
        <v>10185</v>
      </c>
      <c r="D6958" s="125" t="s">
        <v>10186</v>
      </c>
      <c r="E6958" s="125" t="s">
        <v>13409</v>
      </c>
      <c r="F6958" s="125"/>
      <c r="G6958" s="125">
        <v>1</v>
      </c>
      <c r="H6958" s="152">
        <v>202</v>
      </c>
      <c r="I6958" s="162">
        <v>0.25</v>
      </c>
      <c r="J6958" s="158">
        <f t="shared" si="215"/>
        <v>151.5</v>
      </c>
    </row>
    <row r="6959" spans="1:10" ht="15.75">
      <c r="A6959" s="37">
        <f t="shared" si="214"/>
        <v>6955</v>
      </c>
      <c r="B6959" s="124" t="s">
        <v>201</v>
      </c>
      <c r="C6959" s="125" t="s">
        <v>10187</v>
      </c>
      <c r="D6959" s="125" t="s">
        <v>10188</v>
      </c>
      <c r="E6959" s="125" t="s">
        <v>13409</v>
      </c>
      <c r="F6959" s="125"/>
      <c r="G6959" s="125">
        <v>1</v>
      </c>
      <c r="H6959" s="152">
        <v>1470</v>
      </c>
      <c r="I6959" s="162">
        <v>0.25</v>
      </c>
      <c r="J6959" s="158">
        <f t="shared" si="215"/>
        <v>1102.5</v>
      </c>
    </row>
    <row r="6960" spans="1:10" ht="30">
      <c r="A6960" s="37">
        <f t="shared" si="214"/>
        <v>6956</v>
      </c>
      <c r="B6960" s="124" t="s">
        <v>201</v>
      </c>
      <c r="C6960" s="125" t="s">
        <v>10189</v>
      </c>
      <c r="D6960" s="125" t="s">
        <v>10190</v>
      </c>
      <c r="E6960" s="125" t="s">
        <v>13409</v>
      </c>
      <c r="F6960" s="125"/>
      <c r="G6960" s="125">
        <v>1</v>
      </c>
      <c r="H6960" s="152">
        <v>1170</v>
      </c>
      <c r="I6960" s="162">
        <v>0.25</v>
      </c>
      <c r="J6960" s="158">
        <f t="shared" si="215"/>
        <v>877.5</v>
      </c>
    </row>
    <row r="6961" spans="1:10" ht="15.75">
      <c r="A6961" s="37">
        <f t="shared" si="214"/>
        <v>6957</v>
      </c>
      <c r="B6961" s="124" t="s">
        <v>201</v>
      </c>
      <c r="C6961" s="125" t="s">
        <v>10191</v>
      </c>
      <c r="D6961" s="125" t="s">
        <v>10192</v>
      </c>
      <c r="E6961" s="125" t="s">
        <v>13409</v>
      </c>
      <c r="F6961" s="125"/>
      <c r="G6961" s="125">
        <v>1</v>
      </c>
      <c r="H6961" s="152">
        <v>164</v>
      </c>
      <c r="I6961" s="162">
        <v>0.25</v>
      </c>
      <c r="J6961" s="158">
        <f t="shared" si="215"/>
        <v>123</v>
      </c>
    </row>
    <row r="6962" spans="1:10" ht="15.75">
      <c r="A6962" s="37">
        <f t="shared" si="214"/>
        <v>6958</v>
      </c>
      <c r="B6962" s="124" t="s">
        <v>201</v>
      </c>
      <c r="C6962" s="125" t="s">
        <v>10193</v>
      </c>
      <c r="D6962" s="125" t="s">
        <v>10194</v>
      </c>
      <c r="E6962" s="125" t="s">
        <v>13409</v>
      </c>
      <c r="F6962" s="125"/>
      <c r="G6962" s="125">
        <v>1</v>
      </c>
      <c r="H6962" s="152">
        <v>600</v>
      </c>
      <c r="I6962" s="162">
        <v>0.25</v>
      </c>
      <c r="J6962" s="158">
        <f t="shared" si="215"/>
        <v>450</v>
      </c>
    </row>
    <row r="6963" spans="1:10" ht="15.75">
      <c r="A6963" s="37">
        <f t="shared" si="214"/>
        <v>6959</v>
      </c>
      <c r="B6963" s="124" t="s">
        <v>201</v>
      </c>
      <c r="C6963" s="125" t="s">
        <v>10195</v>
      </c>
      <c r="D6963" s="125" t="s">
        <v>10196</v>
      </c>
      <c r="E6963" s="125" t="s">
        <v>13409</v>
      </c>
      <c r="F6963" s="125"/>
      <c r="G6963" s="125">
        <v>1</v>
      </c>
      <c r="H6963" s="152">
        <v>560</v>
      </c>
      <c r="I6963" s="162">
        <v>0.25</v>
      </c>
      <c r="J6963" s="158">
        <f t="shared" si="215"/>
        <v>420</v>
      </c>
    </row>
    <row r="6964" spans="1:10" ht="15.75">
      <c r="A6964" s="37">
        <f t="shared" si="214"/>
        <v>6960</v>
      </c>
      <c r="B6964" s="124" t="s">
        <v>201</v>
      </c>
      <c r="C6964" s="125" t="s">
        <v>1352</v>
      </c>
      <c r="D6964" s="125" t="s">
        <v>10197</v>
      </c>
      <c r="E6964" s="125" t="s">
        <v>13409</v>
      </c>
      <c r="F6964" s="125"/>
      <c r="G6964" s="125">
        <v>1</v>
      </c>
      <c r="H6964" s="152">
        <v>408</v>
      </c>
      <c r="I6964" s="162">
        <v>0.25</v>
      </c>
      <c r="J6964" s="158">
        <f t="shared" si="215"/>
        <v>306</v>
      </c>
    </row>
    <row r="6965" spans="1:10" ht="15.75">
      <c r="A6965" s="37">
        <f t="shared" si="214"/>
        <v>6961</v>
      </c>
      <c r="B6965" s="124" t="s">
        <v>201</v>
      </c>
      <c r="C6965" s="125" t="s">
        <v>10198</v>
      </c>
      <c r="D6965" s="125" t="s">
        <v>10199</v>
      </c>
      <c r="E6965" s="125" t="s">
        <v>13409</v>
      </c>
      <c r="F6965" s="125"/>
      <c r="G6965" s="125">
        <v>1</v>
      </c>
      <c r="H6965" s="152">
        <v>695</v>
      </c>
      <c r="I6965" s="162">
        <v>0.25</v>
      </c>
      <c r="J6965" s="158">
        <f t="shared" si="215"/>
        <v>521.25</v>
      </c>
    </row>
    <row r="6966" spans="1:10" ht="15.75">
      <c r="A6966" s="37">
        <f t="shared" si="214"/>
        <v>6962</v>
      </c>
      <c r="B6966" s="124" t="s">
        <v>201</v>
      </c>
      <c r="C6966" s="125" t="s">
        <v>10200</v>
      </c>
      <c r="D6966" s="125" t="s">
        <v>10201</v>
      </c>
      <c r="E6966" s="125" t="s">
        <v>13409</v>
      </c>
      <c r="F6966" s="125"/>
      <c r="G6966" s="125">
        <v>1</v>
      </c>
      <c r="H6966" s="152">
        <v>640</v>
      </c>
      <c r="I6966" s="162">
        <v>0.25</v>
      </c>
      <c r="J6966" s="158">
        <f t="shared" si="215"/>
        <v>480</v>
      </c>
    </row>
    <row r="6967" spans="1:10" ht="15.75">
      <c r="A6967" s="37">
        <f t="shared" si="214"/>
        <v>6963</v>
      </c>
      <c r="B6967" s="124" t="s">
        <v>201</v>
      </c>
      <c r="C6967" s="125" t="s">
        <v>10202</v>
      </c>
      <c r="D6967" s="125" t="s">
        <v>10203</v>
      </c>
      <c r="E6967" s="125" t="s">
        <v>13409</v>
      </c>
      <c r="F6967" s="125"/>
      <c r="G6967" s="125">
        <v>1</v>
      </c>
      <c r="H6967" s="152">
        <v>600</v>
      </c>
      <c r="I6967" s="162">
        <v>0.25</v>
      </c>
      <c r="J6967" s="158">
        <f t="shared" si="215"/>
        <v>450</v>
      </c>
    </row>
    <row r="6968" spans="1:10" ht="15.75">
      <c r="A6968" s="37">
        <f t="shared" si="214"/>
        <v>6964</v>
      </c>
      <c r="B6968" s="124" t="s">
        <v>201</v>
      </c>
      <c r="C6968" s="125" t="s">
        <v>10204</v>
      </c>
      <c r="D6968" s="125" t="s">
        <v>10205</v>
      </c>
      <c r="E6968" s="125" t="s">
        <v>13409</v>
      </c>
      <c r="F6968" s="125"/>
      <c r="G6968" s="125">
        <v>1</v>
      </c>
      <c r="H6968" s="152">
        <v>535</v>
      </c>
      <c r="I6968" s="162">
        <v>0.25</v>
      </c>
      <c r="J6968" s="158">
        <f t="shared" si="215"/>
        <v>401.25</v>
      </c>
    </row>
    <row r="6969" spans="1:10" ht="15.75">
      <c r="A6969" s="37">
        <f t="shared" si="214"/>
        <v>6965</v>
      </c>
      <c r="B6969" s="124" t="s">
        <v>201</v>
      </c>
      <c r="C6969" s="125" t="s">
        <v>10206</v>
      </c>
      <c r="D6969" s="125" t="s">
        <v>10207</v>
      </c>
      <c r="E6969" s="125" t="s">
        <v>13409</v>
      </c>
      <c r="F6969" s="125"/>
      <c r="G6969" s="125">
        <v>1</v>
      </c>
      <c r="H6969" s="152">
        <v>935</v>
      </c>
      <c r="I6969" s="162">
        <v>0.25</v>
      </c>
      <c r="J6969" s="158">
        <f t="shared" si="215"/>
        <v>701.25</v>
      </c>
    </row>
    <row r="6970" spans="1:10" ht="15.75">
      <c r="A6970" s="37">
        <f t="shared" si="214"/>
        <v>6966</v>
      </c>
      <c r="B6970" s="124" t="s">
        <v>201</v>
      </c>
      <c r="C6970" s="125" t="s">
        <v>10208</v>
      </c>
      <c r="D6970" s="125" t="s">
        <v>10209</v>
      </c>
      <c r="E6970" s="125" t="s">
        <v>13409</v>
      </c>
      <c r="F6970" s="125"/>
      <c r="G6970" s="125">
        <v>1</v>
      </c>
      <c r="H6970" s="152">
        <v>875</v>
      </c>
      <c r="I6970" s="162">
        <v>0.25</v>
      </c>
      <c r="J6970" s="158">
        <f t="shared" si="215"/>
        <v>656.25</v>
      </c>
    </row>
    <row r="6971" spans="1:10" ht="15.75">
      <c r="A6971" s="37">
        <f t="shared" si="214"/>
        <v>6967</v>
      </c>
      <c r="B6971" s="124" t="s">
        <v>201</v>
      </c>
      <c r="C6971" s="125" t="s">
        <v>10210</v>
      </c>
      <c r="D6971" s="125" t="s">
        <v>10211</v>
      </c>
      <c r="E6971" s="125" t="s">
        <v>13409</v>
      </c>
      <c r="F6971" s="125"/>
      <c r="G6971" s="125">
        <v>1</v>
      </c>
      <c r="H6971" s="152">
        <v>905</v>
      </c>
      <c r="I6971" s="162">
        <v>0.25</v>
      </c>
      <c r="J6971" s="158">
        <f t="shared" si="215"/>
        <v>678.75</v>
      </c>
    </row>
    <row r="6972" spans="1:10" ht="15.75">
      <c r="A6972" s="37">
        <f t="shared" si="214"/>
        <v>6968</v>
      </c>
      <c r="B6972" s="124" t="s">
        <v>201</v>
      </c>
      <c r="C6972" s="125" t="s">
        <v>1354</v>
      </c>
      <c r="D6972" s="125" t="s">
        <v>10212</v>
      </c>
      <c r="E6972" s="125" t="s">
        <v>13409</v>
      </c>
      <c r="F6972" s="125"/>
      <c r="G6972" s="125">
        <v>1</v>
      </c>
      <c r="H6972" s="152">
        <v>755</v>
      </c>
      <c r="I6972" s="162">
        <v>0.25</v>
      </c>
      <c r="J6972" s="158">
        <f t="shared" si="215"/>
        <v>566.25</v>
      </c>
    </row>
    <row r="6973" spans="1:10" ht="15.75">
      <c r="A6973" s="37">
        <f t="shared" si="214"/>
        <v>6969</v>
      </c>
      <c r="B6973" s="124" t="s">
        <v>201</v>
      </c>
      <c r="C6973" s="125" t="s">
        <v>10213</v>
      </c>
      <c r="D6973" s="125" t="s">
        <v>10214</v>
      </c>
      <c r="E6973" s="125" t="s">
        <v>13409</v>
      </c>
      <c r="F6973" s="125"/>
      <c r="G6973" s="125">
        <v>1</v>
      </c>
      <c r="H6973" s="152">
        <v>226</v>
      </c>
      <c r="I6973" s="162">
        <v>0.25</v>
      </c>
      <c r="J6973" s="158">
        <f t="shared" si="215"/>
        <v>169.5</v>
      </c>
    </row>
    <row r="6974" spans="1:10" ht="15.75">
      <c r="A6974" s="37">
        <f t="shared" si="214"/>
        <v>6970</v>
      </c>
      <c r="B6974" s="124" t="s">
        <v>201</v>
      </c>
      <c r="C6974" s="125" t="s">
        <v>10215</v>
      </c>
      <c r="D6974" s="125" t="s">
        <v>10216</v>
      </c>
      <c r="E6974" s="125" t="s">
        <v>13409</v>
      </c>
      <c r="F6974" s="125"/>
      <c r="G6974" s="125">
        <v>1</v>
      </c>
      <c r="H6974" s="152">
        <v>1620</v>
      </c>
      <c r="I6974" s="162">
        <v>0.25</v>
      </c>
      <c r="J6974" s="158">
        <f t="shared" si="215"/>
        <v>1215</v>
      </c>
    </row>
    <row r="6975" spans="1:10" ht="15.75">
      <c r="A6975" s="37">
        <f t="shared" si="214"/>
        <v>6971</v>
      </c>
      <c r="B6975" s="124" t="s">
        <v>201</v>
      </c>
      <c r="C6975" s="125" t="s">
        <v>10217</v>
      </c>
      <c r="D6975" s="125" t="s">
        <v>10218</v>
      </c>
      <c r="E6975" s="125" t="s">
        <v>13409</v>
      </c>
      <c r="F6975" s="125"/>
      <c r="G6975" s="125">
        <v>1</v>
      </c>
      <c r="H6975" s="152">
        <v>1530</v>
      </c>
      <c r="I6975" s="162">
        <v>0.25</v>
      </c>
      <c r="J6975" s="158">
        <f t="shared" si="215"/>
        <v>1147.5</v>
      </c>
    </row>
    <row r="6976" spans="1:10" ht="15.75">
      <c r="A6976" s="37">
        <f t="shared" si="214"/>
        <v>6972</v>
      </c>
      <c r="B6976" s="124" t="s">
        <v>201</v>
      </c>
      <c r="C6976" s="125" t="s">
        <v>10219</v>
      </c>
      <c r="D6976" s="125" t="s">
        <v>10220</v>
      </c>
      <c r="E6976" s="125" t="s">
        <v>13409</v>
      </c>
      <c r="F6976" s="125"/>
      <c r="G6976" s="125">
        <v>1</v>
      </c>
      <c r="H6976" s="152">
        <v>1660</v>
      </c>
      <c r="I6976" s="162">
        <v>0.25</v>
      </c>
      <c r="J6976" s="158">
        <f t="shared" si="215"/>
        <v>1245</v>
      </c>
    </row>
    <row r="6977" spans="1:10" ht="15.75">
      <c r="A6977" s="37">
        <f t="shared" si="214"/>
        <v>6973</v>
      </c>
      <c r="B6977" s="124" t="s">
        <v>201</v>
      </c>
      <c r="C6977" s="125" t="s">
        <v>10221</v>
      </c>
      <c r="D6977" s="125" t="s">
        <v>10222</v>
      </c>
      <c r="E6977" s="125" t="s">
        <v>13409</v>
      </c>
      <c r="F6977" s="125"/>
      <c r="G6977" s="125">
        <v>1</v>
      </c>
      <c r="H6977" s="152">
        <v>1230</v>
      </c>
      <c r="I6977" s="162">
        <v>0.25</v>
      </c>
      <c r="J6977" s="158">
        <f t="shared" si="215"/>
        <v>922.5</v>
      </c>
    </row>
    <row r="6978" spans="1:10" ht="15.75">
      <c r="A6978" s="37">
        <f t="shared" si="214"/>
        <v>6974</v>
      </c>
      <c r="B6978" s="124" t="s">
        <v>201</v>
      </c>
      <c r="C6978" s="125" t="s">
        <v>10223</v>
      </c>
      <c r="D6978" s="125" t="s">
        <v>10224</v>
      </c>
      <c r="E6978" s="125" t="s">
        <v>13409</v>
      </c>
      <c r="F6978" s="125"/>
      <c r="G6978" s="125">
        <v>1</v>
      </c>
      <c r="H6978" s="152">
        <v>1270</v>
      </c>
      <c r="I6978" s="162">
        <v>0.25</v>
      </c>
      <c r="J6978" s="158">
        <f t="shared" si="215"/>
        <v>952.5</v>
      </c>
    </row>
    <row r="6979" spans="1:10" ht="15.75">
      <c r="A6979" s="37">
        <f t="shared" si="214"/>
        <v>6975</v>
      </c>
      <c r="B6979" s="124" t="s">
        <v>201</v>
      </c>
      <c r="C6979" s="125" t="s">
        <v>14505</v>
      </c>
      <c r="D6979" s="125" t="s">
        <v>14506</v>
      </c>
      <c r="E6979" s="125" t="s">
        <v>13409</v>
      </c>
      <c r="F6979" s="125"/>
      <c r="G6979" s="125">
        <v>1</v>
      </c>
      <c r="H6979" s="152">
        <v>850</v>
      </c>
      <c r="I6979" s="162">
        <v>0.25</v>
      </c>
      <c r="J6979" s="158">
        <f t="shared" si="215"/>
        <v>637.5</v>
      </c>
    </row>
    <row r="6980" spans="1:10" ht="15.75">
      <c r="A6980" s="37">
        <f t="shared" si="214"/>
        <v>6976</v>
      </c>
      <c r="B6980" s="124" t="s">
        <v>201</v>
      </c>
      <c r="C6980" s="125" t="s">
        <v>14507</v>
      </c>
      <c r="D6980" s="125" t="s">
        <v>14508</v>
      </c>
      <c r="E6980" s="125" t="s">
        <v>13409</v>
      </c>
      <c r="F6980" s="125"/>
      <c r="G6980" s="125">
        <v>1</v>
      </c>
      <c r="H6980" s="152">
        <v>850</v>
      </c>
      <c r="I6980" s="162">
        <v>0.25</v>
      </c>
      <c r="J6980" s="158">
        <f t="shared" si="215"/>
        <v>637.5</v>
      </c>
    </row>
    <row r="6981" spans="1:10" ht="15.75">
      <c r="A6981" s="37">
        <f t="shared" si="214"/>
        <v>6977</v>
      </c>
      <c r="B6981" s="124" t="s">
        <v>201</v>
      </c>
      <c r="C6981" s="125" t="s">
        <v>14509</v>
      </c>
      <c r="D6981" s="125" t="s">
        <v>14510</v>
      </c>
      <c r="E6981" s="125" t="s">
        <v>13409</v>
      </c>
      <c r="F6981" s="125"/>
      <c r="G6981" s="125">
        <v>1</v>
      </c>
      <c r="H6981" s="152">
        <v>860</v>
      </c>
      <c r="I6981" s="162">
        <v>0.25</v>
      </c>
      <c r="J6981" s="158">
        <f t="shared" si="215"/>
        <v>645</v>
      </c>
    </row>
    <row r="6982" spans="1:10" ht="15.75">
      <c r="A6982" s="37">
        <f t="shared" si="214"/>
        <v>6978</v>
      </c>
      <c r="B6982" s="124" t="s">
        <v>201</v>
      </c>
      <c r="C6982" s="125" t="s">
        <v>14511</v>
      </c>
      <c r="D6982" s="125" t="s">
        <v>14512</v>
      </c>
      <c r="E6982" s="125" t="s">
        <v>13409</v>
      </c>
      <c r="F6982" s="125"/>
      <c r="G6982" s="125">
        <v>1</v>
      </c>
      <c r="H6982" s="152">
        <v>770</v>
      </c>
      <c r="I6982" s="162">
        <v>0.25</v>
      </c>
      <c r="J6982" s="158">
        <f t="shared" si="215"/>
        <v>577.5</v>
      </c>
    </row>
    <row r="6983" spans="1:10" ht="15.75">
      <c r="A6983" s="37">
        <f t="shared" ref="A6983:A7046" si="216">A6982+1</f>
        <v>6979</v>
      </c>
      <c r="B6983" s="124" t="s">
        <v>201</v>
      </c>
      <c r="C6983" s="125" t="s">
        <v>14513</v>
      </c>
      <c r="D6983" s="125" t="s">
        <v>14514</v>
      </c>
      <c r="E6983" s="125" t="s">
        <v>13409</v>
      </c>
      <c r="F6983" s="125"/>
      <c r="G6983" s="125">
        <v>1</v>
      </c>
      <c r="H6983" s="152">
        <v>770</v>
      </c>
      <c r="I6983" s="162">
        <v>0.25</v>
      </c>
      <c r="J6983" s="158">
        <f t="shared" si="215"/>
        <v>577.5</v>
      </c>
    </row>
    <row r="6984" spans="1:10" ht="15.75">
      <c r="A6984" s="37">
        <f t="shared" si="216"/>
        <v>6980</v>
      </c>
      <c r="B6984" s="124" t="s">
        <v>201</v>
      </c>
      <c r="C6984" s="125" t="s">
        <v>14515</v>
      </c>
      <c r="D6984" s="125" t="s">
        <v>14516</v>
      </c>
      <c r="E6984" s="125" t="s">
        <v>13409</v>
      </c>
      <c r="F6984" s="125"/>
      <c r="G6984" s="125">
        <v>1</v>
      </c>
      <c r="H6984" s="152">
        <v>770</v>
      </c>
      <c r="I6984" s="162">
        <v>0.25</v>
      </c>
      <c r="J6984" s="158">
        <f t="shared" si="215"/>
        <v>577.5</v>
      </c>
    </row>
    <row r="6985" spans="1:10" ht="15.75">
      <c r="A6985" s="37">
        <f t="shared" si="216"/>
        <v>6981</v>
      </c>
      <c r="B6985" s="124" t="s">
        <v>201</v>
      </c>
      <c r="C6985" s="125" t="s">
        <v>10225</v>
      </c>
      <c r="D6985" s="125" t="s">
        <v>10226</v>
      </c>
      <c r="E6985" s="125" t="s">
        <v>13409</v>
      </c>
      <c r="F6985" s="125"/>
      <c r="G6985" s="125">
        <v>1</v>
      </c>
      <c r="H6985" s="152">
        <v>199</v>
      </c>
      <c r="I6985" s="162">
        <v>0.25</v>
      </c>
      <c r="J6985" s="158">
        <f t="shared" si="215"/>
        <v>149.25</v>
      </c>
    </row>
    <row r="6986" spans="1:10" ht="15.75">
      <c r="A6986" s="37">
        <f t="shared" si="216"/>
        <v>6982</v>
      </c>
      <c r="B6986" s="124" t="s">
        <v>201</v>
      </c>
      <c r="C6986" s="125" t="s">
        <v>10227</v>
      </c>
      <c r="D6986" s="125" t="s">
        <v>10228</v>
      </c>
      <c r="E6986" s="125" t="s">
        <v>13409</v>
      </c>
      <c r="F6986" s="125"/>
      <c r="G6986" s="125">
        <v>1</v>
      </c>
      <c r="H6986" s="152">
        <v>217</v>
      </c>
      <c r="I6986" s="162">
        <v>0.25</v>
      </c>
      <c r="J6986" s="158">
        <f t="shared" si="215"/>
        <v>162.75</v>
      </c>
    </row>
    <row r="6987" spans="1:10" ht="15.75">
      <c r="A6987" s="37">
        <f t="shared" si="216"/>
        <v>6983</v>
      </c>
      <c r="B6987" s="124" t="s">
        <v>201</v>
      </c>
      <c r="C6987" s="125" t="s">
        <v>14517</v>
      </c>
      <c r="D6987" s="125" t="s">
        <v>14518</v>
      </c>
      <c r="E6987" s="125" t="s">
        <v>13409</v>
      </c>
      <c r="F6987" s="125"/>
      <c r="G6987" s="125">
        <v>1</v>
      </c>
      <c r="H6987" s="152">
        <v>855</v>
      </c>
      <c r="I6987" s="162">
        <v>0.25</v>
      </c>
      <c r="J6987" s="158">
        <f t="shared" si="215"/>
        <v>641.25</v>
      </c>
    </row>
    <row r="6988" spans="1:10" ht="15.75">
      <c r="A6988" s="37">
        <f t="shared" si="216"/>
        <v>6984</v>
      </c>
      <c r="B6988" s="124" t="s">
        <v>201</v>
      </c>
      <c r="C6988" s="125" t="s">
        <v>14519</v>
      </c>
      <c r="D6988" s="125" t="s">
        <v>14520</v>
      </c>
      <c r="E6988" s="125" t="s">
        <v>13409</v>
      </c>
      <c r="F6988" s="125"/>
      <c r="G6988" s="125">
        <v>1</v>
      </c>
      <c r="H6988" s="152">
        <v>855</v>
      </c>
      <c r="I6988" s="162">
        <v>0.25</v>
      </c>
      <c r="J6988" s="158">
        <f t="shared" si="215"/>
        <v>641.25</v>
      </c>
    </row>
    <row r="6989" spans="1:10" ht="15.75">
      <c r="A6989" s="37">
        <f t="shared" si="216"/>
        <v>6985</v>
      </c>
      <c r="B6989" s="124" t="s">
        <v>201</v>
      </c>
      <c r="C6989" s="125" t="s">
        <v>14521</v>
      </c>
      <c r="D6989" s="125" t="s">
        <v>14522</v>
      </c>
      <c r="E6989" s="125" t="s">
        <v>13409</v>
      </c>
      <c r="F6989" s="125"/>
      <c r="G6989" s="125">
        <v>1</v>
      </c>
      <c r="H6989" s="152">
        <v>855</v>
      </c>
      <c r="I6989" s="162">
        <v>0.25</v>
      </c>
      <c r="J6989" s="158">
        <f t="shared" si="215"/>
        <v>641.25</v>
      </c>
    </row>
    <row r="6990" spans="1:10" ht="15.75">
      <c r="A6990" s="37">
        <f t="shared" si="216"/>
        <v>6986</v>
      </c>
      <c r="B6990" s="124" t="s">
        <v>201</v>
      </c>
      <c r="C6990" s="125" t="s">
        <v>14523</v>
      </c>
      <c r="D6990" s="125" t="s">
        <v>14524</v>
      </c>
      <c r="E6990" s="125" t="s">
        <v>13409</v>
      </c>
      <c r="F6990" s="125"/>
      <c r="G6990" s="125">
        <v>1</v>
      </c>
      <c r="H6990" s="152">
        <v>865</v>
      </c>
      <c r="I6990" s="162">
        <v>0.25</v>
      </c>
      <c r="J6990" s="158">
        <f t="shared" si="215"/>
        <v>648.75</v>
      </c>
    </row>
    <row r="6991" spans="1:10" ht="15.75">
      <c r="A6991" s="37">
        <f t="shared" si="216"/>
        <v>6987</v>
      </c>
      <c r="B6991" s="124" t="s">
        <v>201</v>
      </c>
      <c r="C6991" s="125" t="s">
        <v>14525</v>
      </c>
      <c r="D6991" s="125" t="s">
        <v>14526</v>
      </c>
      <c r="E6991" s="125" t="s">
        <v>13409</v>
      </c>
      <c r="F6991" s="125"/>
      <c r="G6991" s="125">
        <v>1</v>
      </c>
      <c r="H6991" s="152">
        <v>775</v>
      </c>
      <c r="I6991" s="162">
        <v>0.25</v>
      </c>
      <c r="J6991" s="158">
        <f t="shared" si="215"/>
        <v>581.25</v>
      </c>
    </row>
    <row r="6992" spans="1:10" ht="15.75">
      <c r="A6992" s="37">
        <f t="shared" si="216"/>
        <v>6988</v>
      </c>
      <c r="B6992" s="124" t="s">
        <v>201</v>
      </c>
      <c r="C6992" s="125" t="s">
        <v>14527</v>
      </c>
      <c r="D6992" s="125" t="s">
        <v>14528</v>
      </c>
      <c r="E6992" s="125" t="s">
        <v>13409</v>
      </c>
      <c r="F6992" s="125"/>
      <c r="G6992" s="125">
        <v>1</v>
      </c>
      <c r="H6992" s="152">
        <v>785</v>
      </c>
      <c r="I6992" s="162">
        <v>0.25</v>
      </c>
      <c r="J6992" s="158">
        <f t="shared" si="215"/>
        <v>588.75</v>
      </c>
    </row>
    <row r="6993" spans="1:10" ht="15.75">
      <c r="A6993" s="37">
        <f t="shared" si="216"/>
        <v>6989</v>
      </c>
      <c r="B6993" s="124" t="s">
        <v>201</v>
      </c>
      <c r="C6993" s="125" t="s">
        <v>14529</v>
      </c>
      <c r="D6993" s="125" t="s">
        <v>14530</v>
      </c>
      <c r="E6993" s="125" t="s">
        <v>13409</v>
      </c>
      <c r="F6993" s="125"/>
      <c r="G6993" s="125">
        <v>1</v>
      </c>
      <c r="H6993" s="152">
        <v>775</v>
      </c>
      <c r="I6993" s="162">
        <v>0.25</v>
      </c>
      <c r="J6993" s="158">
        <f t="shared" si="215"/>
        <v>581.25</v>
      </c>
    </row>
    <row r="6994" spans="1:10" ht="15.75">
      <c r="A6994" s="37">
        <f t="shared" si="216"/>
        <v>6990</v>
      </c>
      <c r="B6994" s="124" t="s">
        <v>201</v>
      </c>
      <c r="C6994" s="125" t="s">
        <v>14531</v>
      </c>
      <c r="D6994" s="125" t="s">
        <v>14532</v>
      </c>
      <c r="E6994" s="125" t="s">
        <v>13409</v>
      </c>
      <c r="F6994" s="125"/>
      <c r="G6994" s="125">
        <v>1</v>
      </c>
      <c r="H6994" s="152">
        <v>785</v>
      </c>
      <c r="I6994" s="162">
        <v>0.25</v>
      </c>
      <c r="J6994" s="158">
        <f t="shared" ref="J6994:J7057" si="217">H6994*(1-I6994)</f>
        <v>588.75</v>
      </c>
    </row>
    <row r="6995" spans="1:10" ht="15.75">
      <c r="A6995" s="37">
        <f t="shared" si="216"/>
        <v>6991</v>
      </c>
      <c r="B6995" s="124" t="s">
        <v>201</v>
      </c>
      <c r="C6995" s="125" t="s">
        <v>14533</v>
      </c>
      <c r="D6995" s="125" t="s">
        <v>14534</v>
      </c>
      <c r="E6995" s="125" t="s">
        <v>13409</v>
      </c>
      <c r="F6995" s="125"/>
      <c r="G6995" s="125">
        <v>1</v>
      </c>
      <c r="H6995" s="152">
        <v>305</v>
      </c>
      <c r="I6995" s="162">
        <v>0.25</v>
      </c>
      <c r="J6995" s="158">
        <f t="shared" si="217"/>
        <v>228.75</v>
      </c>
    </row>
    <row r="6996" spans="1:10" ht="15.75">
      <c r="A6996" s="37">
        <f t="shared" si="216"/>
        <v>6992</v>
      </c>
      <c r="B6996" s="124" t="s">
        <v>201</v>
      </c>
      <c r="C6996" s="125" t="s">
        <v>10229</v>
      </c>
      <c r="D6996" s="125" t="s">
        <v>14535</v>
      </c>
      <c r="E6996" s="125" t="s">
        <v>13409</v>
      </c>
      <c r="F6996" s="125"/>
      <c r="G6996" s="125">
        <v>1</v>
      </c>
      <c r="H6996" s="152">
        <v>195</v>
      </c>
      <c r="I6996" s="162">
        <v>0.25</v>
      </c>
      <c r="J6996" s="158">
        <f t="shared" si="217"/>
        <v>146.25</v>
      </c>
    </row>
    <row r="6997" spans="1:10" ht="15.75">
      <c r="A6997" s="37">
        <f t="shared" si="216"/>
        <v>6993</v>
      </c>
      <c r="B6997" s="124" t="s">
        <v>201</v>
      </c>
      <c r="C6997" s="125" t="s">
        <v>14536</v>
      </c>
      <c r="D6997" s="125" t="s">
        <v>14537</v>
      </c>
      <c r="E6997" s="125" t="s">
        <v>13409</v>
      </c>
      <c r="F6997" s="125"/>
      <c r="G6997" s="125">
        <v>1</v>
      </c>
      <c r="H6997" s="152">
        <v>195</v>
      </c>
      <c r="I6997" s="162">
        <v>0.25</v>
      </c>
      <c r="J6997" s="158">
        <f t="shared" si="217"/>
        <v>146.25</v>
      </c>
    </row>
    <row r="6998" spans="1:10" ht="15.75">
      <c r="A6998" s="37">
        <f t="shared" si="216"/>
        <v>6994</v>
      </c>
      <c r="B6998" s="124" t="s">
        <v>201</v>
      </c>
      <c r="C6998" s="125" t="s">
        <v>11877</v>
      </c>
      <c r="D6998" s="125" t="s">
        <v>11878</v>
      </c>
      <c r="E6998" s="125" t="s">
        <v>13409</v>
      </c>
      <c r="F6998" s="125"/>
      <c r="G6998" s="125">
        <v>1</v>
      </c>
      <c r="H6998" s="152">
        <v>3300</v>
      </c>
      <c r="I6998" s="162">
        <v>0.25</v>
      </c>
      <c r="J6998" s="158">
        <f t="shared" si="217"/>
        <v>2475</v>
      </c>
    </row>
    <row r="6999" spans="1:10" ht="15.75">
      <c r="A6999" s="37">
        <f t="shared" si="216"/>
        <v>6995</v>
      </c>
      <c r="B6999" s="124" t="s">
        <v>201</v>
      </c>
      <c r="C6999" s="125" t="s">
        <v>11879</v>
      </c>
      <c r="D6999" s="125" t="s">
        <v>11880</v>
      </c>
      <c r="E6999" s="125" t="s">
        <v>13409</v>
      </c>
      <c r="F6999" s="125"/>
      <c r="G6999" s="125">
        <v>1</v>
      </c>
      <c r="H6999" s="152">
        <v>1590</v>
      </c>
      <c r="I6999" s="162">
        <v>0.25</v>
      </c>
      <c r="J6999" s="158">
        <f t="shared" si="217"/>
        <v>1192.5</v>
      </c>
    </row>
    <row r="7000" spans="1:10" ht="15.75">
      <c r="A7000" s="37">
        <f t="shared" si="216"/>
        <v>6996</v>
      </c>
      <c r="B7000" s="124" t="s">
        <v>201</v>
      </c>
      <c r="C7000" s="125" t="s">
        <v>11881</v>
      </c>
      <c r="D7000" s="125" t="s">
        <v>11882</v>
      </c>
      <c r="E7000" s="125" t="s">
        <v>13409</v>
      </c>
      <c r="F7000" s="125"/>
      <c r="G7000" s="125">
        <v>1</v>
      </c>
      <c r="H7000" s="152">
        <v>2150</v>
      </c>
      <c r="I7000" s="162">
        <v>0.25</v>
      </c>
      <c r="J7000" s="158">
        <f t="shared" si="217"/>
        <v>1612.5</v>
      </c>
    </row>
    <row r="7001" spans="1:10" ht="15.75">
      <c r="A7001" s="37">
        <f t="shared" si="216"/>
        <v>6997</v>
      </c>
      <c r="B7001" s="124" t="s">
        <v>201</v>
      </c>
      <c r="C7001" s="125" t="s">
        <v>11883</v>
      </c>
      <c r="D7001" s="125" t="s">
        <v>11884</v>
      </c>
      <c r="E7001" s="125" t="s">
        <v>13409</v>
      </c>
      <c r="F7001" s="125"/>
      <c r="G7001" s="125">
        <v>1</v>
      </c>
      <c r="H7001" s="152">
        <v>1660</v>
      </c>
      <c r="I7001" s="162">
        <v>0.25</v>
      </c>
      <c r="J7001" s="158">
        <f t="shared" si="217"/>
        <v>1245</v>
      </c>
    </row>
    <row r="7002" spans="1:10" ht="15.75">
      <c r="A7002" s="37">
        <f t="shared" si="216"/>
        <v>6998</v>
      </c>
      <c r="B7002" s="124" t="s">
        <v>201</v>
      </c>
      <c r="C7002" s="125" t="s">
        <v>11885</v>
      </c>
      <c r="D7002" s="125" t="s">
        <v>11886</v>
      </c>
      <c r="E7002" s="125" t="s">
        <v>13409</v>
      </c>
      <c r="F7002" s="125"/>
      <c r="G7002" s="125">
        <v>1</v>
      </c>
      <c r="H7002" s="152">
        <v>1880</v>
      </c>
      <c r="I7002" s="162">
        <v>0.25</v>
      </c>
      <c r="J7002" s="158">
        <f t="shared" si="217"/>
        <v>1410</v>
      </c>
    </row>
    <row r="7003" spans="1:10" ht="15.75">
      <c r="A7003" s="37">
        <f t="shared" si="216"/>
        <v>6999</v>
      </c>
      <c r="B7003" s="124" t="s">
        <v>201</v>
      </c>
      <c r="C7003" s="125" t="s">
        <v>11887</v>
      </c>
      <c r="D7003" s="125" t="s">
        <v>11888</v>
      </c>
      <c r="E7003" s="125" t="s">
        <v>13409</v>
      </c>
      <c r="F7003" s="125"/>
      <c r="G7003" s="125">
        <v>1</v>
      </c>
      <c r="H7003" s="152">
        <v>2540</v>
      </c>
      <c r="I7003" s="162">
        <v>0.25</v>
      </c>
      <c r="J7003" s="158">
        <f t="shared" si="217"/>
        <v>1905</v>
      </c>
    </row>
    <row r="7004" spans="1:10" ht="15.75">
      <c r="A7004" s="37">
        <f t="shared" si="216"/>
        <v>7000</v>
      </c>
      <c r="B7004" s="124" t="s">
        <v>201</v>
      </c>
      <c r="C7004" s="125" t="s">
        <v>11889</v>
      </c>
      <c r="D7004" s="125" t="s">
        <v>11890</v>
      </c>
      <c r="E7004" s="125" t="s">
        <v>13409</v>
      </c>
      <c r="F7004" s="125"/>
      <c r="G7004" s="125">
        <v>1</v>
      </c>
      <c r="H7004" s="152">
        <v>1950</v>
      </c>
      <c r="I7004" s="162">
        <v>0.25</v>
      </c>
      <c r="J7004" s="158">
        <f t="shared" si="217"/>
        <v>1462.5</v>
      </c>
    </row>
    <row r="7005" spans="1:10" ht="15.75">
      <c r="A7005" s="37">
        <f t="shared" si="216"/>
        <v>7001</v>
      </c>
      <c r="B7005" s="124" t="s">
        <v>201</v>
      </c>
      <c r="C7005" s="125" t="s">
        <v>12005</v>
      </c>
      <c r="D7005" s="125" t="s">
        <v>12006</v>
      </c>
      <c r="E7005" s="125" t="s">
        <v>13409</v>
      </c>
      <c r="F7005" s="125"/>
      <c r="G7005" s="125">
        <v>1</v>
      </c>
      <c r="H7005" s="152">
        <v>54.5</v>
      </c>
      <c r="I7005" s="162">
        <v>0.25</v>
      </c>
      <c r="J7005" s="158">
        <f t="shared" si="217"/>
        <v>40.875</v>
      </c>
    </row>
    <row r="7006" spans="1:10" ht="15.75">
      <c r="A7006" s="37">
        <f t="shared" si="216"/>
        <v>7002</v>
      </c>
      <c r="B7006" s="124" t="s">
        <v>201</v>
      </c>
      <c r="C7006" s="125" t="s">
        <v>12007</v>
      </c>
      <c r="D7006" s="125" t="s">
        <v>12008</v>
      </c>
      <c r="E7006" s="125" t="s">
        <v>13409</v>
      </c>
      <c r="F7006" s="125"/>
      <c r="G7006" s="125">
        <v>1</v>
      </c>
      <c r="H7006" s="152">
        <v>58.5</v>
      </c>
      <c r="I7006" s="162">
        <v>0.25</v>
      </c>
      <c r="J7006" s="158">
        <f t="shared" si="217"/>
        <v>43.875</v>
      </c>
    </row>
    <row r="7007" spans="1:10" ht="15.75">
      <c r="A7007" s="37">
        <f t="shared" si="216"/>
        <v>7003</v>
      </c>
      <c r="B7007" s="124" t="s">
        <v>201</v>
      </c>
      <c r="C7007" s="125" t="s">
        <v>12009</v>
      </c>
      <c r="D7007" s="125" t="s">
        <v>12010</v>
      </c>
      <c r="E7007" s="125" t="s">
        <v>13409</v>
      </c>
      <c r="F7007" s="125"/>
      <c r="G7007" s="125">
        <v>1</v>
      </c>
      <c r="H7007" s="152">
        <v>94.5</v>
      </c>
      <c r="I7007" s="162">
        <v>0.25</v>
      </c>
      <c r="J7007" s="158">
        <f t="shared" si="217"/>
        <v>70.875</v>
      </c>
    </row>
    <row r="7008" spans="1:10" ht="15.75">
      <c r="A7008" s="37">
        <f t="shared" si="216"/>
        <v>7004</v>
      </c>
      <c r="B7008" s="124" t="s">
        <v>201</v>
      </c>
      <c r="C7008" s="125" t="s">
        <v>12011</v>
      </c>
      <c r="D7008" s="125" t="s">
        <v>12012</v>
      </c>
      <c r="E7008" s="125" t="s">
        <v>13409</v>
      </c>
      <c r="F7008" s="125"/>
      <c r="G7008" s="125">
        <v>1</v>
      </c>
      <c r="H7008" s="152">
        <v>60</v>
      </c>
      <c r="I7008" s="162">
        <v>0.25</v>
      </c>
      <c r="J7008" s="158">
        <f t="shared" si="217"/>
        <v>45</v>
      </c>
    </row>
    <row r="7009" spans="1:10" ht="15.75">
      <c r="A7009" s="37">
        <f t="shared" si="216"/>
        <v>7005</v>
      </c>
      <c r="B7009" s="124" t="s">
        <v>201</v>
      </c>
      <c r="C7009" s="125" t="s">
        <v>12013</v>
      </c>
      <c r="D7009" s="125" t="s">
        <v>12014</v>
      </c>
      <c r="E7009" s="125" t="s">
        <v>13409</v>
      </c>
      <c r="F7009" s="125"/>
      <c r="G7009" s="125">
        <v>1</v>
      </c>
      <c r="H7009" s="152">
        <v>25.5</v>
      </c>
      <c r="I7009" s="162">
        <v>0.25</v>
      </c>
      <c r="J7009" s="158">
        <f t="shared" si="217"/>
        <v>19.125</v>
      </c>
    </row>
    <row r="7010" spans="1:10" ht="15.75">
      <c r="A7010" s="37">
        <f t="shared" si="216"/>
        <v>7006</v>
      </c>
      <c r="B7010" s="124" t="s">
        <v>201</v>
      </c>
      <c r="C7010" s="125" t="s">
        <v>12015</v>
      </c>
      <c r="D7010" s="125" t="s">
        <v>12016</v>
      </c>
      <c r="E7010" s="125" t="s">
        <v>13409</v>
      </c>
      <c r="F7010" s="125"/>
      <c r="G7010" s="125">
        <v>1</v>
      </c>
      <c r="H7010" s="152">
        <v>30</v>
      </c>
      <c r="I7010" s="162">
        <v>0.25</v>
      </c>
      <c r="J7010" s="158">
        <f t="shared" si="217"/>
        <v>22.5</v>
      </c>
    </row>
    <row r="7011" spans="1:10" ht="15.75">
      <c r="A7011" s="37">
        <f t="shared" si="216"/>
        <v>7007</v>
      </c>
      <c r="B7011" s="124" t="s">
        <v>201</v>
      </c>
      <c r="C7011" s="125" t="s">
        <v>12017</v>
      </c>
      <c r="D7011" s="125" t="s">
        <v>12018</v>
      </c>
      <c r="E7011" s="125" t="s">
        <v>13409</v>
      </c>
      <c r="F7011" s="125"/>
      <c r="G7011" s="125">
        <v>1</v>
      </c>
      <c r="H7011" s="152">
        <v>38</v>
      </c>
      <c r="I7011" s="162">
        <v>0.25</v>
      </c>
      <c r="J7011" s="158">
        <f t="shared" si="217"/>
        <v>28.5</v>
      </c>
    </row>
    <row r="7012" spans="1:10" ht="15.75">
      <c r="A7012" s="37">
        <f t="shared" si="216"/>
        <v>7008</v>
      </c>
      <c r="B7012" s="124" t="s">
        <v>201</v>
      </c>
      <c r="C7012" s="125" t="s">
        <v>12019</v>
      </c>
      <c r="D7012" s="125" t="s">
        <v>12020</v>
      </c>
      <c r="E7012" s="125" t="s">
        <v>13409</v>
      </c>
      <c r="F7012" s="125"/>
      <c r="G7012" s="125">
        <v>1</v>
      </c>
      <c r="H7012" s="152">
        <v>31.5</v>
      </c>
      <c r="I7012" s="162">
        <v>0.25</v>
      </c>
      <c r="J7012" s="158">
        <f t="shared" si="217"/>
        <v>23.625</v>
      </c>
    </row>
    <row r="7013" spans="1:10" ht="15.75">
      <c r="A7013" s="37">
        <f t="shared" si="216"/>
        <v>7009</v>
      </c>
      <c r="B7013" s="124" t="s">
        <v>201</v>
      </c>
      <c r="C7013" s="125" t="s">
        <v>12021</v>
      </c>
      <c r="D7013" s="125" t="s">
        <v>12022</v>
      </c>
      <c r="E7013" s="125" t="s">
        <v>13409</v>
      </c>
      <c r="F7013" s="125"/>
      <c r="G7013" s="125">
        <v>1</v>
      </c>
      <c r="H7013" s="152">
        <v>267</v>
      </c>
      <c r="I7013" s="162">
        <v>0.25</v>
      </c>
      <c r="J7013" s="158">
        <f t="shared" si="217"/>
        <v>200.25</v>
      </c>
    </row>
    <row r="7014" spans="1:10" ht="15.75">
      <c r="A7014" s="37">
        <f t="shared" si="216"/>
        <v>7010</v>
      </c>
      <c r="B7014" s="124" t="s">
        <v>201</v>
      </c>
      <c r="C7014" s="125" t="s">
        <v>12023</v>
      </c>
      <c r="D7014" s="125" t="s">
        <v>12024</v>
      </c>
      <c r="E7014" s="125" t="s">
        <v>13409</v>
      </c>
      <c r="F7014" s="125"/>
      <c r="G7014" s="125">
        <v>1</v>
      </c>
      <c r="H7014" s="152">
        <v>109</v>
      </c>
      <c r="I7014" s="162">
        <v>0.25</v>
      </c>
      <c r="J7014" s="158">
        <f t="shared" si="217"/>
        <v>81.75</v>
      </c>
    </row>
    <row r="7015" spans="1:10" ht="15.75">
      <c r="A7015" s="37">
        <f t="shared" si="216"/>
        <v>7011</v>
      </c>
      <c r="B7015" s="124" t="s">
        <v>201</v>
      </c>
      <c r="C7015" s="125" t="s">
        <v>12025</v>
      </c>
      <c r="D7015" s="125" t="s">
        <v>12026</v>
      </c>
      <c r="E7015" s="125" t="s">
        <v>13409</v>
      </c>
      <c r="F7015" s="125"/>
      <c r="G7015" s="125">
        <v>1</v>
      </c>
      <c r="H7015" s="152">
        <v>114</v>
      </c>
      <c r="I7015" s="162">
        <v>0.25</v>
      </c>
      <c r="J7015" s="158">
        <f t="shared" si="217"/>
        <v>85.5</v>
      </c>
    </row>
    <row r="7016" spans="1:10" ht="15.75">
      <c r="A7016" s="37">
        <f t="shared" si="216"/>
        <v>7012</v>
      </c>
      <c r="B7016" s="124" t="s">
        <v>201</v>
      </c>
      <c r="C7016" s="125" t="s">
        <v>12027</v>
      </c>
      <c r="D7016" s="125" t="s">
        <v>12028</v>
      </c>
      <c r="E7016" s="125" t="s">
        <v>13409</v>
      </c>
      <c r="F7016" s="125"/>
      <c r="G7016" s="125">
        <v>1</v>
      </c>
      <c r="H7016" s="152">
        <v>102.5</v>
      </c>
      <c r="I7016" s="162">
        <v>0.25</v>
      </c>
      <c r="J7016" s="158">
        <f t="shared" si="217"/>
        <v>76.875</v>
      </c>
    </row>
    <row r="7017" spans="1:10" ht="15.75">
      <c r="A7017" s="37">
        <f t="shared" si="216"/>
        <v>7013</v>
      </c>
      <c r="B7017" s="124" t="s">
        <v>201</v>
      </c>
      <c r="C7017" s="125" t="s">
        <v>12029</v>
      </c>
      <c r="D7017" s="125" t="s">
        <v>12030</v>
      </c>
      <c r="E7017" s="125" t="s">
        <v>13409</v>
      </c>
      <c r="F7017" s="125"/>
      <c r="G7017" s="125">
        <v>1</v>
      </c>
      <c r="H7017" s="152">
        <v>106.5</v>
      </c>
      <c r="I7017" s="162">
        <v>0.25</v>
      </c>
      <c r="J7017" s="158">
        <f t="shared" si="217"/>
        <v>79.875</v>
      </c>
    </row>
    <row r="7018" spans="1:10" ht="15.75">
      <c r="A7018" s="37">
        <f t="shared" si="216"/>
        <v>7014</v>
      </c>
      <c r="B7018" s="124" t="s">
        <v>201</v>
      </c>
      <c r="C7018" s="125" t="s">
        <v>12031</v>
      </c>
      <c r="D7018" s="125" t="s">
        <v>12032</v>
      </c>
      <c r="E7018" s="125" t="s">
        <v>13409</v>
      </c>
      <c r="F7018" s="125"/>
      <c r="G7018" s="125">
        <v>1</v>
      </c>
      <c r="H7018" s="152">
        <v>51</v>
      </c>
      <c r="I7018" s="162">
        <v>0.25</v>
      </c>
      <c r="J7018" s="158">
        <f t="shared" si="217"/>
        <v>38.25</v>
      </c>
    </row>
    <row r="7019" spans="1:10" ht="15.75">
      <c r="A7019" s="37">
        <f t="shared" si="216"/>
        <v>7015</v>
      </c>
      <c r="B7019" s="124" t="s">
        <v>201</v>
      </c>
      <c r="C7019" s="125" t="s">
        <v>12033</v>
      </c>
      <c r="D7019" s="125" t="s">
        <v>12034</v>
      </c>
      <c r="E7019" s="125" t="s">
        <v>13409</v>
      </c>
      <c r="F7019" s="125"/>
      <c r="G7019" s="125">
        <v>1</v>
      </c>
      <c r="H7019" s="152">
        <v>51</v>
      </c>
      <c r="I7019" s="162">
        <v>0.25</v>
      </c>
      <c r="J7019" s="158">
        <f t="shared" si="217"/>
        <v>38.25</v>
      </c>
    </row>
    <row r="7020" spans="1:10" ht="15.75">
      <c r="A7020" s="37">
        <f t="shared" si="216"/>
        <v>7016</v>
      </c>
      <c r="B7020" s="124" t="s">
        <v>201</v>
      </c>
      <c r="C7020" s="125" t="s">
        <v>12035</v>
      </c>
      <c r="D7020" s="125" t="s">
        <v>12036</v>
      </c>
      <c r="E7020" s="125" t="s">
        <v>13409</v>
      </c>
      <c r="F7020" s="125"/>
      <c r="G7020" s="125">
        <v>1</v>
      </c>
      <c r="H7020" s="152">
        <v>51</v>
      </c>
      <c r="I7020" s="162">
        <v>0.25</v>
      </c>
      <c r="J7020" s="158">
        <f t="shared" si="217"/>
        <v>38.25</v>
      </c>
    </row>
    <row r="7021" spans="1:10" ht="15.75">
      <c r="A7021" s="37">
        <f t="shared" si="216"/>
        <v>7017</v>
      </c>
      <c r="B7021" s="124" t="s">
        <v>201</v>
      </c>
      <c r="C7021" s="125" t="s">
        <v>12037</v>
      </c>
      <c r="D7021" s="125" t="s">
        <v>12038</v>
      </c>
      <c r="E7021" s="125" t="s">
        <v>13409</v>
      </c>
      <c r="F7021" s="125"/>
      <c r="G7021" s="125">
        <v>1</v>
      </c>
      <c r="H7021" s="152">
        <v>51</v>
      </c>
      <c r="I7021" s="162">
        <v>0.25</v>
      </c>
      <c r="J7021" s="158">
        <f t="shared" si="217"/>
        <v>38.25</v>
      </c>
    </row>
    <row r="7022" spans="1:10" ht="15.75">
      <c r="A7022" s="37">
        <f t="shared" si="216"/>
        <v>7018</v>
      </c>
      <c r="B7022" s="124" t="s">
        <v>201</v>
      </c>
      <c r="C7022" s="125" t="s">
        <v>12039</v>
      </c>
      <c r="D7022" s="125" t="s">
        <v>12040</v>
      </c>
      <c r="E7022" s="125" t="s">
        <v>13409</v>
      </c>
      <c r="F7022" s="125"/>
      <c r="G7022" s="125">
        <v>1</v>
      </c>
      <c r="H7022" s="152">
        <v>64.5</v>
      </c>
      <c r="I7022" s="162">
        <v>0.25</v>
      </c>
      <c r="J7022" s="158">
        <f t="shared" si="217"/>
        <v>48.375</v>
      </c>
    </row>
    <row r="7023" spans="1:10" ht="15.75">
      <c r="A7023" s="37">
        <f t="shared" si="216"/>
        <v>7019</v>
      </c>
      <c r="B7023" s="124" t="s">
        <v>201</v>
      </c>
      <c r="C7023" s="125" t="s">
        <v>12041</v>
      </c>
      <c r="D7023" s="125" t="s">
        <v>12042</v>
      </c>
      <c r="E7023" s="125" t="s">
        <v>13409</v>
      </c>
      <c r="F7023" s="125"/>
      <c r="G7023" s="125">
        <v>1</v>
      </c>
      <c r="H7023" s="152">
        <v>98</v>
      </c>
      <c r="I7023" s="162">
        <v>0.25</v>
      </c>
      <c r="J7023" s="158">
        <f t="shared" si="217"/>
        <v>73.5</v>
      </c>
    </row>
    <row r="7024" spans="1:10" ht="15.75">
      <c r="A7024" s="37">
        <f t="shared" si="216"/>
        <v>7020</v>
      </c>
      <c r="B7024" s="124" t="s">
        <v>201</v>
      </c>
      <c r="C7024" s="125" t="s">
        <v>12043</v>
      </c>
      <c r="D7024" s="125" t="s">
        <v>12044</v>
      </c>
      <c r="E7024" s="125" t="s">
        <v>13409</v>
      </c>
      <c r="F7024" s="125"/>
      <c r="G7024" s="125">
        <v>1</v>
      </c>
      <c r="H7024" s="152">
        <v>128</v>
      </c>
      <c r="I7024" s="162">
        <v>0.25</v>
      </c>
      <c r="J7024" s="158">
        <f t="shared" si="217"/>
        <v>96</v>
      </c>
    </row>
    <row r="7025" spans="1:10" ht="15.75">
      <c r="A7025" s="37">
        <f t="shared" si="216"/>
        <v>7021</v>
      </c>
      <c r="B7025" s="124" t="s">
        <v>201</v>
      </c>
      <c r="C7025" s="125" t="s">
        <v>12045</v>
      </c>
      <c r="D7025" s="125" t="s">
        <v>12046</v>
      </c>
      <c r="E7025" s="125" t="s">
        <v>13409</v>
      </c>
      <c r="F7025" s="125"/>
      <c r="G7025" s="125">
        <v>1</v>
      </c>
      <c r="H7025" s="152">
        <v>66</v>
      </c>
      <c r="I7025" s="162">
        <v>0.25</v>
      </c>
      <c r="J7025" s="158">
        <f t="shared" si="217"/>
        <v>49.5</v>
      </c>
    </row>
    <row r="7026" spans="1:10" ht="15.75">
      <c r="A7026" s="37">
        <f t="shared" si="216"/>
        <v>7022</v>
      </c>
      <c r="B7026" s="124" t="s">
        <v>201</v>
      </c>
      <c r="C7026" s="125" t="s">
        <v>12047</v>
      </c>
      <c r="D7026" s="125" t="s">
        <v>12048</v>
      </c>
      <c r="E7026" s="125" t="s">
        <v>13409</v>
      </c>
      <c r="F7026" s="125"/>
      <c r="G7026" s="125">
        <v>1</v>
      </c>
      <c r="H7026" s="152">
        <v>56</v>
      </c>
      <c r="I7026" s="162">
        <v>0.25</v>
      </c>
      <c r="J7026" s="158">
        <f t="shared" si="217"/>
        <v>42</v>
      </c>
    </row>
    <row r="7027" spans="1:10" ht="15.75">
      <c r="A7027" s="37">
        <f t="shared" si="216"/>
        <v>7023</v>
      </c>
      <c r="B7027" s="124" t="s">
        <v>201</v>
      </c>
      <c r="C7027" s="125" t="s">
        <v>12049</v>
      </c>
      <c r="D7027" s="125" t="s">
        <v>12050</v>
      </c>
      <c r="E7027" s="125" t="s">
        <v>13409</v>
      </c>
      <c r="F7027" s="125"/>
      <c r="G7027" s="125">
        <v>1</v>
      </c>
      <c r="H7027" s="152">
        <v>98</v>
      </c>
      <c r="I7027" s="162">
        <v>0.25</v>
      </c>
      <c r="J7027" s="158">
        <f t="shared" si="217"/>
        <v>73.5</v>
      </c>
    </row>
    <row r="7028" spans="1:10" ht="15.75">
      <c r="A7028" s="37">
        <f t="shared" si="216"/>
        <v>7024</v>
      </c>
      <c r="B7028" s="124" t="s">
        <v>201</v>
      </c>
      <c r="C7028" s="125" t="s">
        <v>12051</v>
      </c>
      <c r="D7028" s="125" t="s">
        <v>12052</v>
      </c>
      <c r="E7028" s="125" t="s">
        <v>13409</v>
      </c>
      <c r="F7028" s="125"/>
      <c r="G7028" s="125">
        <v>1</v>
      </c>
      <c r="H7028" s="152">
        <v>92</v>
      </c>
      <c r="I7028" s="162">
        <v>0.25</v>
      </c>
      <c r="J7028" s="158">
        <f t="shared" si="217"/>
        <v>69</v>
      </c>
    </row>
    <row r="7029" spans="1:10" ht="15.75">
      <c r="A7029" s="37">
        <f t="shared" si="216"/>
        <v>7025</v>
      </c>
      <c r="B7029" s="124" t="s">
        <v>201</v>
      </c>
      <c r="C7029" s="125" t="s">
        <v>12053</v>
      </c>
      <c r="D7029" s="125" t="s">
        <v>12054</v>
      </c>
      <c r="E7029" s="125" t="s">
        <v>13409</v>
      </c>
      <c r="F7029" s="125"/>
      <c r="G7029" s="125">
        <v>1</v>
      </c>
      <c r="H7029" s="152">
        <v>74</v>
      </c>
      <c r="I7029" s="162">
        <v>0.25</v>
      </c>
      <c r="J7029" s="158">
        <f t="shared" si="217"/>
        <v>55.5</v>
      </c>
    </row>
    <row r="7030" spans="1:10" ht="15.75">
      <c r="A7030" s="37">
        <f t="shared" si="216"/>
        <v>7026</v>
      </c>
      <c r="B7030" s="124" t="s">
        <v>201</v>
      </c>
      <c r="C7030" s="125" t="s">
        <v>12055</v>
      </c>
      <c r="D7030" s="125" t="s">
        <v>12056</v>
      </c>
      <c r="E7030" s="125" t="s">
        <v>13409</v>
      </c>
      <c r="F7030" s="125"/>
      <c r="G7030" s="125">
        <v>1</v>
      </c>
      <c r="H7030" s="152">
        <v>48.5</v>
      </c>
      <c r="I7030" s="162">
        <v>0.25</v>
      </c>
      <c r="J7030" s="158">
        <f t="shared" si="217"/>
        <v>36.375</v>
      </c>
    </row>
    <row r="7031" spans="1:10" ht="15.75">
      <c r="A7031" s="37">
        <f t="shared" si="216"/>
        <v>7027</v>
      </c>
      <c r="B7031" s="124" t="s">
        <v>201</v>
      </c>
      <c r="C7031" s="125" t="s">
        <v>12057</v>
      </c>
      <c r="D7031" s="125" t="s">
        <v>12058</v>
      </c>
      <c r="E7031" s="125" t="s">
        <v>13409</v>
      </c>
      <c r="F7031" s="125"/>
      <c r="G7031" s="125">
        <v>1</v>
      </c>
      <c r="H7031" s="152">
        <v>49.5</v>
      </c>
      <c r="I7031" s="162">
        <v>0.25</v>
      </c>
      <c r="J7031" s="158">
        <f t="shared" si="217"/>
        <v>37.125</v>
      </c>
    </row>
    <row r="7032" spans="1:10" ht="15.75">
      <c r="A7032" s="37">
        <f t="shared" si="216"/>
        <v>7028</v>
      </c>
      <c r="B7032" s="124" t="s">
        <v>201</v>
      </c>
      <c r="C7032" s="125" t="s">
        <v>12059</v>
      </c>
      <c r="D7032" s="125" t="s">
        <v>12060</v>
      </c>
      <c r="E7032" s="125" t="s">
        <v>13409</v>
      </c>
      <c r="F7032" s="125"/>
      <c r="G7032" s="125">
        <v>1</v>
      </c>
      <c r="H7032" s="152">
        <v>55</v>
      </c>
      <c r="I7032" s="162">
        <v>0.25</v>
      </c>
      <c r="J7032" s="158">
        <f t="shared" si="217"/>
        <v>41.25</v>
      </c>
    </row>
    <row r="7033" spans="1:10" ht="15.75">
      <c r="A7033" s="37">
        <f t="shared" si="216"/>
        <v>7029</v>
      </c>
      <c r="B7033" s="124" t="s">
        <v>201</v>
      </c>
      <c r="C7033" s="125" t="s">
        <v>12061</v>
      </c>
      <c r="D7033" s="125" t="s">
        <v>12062</v>
      </c>
      <c r="E7033" s="125" t="s">
        <v>13409</v>
      </c>
      <c r="F7033" s="125"/>
      <c r="G7033" s="125">
        <v>1</v>
      </c>
      <c r="H7033" s="152">
        <v>48.5</v>
      </c>
      <c r="I7033" s="162">
        <v>0.25</v>
      </c>
      <c r="J7033" s="158">
        <f t="shared" si="217"/>
        <v>36.375</v>
      </c>
    </row>
    <row r="7034" spans="1:10" ht="15.75">
      <c r="A7034" s="37">
        <f t="shared" si="216"/>
        <v>7030</v>
      </c>
      <c r="B7034" s="124" t="s">
        <v>201</v>
      </c>
      <c r="C7034" s="125" t="s">
        <v>12063</v>
      </c>
      <c r="D7034" s="125" t="s">
        <v>12064</v>
      </c>
      <c r="E7034" s="125" t="s">
        <v>13409</v>
      </c>
      <c r="F7034" s="125"/>
      <c r="G7034" s="125">
        <v>1</v>
      </c>
      <c r="H7034" s="152">
        <v>50</v>
      </c>
      <c r="I7034" s="162">
        <v>0.25</v>
      </c>
      <c r="J7034" s="158">
        <f t="shared" si="217"/>
        <v>37.5</v>
      </c>
    </row>
    <row r="7035" spans="1:10" ht="15.75">
      <c r="A7035" s="37">
        <f t="shared" si="216"/>
        <v>7031</v>
      </c>
      <c r="B7035" s="124" t="s">
        <v>201</v>
      </c>
      <c r="C7035" s="125" t="s">
        <v>12065</v>
      </c>
      <c r="D7035" s="125" t="s">
        <v>12066</v>
      </c>
      <c r="E7035" s="125" t="s">
        <v>13409</v>
      </c>
      <c r="F7035" s="125"/>
      <c r="G7035" s="125">
        <v>1</v>
      </c>
      <c r="H7035" s="152">
        <v>55</v>
      </c>
      <c r="I7035" s="162">
        <v>0.25</v>
      </c>
      <c r="J7035" s="158">
        <f t="shared" si="217"/>
        <v>41.25</v>
      </c>
    </row>
    <row r="7036" spans="1:10" ht="15.75">
      <c r="A7036" s="37">
        <f t="shared" si="216"/>
        <v>7032</v>
      </c>
      <c r="B7036" s="124" t="s">
        <v>201</v>
      </c>
      <c r="C7036" s="125" t="s">
        <v>12067</v>
      </c>
      <c r="D7036" s="125" t="s">
        <v>12068</v>
      </c>
      <c r="E7036" s="125" t="s">
        <v>13409</v>
      </c>
      <c r="F7036" s="125"/>
      <c r="G7036" s="125">
        <v>1</v>
      </c>
      <c r="H7036" s="152">
        <v>39</v>
      </c>
      <c r="I7036" s="162">
        <v>0.25</v>
      </c>
      <c r="J7036" s="158">
        <f t="shared" si="217"/>
        <v>29.25</v>
      </c>
    </row>
    <row r="7037" spans="1:10" ht="15.75">
      <c r="A7037" s="37">
        <f t="shared" si="216"/>
        <v>7033</v>
      </c>
      <c r="B7037" s="124" t="s">
        <v>201</v>
      </c>
      <c r="C7037" s="125" t="s">
        <v>12069</v>
      </c>
      <c r="D7037" s="125" t="s">
        <v>12070</v>
      </c>
      <c r="E7037" s="125" t="s">
        <v>13409</v>
      </c>
      <c r="F7037" s="125"/>
      <c r="G7037" s="125">
        <v>1</v>
      </c>
      <c r="H7037" s="152">
        <v>48.5</v>
      </c>
      <c r="I7037" s="162">
        <v>0.25</v>
      </c>
      <c r="J7037" s="158">
        <f t="shared" si="217"/>
        <v>36.375</v>
      </c>
    </row>
    <row r="7038" spans="1:10" ht="15.75">
      <c r="A7038" s="37">
        <f t="shared" si="216"/>
        <v>7034</v>
      </c>
      <c r="B7038" s="124" t="s">
        <v>201</v>
      </c>
      <c r="C7038" s="125" t="s">
        <v>12071</v>
      </c>
      <c r="D7038" s="125" t="s">
        <v>12072</v>
      </c>
      <c r="E7038" s="125" t="s">
        <v>13409</v>
      </c>
      <c r="F7038" s="125"/>
      <c r="G7038" s="125">
        <v>1</v>
      </c>
      <c r="H7038" s="152">
        <v>48.5</v>
      </c>
      <c r="I7038" s="162">
        <v>0.25</v>
      </c>
      <c r="J7038" s="158">
        <f t="shared" si="217"/>
        <v>36.375</v>
      </c>
    </row>
    <row r="7039" spans="1:10" ht="15.75">
      <c r="A7039" s="37">
        <f t="shared" si="216"/>
        <v>7035</v>
      </c>
      <c r="B7039" s="124" t="s">
        <v>201</v>
      </c>
      <c r="C7039" s="125" t="s">
        <v>12073</v>
      </c>
      <c r="D7039" s="125" t="s">
        <v>12074</v>
      </c>
      <c r="E7039" s="125" t="s">
        <v>13409</v>
      </c>
      <c r="F7039" s="125"/>
      <c r="G7039" s="125">
        <v>1</v>
      </c>
      <c r="H7039" s="152">
        <v>48.5</v>
      </c>
      <c r="I7039" s="162">
        <v>0.25</v>
      </c>
      <c r="J7039" s="158">
        <f t="shared" si="217"/>
        <v>36.375</v>
      </c>
    </row>
    <row r="7040" spans="1:10" ht="15.75">
      <c r="A7040" s="37">
        <f t="shared" si="216"/>
        <v>7036</v>
      </c>
      <c r="B7040" s="124" t="s">
        <v>201</v>
      </c>
      <c r="C7040" s="125" t="s">
        <v>12075</v>
      </c>
      <c r="D7040" s="125" t="s">
        <v>12076</v>
      </c>
      <c r="E7040" s="125" t="s">
        <v>13409</v>
      </c>
      <c r="F7040" s="125"/>
      <c r="G7040" s="125">
        <v>1</v>
      </c>
      <c r="H7040" s="152">
        <v>48.5</v>
      </c>
      <c r="I7040" s="162">
        <v>0.25</v>
      </c>
      <c r="J7040" s="158">
        <f t="shared" si="217"/>
        <v>36.375</v>
      </c>
    </row>
    <row r="7041" spans="1:10" ht="15.75">
      <c r="A7041" s="37">
        <f t="shared" si="216"/>
        <v>7037</v>
      </c>
      <c r="B7041" s="124" t="s">
        <v>201</v>
      </c>
      <c r="C7041" s="125" t="s">
        <v>12077</v>
      </c>
      <c r="D7041" s="125" t="s">
        <v>12078</v>
      </c>
      <c r="E7041" s="125" t="s">
        <v>13409</v>
      </c>
      <c r="F7041" s="125"/>
      <c r="G7041" s="125">
        <v>1</v>
      </c>
      <c r="H7041" s="152">
        <v>75</v>
      </c>
      <c r="I7041" s="162">
        <v>0.25</v>
      </c>
      <c r="J7041" s="158">
        <f t="shared" si="217"/>
        <v>56.25</v>
      </c>
    </row>
    <row r="7042" spans="1:10" ht="15.75">
      <c r="A7042" s="37">
        <f t="shared" si="216"/>
        <v>7038</v>
      </c>
      <c r="B7042" s="124" t="s">
        <v>201</v>
      </c>
      <c r="C7042" s="125" t="s">
        <v>12079</v>
      </c>
      <c r="D7042" s="125" t="s">
        <v>12080</v>
      </c>
      <c r="E7042" s="125" t="s">
        <v>13409</v>
      </c>
      <c r="F7042" s="125"/>
      <c r="G7042" s="125">
        <v>1</v>
      </c>
      <c r="H7042" s="152">
        <v>61</v>
      </c>
      <c r="I7042" s="162">
        <v>0.25</v>
      </c>
      <c r="J7042" s="158">
        <f t="shared" si="217"/>
        <v>45.75</v>
      </c>
    </row>
    <row r="7043" spans="1:10" ht="15.75">
      <c r="A7043" s="37">
        <f t="shared" si="216"/>
        <v>7039</v>
      </c>
      <c r="B7043" s="124" t="s">
        <v>201</v>
      </c>
      <c r="C7043" s="125" t="s">
        <v>12081</v>
      </c>
      <c r="D7043" s="125" t="s">
        <v>12082</v>
      </c>
      <c r="E7043" s="125" t="s">
        <v>13409</v>
      </c>
      <c r="F7043" s="125"/>
      <c r="G7043" s="125">
        <v>1</v>
      </c>
      <c r="H7043" s="152">
        <v>78</v>
      </c>
      <c r="I7043" s="162">
        <v>0.25</v>
      </c>
      <c r="J7043" s="158">
        <f t="shared" si="217"/>
        <v>58.5</v>
      </c>
    </row>
    <row r="7044" spans="1:10" ht="15.75">
      <c r="A7044" s="37">
        <f t="shared" si="216"/>
        <v>7040</v>
      </c>
      <c r="B7044" s="124" t="s">
        <v>201</v>
      </c>
      <c r="C7044" s="125" t="s">
        <v>12083</v>
      </c>
      <c r="D7044" s="125" t="s">
        <v>12084</v>
      </c>
      <c r="E7044" s="125" t="s">
        <v>13409</v>
      </c>
      <c r="F7044" s="125"/>
      <c r="G7044" s="125">
        <v>1</v>
      </c>
      <c r="H7044" s="152">
        <v>146</v>
      </c>
      <c r="I7044" s="162">
        <v>0.25</v>
      </c>
      <c r="J7044" s="158">
        <f t="shared" si="217"/>
        <v>109.5</v>
      </c>
    </row>
    <row r="7045" spans="1:10" ht="15.75">
      <c r="A7045" s="37">
        <f t="shared" si="216"/>
        <v>7041</v>
      </c>
      <c r="B7045" s="124" t="s">
        <v>201</v>
      </c>
      <c r="C7045" s="125" t="s">
        <v>12085</v>
      </c>
      <c r="D7045" s="125" t="s">
        <v>12086</v>
      </c>
      <c r="E7045" s="125" t="s">
        <v>13409</v>
      </c>
      <c r="F7045" s="125"/>
      <c r="G7045" s="125">
        <v>1</v>
      </c>
      <c r="H7045" s="152">
        <v>61</v>
      </c>
      <c r="I7045" s="162">
        <v>0.25</v>
      </c>
      <c r="J7045" s="158">
        <f t="shared" si="217"/>
        <v>45.75</v>
      </c>
    </row>
    <row r="7046" spans="1:10" ht="15.75">
      <c r="A7046" s="37">
        <f t="shared" si="216"/>
        <v>7042</v>
      </c>
      <c r="B7046" s="124" t="s">
        <v>201</v>
      </c>
      <c r="C7046" s="125" t="s">
        <v>12087</v>
      </c>
      <c r="D7046" s="125" t="s">
        <v>12088</v>
      </c>
      <c r="E7046" s="125" t="s">
        <v>13409</v>
      </c>
      <c r="F7046" s="125"/>
      <c r="G7046" s="125">
        <v>1</v>
      </c>
      <c r="H7046" s="152">
        <v>52.5</v>
      </c>
      <c r="I7046" s="162">
        <v>0.25</v>
      </c>
      <c r="J7046" s="158">
        <f t="shared" si="217"/>
        <v>39.375</v>
      </c>
    </row>
    <row r="7047" spans="1:10" ht="15.75">
      <c r="A7047" s="37">
        <f t="shared" ref="A7047:A7110" si="218">A7046+1</f>
        <v>7043</v>
      </c>
      <c r="B7047" s="124" t="s">
        <v>201</v>
      </c>
      <c r="C7047" s="125" t="s">
        <v>12089</v>
      </c>
      <c r="D7047" s="125" t="s">
        <v>12090</v>
      </c>
      <c r="E7047" s="125" t="s">
        <v>13409</v>
      </c>
      <c r="F7047" s="125"/>
      <c r="G7047" s="125">
        <v>1</v>
      </c>
      <c r="H7047" s="152">
        <v>78</v>
      </c>
      <c r="I7047" s="162">
        <v>0.25</v>
      </c>
      <c r="J7047" s="158">
        <f t="shared" si="217"/>
        <v>58.5</v>
      </c>
    </row>
    <row r="7048" spans="1:10" ht="15.75">
      <c r="A7048" s="37">
        <f t="shared" si="218"/>
        <v>7044</v>
      </c>
      <c r="B7048" s="124" t="s">
        <v>201</v>
      </c>
      <c r="C7048" s="125" t="s">
        <v>12091</v>
      </c>
      <c r="D7048" s="125" t="s">
        <v>12092</v>
      </c>
      <c r="E7048" s="125" t="s">
        <v>13409</v>
      </c>
      <c r="F7048" s="125"/>
      <c r="G7048" s="125">
        <v>1</v>
      </c>
      <c r="H7048" s="152">
        <v>201</v>
      </c>
      <c r="I7048" s="162">
        <v>0.25</v>
      </c>
      <c r="J7048" s="158">
        <f t="shared" si="217"/>
        <v>150.75</v>
      </c>
    </row>
    <row r="7049" spans="1:10" ht="15.75">
      <c r="A7049" s="37">
        <f t="shared" si="218"/>
        <v>7045</v>
      </c>
      <c r="B7049" s="124" t="s">
        <v>201</v>
      </c>
      <c r="C7049" s="125" t="s">
        <v>12093</v>
      </c>
      <c r="D7049" s="125" t="s">
        <v>12094</v>
      </c>
      <c r="E7049" s="125" t="s">
        <v>13409</v>
      </c>
      <c r="F7049" s="125"/>
      <c r="G7049" s="125">
        <v>1</v>
      </c>
      <c r="H7049" s="152">
        <v>670</v>
      </c>
      <c r="I7049" s="162">
        <v>0.25</v>
      </c>
      <c r="J7049" s="158">
        <f t="shared" si="217"/>
        <v>502.5</v>
      </c>
    </row>
    <row r="7050" spans="1:10" ht="15.75">
      <c r="A7050" s="37">
        <f t="shared" si="218"/>
        <v>7046</v>
      </c>
      <c r="B7050" s="124" t="s">
        <v>201</v>
      </c>
      <c r="C7050" s="125" t="s">
        <v>12095</v>
      </c>
      <c r="D7050" s="125" t="s">
        <v>12096</v>
      </c>
      <c r="E7050" s="125" t="s">
        <v>13409</v>
      </c>
      <c r="F7050" s="125"/>
      <c r="G7050" s="125">
        <v>1</v>
      </c>
      <c r="H7050" s="152">
        <v>27</v>
      </c>
      <c r="I7050" s="162">
        <v>0.25</v>
      </c>
      <c r="J7050" s="158">
        <f t="shared" si="217"/>
        <v>20.25</v>
      </c>
    </row>
    <row r="7051" spans="1:10" ht="15.75">
      <c r="A7051" s="37">
        <f t="shared" si="218"/>
        <v>7047</v>
      </c>
      <c r="B7051" s="124" t="s">
        <v>201</v>
      </c>
      <c r="C7051" s="125" t="s">
        <v>12097</v>
      </c>
      <c r="D7051" s="125" t="s">
        <v>12098</v>
      </c>
      <c r="E7051" s="125" t="s">
        <v>13409</v>
      </c>
      <c r="F7051" s="125"/>
      <c r="G7051" s="125">
        <v>1</v>
      </c>
      <c r="H7051" s="152">
        <v>835</v>
      </c>
      <c r="I7051" s="162">
        <v>0.25</v>
      </c>
      <c r="J7051" s="158">
        <f t="shared" si="217"/>
        <v>626.25</v>
      </c>
    </row>
    <row r="7052" spans="1:10" ht="15.75">
      <c r="A7052" s="37">
        <f t="shared" si="218"/>
        <v>7048</v>
      </c>
      <c r="B7052" s="124" t="s">
        <v>201</v>
      </c>
      <c r="C7052" s="125" t="s">
        <v>12099</v>
      </c>
      <c r="D7052" s="125" t="s">
        <v>12100</v>
      </c>
      <c r="E7052" s="125" t="s">
        <v>13409</v>
      </c>
      <c r="F7052" s="125"/>
      <c r="G7052" s="125">
        <v>1</v>
      </c>
      <c r="H7052" s="152">
        <v>920</v>
      </c>
      <c r="I7052" s="162">
        <v>0.25</v>
      </c>
      <c r="J7052" s="158">
        <f t="shared" si="217"/>
        <v>690</v>
      </c>
    </row>
    <row r="7053" spans="1:10" ht="15.75">
      <c r="A7053" s="37">
        <f t="shared" si="218"/>
        <v>7049</v>
      </c>
      <c r="B7053" s="124" t="s">
        <v>201</v>
      </c>
      <c r="C7053" s="125" t="s">
        <v>12101</v>
      </c>
      <c r="D7053" s="125" t="s">
        <v>12102</v>
      </c>
      <c r="E7053" s="125" t="s">
        <v>13409</v>
      </c>
      <c r="F7053" s="125"/>
      <c r="G7053" s="125">
        <v>1</v>
      </c>
      <c r="H7053" s="152">
        <v>169</v>
      </c>
      <c r="I7053" s="162">
        <v>0.25</v>
      </c>
      <c r="J7053" s="158">
        <f t="shared" si="217"/>
        <v>126.75</v>
      </c>
    </row>
    <row r="7054" spans="1:10" ht="15.75">
      <c r="A7054" s="37">
        <f t="shared" si="218"/>
        <v>7050</v>
      </c>
      <c r="B7054" s="124" t="s">
        <v>201</v>
      </c>
      <c r="C7054" s="125" t="s">
        <v>12103</v>
      </c>
      <c r="D7054" s="125" t="s">
        <v>12104</v>
      </c>
      <c r="E7054" s="125" t="s">
        <v>13409</v>
      </c>
      <c r="F7054" s="125"/>
      <c r="G7054" s="125">
        <v>1</v>
      </c>
      <c r="H7054" s="152">
        <v>3110</v>
      </c>
      <c r="I7054" s="162">
        <v>0.25</v>
      </c>
      <c r="J7054" s="158">
        <f t="shared" si="217"/>
        <v>2332.5</v>
      </c>
    </row>
    <row r="7055" spans="1:10" ht="15.75">
      <c r="A7055" s="37">
        <f t="shared" si="218"/>
        <v>7051</v>
      </c>
      <c r="B7055" s="124" t="s">
        <v>201</v>
      </c>
      <c r="C7055" s="125" t="s">
        <v>12105</v>
      </c>
      <c r="D7055" s="125" t="s">
        <v>12106</v>
      </c>
      <c r="E7055" s="125" t="s">
        <v>13409</v>
      </c>
      <c r="F7055" s="125"/>
      <c r="G7055" s="125">
        <v>1</v>
      </c>
      <c r="H7055" s="152">
        <v>3120</v>
      </c>
      <c r="I7055" s="162">
        <v>0.25</v>
      </c>
      <c r="J7055" s="158">
        <f t="shared" si="217"/>
        <v>2340</v>
      </c>
    </row>
    <row r="7056" spans="1:10" ht="15.75">
      <c r="A7056" s="37">
        <f t="shared" si="218"/>
        <v>7052</v>
      </c>
      <c r="B7056" s="124" t="s">
        <v>201</v>
      </c>
      <c r="C7056" s="125" t="s">
        <v>12107</v>
      </c>
      <c r="D7056" s="125" t="s">
        <v>12108</v>
      </c>
      <c r="E7056" s="125" t="s">
        <v>13409</v>
      </c>
      <c r="F7056" s="125"/>
      <c r="G7056" s="125">
        <v>1</v>
      </c>
      <c r="H7056" s="152">
        <v>317</v>
      </c>
      <c r="I7056" s="162">
        <v>0.25</v>
      </c>
      <c r="J7056" s="158">
        <f t="shared" si="217"/>
        <v>237.75</v>
      </c>
    </row>
    <row r="7057" spans="1:10" ht="15.75">
      <c r="A7057" s="37">
        <f t="shared" si="218"/>
        <v>7053</v>
      </c>
      <c r="B7057" s="124" t="s">
        <v>201</v>
      </c>
      <c r="C7057" s="125" t="s">
        <v>12109</v>
      </c>
      <c r="D7057" s="125" t="s">
        <v>12110</v>
      </c>
      <c r="E7057" s="125" t="s">
        <v>13409</v>
      </c>
      <c r="F7057" s="125"/>
      <c r="G7057" s="125">
        <v>1</v>
      </c>
      <c r="H7057" s="152">
        <v>288</v>
      </c>
      <c r="I7057" s="162">
        <v>0.25</v>
      </c>
      <c r="J7057" s="158">
        <f t="shared" si="217"/>
        <v>216</v>
      </c>
    </row>
    <row r="7058" spans="1:10" ht="15.75">
      <c r="A7058" s="37">
        <f t="shared" si="218"/>
        <v>7054</v>
      </c>
      <c r="B7058" s="124" t="s">
        <v>201</v>
      </c>
      <c r="C7058" s="125" t="s">
        <v>12111</v>
      </c>
      <c r="D7058" s="125" t="s">
        <v>12112</v>
      </c>
      <c r="E7058" s="125" t="s">
        <v>13409</v>
      </c>
      <c r="F7058" s="125"/>
      <c r="G7058" s="125">
        <v>1</v>
      </c>
      <c r="H7058" s="152">
        <v>4590</v>
      </c>
      <c r="I7058" s="162">
        <v>0.25</v>
      </c>
      <c r="J7058" s="158">
        <f t="shared" ref="J7058:J7091" si="219">H7058*(1-I7058)</f>
        <v>3442.5</v>
      </c>
    </row>
    <row r="7059" spans="1:10" ht="15.75">
      <c r="A7059" s="37">
        <f t="shared" si="218"/>
        <v>7055</v>
      </c>
      <c r="B7059" s="124" t="s">
        <v>201</v>
      </c>
      <c r="C7059" s="125" t="s">
        <v>12113</v>
      </c>
      <c r="D7059" s="125" t="s">
        <v>12114</v>
      </c>
      <c r="E7059" s="125" t="s">
        <v>13409</v>
      </c>
      <c r="F7059" s="125"/>
      <c r="G7059" s="125">
        <v>1</v>
      </c>
      <c r="H7059" s="152">
        <v>4950</v>
      </c>
      <c r="I7059" s="162">
        <v>0.25</v>
      </c>
      <c r="J7059" s="158">
        <f t="shared" si="219"/>
        <v>3712.5</v>
      </c>
    </row>
    <row r="7060" spans="1:10" ht="15.75">
      <c r="A7060" s="37">
        <f t="shared" si="218"/>
        <v>7056</v>
      </c>
      <c r="B7060" s="124" t="s">
        <v>201</v>
      </c>
      <c r="C7060" s="125" t="s">
        <v>12115</v>
      </c>
      <c r="D7060" s="125" t="s">
        <v>12116</v>
      </c>
      <c r="E7060" s="125" t="s">
        <v>13409</v>
      </c>
      <c r="F7060" s="125"/>
      <c r="G7060" s="125">
        <v>1</v>
      </c>
      <c r="H7060" s="152">
        <v>4910</v>
      </c>
      <c r="I7060" s="162">
        <v>0.25</v>
      </c>
      <c r="J7060" s="158">
        <f t="shared" si="219"/>
        <v>3682.5</v>
      </c>
    </row>
    <row r="7061" spans="1:10" ht="15.75">
      <c r="A7061" s="37">
        <f t="shared" si="218"/>
        <v>7057</v>
      </c>
      <c r="B7061" s="124" t="s">
        <v>201</v>
      </c>
      <c r="C7061" s="125" t="s">
        <v>12117</v>
      </c>
      <c r="D7061" s="125" t="s">
        <v>12118</v>
      </c>
      <c r="E7061" s="125" t="s">
        <v>13409</v>
      </c>
      <c r="F7061" s="125"/>
      <c r="G7061" s="125">
        <v>1</v>
      </c>
      <c r="H7061" s="152">
        <v>4910</v>
      </c>
      <c r="I7061" s="162">
        <v>0.25</v>
      </c>
      <c r="J7061" s="158">
        <f t="shared" si="219"/>
        <v>3682.5</v>
      </c>
    </row>
    <row r="7062" spans="1:10" ht="15.75">
      <c r="A7062" s="37">
        <f t="shared" si="218"/>
        <v>7058</v>
      </c>
      <c r="B7062" s="124" t="s">
        <v>201</v>
      </c>
      <c r="C7062" s="125" t="s">
        <v>12119</v>
      </c>
      <c r="D7062" s="125" t="s">
        <v>12120</v>
      </c>
      <c r="E7062" s="125" t="s">
        <v>13409</v>
      </c>
      <c r="F7062" s="125"/>
      <c r="G7062" s="125">
        <v>1</v>
      </c>
      <c r="H7062" s="152">
        <v>4910</v>
      </c>
      <c r="I7062" s="162">
        <v>0.25</v>
      </c>
      <c r="J7062" s="158">
        <f t="shared" si="219"/>
        <v>3682.5</v>
      </c>
    </row>
    <row r="7063" spans="1:10" ht="15.75">
      <c r="A7063" s="37">
        <f t="shared" si="218"/>
        <v>7059</v>
      </c>
      <c r="B7063" s="124" t="s">
        <v>201</v>
      </c>
      <c r="C7063" s="125" t="s">
        <v>12121</v>
      </c>
      <c r="D7063" s="125" t="s">
        <v>12122</v>
      </c>
      <c r="E7063" s="125" t="s">
        <v>13409</v>
      </c>
      <c r="F7063" s="125"/>
      <c r="G7063" s="125">
        <v>1</v>
      </c>
      <c r="H7063" s="152">
        <v>225</v>
      </c>
      <c r="I7063" s="162">
        <v>0.25</v>
      </c>
      <c r="J7063" s="158">
        <f t="shared" si="219"/>
        <v>168.75</v>
      </c>
    </row>
    <row r="7064" spans="1:10" ht="15.75">
      <c r="A7064" s="37">
        <f t="shared" si="218"/>
        <v>7060</v>
      </c>
      <c r="B7064" s="124" t="s">
        <v>201</v>
      </c>
      <c r="C7064" s="125" t="s">
        <v>12123</v>
      </c>
      <c r="D7064" s="125" t="s">
        <v>12124</v>
      </c>
      <c r="E7064" s="125" t="s">
        <v>13409</v>
      </c>
      <c r="F7064" s="125"/>
      <c r="G7064" s="125">
        <v>1</v>
      </c>
      <c r="H7064" s="152">
        <v>30</v>
      </c>
      <c r="I7064" s="162">
        <v>0.25</v>
      </c>
      <c r="J7064" s="158">
        <f t="shared" si="219"/>
        <v>22.5</v>
      </c>
    </row>
    <row r="7065" spans="1:10" ht="15.75">
      <c r="A7065" s="37">
        <f t="shared" si="218"/>
        <v>7061</v>
      </c>
      <c r="B7065" s="124" t="s">
        <v>201</v>
      </c>
      <c r="C7065" s="125" t="s">
        <v>12125</v>
      </c>
      <c r="D7065" s="125" t="s">
        <v>12126</v>
      </c>
      <c r="E7065" s="125" t="s">
        <v>13409</v>
      </c>
      <c r="F7065" s="125"/>
      <c r="G7065" s="125">
        <v>1</v>
      </c>
      <c r="H7065" s="152">
        <v>28</v>
      </c>
      <c r="I7065" s="162">
        <v>0.25</v>
      </c>
      <c r="J7065" s="158">
        <f t="shared" si="219"/>
        <v>21</v>
      </c>
    </row>
    <row r="7066" spans="1:10" ht="15.75">
      <c r="A7066" s="37">
        <f t="shared" si="218"/>
        <v>7062</v>
      </c>
      <c r="B7066" s="124" t="s">
        <v>201</v>
      </c>
      <c r="C7066" s="125" t="s">
        <v>12127</v>
      </c>
      <c r="D7066" s="125" t="s">
        <v>12128</v>
      </c>
      <c r="E7066" s="125" t="s">
        <v>13409</v>
      </c>
      <c r="F7066" s="125"/>
      <c r="G7066" s="125">
        <v>1</v>
      </c>
      <c r="H7066" s="152">
        <v>237</v>
      </c>
      <c r="I7066" s="162">
        <v>0.25</v>
      </c>
      <c r="J7066" s="158">
        <f t="shared" si="219"/>
        <v>177.75</v>
      </c>
    </row>
    <row r="7067" spans="1:10" ht="15.75">
      <c r="A7067" s="37">
        <f t="shared" si="218"/>
        <v>7063</v>
      </c>
      <c r="B7067" s="124" t="s">
        <v>201</v>
      </c>
      <c r="C7067" s="125" t="s">
        <v>12129</v>
      </c>
      <c r="D7067" s="125" t="s">
        <v>12130</v>
      </c>
      <c r="E7067" s="125" t="s">
        <v>13409</v>
      </c>
      <c r="F7067" s="125"/>
      <c r="G7067" s="125">
        <v>1</v>
      </c>
      <c r="H7067" s="152">
        <v>38.5</v>
      </c>
      <c r="I7067" s="162">
        <v>0.25</v>
      </c>
      <c r="J7067" s="158">
        <f t="shared" si="219"/>
        <v>28.875</v>
      </c>
    </row>
    <row r="7068" spans="1:10" ht="15.75">
      <c r="A7068" s="37">
        <f t="shared" si="218"/>
        <v>7064</v>
      </c>
      <c r="B7068" s="124" t="s">
        <v>201</v>
      </c>
      <c r="C7068" s="125" t="s">
        <v>12131</v>
      </c>
      <c r="D7068" s="125" t="s">
        <v>12132</v>
      </c>
      <c r="E7068" s="125" t="s">
        <v>13409</v>
      </c>
      <c r="F7068" s="125"/>
      <c r="G7068" s="125">
        <v>1</v>
      </c>
      <c r="H7068" s="152">
        <v>346</v>
      </c>
      <c r="I7068" s="162">
        <v>0.25</v>
      </c>
      <c r="J7068" s="158">
        <f t="shared" si="219"/>
        <v>259.5</v>
      </c>
    </row>
    <row r="7069" spans="1:10" ht="15.75">
      <c r="A7069" s="37">
        <f t="shared" si="218"/>
        <v>7065</v>
      </c>
      <c r="B7069" s="124" t="s">
        <v>201</v>
      </c>
      <c r="C7069" s="125" t="s">
        <v>12133</v>
      </c>
      <c r="D7069" s="125" t="s">
        <v>12134</v>
      </c>
      <c r="E7069" s="125" t="s">
        <v>13409</v>
      </c>
      <c r="F7069" s="125"/>
      <c r="G7069" s="125">
        <v>1</v>
      </c>
      <c r="H7069" s="152">
        <v>85.5</v>
      </c>
      <c r="I7069" s="162">
        <v>0.25</v>
      </c>
      <c r="J7069" s="158">
        <f t="shared" si="219"/>
        <v>64.125</v>
      </c>
    </row>
    <row r="7070" spans="1:10" ht="15.75">
      <c r="A7070" s="37">
        <f t="shared" si="218"/>
        <v>7066</v>
      </c>
      <c r="B7070" s="124" t="s">
        <v>201</v>
      </c>
      <c r="C7070" s="125" t="s">
        <v>12135</v>
      </c>
      <c r="D7070" s="125" t="s">
        <v>12136</v>
      </c>
      <c r="E7070" s="125" t="s">
        <v>13409</v>
      </c>
      <c r="F7070" s="125"/>
      <c r="G7070" s="125">
        <v>1</v>
      </c>
      <c r="H7070" s="152">
        <v>985</v>
      </c>
      <c r="I7070" s="162">
        <v>0.25</v>
      </c>
      <c r="J7070" s="158">
        <f t="shared" si="219"/>
        <v>738.75</v>
      </c>
    </row>
    <row r="7071" spans="1:10" ht="15.75">
      <c r="A7071" s="37">
        <f t="shared" si="218"/>
        <v>7067</v>
      </c>
      <c r="B7071" s="124" t="s">
        <v>201</v>
      </c>
      <c r="C7071" s="125" t="s">
        <v>12137</v>
      </c>
      <c r="D7071" s="125" t="s">
        <v>12138</v>
      </c>
      <c r="E7071" s="125" t="s">
        <v>13409</v>
      </c>
      <c r="F7071" s="125"/>
      <c r="G7071" s="125">
        <v>1</v>
      </c>
      <c r="H7071" s="152">
        <v>1110</v>
      </c>
      <c r="I7071" s="162">
        <v>0.25</v>
      </c>
      <c r="J7071" s="158">
        <f t="shared" si="219"/>
        <v>832.5</v>
      </c>
    </row>
    <row r="7072" spans="1:10" ht="15.75">
      <c r="A7072" s="37">
        <f t="shared" si="218"/>
        <v>7068</v>
      </c>
      <c r="B7072" s="124" t="s">
        <v>201</v>
      </c>
      <c r="C7072" s="125" t="s">
        <v>12139</v>
      </c>
      <c r="D7072" s="125" t="s">
        <v>12140</v>
      </c>
      <c r="E7072" s="125" t="s">
        <v>13409</v>
      </c>
      <c r="F7072" s="125"/>
      <c r="G7072" s="125">
        <v>1</v>
      </c>
      <c r="H7072" s="152">
        <v>1770</v>
      </c>
      <c r="I7072" s="162">
        <v>0.25</v>
      </c>
      <c r="J7072" s="158">
        <f t="shared" si="219"/>
        <v>1327.5</v>
      </c>
    </row>
    <row r="7073" spans="1:10" ht="30">
      <c r="A7073" s="37">
        <f t="shared" si="218"/>
        <v>7069</v>
      </c>
      <c r="B7073" s="124" t="s">
        <v>201</v>
      </c>
      <c r="C7073" s="125" t="s">
        <v>12141</v>
      </c>
      <c r="D7073" s="125" t="s">
        <v>12142</v>
      </c>
      <c r="E7073" s="125" t="s">
        <v>13409</v>
      </c>
      <c r="F7073" s="125"/>
      <c r="G7073" s="125">
        <v>1</v>
      </c>
      <c r="H7073" s="152">
        <v>281</v>
      </c>
      <c r="I7073" s="162">
        <v>0.25</v>
      </c>
      <c r="J7073" s="158">
        <f t="shared" si="219"/>
        <v>210.75</v>
      </c>
    </row>
    <row r="7074" spans="1:10" ht="15.75">
      <c r="A7074" s="37">
        <f t="shared" si="218"/>
        <v>7070</v>
      </c>
      <c r="B7074" s="124" t="s">
        <v>201</v>
      </c>
      <c r="C7074" s="125" t="s">
        <v>10144</v>
      </c>
      <c r="D7074" s="125" t="s">
        <v>10145</v>
      </c>
      <c r="E7074" s="125" t="s">
        <v>13409</v>
      </c>
      <c r="F7074" s="125"/>
      <c r="G7074" s="125">
        <v>1</v>
      </c>
      <c r="H7074" s="152">
        <v>32.56</v>
      </c>
      <c r="I7074" s="162">
        <v>0.25</v>
      </c>
      <c r="J7074" s="158">
        <f t="shared" si="219"/>
        <v>24.42</v>
      </c>
    </row>
    <row r="7075" spans="1:10" ht="15.75">
      <c r="A7075" s="37">
        <f t="shared" si="218"/>
        <v>7071</v>
      </c>
      <c r="B7075" s="124" t="s">
        <v>201</v>
      </c>
      <c r="C7075" s="125" t="s">
        <v>10146</v>
      </c>
      <c r="D7075" s="125" t="s">
        <v>10147</v>
      </c>
      <c r="E7075" s="125" t="s">
        <v>13409</v>
      </c>
      <c r="F7075" s="125"/>
      <c r="G7075" s="125">
        <v>1</v>
      </c>
      <c r="H7075" s="152">
        <v>126.29</v>
      </c>
      <c r="I7075" s="162">
        <v>0.25</v>
      </c>
      <c r="J7075" s="158">
        <f t="shared" si="219"/>
        <v>94.717500000000001</v>
      </c>
    </row>
    <row r="7076" spans="1:10" ht="15.75">
      <c r="A7076" s="37">
        <f t="shared" si="218"/>
        <v>7072</v>
      </c>
      <c r="B7076" s="124" t="s">
        <v>201</v>
      </c>
      <c r="C7076" s="125" t="s">
        <v>10148</v>
      </c>
      <c r="D7076" s="125" t="s">
        <v>10149</v>
      </c>
      <c r="E7076" s="125" t="s">
        <v>13409</v>
      </c>
      <c r="F7076" s="125"/>
      <c r="G7076" s="125">
        <v>1</v>
      </c>
      <c r="H7076" s="152">
        <v>421.87</v>
      </c>
      <c r="I7076" s="162">
        <v>0.25</v>
      </c>
      <c r="J7076" s="158">
        <f t="shared" si="219"/>
        <v>316.40250000000003</v>
      </c>
    </row>
    <row r="7077" spans="1:10" ht="15.75">
      <c r="A7077" s="37">
        <f t="shared" si="218"/>
        <v>7073</v>
      </c>
      <c r="B7077" s="124" t="s">
        <v>201</v>
      </c>
      <c r="C7077" s="125" t="s">
        <v>10150</v>
      </c>
      <c r="D7077" s="125" t="s">
        <v>10151</v>
      </c>
      <c r="E7077" s="125" t="s">
        <v>13409</v>
      </c>
      <c r="F7077" s="125"/>
      <c r="G7077" s="125">
        <v>1</v>
      </c>
      <c r="H7077" s="152">
        <v>380.64</v>
      </c>
      <c r="I7077" s="162">
        <v>0.25</v>
      </c>
      <c r="J7077" s="158">
        <f t="shared" si="219"/>
        <v>285.48</v>
      </c>
    </row>
    <row r="7078" spans="1:10" ht="15.75">
      <c r="A7078" s="37">
        <f t="shared" si="218"/>
        <v>7074</v>
      </c>
      <c r="B7078" s="124" t="s">
        <v>201</v>
      </c>
      <c r="C7078" s="125" t="s">
        <v>10152</v>
      </c>
      <c r="D7078" s="125" t="s">
        <v>10153</v>
      </c>
      <c r="E7078" s="125" t="s">
        <v>13409</v>
      </c>
      <c r="F7078" s="125"/>
      <c r="G7078" s="125">
        <v>1</v>
      </c>
      <c r="H7078" s="152">
        <v>336.07</v>
      </c>
      <c r="I7078" s="162">
        <v>0.25</v>
      </c>
      <c r="J7078" s="158">
        <f t="shared" si="219"/>
        <v>252.05250000000001</v>
      </c>
    </row>
    <row r="7079" spans="1:10" ht="15.75">
      <c r="A7079" s="37">
        <f t="shared" si="218"/>
        <v>7075</v>
      </c>
      <c r="B7079" s="124" t="s">
        <v>201</v>
      </c>
      <c r="C7079" s="125" t="s">
        <v>10154</v>
      </c>
      <c r="D7079" s="125" t="s">
        <v>10155</v>
      </c>
      <c r="E7079" s="125" t="s">
        <v>13409</v>
      </c>
      <c r="F7079" s="125"/>
      <c r="G7079" s="125">
        <v>1</v>
      </c>
      <c r="H7079" s="152">
        <v>336.07</v>
      </c>
      <c r="I7079" s="162">
        <v>0.25</v>
      </c>
      <c r="J7079" s="158">
        <f t="shared" si="219"/>
        <v>252.05250000000001</v>
      </c>
    </row>
    <row r="7080" spans="1:10" ht="15.75">
      <c r="A7080" s="37">
        <f t="shared" si="218"/>
        <v>7076</v>
      </c>
      <c r="B7080" s="124" t="s">
        <v>201</v>
      </c>
      <c r="C7080" s="125" t="s">
        <v>10156</v>
      </c>
      <c r="D7080" s="125" t="s">
        <v>10157</v>
      </c>
      <c r="E7080" s="125" t="s">
        <v>13409</v>
      </c>
      <c r="F7080" s="125"/>
      <c r="G7080" s="125">
        <v>1</v>
      </c>
      <c r="H7080" s="152">
        <v>390</v>
      </c>
      <c r="I7080" s="162">
        <v>0.25</v>
      </c>
      <c r="J7080" s="158">
        <f t="shared" si="219"/>
        <v>292.5</v>
      </c>
    </row>
    <row r="7081" spans="1:10" ht="15.75">
      <c r="A7081" s="37">
        <f t="shared" si="218"/>
        <v>7077</v>
      </c>
      <c r="B7081" s="124" t="s">
        <v>201</v>
      </c>
      <c r="C7081" s="125" t="s">
        <v>10158</v>
      </c>
      <c r="D7081" s="125" t="s">
        <v>10159</v>
      </c>
      <c r="E7081" s="125" t="s">
        <v>13409</v>
      </c>
      <c r="F7081" s="125"/>
      <c r="G7081" s="125">
        <v>1</v>
      </c>
      <c r="H7081" s="152">
        <v>456</v>
      </c>
      <c r="I7081" s="162">
        <v>0.25</v>
      </c>
      <c r="J7081" s="158">
        <f t="shared" si="219"/>
        <v>342</v>
      </c>
    </row>
    <row r="7082" spans="1:10" ht="15.75">
      <c r="A7082" s="37">
        <f t="shared" si="218"/>
        <v>7078</v>
      </c>
      <c r="B7082" s="124" t="s">
        <v>201</v>
      </c>
      <c r="C7082" s="125" t="s">
        <v>10160</v>
      </c>
      <c r="D7082" s="125" t="s">
        <v>10161</v>
      </c>
      <c r="E7082" s="125" t="s">
        <v>13409</v>
      </c>
      <c r="F7082" s="125"/>
      <c r="G7082" s="125">
        <v>1</v>
      </c>
      <c r="H7082" s="152">
        <v>572.22</v>
      </c>
      <c r="I7082" s="162">
        <v>0.25</v>
      </c>
      <c r="J7082" s="158">
        <f t="shared" si="219"/>
        <v>429.16500000000002</v>
      </c>
    </row>
    <row r="7083" spans="1:10" ht="15.75">
      <c r="A7083" s="37">
        <f t="shared" si="218"/>
        <v>7079</v>
      </c>
      <c r="B7083" s="124" t="s">
        <v>201</v>
      </c>
      <c r="C7083" s="125" t="s">
        <v>14538</v>
      </c>
      <c r="D7083" s="125" t="s">
        <v>10164</v>
      </c>
      <c r="E7083" s="125" t="s">
        <v>13409</v>
      </c>
      <c r="F7083" s="125"/>
      <c r="G7083" s="125">
        <v>1</v>
      </c>
      <c r="H7083" s="152">
        <v>443.2</v>
      </c>
      <c r="I7083" s="162">
        <v>0.25</v>
      </c>
      <c r="J7083" s="158">
        <f t="shared" si="219"/>
        <v>332.4</v>
      </c>
    </row>
    <row r="7084" spans="1:10" ht="15.75">
      <c r="A7084" s="37">
        <f t="shared" si="218"/>
        <v>7080</v>
      </c>
      <c r="B7084" s="124" t="s">
        <v>201</v>
      </c>
      <c r="C7084" s="125" t="s">
        <v>14539</v>
      </c>
      <c r="D7084" s="125" t="s">
        <v>14540</v>
      </c>
      <c r="E7084" s="125" t="s">
        <v>13409</v>
      </c>
      <c r="F7084" s="125"/>
      <c r="G7084" s="125">
        <v>1</v>
      </c>
      <c r="H7084" s="152">
        <v>435.16</v>
      </c>
      <c r="I7084" s="162">
        <v>0.25</v>
      </c>
      <c r="J7084" s="158">
        <f t="shared" si="219"/>
        <v>326.37</v>
      </c>
    </row>
    <row r="7085" spans="1:10" ht="15.75">
      <c r="A7085" s="37">
        <f t="shared" si="218"/>
        <v>7081</v>
      </c>
      <c r="B7085" s="124" t="s">
        <v>201</v>
      </c>
      <c r="C7085" s="125" t="s">
        <v>10165</v>
      </c>
      <c r="D7085" s="125" t="s">
        <v>10166</v>
      </c>
      <c r="E7085" s="125" t="s">
        <v>13409</v>
      </c>
      <c r="F7085" s="125"/>
      <c r="G7085" s="125">
        <v>1</v>
      </c>
      <c r="H7085" s="152">
        <v>311.88</v>
      </c>
      <c r="I7085" s="162">
        <v>0.25</v>
      </c>
      <c r="J7085" s="158">
        <f t="shared" si="219"/>
        <v>233.91</v>
      </c>
    </row>
    <row r="7086" spans="1:10" ht="15.75">
      <c r="A7086" s="37">
        <f t="shared" si="218"/>
        <v>7082</v>
      </c>
      <c r="B7086" s="124" t="s">
        <v>201</v>
      </c>
      <c r="C7086" s="125" t="s">
        <v>10167</v>
      </c>
      <c r="D7086" s="125" t="s">
        <v>10168</v>
      </c>
      <c r="E7086" s="125" t="s">
        <v>13409</v>
      </c>
      <c r="F7086" s="125"/>
      <c r="G7086" s="125">
        <v>1</v>
      </c>
      <c r="H7086" s="152">
        <v>311.88</v>
      </c>
      <c r="I7086" s="162">
        <v>0.25</v>
      </c>
      <c r="J7086" s="158">
        <f t="shared" si="219"/>
        <v>233.91</v>
      </c>
    </row>
    <row r="7087" spans="1:10" ht="15.75">
      <c r="A7087" s="37">
        <f t="shared" si="218"/>
        <v>7083</v>
      </c>
      <c r="B7087" s="124" t="s">
        <v>201</v>
      </c>
      <c r="C7087" s="125" t="s">
        <v>14541</v>
      </c>
      <c r="D7087" s="125" t="s">
        <v>14542</v>
      </c>
      <c r="E7087" s="125" t="s">
        <v>13409</v>
      </c>
      <c r="F7087" s="125"/>
      <c r="G7087" s="125">
        <v>1</v>
      </c>
      <c r="H7087" s="152">
        <v>311.88</v>
      </c>
      <c r="I7087" s="162">
        <v>0.25</v>
      </c>
      <c r="J7087" s="158">
        <f t="shared" si="219"/>
        <v>233.91</v>
      </c>
    </row>
    <row r="7088" spans="1:10" ht="15.75">
      <c r="A7088" s="37">
        <f t="shared" si="218"/>
        <v>7084</v>
      </c>
      <c r="B7088" s="124" t="s">
        <v>201</v>
      </c>
      <c r="C7088" s="125" t="s">
        <v>14543</v>
      </c>
      <c r="D7088" s="125" t="s">
        <v>14544</v>
      </c>
      <c r="E7088" s="125" t="s">
        <v>13409</v>
      </c>
      <c r="F7088" s="125"/>
      <c r="G7088" s="125">
        <v>1</v>
      </c>
      <c r="H7088" s="152">
        <v>311.88</v>
      </c>
      <c r="I7088" s="162">
        <v>0.25</v>
      </c>
      <c r="J7088" s="158">
        <f t="shared" si="219"/>
        <v>233.91</v>
      </c>
    </row>
    <row r="7089" spans="1:10" ht="30">
      <c r="A7089" s="37">
        <f t="shared" si="218"/>
        <v>7085</v>
      </c>
      <c r="B7089" s="124" t="s">
        <v>201</v>
      </c>
      <c r="C7089" s="125" t="s">
        <v>10169</v>
      </c>
      <c r="D7089" s="125" t="s">
        <v>10170</v>
      </c>
      <c r="E7089" s="125" t="s">
        <v>13409</v>
      </c>
      <c r="F7089" s="125"/>
      <c r="G7089" s="125">
        <v>1</v>
      </c>
      <c r="H7089" s="152">
        <v>79.84</v>
      </c>
      <c r="I7089" s="162">
        <v>0.25</v>
      </c>
      <c r="J7089" s="158">
        <f t="shared" si="219"/>
        <v>59.88</v>
      </c>
    </row>
    <row r="7090" spans="1:10" ht="15.75">
      <c r="A7090" s="37">
        <f t="shared" si="218"/>
        <v>7086</v>
      </c>
      <c r="B7090" s="124" t="s">
        <v>201</v>
      </c>
      <c r="C7090" s="125" t="s">
        <v>10171</v>
      </c>
      <c r="D7090" s="125" t="s">
        <v>10172</v>
      </c>
      <c r="E7090" s="125" t="s">
        <v>13409</v>
      </c>
      <c r="F7090" s="125"/>
      <c r="G7090" s="125">
        <v>1</v>
      </c>
      <c r="H7090" s="152">
        <v>471.62</v>
      </c>
      <c r="I7090" s="162">
        <v>0.25</v>
      </c>
      <c r="J7090" s="158">
        <f t="shared" si="219"/>
        <v>353.71500000000003</v>
      </c>
    </row>
    <row r="7091" spans="1:10" ht="15.75">
      <c r="A7091" s="37">
        <f t="shared" si="218"/>
        <v>7087</v>
      </c>
      <c r="B7091" s="124" t="s">
        <v>201</v>
      </c>
      <c r="C7091" s="125" t="s">
        <v>10162</v>
      </c>
      <c r="D7091" s="125" t="s">
        <v>10163</v>
      </c>
      <c r="E7091" s="125" t="s">
        <v>13409</v>
      </c>
      <c r="F7091" s="125"/>
      <c r="G7091" s="125">
        <v>1</v>
      </c>
      <c r="H7091" s="152">
        <v>203.42</v>
      </c>
      <c r="I7091" s="162">
        <v>0.25</v>
      </c>
      <c r="J7091" s="158">
        <f t="shared" si="219"/>
        <v>152.565</v>
      </c>
    </row>
    <row r="7092" spans="1:10" ht="15.75">
      <c r="A7092" s="37">
        <f t="shared" si="218"/>
        <v>7088</v>
      </c>
      <c r="B7092" s="128" t="s">
        <v>205</v>
      </c>
      <c r="C7092" s="128" t="s">
        <v>12149</v>
      </c>
      <c r="D7092" s="128" t="s">
        <v>12150</v>
      </c>
      <c r="E7092" s="128" t="s">
        <v>211</v>
      </c>
      <c r="F7092" s="128"/>
      <c r="G7092" s="128">
        <v>1</v>
      </c>
      <c r="H7092" s="153">
        <v>13.74</v>
      </c>
      <c r="I7092" s="161">
        <v>0.25</v>
      </c>
      <c r="J7092" s="157">
        <f t="shared" ref="J7092:J7128" si="220">H7092*(1-I7092)</f>
        <v>10.305</v>
      </c>
    </row>
    <row r="7093" spans="1:10" ht="15.75">
      <c r="A7093" s="37">
        <f t="shared" si="218"/>
        <v>7089</v>
      </c>
      <c r="B7093" s="128" t="s">
        <v>205</v>
      </c>
      <c r="C7093" s="128" t="s">
        <v>12151</v>
      </c>
      <c r="D7093" s="128" t="s">
        <v>12152</v>
      </c>
      <c r="E7093" s="128" t="s">
        <v>211</v>
      </c>
      <c r="F7093" s="128"/>
      <c r="G7093" s="128">
        <v>1</v>
      </c>
      <c r="H7093" s="153">
        <v>33.06</v>
      </c>
      <c r="I7093" s="161">
        <v>0.25</v>
      </c>
      <c r="J7093" s="157">
        <f t="shared" si="220"/>
        <v>24.795000000000002</v>
      </c>
    </row>
    <row r="7094" spans="1:10" ht="15.75">
      <c r="A7094" s="37">
        <f t="shared" si="218"/>
        <v>7090</v>
      </c>
      <c r="B7094" s="128" t="s">
        <v>205</v>
      </c>
      <c r="C7094" s="128" t="s">
        <v>12153</v>
      </c>
      <c r="D7094" s="128" t="s">
        <v>12154</v>
      </c>
      <c r="E7094" s="128" t="s">
        <v>211</v>
      </c>
      <c r="F7094" s="128"/>
      <c r="G7094" s="128">
        <v>1</v>
      </c>
      <c r="H7094" s="153">
        <v>23.86</v>
      </c>
      <c r="I7094" s="161">
        <v>0.25</v>
      </c>
      <c r="J7094" s="157">
        <f t="shared" si="220"/>
        <v>17.895</v>
      </c>
    </row>
    <row r="7095" spans="1:10" ht="15.75">
      <c r="A7095" s="37">
        <f t="shared" si="218"/>
        <v>7091</v>
      </c>
      <c r="B7095" s="128" t="s">
        <v>205</v>
      </c>
      <c r="C7095" s="128" t="s">
        <v>12155</v>
      </c>
      <c r="D7095" s="128" t="s">
        <v>12156</v>
      </c>
      <c r="E7095" s="128" t="s">
        <v>211</v>
      </c>
      <c r="F7095" s="128"/>
      <c r="G7095" s="128">
        <v>1</v>
      </c>
      <c r="H7095" s="153">
        <v>30.19</v>
      </c>
      <c r="I7095" s="161">
        <v>0.25</v>
      </c>
      <c r="J7095" s="157">
        <f t="shared" si="220"/>
        <v>22.642500000000002</v>
      </c>
    </row>
    <row r="7096" spans="1:10" ht="15.75">
      <c r="A7096" s="37">
        <f t="shared" si="218"/>
        <v>7092</v>
      </c>
      <c r="B7096" s="128" t="s">
        <v>205</v>
      </c>
      <c r="C7096" s="128" t="s">
        <v>12157</v>
      </c>
      <c r="D7096" s="128" t="s">
        <v>12158</v>
      </c>
      <c r="E7096" s="128" t="s">
        <v>211</v>
      </c>
      <c r="F7096" s="128"/>
      <c r="G7096" s="128">
        <v>1</v>
      </c>
      <c r="H7096" s="153">
        <v>37.89</v>
      </c>
      <c r="I7096" s="161">
        <v>0.25</v>
      </c>
      <c r="J7096" s="157">
        <f t="shared" si="220"/>
        <v>28.4175</v>
      </c>
    </row>
    <row r="7097" spans="1:10" ht="15.75">
      <c r="A7097" s="37">
        <f t="shared" si="218"/>
        <v>7093</v>
      </c>
      <c r="B7097" s="128" t="s">
        <v>205</v>
      </c>
      <c r="C7097" s="128" t="s">
        <v>12159</v>
      </c>
      <c r="D7097" s="128" t="s">
        <v>12160</v>
      </c>
      <c r="E7097" s="128" t="s">
        <v>211</v>
      </c>
      <c r="F7097" s="128"/>
      <c r="G7097" s="128">
        <v>1</v>
      </c>
      <c r="H7097" s="153">
        <v>86.54</v>
      </c>
      <c r="I7097" s="161">
        <v>0.25</v>
      </c>
      <c r="J7097" s="157">
        <f t="shared" si="220"/>
        <v>64.905000000000001</v>
      </c>
    </row>
    <row r="7098" spans="1:10" ht="15.75">
      <c r="A7098" s="37">
        <f t="shared" si="218"/>
        <v>7094</v>
      </c>
      <c r="B7098" s="128" t="s">
        <v>205</v>
      </c>
      <c r="C7098" s="128" t="s">
        <v>12161</v>
      </c>
      <c r="D7098" s="128" t="s">
        <v>12162</v>
      </c>
      <c r="E7098" s="128" t="s">
        <v>211</v>
      </c>
      <c r="F7098" s="128"/>
      <c r="G7098" s="128">
        <v>1</v>
      </c>
      <c r="H7098" s="153">
        <v>60.38</v>
      </c>
      <c r="I7098" s="161">
        <v>0.25</v>
      </c>
      <c r="J7098" s="157">
        <f t="shared" si="220"/>
        <v>45.285000000000004</v>
      </c>
    </row>
    <row r="7099" spans="1:10" ht="15.75">
      <c r="A7099" s="37">
        <f t="shared" si="218"/>
        <v>7095</v>
      </c>
      <c r="B7099" s="128" t="s">
        <v>205</v>
      </c>
      <c r="C7099" s="128" t="s">
        <v>12163</v>
      </c>
      <c r="D7099" s="128" t="s">
        <v>12164</v>
      </c>
      <c r="E7099" s="128" t="s">
        <v>211</v>
      </c>
      <c r="F7099" s="128"/>
      <c r="G7099" s="128">
        <v>1</v>
      </c>
      <c r="H7099" s="153">
        <v>88.84</v>
      </c>
      <c r="I7099" s="161">
        <v>0.25</v>
      </c>
      <c r="J7099" s="157">
        <f t="shared" si="220"/>
        <v>66.63</v>
      </c>
    </row>
    <row r="7100" spans="1:10" ht="15.75">
      <c r="A7100" s="37">
        <f t="shared" si="218"/>
        <v>7096</v>
      </c>
      <c r="B7100" s="128" t="s">
        <v>205</v>
      </c>
      <c r="C7100" s="128" t="s">
        <v>12165</v>
      </c>
      <c r="D7100" s="128" t="s">
        <v>12166</v>
      </c>
      <c r="E7100" s="128" t="s">
        <v>211</v>
      </c>
      <c r="F7100" s="128"/>
      <c r="G7100" s="128">
        <v>1</v>
      </c>
      <c r="H7100" s="153">
        <v>85.68</v>
      </c>
      <c r="I7100" s="161">
        <v>0.25</v>
      </c>
      <c r="J7100" s="157">
        <f t="shared" si="220"/>
        <v>64.260000000000005</v>
      </c>
    </row>
    <row r="7101" spans="1:10" ht="15.75">
      <c r="A7101" s="37">
        <f t="shared" si="218"/>
        <v>7097</v>
      </c>
      <c r="B7101" s="128" t="s">
        <v>205</v>
      </c>
      <c r="C7101" s="128" t="s">
        <v>12167</v>
      </c>
      <c r="D7101" s="128" t="s">
        <v>12168</v>
      </c>
      <c r="E7101" s="128" t="s">
        <v>211</v>
      </c>
      <c r="F7101" s="128"/>
      <c r="G7101" s="128">
        <v>1</v>
      </c>
      <c r="H7101" s="153">
        <v>124.06</v>
      </c>
      <c r="I7101" s="161">
        <v>0.25</v>
      </c>
      <c r="J7101" s="157">
        <f t="shared" si="220"/>
        <v>93.045000000000002</v>
      </c>
    </row>
    <row r="7102" spans="1:10" ht="15.75">
      <c r="A7102" s="37">
        <f t="shared" si="218"/>
        <v>7098</v>
      </c>
      <c r="B7102" s="128" t="s">
        <v>205</v>
      </c>
      <c r="C7102" s="128" t="s">
        <v>12169</v>
      </c>
      <c r="D7102" s="128" t="s">
        <v>12170</v>
      </c>
      <c r="E7102" s="128" t="s">
        <v>211</v>
      </c>
      <c r="F7102" s="128"/>
      <c r="G7102" s="128">
        <v>1</v>
      </c>
      <c r="H7102" s="153">
        <v>125.06</v>
      </c>
      <c r="I7102" s="161">
        <v>0.25</v>
      </c>
      <c r="J7102" s="157">
        <f t="shared" si="220"/>
        <v>93.795000000000002</v>
      </c>
    </row>
    <row r="7103" spans="1:10" ht="15.75">
      <c r="A7103" s="37">
        <f t="shared" si="218"/>
        <v>7099</v>
      </c>
      <c r="B7103" s="128" t="s">
        <v>205</v>
      </c>
      <c r="C7103" s="128" t="s">
        <v>12171</v>
      </c>
      <c r="D7103" s="128" t="s">
        <v>12172</v>
      </c>
      <c r="E7103" s="128" t="s">
        <v>211</v>
      </c>
      <c r="F7103" s="128"/>
      <c r="G7103" s="128">
        <v>1</v>
      </c>
      <c r="H7103" s="153">
        <v>222.4</v>
      </c>
      <c r="I7103" s="161">
        <v>0.25</v>
      </c>
      <c r="J7103" s="157">
        <f t="shared" si="220"/>
        <v>166.8</v>
      </c>
    </row>
    <row r="7104" spans="1:10" ht="15.75">
      <c r="A7104" s="37">
        <f t="shared" si="218"/>
        <v>7100</v>
      </c>
      <c r="B7104" s="128" t="s">
        <v>205</v>
      </c>
      <c r="C7104" s="128" t="s">
        <v>12173</v>
      </c>
      <c r="D7104" s="128" t="s">
        <v>12174</v>
      </c>
      <c r="E7104" s="128" t="s">
        <v>211</v>
      </c>
      <c r="F7104" s="128"/>
      <c r="G7104" s="128">
        <v>1</v>
      </c>
      <c r="H7104" s="153">
        <v>345</v>
      </c>
      <c r="I7104" s="161">
        <v>0.25</v>
      </c>
      <c r="J7104" s="157">
        <f t="shared" si="220"/>
        <v>258.75</v>
      </c>
    </row>
    <row r="7105" spans="1:10" ht="15.75">
      <c r="A7105" s="37">
        <f t="shared" si="218"/>
        <v>7101</v>
      </c>
      <c r="B7105" s="128" t="s">
        <v>205</v>
      </c>
      <c r="C7105" s="128" t="s">
        <v>12175</v>
      </c>
      <c r="D7105" s="128" t="s">
        <v>12176</v>
      </c>
      <c r="E7105" s="128" t="s">
        <v>211</v>
      </c>
      <c r="F7105" s="128"/>
      <c r="G7105" s="128">
        <v>1</v>
      </c>
      <c r="H7105" s="153">
        <v>396.78</v>
      </c>
      <c r="I7105" s="161">
        <v>0.25</v>
      </c>
      <c r="J7105" s="157">
        <f t="shared" si="220"/>
        <v>297.58499999999998</v>
      </c>
    </row>
    <row r="7106" spans="1:10" ht="15.75">
      <c r="A7106" s="37">
        <f t="shared" si="218"/>
        <v>7102</v>
      </c>
      <c r="B7106" s="113" t="s">
        <v>199</v>
      </c>
      <c r="C7106" s="129" t="s">
        <v>12177</v>
      </c>
      <c r="D7106" s="92" t="s">
        <v>12178</v>
      </c>
      <c r="E7106" s="92" t="s">
        <v>211</v>
      </c>
      <c r="F7106" s="92" t="s">
        <v>200</v>
      </c>
      <c r="G7106" s="92">
        <v>1</v>
      </c>
      <c r="H7106" s="119">
        <v>239.82</v>
      </c>
      <c r="I7106" s="163">
        <v>0.25</v>
      </c>
      <c r="J7106" s="157">
        <f t="shared" si="220"/>
        <v>179.86500000000001</v>
      </c>
    </row>
    <row r="7107" spans="1:10" ht="15.75">
      <c r="A7107" s="37">
        <f t="shared" si="218"/>
        <v>7103</v>
      </c>
      <c r="B7107" s="113" t="s">
        <v>199</v>
      </c>
      <c r="C7107" s="129" t="s">
        <v>12179</v>
      </c>
      <c r="D7107" s="92" t="s">
        <v>12180</v>
      </c>
      <c r="E7107" s="92" t="s">
        <v>211</v>
      </c>
      <c r="F7107" s="92" t="s">
        <v>200</v>
      </c>
      <c r="G7107" s="92">
        <v>1</v>
      </c>
      <c r="H7107" s="119">
        <v>216.25</v>
      </c>
      <c r="I7107" s="163">
        <v>0.25</v>
      </c>
      <c r="J7107" s="157">
        <f t="shared" si="220"/>
        <v>162.1875</v>
      </c>
    </row>
    <row r="7108" spans="1:10" ht="15.75">
      <c r="A7108" s="37">
        <f t="shared" si="218"/>
        <v>7104</v>
      </c>
      <c r="B7108" s="113" t="s">
        <v>199</v>
      </c>
      <c r="C7108" s="129" t="s">
        <v>12181</v>
      </c>
      <c r="D7108" s="92" t="s">
        <v>12182</v>
      </c>
      <c r="E7108" s="92" t="s">
        <v>211</v>
      </c>
      <c r="F7108" s="92" t="s">
        <v>200</v>
      </c>
      <c r="G7108" s="92">
        <v>1</v>
      </c>
      <c r="H7108" s="119">
        <v>264.29000000000002</v>
      </c>
      <c r="I7108" s="163">
        <v>0.25</v>
      </c>
      <c r="J7108" s="157">
        <f t="shared" si="220"/>
        <v>198.21750000000003</v>
      </c>
    </row>
    <row r="7109" spans="1:10" ht="15.75">
      <c r="A7109" s="37">
        <f t="shared" si="218"/>
        <v>7105</v>
      </c>
      <c r="B7109" s="113" t="s">
        <v>199</v>
      </c>
      <c r="C7109" s="129" t="s">
        <v>12183</v>
      </c>
      <c r="D7109" s="92" t="s">
        <v>12184</v>
      </c>
      <c r="E7109" s="92" t="s">
        <v>211</v>
      </c>
      <c r="F7109" s="92" t="s">
        <v>200</v>
      </c>
      <c r="G7109" s="92">
        <v>1</v>
      </c>
      <c r="H7109" s="119">
        <v>346.5</v>
      </c>
      <c r="I7109" s="163">
        <v>0.25</v>
      </c>
      <c r="J7109" s="157">
        <f t="shared" si="220"/>
        <v>259.875</v>
      </c>
    </row>
    <row r="7110" spans="1:10" ht="15.75">
      <c r="A7110" s="37">
        <f t="shared" si="218"/>
        <v>7106</v>
      </c>
      <c r="B7110" s="113" t="s">
        <v>199</v>
      </c>
      <c r="C7110" s="129" t="s">
        <v>12185</v>
      </c>
      <c r="D7110" s="92" t="s">
        <v>12186</v>
      </c>
      <c r="E7110" s="92" t="s">
        <v>211</v>
      </c>
      <c r="F7110" s="92" t="s">
        <v>200</v>
      </c>
      <c r="G7110" s="92">
        <v>1</v>
      </c>
      <c r="H7110" s="119">
        <v>386.61</v>
      </c>
      <c r="I7110" s="163">
        <v>0.25</v>
      </c>
      <c r="J7110" s="157">
        <f t="shared" si="220"/>
        <v>289.95749999999998</v>
      </c>
    </row>
    <row r="7111" spans="1:10" ht="15.75">
      <c r="A7111" s="37">
        <f t="shared" ref="A7111:A7174" si="221">A7110+1</f>
        <v>7107</v>
      </c>
      <c r="B7111" s="113" t="s">
        <v>199</v>
      </c>
      <c r="C7111" s="129" t="s">
        <v>12187</v>
      </c>
      <c r="D7111" s="92" t="s">
        <v>12188</v>
      </c>
      <c r="E7111" s="92" t="s">
        <v>211</v>
      </c>
      <c r="F7111" s="92" t="s">
        <v>200</v>
      </c>
      <c r="G7111" s="92">
        <v>1</v>
      </c>
      <c r="H7111" s="119">
        <v>408</v>
      </c>
      <c r="I7111" s="163">
        <v>0.25</v>
      </c>
      <c r="J7111" s="157">
        <f t="shared" si="220"/>
        <v>306</v>
      </c>
    </row>
    <row r="7112" spans="1:10" ht="15.75">
      <c r="A7112" s="37">
        <f t="shared" si="221"/>
        <v>7108</v>
      </c>
      <c r="B7112" s="113" t="s">
        <v>199</v>
      </c>
      <c r="C7112" s="129" t="s">
        <v>12189</v>
      </c>
      <c r="D7112" s="92" t="s">
        <v>12190</v>
      </c>
      <c r="E7112" s="92" t="s">
        <v>211</v>
      </c>
      <c r="F7112" s="92" t="s">
        <v>200</v>
      </c>
      <c r="G7112" s="92">
        <v>1</v>
      </c>
      <c r="H7112" s="119">
        <v>588.25</v>
      </c>
      <c r="I7112" s="163">
        <v>0.25</v>
      </c>
      <c r="J7112" s="157">
        <f t="shared" si="220"/>
        <v>441.1875</v>
      </c>
    </row>
    <row r="7113" spans="1:10" ht="15.75">
      <c r="A7113" s="37">
        <f t="shared" si="221"/>
        <v>7109</v>
      </c>
      <c r="B7113" s="113" t="s">
        <v>199</v>
      </c>
      <c r="C7113" s="129" t="s">
        <v>12191</v>
      </c>
      <c r="D7113" s="130" t="s">
        <v>12192</v>
      </c>
      <c r="E7113" s="92" t="s">
        <v>211</v>
      </c>
      <c r="F7113" s="92" t="s">
        <v>200</v>
      </c>
      <c r="G7113" s="92">
        <v>1</v>
      </c>
      <c r="H7113" s="119">
        <v>284.87</v>
      </c>
      <c r="I7113" s="163">
        <v>0.25</v>
      </c>
      <c r="J7113" s="157">
        <f t="shared" si="220"/>
        <v>213.6525</v>
      </c>
    </row>
    <row r="7114" spans="1:10" ht="15.75">
      <c r="A7114" s="37">
        <f t="shared" si="221"/>
        <v>7110</v>
      </c>
      <c r="B7114" s="113" t="s">
        <v>199</v>
      </c>
      <c r="C7114" s="92" t="s">
        <v>12193</v>
      </c>
      <c r="D7114" s="130" t="s">
        <v>12194</v>
      </c>
      <c r="E7114" s="92" t="s">
        <v>211</v>
      </c>
      <c r="F7114" s="92" t="s">
        <v>200</v>
      </c>
      <c r="G7114" s="92">
        <v>1</v>
      </c>
      <c r="H7114" s="119">
        <v>325.56</v>
      </c>
      <c r="I7114" s="163">
        <v>0.25</v>
      </c>
      <c r="J7114" s="157">
        <f t="shared" si="220"/>
        <v>244.17000000000002</v>
      </c>
    </row>
    <row r="7115" spans="1:10" ht="15.75">
      <c r="A7115" s="37">
        <f t="shared" si="221"/>
        <v>7111</v>
      </c>
      <c r="B7115" s="113" t="s">
        <v>199</v>
      </c>
      <c r="C7115" s="92" t="s">
        <v>12195</v>
      </c>
      <c r="D7115" s="130" t="s">
        <v>12196</v>
      </c>
      <c r="E7115" s="92" t="s">
        <v>211</v>
      </c>
      <c r="F7115" s="92" t="s">
        <v>200</v>
      </c>
      <c r="G7115" s="92">
        <v>1</v>
      </c>
      <c r="H7115" s="119">
        <v>442.8</v>
      </c>
      <c r="I7115" s="163">
        <v>0.25</v>
      </c>
      <c r="J7115" s="157">
        <f t="shared" si="220"/>
        <v>332.1</v>
      </c>
    </row>
    <row r="7116" spans="1:10" ht="15.75">
      <c r="A7116" s="37">
        <f t="shared" si="221"/>
        <v>7112</v>
      </c>
      <c r="B7116" s="113" t="s">
        <v>199</v>
      </c>
      <c r="C7116" s="129" t="s">
        <v>12197</v>
      </c>
      <c r="D7116" s="130" t="s">
        <v>12198</v>
      </c>
      <c r="E7116" s="92" t="s">
        <v>211</v>
      </c>
      <c r="F7116" s="92" t="s">
        <v>200</v>
      </c>
      <c r="G7116" s="92">
        <v>1</v>
      </c>
      <c r="H7116" s="119">
        <v>220.25</v>
      </c>
      <c r="I7116" s="163">
        <v>0.25</v>
      </c>
      <c r="J7116" s="157">
        <f t="shared" si="220"/>
        <v>165.1875</v>
      </c>
    </row>
    <row r="7117" spans="1:10" ht="15.75">
      <c r="A7117" s="37">
        <f t="shared" si="221"/>
        <v>7113</v>
      </c>
      <c r="B7117" s="113" t="s">
        <v>199</v>
      </c>
      <c r="C7117" s="129" t="s">
        <v>12199</v>
      </c>
      <c r="D7117" s="92" t="s">
        <v>12200</v>
      </c>
      <c r="E7117" s="92" t="s">
        <v>211</v>
      </c>
      <c r="F7117" s="92" t="s">
        <v>200</v>
      </c>
      <c r="G7117" s="92">
        <v>1</v>
      </c>
      <c r="H7117" s="119">
        <v>280.5</v>
      </c>
      <c r="I7117" s="163">
        <v>0.25</v>
      </c>
      <c r="J7117" s="157">
        <f t="shared" si="220"/>
        <v>210.375</v>
      </c>
    </row>
    <row r="7118" spans="1:10" ht="15.75">
      <c r="A7118" s="37">
        <f t="shared" si="221"/>
        <v>7114</v>
      </c>
      <c r="B7118" s="113" t="s">
        <v>199</v>
      </c>
      <c r="C7118" s="129" t="s">
        <v>12201</v>
      </c>
      <c r="D7118" s="92" t="s">
        <v>12202</v>
      </c>
      <c r="E7118" s="92" t="s">
        <v>211</v>
      </c>
      <c r="F7118" s="92" t="s">
        <v>200</v>
      </c>
      <c r="G7118" s="92">
        <v>1</v>
      </c>
      <c r="H7118" s="119">
        <v>386.61</v>
      </c>
      <c r="I7118" s="163">
        <v>0.25</v>
      </c>
      <c r="J7118" s="157">
        <f t="shared" si="220"/>
        <v>289.95749999999998</v>
      </c>
    </row>
    <row r="7119" spans="1:10" ht="15.75">
      <c r="A7119" s="37">
        <f t="shared" si="221"/>
        <v>7115</v>
      </c>
      <c r="B7119" s="113" t="s">
        <v>199</v>
      </c>
      <c r="C7119" s="129" t="s">
        <v>12203</v>
      </c>
      <c r="D7119" s="92" t="s">
        <v>12204</v>
      </c>
      <c r="E7119" s="92" t="s">
        <v>211</v>
      </c>
      <c r="F7119" s="92" t="s">
        <v>200</v>
      </c>
      <c r="G7119" s="92">
        <v>1</v>
      </c>
      <c r="H7119" s="119">
        <v>418.2</v>
      </c>
      <c r="I7119" s="163">
        <v>0.25</v>
      </c>
      <c r="J7119" s="157">
        <f t="shared" si="220"/>
        <v>313.64999999999998</v>
      </c>
    </row>
    <row r="7120" spans="1:10" ht="15.75">
      <c r="A7120" s="37">
        <f t="shared" si="221"/>
        <v>7116</v>
      </c>
      <c r="B7120" s="113" t="s">
        <v>199</v>
      </c>
      <c r="C7120" s="129" t="s">
        <v>12205</v>
      </c>
      <c r="D7120" s="92" t="s">
        <v>12206</v>
      </c>
      <c r="E7120" s="92" t="s">
        <v>211</v>
      </c>
      <c r="F7120" s="92" t="s">
        <v>200</v>
      </c>
      <c r="G7120" s="92">
        <v>1</v>
      </c>
      <c r="H7120" s="119">
        <v>588.25</v>
      </c>
      <c r="I7120" s="163">
        <v>0.25</v>
      </c>
      <c r="J7120" s="157">
        <f t="shared" si="220"/>
        <v>441.1875</v>
      </c>
    </row>
    <row r="7121" spans="1:10" ht="15.75">
      <c r="A7121" s="37">
        <f t="shared" si="221"/>
        <v>7117</v>
      </c>
      <c r="B7121" s="113" t="s">
        <v>199</v>
      </c>
      <c r="C7121" s="129" t="s">
        <v>12207</v>
      </c>
      <c r="D7121" s="131" t="s">
        <v>12208</v>
      </c>
      <c r="E7121" s="92" t="s">
        <v>211</v>
      </c>
      <c r="F7121" s="92" t="s">
        <v>200</v>
      </c>
      <c r="G7121" s="92">
        <v>1</v>
      </c>
      <c r="H7121" s="119">
        <v>290.57</v>
      </c>
      <c r="I7121" s="163">
        <v>0.25</v>
      </c>
      <c r="J7121" s="157">
        <f t="shared" si="220"/>
        <v>217.92750000000001</v>
      </c>
    </row>
    <row r="7122" spans="1:10" ht="15.75">
      <c r="A7122" s="37">
        <f t="shared" si="221"/>
        <v>7118</v>
      </c>
      <c r="B7122" s="113" t="s">
        <v>199</v>
      </c>
      <c r="C7122" s="129" t="s">
        <v>12209</v>
      </c>
      <c r="D7122" s="131" t="s">
        <v>12210</v>
      </c>
      <c r="E7122" s="92" t="s">
        <v>211</v>
      </c>
      <c r="F7122" s="92" t="s">
        <v>200</v>
      </c>
      <c r="G7122" s="92">
        <v>1</v>
      </c>
      <c r="H7122" s="119">
        <v>271.3</v>
      </c>
      <c r="I7122" s="163">
        <v>0.25</v>
      </c>
      <c r="J7122" s="157">
        <f t="shared" si="220"/>
        <v>203.47500000000002</v>
      </c>
    </row>
    <row r="7123" spans="1:10" ht="15.75">
      <c r="A7123" s="37">
        <f t="shared" si="221"/>
        <v>7119</v>
      </c>
      <c r="B7123" s="113" t="s">
        <v>199</v>
      </c>
      <c r="C7123" s="129" t="s">
        <v>12211</v>
      </c>
      <c r="D7123" s="92" t="s">
        <v>12212</v>
      </c>
      <c r="E7123" s="92" t="s">
        <v>211</v>
      </c>
      <c r="F7123" s="92" t="s">
        <v>200</v>
      </c>
      <c r="G7123" s="92">
        <v>1</v>
      </c>
      <c r="H7123" s="119">
        <v>332.08</v>
      </c>
      <c r="I7123" s="163">
        <v>0.25</v>
      </c>
      <c r="J7123" s="157">
        <f t="shared" si="220"/>
        <v>249.06</v>
      </c>
    </row>
    <row r="7124" spans="1:10" ht="15.75">
      <c r="A7124" s="37">
        <f t="shared" si="221"/>
        <v>7120</v>
      </c>
      <c r="B7124" s="113" t="s">
        <v>199</v>
      </c>
      <c r="C7124" s="129" t="s">
        <v>12213</v>
      </c>
      <c r="D7124" s="131" t="s">
        <v>12214</v>
      </c>
      <c r="E7124" s="92" t="s">
        <v>211</v>
      </c>
      <c r="F7124" s="92" t="s">
        <v>200</v>
      </c>
      <c r="G7124" s="92">
        <v>1</v>
      </c>
      <c r="H7124" s="119">
        <v>325.56</v>
      </c>
      <c r="I7124" s="163">
        <v>0.25</v>
      </c>
      <c r="J7124" s="157">
        <f t="shared" si="220"/>
        <v>244.17000000000002</v>
      </c>
    </row>
    <row r="7125" spans="1:10" ht="15.75">
      <c r="A7125" s="37">
        <f t="shared" si="221"/>
        <v>7121</v>
      </c>
      <c r="B7125" s="113" t="s">
        <v>199</v>
      </c>
      <c r="C7125" s="129" t="s">
        <v>12215</v>
      </c>
      <c r="D7125" s="131" t="s">
        <v>12210</v>
      </c>
      <c r="E7125" s="92" t="s">
        <v>211</v>
      </c>
      <c r="F7125" s="92" t="s">
        <v>200</v>
      </c>
      <c r="G7125" s="92">
        <v>1</v>
      </c>
      <c r="H7125" s="119">
        <v>386.61</v>
      </c>
      <c r="I7125" s="163">
        <v>0.25</v>
      </c>
      <c r="J7125" s="157">
        <f t="shared" si="220"/>
        <v>289.95749999999998</v>
      </c>
    </row>
    <row r="7126" spans="1:10" ht="15.75">
      <c r="A7126" s="37">
        <f t="shared" si="221"/>
        <v>7122</v>
      </c>
      <c r="B7126" s="113" t="s">
        <v>199</v>
      </c>
      <c r="C7126" s="129" t="s">
        <v>12216</v>
      </c>
      <c r="D7126" s="131" t="s">
        <v>12214</v>
      </c>
      <c r="E7126" s="92" t="s">
        <v>211</v>
      </c>
      <c r="F7126" s="92" t="s">
        <v>200</v>
      </c>
      <c r="G7126" s="92">
        <v>1</v>
      </c>
      <c r="H7126" s="119">
        <v>409.25</v>
      </c>
      <c r="I7126" s="163">
        <v>0.25</v>
      </c>
      <c r="J7126" s="157">
        <f t="shared" si="220"/>
        <v>306.9375</v>
      </c>
    </row>
    <row r="7127" spans="1:10" ht="30">
      <c r="A7127" s="37">
        <f t="shared" si="221"/>
        <v>7123</v>
      </c>
      <c r="B7127" s="113" t="s">
        <v>199</v>
      </c>
      <c r="C7127" s="92" t="s">
        <v>12217</v>
      </c>
      <c r="D7127" s="92" t="s">
        <v>12218</v>
      </c>
      <c r="E7127" s="92" t="s">
        <v>211</v>
      </c>
      <c r="F7127" s="92" t="s">
        <v>200</v>
      </c>
      <c r="G7127" s="92">
        <v>1</v>
      </c>
      <c r="H7127" s="119">
        <v>813.75</v>
      </c>
      <c r="I7127" s="163">
        <v>0.25</v>
      </c>
      <c r="J7127" s="157">
        <f t="shared" si="220"/>
        <v>610.3125</v>
      </c>
    </row>
    <row r="7128" spans="1:10" ht="15.75">
      <c r="A7128" s="37">
        <f t="shared" si="221"/>
        <v>7124</v>
      </c>
      <c r="B7128" s="113" t="s">
        <v>199</v>
      </c>
      <c r="C7128" s="92" t="s">
        <v>12219</v>
      </c>
      <c r="D7128" s="92" t="s">
        <v>12220</v>
      </c>
      <c r="E7128" s="92" t="s">
        <v>211</v>
      </c>
      <c r="F7128" s="92" t="s">
        <v>200</v>
      </c>
      <c r="G7128" s="92">
        <v>1</v>
      </c>
      <c r="H7128" s="119">
        <v>1878.45</v>
      </c>
      <c r="I7128" s="163">
        <v>0.25</v>
      </c>
      <c r="J7128" s="157">
        <f t="shared" si="220"/>
        <v>1408.8375000000001</v>
      </c>
    </row>
    <row r="7129" spans="1:10" ht="15.75">
      <c r="A7129" s="37">
        <f t="shared" si="221"/>
        <v>7125</v>
      </c>
      <c r="B7129" s="113" t="s">
        <v>199</v>
      </c>
      <c r="C7129" s="92" t="s">
        <v>12221</v>
      </c>
      <c r="D7129" s="92" t="s">
        <v>12222</v>
      </c>
      <c r="E7129" s="92" t="s">
        <v>211</v>
      </c>
      <c r="F7129" s="92" t="s">
        <v>200</v>
      </c>
      <c r="G7129" s="92">
        <v>1</v>
      </c>
      <c r="H7129" s="119">
        <v>577.5</v>
      </c>
      <c r="I7129" s="163">
        <v>0.25</v>
      </c>
      <c r="J7129" s="157">
        <f t="shared" ref="J7129:J7192" si="222">H7129*(1-I7129)</f>
        <v>433.125</v>
      </c>
    </row>
    <row r="7130" spans="1:10" ht="15.75">
      <c r="A7130" s="37">
        <f t="shared" si="221"/>
        <v>7126</v>
      </c>
      <c r="B7130" s="113" t="s">
        <v>199</v>
      </c>
      <c r="C7130" s="129" t="s">
        <v>12223</v>
      </c>
      <c r="D7130" s="130" t="s">
        <v>12224</v>
      </c>
      <c r="E7130" s="92" t="s">
        <v>211</v>
      </c>
      <c r="F7130" s="92" t="s">
        <v>200</v>
      </c>
      <c r="G7130" s="92">
        <v>1</v>
      </c>
      <c r="H7130" s="119">
        <v>307.8</v>
      </c>
      <c r="I7130" s="163">
        <v>0.25</v>
      </c>
      <c r="J7130" s="157">
        <f t="shared" si="222"/>
        <v>230.85000000000002</v>
      </c>
    </row>
    <row r="7131" spans="1:10" ht="30">
      <c r="A7131" s="37">
        <f t="shared" si="221"/>
        <v>7127</v>
      </c>
      <c r="B7131" s="113" t="s">
        <v>199</v>
      </c>
      <c r="C7131" s="92" t="s">
        <v>12225</v>
      </c>
      <c r="D7131" s="132" t="s">
        <v>12226</v>
      </c>
      <c r="E7131" s="92" t="s">
        <v>211</v>
      </c>
      <c r="F7131" s="92" t="s">
        <v>200</v>
      </c>
      <c r="G7131" s="92">
        <v>1</v>
      </c>
      <c r="H7131" s="119">
        <v>219.75</v>
      </c>
      <c r="I7131" s="163">
        <v>0.25</v>
      </c>
      <c r="J7131" s="157">
        <f t="shared" si="222"/>
        <v>164.8125</v>
      </c>
    </row>
    <row r="7132" spans="1:10" ht="15.75">
      <c r="A7132" s="37">
        <f t="shared" si="221"/>
        <v>7128</v>
      </c>
      <c r="B7132" s="113" t="s">
        <v>199</v>
      </c>
      <c r="C7132" s="92" t="s">
        <v>12227</v>
      </c>
      <c r="D7132" s="132" t="s">
        <v>12228</v>
      </c>
      <c r="E7132" s="92" t="s">
        <v>211</v>
      </c>
      <c r="F7132" s="92" t="s">
        <v>200</v>
      </c>
      <c r="G7132" s="92">
        <v>1</v>
      </c>
      <c r="H7132" s="119">
        <v>113.22</v>
      </c>
      <c r="I7132" s="163">
        <v>0.25</v>
      </c>
      <c r="J7132" s="157">
        <f t="shared" si="222"/>
        <v>84.914999999999992</v>
      </c>
    </row>
    <row r="7133" spans="1:10" ht="15.75">
      <c r="A7133" s="37">
        <f t="shared" si="221"/>
        <v>7129</v>
      </c>
      <c r="B7133" s="113" t="s">
        <v>199</v>
      </c>
      <c r="C7133" s="92" t="s">
        <v>12229</v>
      </c>
      <c r="D7133" s="132" t="s">
        <v>12230</v>
      </c>
      <c r="E7133" s="92" t="s">
        <v>211</v>
      </c>
      <c r="F7133" s="92" t="s">
        <v>200</v>
      </c>
      <c r="G7133" s="92">
        <v>1</v>
      </c>
      <c r="H7133" s="119">
        <v>116.55</v>
      </c>
      <c r="I7133" s="163">
        <v>0.25</v>
      </c>
      <c r="J7133" s="157">
        <f t="shared" si="222"/>
        <v>87.412499999999994</v>
      </c>
    </row>
    <row r="7134" spans="1:10" ht="15.75">
      <c r="A7134" s="37">
        <f t="shared" si="221"/>
        <v>7130</v>
      </c>
      <c r="B7134" s="113" t="s">
        <v>199</v>
      </c>
      <c r="C7134" s="92" t="s">
        <v>12231</v>
      </c>
      <c r="D7134" s="132" t="s">
        <v>12232</v>
      </c>
      <c r="E7134" s="92" t="s">
        <v>211</v>
      </c>
      <c r="F7134" s="92" t="s">
        <v>200</v>
      </c>
      <c r="G7134" s="92">
        <v>1</v>
      </c>
      <c r="H7134" s="119">
        <v>273</v>
      </c>
      <c r="I7134" s="163">
        <v>0.25</v>
      </c>
      <c r="J7134" s="157">
        <f t="shared" si="222"/>
        <v>204.75</v>
      </c>
    </row>
    <row r="7135" spans="1:10" ht="30">
      <c r="A7135" s="37">
        <f t="shared" si="221"/>
        <v>7131</v>
      </c>
      <c r="B7135" s="113" t="s">
        <v>199</v>
      </c>
      <c r="C7135" s="92" t="s">
        <v>12233</v>
      </c>
      <c r="D7135" s="132" t="s">
        <v>12234</v>
      </c>
      <c r="E7135" s="92" t="s">
        <v>211</v>
      </c>
      <c r="F7135" s="92" t="s">
        <v>200</v>
      </c>
      <c r="G7135" s="92">
        <v>1</v>
      </c>
      <c r="H7135" s="119">
        <v>273</v>
      </c>
      <c r="I7135" s="163">
        <v>0.25</v>
      </c>
      <c r="J7135" s="157">
        <f t="shared" si="222"/>
        <v>204.75</v>
      </c>
    </row>
    <row r="7136" spans="1:10" ht="30">
      <c r="A7136" s="37">
        <f t="shared" si="221"/>
        <v>7132</v>
      </c>
      <c r="B7136" s="113" t="s">
        <v>199</v>
      </c>
      <c r="C7136" s="92" t="s">
        <v>12235</v>
      </c>
      <c r="D7136" s="132" t="s">
        <v>12236</v>
      </c>
      <c r="E7136" s="92" t="s">
        <v>211</v>
      </c>
      <c r="F7136" s="92" t="s">
        <v>200</v>
      </c>
      <c r="G7136" s="92">
        <v>1</v>
      </c>
      <c r="H7136" s="119">
        <v>197.66</v>
      </c>
      <c r="I7136" s="163">
        <v>0.25</v>
      </c>
      <c r="J7136" s="157">
        <f t="shared" si="222"/>
        <v>148.245</v>
      </c>
    </row>
    <row r="7137" spans="1:10" ht="30">
      <c r="A7137" s="37">
        <f t="shared" si="221"/>
        <v>7133</v>
      </c>
      <c r="B7137" s="113" t="s">
        <v>199</v>
      </c>
      <c r="C7137" s="92" t="s">
        <v>12237</v>
      </c>
      <c r="D7137" s="132" t="s">
        <v>12238</v>
      </c>
      <c r="E7137" s="92" t="s">
        <v>211</v>
      </c>
      <c r="F7137" s="92" t="s">
        <v>200</v>
      </c>
      <c r="G7137" s="92">
        <v>1</v>
      </c>
      <c r="H7137" s="119">
        <v>307.95999999999998</v>
      </c>
      <c r="I7137" s="163">
        <v>0.25</v>
      </c>
      <c r="J7137" s="157">
        <f t="shared" si="222"/>
        <v>230.96999999999997</v>
      </c>
    </row>
    <row r="7138" spans="1:10" ht="30">
      <c r="A7138" s="37">
        <f t="shared" si="221"/>
        <v>7134</v>
      </c>
      <c r="B7138" s="113" t="s">
        <v>199</v>
      </c>
      <c r="C7138" s="92" t="s">
        <v>12239</v>
      </c>
      <c r="D7138" s="132" t="s">
        <v>12240</v>
      </c>
      <c r="E7138" s="92" t="s">
        <v>211</v>
      </c>
      <c r="F7138" s="92" t="s">
        <v>200</v>
      </c>
      <c r="G7138" s="92">
        <v>1</v>
      </c>
      <c r="H7138" s="119">
        <v>265.2</v>
      </c>
      <c r="I7138" s="163">
        <v>0.25</v>
      </c>
      <c r="J7138" s="157">
        <f t="shared" si="222"/>
        <v>198.89999999999998</v>
      </c>
    </row>
    <row r="7139" spans="1:10" ht="15.75">
      <c r="A7139" s="37">
        <f t="shared" si="221"/>
        <v>7135</v>
      </c>
      <c r="B7139" s="113" t="s">
        <v>199</v>
      </c>
      <c r="C7139" s="92" t="s">
        <v>12241</v>
      </c>
      <c r="D7139" s="132" t="s">
        <v>12242</v>
      </c>
      <c r="E7139" s="92" t="s">
        <v>211</v>
      </c>
      <c r="F7139" s="92" t="s">
        <v>200</v>
      </c>
      <c r="G7139" s="92">
        <v>1</v>
      </c>
      <c r="H7139" s="119">
        <v>468.75</v>
      </c>
      <c r="I7139" s="163">
        <v>0.25</v>
      </c>
      <c r="J7139" s="157">
        <f t="shared" si="222"/>
        <v>351.5625</v>
      </c>
    </row>
    <row r="7140" spans="1:10" ht="15.75">
      <c r="A7140" s="37">
        <f t="shared" si="221"/>
        <v>7136</v>
      </c>
      <c r="B7140" s="113" t="s">
        <v>199</v>
      </c>
      <c r="C7140" s="92" t="s">
        <v>12243</v>
      </c>
      <c r="D7140" s="132" t="s">
        <v>12244</v>
      </c>
      <c r="E7140" s="92" t="s">
        <v>211</v>
      </c>
      <c r="F7140" s="92" t="s">
        <v>200</v>
      </c>
      <c r="G7140" s="92">
        <v>1</v>
      </c>
      <c r="H7140" s="119">
        <v>105.57</v>
      </c>
      <c r="I7140" s="163">
        <v>0.25</v>
      </c>
      <c r="J7140" s="157">
        <f t="shared" si="222"/>
        <v>79.177499999999995</v>
      </c>
    </row>
    <row r="7141" spans="1:10" ht="30">
      <c r="A7141" s="37">
        <f t="shared" si="221"/>
        <v>7137</v>
      </c>
      <c r="B7141" s="113" t="s">
        <v>199</v>
      </c>
      <c r="C7141" s="92" t="s">
        <v>12245</v>
      </c>
      <c r="D7141" s="132" t="s">
        <v>12246</v>
      </c>
      <c r="E7141" s="92" t="s">
        <v>211</v>
      </c>
      <c r="F7141" s="92" t="s">
        <v>200</v>
      </c>
      <c r="G7141" s="92">
        <v>1</v>
      </c>
      <c r="H7141" s="119">
        <v>170.85</v>
      </c>
      <c r="I7141" s="163">
        <v>0.25</v>
      </c>
      <c r="J7141" s="157">
        <f t="shared" si="222"/>
        <v>128.13749999999999</v>
      </c>
    </row>
    <row r="7142" spans="1:10" ht="30">
      <c r="A7142" s="37">
        <f t="shared" si="221"/>
        <v>7138</v>
      </c>
      <c r="B7142" s="113" t="s">
        <v>199</v>
      </c>
      <c r="C7142" s="92" t="s">
        <v>12247</v>
      </c>
      <c r="D7142" s="132" t="s">
        <v>12248</v>
      </c>
      <c r="E7142" s="92" t="s">
        <v>211</v>
      </c>
      <c r="F7142" s="92" t="s">
        <v>200</v>
      </c>
      <c r="G7142" s="92">
        <v>1</v>
      </c>
      <c r="H7142" s="119">
        <v>198</v>
      </c>
      <c r="I7142" s="163">
        <v>0.25</v>
      </c>
      <c r="J7142" s="157">
        <f t="shared" si="222"/>
        <v>148.5</v>
      </c>
    </row>
    <row r="7143" spans="1:10" ht="30">
      <c r="A7143" s="37">
        <f t="shared" si="221"/>
        <v>7139</v>
      </c>
      <c r="B7143" s="113" t="s">
        <v>199</v>
      </c>
      <c r="C7143" s="92" t="s">
        <v>12249</v>
      </c>
      <c r="D7143" s="132" t="s">
        <v>12250</v>
      </c>
      <c r="E7143" s="92" t="s">
        <v>211</v>
      </c>
      <c r="F7143" s="92" t="s">
        <v>200</v>
      </c>
      <c r="G7143" s="92">
        <v>1</v>
      </c>
      <c r="H7143" s="119">
        <v>203.47</v>
      </c>
      <c r="I7143" s="163">
        <v>0.25</v>
      </c>
      <c r="J7143" s="157">
        <f t="shared" si="222"/>
        <v>152.60249999999999</v>
      </c>
    </row>
    <row r="7144" spans="1:10" ht="30">
      <c r="A7144" s="37">
        <f t="shared" si="221"/>
        <v>7140</v>
      </c>
      <c r="B7144" s="113" t="s">
        <v>199</v>
      </c>
      <c r="C7144" s="92" t="s">
        <v>12251</v>
      </c>
      <c r="D7144" s="132" t="s">
        <v>12252</v>
      </c>
      <c r="E7144" s="92" t="s">
        <v>211</v>
      </c>
      <c r="F7144" s="92" t="s">
        <v>200</v>
      </c>
      <c r="G7144" s="92">
        <v>1</v>
      </c>
      <c r="H7144" s="119">
        <v>317.02</v>
      </c>
      <c r="I7144" s="163">
        <v>0.25</v>
      </c>
      <c r="J7144" s="157">
        <f t="shared" si="222"/>
        <v>237.76499999999999</v>
      </c>
    </row>
    <row r="7145" spans="1:10" ht="15.75">
      <c r="A7145" s="37">
        <f t="shared" si="221"/>
        <v>7141</v>
      </c>
      <c r="B7145" s="113" t="s">
        <v>199</v>
      </c>
      <c r="C7145" s="92" t="s">
        <v>12253</v>
      </c>
      <c r="D7145" s="132" t="s">
        <v>12254</v>
      </c>
      <c r="E7145" s="92" t="s">
        <v>211</v>
      </c>
      <c r="F7145" s="92" t="s">
        <v>200</v>
      </c>
      <c r="G7145" s="92">
        <v>1</v>
      </c>
      <c r="H7145" s="119">
        <v>94.5</v>
      </c>
      <c r="I7145" s="163">
        <v>0.25</v>
      </c>
      <c r="J7145" s="157">
        <f t="shared" si="222"/>
        <v>70.875</v>
      </c>
    </row>
    <row r="7146" spans="1:10" ht="15.75">
      <c r="A7146" s="37">
        <f t="shared" si="221"/>
        <v>7142</v>
      </c>
      <c r="B7146" s="113" t="s">
        <v>199</v>
      </c>
      <c r="C7146" s="92" t="s">
        <v>12255</v>
      </c>
      <c r="D7146" s="132" t="s">
        <v>12256</v>
      </c>
      <c r="E7146" s="92" t="s">
        <v>211</v>
      </c>
      <c r="F7146" s="92" t="s">
        <v>200</v>
      </c>
      <c r="G7146" s="92">
        <v>1</v>
      </c>
      <c r="H7146" s="119">
        <v>273</v>
      </c>
      <c r="I7146" s="163">
        <v>0.25</v>
      </c>
      <c r="J7146" s="157">
        <f t="shared" si="222"/>
        <v>204.75</v>
      </c>
    </row>
    <row r="7147" spans="1:10" ht="15.75">
      <c r="A7147" s="37">
        <f t="shared" si="221"/>
        <v>7143</v>
      </c>
      <c r="B7147" s="113" t="s">
        <v>199</v>
      </c>
      <c r="C7147" s="92" t="s">
        <v>12257</v>
      </c>
      <c r="D7147" s="132" t="s">
        <v>12258</v>
      </c>
      <c r="E7147" s="92" t="s">
        <v>211</v>
      </c>
      <c r="F7147" s="92" t="s">
        <v>200</v>
      </c>
      <c r="G7147" s="92">
        <v>1</v>
      </c>
      <c r="H7147" s="119">
        <v>131.25</v>
      </c>
      <c r="I7147" s="163">
        <v>0.25</v>
      </c>
      <c r="J7147" s="157">
        <f t="shared" si="222"/>
        <v>98.4375</v>
      </c>
    </row>
    <row r="7148" spans="1:10" ht="15.75">
      <c r="A7148" s="37">
        <f t="shared" si="221"/>
        <v>7144</v>
      </c>
      <c r="B7148" s="113" t="s">
        <v>199</v>
      </c>
      <c r="C7148" s="92" t="s">
        <v>12259</v>
      </c>
      <c r="D7148" s="132" t="s">
        <v>12260</v>
      </c>
      <c r="E7148" s="92" t="s">
        <v>211</v>
      </c>
      <c r="F7148" s="92" t="s">
        <v>200</v>
      </c>
      <c r="G7148" s="92">
        <v>1</v>
      </c>
      <c r="H7148" s="119">
        <v>468.75</v>
      </c>
      <c r="I7148" s="163">
        <v>0.25</v>
      </c>
      <c r="J7148" s="157">
        <f t="shared" si="222"/>
        <v>351.5625</v>
      </c>
    </row>
    <row r="7149" spans="1:10" ht="30">
      <c r="A7149" s="37">
        <f t="shared" si="221"/>
        <v>7145</v>
      </c>
      <c r="B7149" s="113" t="s">
        <v>199</v>
      </c>
      <c r="C7149" s="92" t="s">
        <v>12261</v>
      </c>
      <c r="D7149" s="132" t="s">
        <v>12262</v>
      </c>
      <c r="E7149" s="92" t="s">
        <v>211</v>
      </c>
      <c r="F7149" s="92" t="s">
        <v>200</v>
      </c>
      <c r="G7149" s="92">
        <v>1</v>
      </c>
      <c r="H7149" s="119">
        <v>175.88</v>
      </c>
      <c r="I7149" s="163">
        <v>0.25</v>
      </c>
      <c r="J7149" s="157">
        <f t="shared" si="222"/>
        <v>131.91</v>
      </c>
    </row>
    <row r="7150" spans="1:10" ht="15.75">
      <c r="A7150" s="37">
        <f t="shared" si="221"/>
        <v>7146</v>
      </c>
      <c r="B7150" s="113" t="s">
        <v>199</v>
      </c>
      <c r="C7150" s="92" t="s">
        <v>12263</v>
      </c>
      <c r="D7150" s="132" t="s">
        <v>12264</v>
      </c>
      <c r="E7150" s="92" t="s">
        <v>211</v>
      </c>
      <c r="F7150" s="92" t="s">
        <v>200</v>
      </c>
      <c r="G7150" s="92">
        <v>1</v>
      </c>
      <c r="H7150" s="119">
        <v>1200.57</v>
      </c>
      <c r="I7150" s="163">
        <v>0.25</v>
      </c>
      <c r="J7150" s="157">
        <f t="shared" si="222"/>
        <v>900.42750000000001</v>
      </c>
    </row>
    <row r="7151" spans="1:10" ht="30">
      <c r="A7151" s="37">
        <f t="shared" si="221"/>
        <v>7147</v>
      </c>
      <c r="B7151" s="113" t="s">
        <v>199</v>
      </c>
      <c r="C7151" s="92" t="s">
        <v>12265</v>
      </c>
      <c r="D7151" s="132" t="s">
        <v>12266</v>
      </c>
      <c r="E7151" s="92" t="s">
        <v>211</v>
      </c>
      <c r="F7151" s="92" t="s">
        <v>200</v>
      </c>
      <c r="G7151" s="92">
        <v>1</v>
      </c>
      <c r="H7151" s="119">
        <v>1452.94</v>
      </c>
      <c r="I7151" s="163">
        <v>0.25</v>
      </c>
      <c r="J7151" s="157">
        <f t="shared" si="222"/>
        <v>1089.7049999999999</v>
      </c>
    </row>
    <row r="7152" spans="1:10" ht="15.75">
      <c r="A7152" s="37">
        <f t="shared" si="221"/>
        <v>7148</v>
      </c>
      <c r="B7152" s="113" t="s">
        <v>199</v>
      </c>
      <c r="C7152" s="92" t="s">
        <v>12267</v>
      </c>
      <c r="D7152" s="132" t="s">
        <v>12268</v>
      </c>
      <c r="E7152" s="92" t="s">
        <v>211</v>
      </c>
      <c r="F7152" s="92" t="s">
        <v>200</v>
      </c>
      <c r="G7152" s="92">
        <v>1</v>
      </c>
      <c r="H7152" s="119">
        <v>420</v>
      </c>
      <c r="I7152" s="163">
        <v>0.25</v>
      </c>
      <c r="J7152" s="157">
        <f t="shared" si="222"/>
        <v>315</v>
      </c>
    </row>
    <row r="7153" spans="1:10" ht="30">
      <c r="A7153" s="37">
        <f t="shared" si="221"/>
        <v>7149</v>
      </c>
      <c r="B7153" s="113" t="s">
        <v>199</v>
      </c>
      <c r="C7153" s="92" t="s">
        <v>12269</v>
      </c>
      <c r="D7153" s="92" t="s">
        <v>12270</v>
      </c>
      <c r="E7153" s="92" t="s">
        <v>211</v>
      </c>
      <c r="F7153" s="92" t="s">
        <v>200</v>
      </c>
      <c r="G7153" s="92">
        <v>1</v>
      </c>
      <c r="H7153" s="119">
        <v>517.66</v>
      </c>
      <c r="I7153" s="163">
        <v>0.25</v>
      </c>
      <c r="J7153" s="157">
        <f t="shared" si="222"/>
        <v>388.245</v>
      </c>
    </row>
    <row r="7154" spans="1:10" ht="30">
      <c r="A7154" s="37">
        <f t="shared" si="221"/>
        <v>7150</v>
      </c>
      <c r="B7154" s="113" t="s">
        <v>199</v>
      </c>
      <c r="C7154" s="92" t="s">
        <v>12271</v>
      </c>
      <c r="D7154" s="92" t="s">
        <v>12272</v>
      </c>
      <c r="E7154" s="92" t="s">
        <v>211</v>
      </c>
      <c r="F7154" s="92" t="s">
        <v>200</v>
      </c>
      <c r="G7154" s="92">
        <v>1</v>
      </c>
      <c r="H7154" s="119">
        <v>591.53</v>
      </c>
      <c r="I7154" s="163">
        <v>0.25</v>
      </c>
      <c r="J7154" s="157">
        <f t="shared" si="222"/>
        <v>443.64749999999998</v>
      </c>
    </row>
    <row r="7155" spans="1:10" ht="30">
      <c r="A7155" s="37">
        <f t="shared" si="221"/>
        <v>7151</v>
      </c>
      <c r="B7155" s="113" t="s">
        <v>199</v>
      </c>
      <c r="C7155" s="92" t="s">
        <v>12273</v>
      </c>
      <c r="D7155" s="92" t="s">
        <v>12274</v>
      </c>
      <c r="E7155" s="92" t="s">
        <v>211</v>
      </c>
      <c r="F7155" s="92" t="s">
        <v>200</v>
      </c>
      <c r="G7155" s="92">
        <v>1</v>
      </c>
      <c r="H7155" s="119">
        <v>747.2</v>
      </c>
      <c r="I7155" s="163">
        <v>0.25</v>
      </c>
      <c r="J7155" s="157">
        <f t="shared" si="222"/>
        <v>560.40000000000009</v>
      </c>
    </row>
    <row r="7156" spans="1:10" ht="30">
      <c r="A7156" s="37">
        <f t="shared" si="221"/>
        <v>7152</v>
      </c>
      <c r="B7156" s="113" t="s">
        <v>199</v>
      </c>
      <c r="C7156" s="92" t="s">
        <v>12275</v>
      </c>
      <c r="D7156" s="92" t="s">
        <v>12276</v>
      </c>
      <c r="E7156" s="92" t="s">
        <v>211</v>
      </c>
      <c r="F7156" s="92" t="s">
        <v>200</v>
      </c>
      <c r="G7156" s="92">
        <v>1</v>
      </c>
      <c r="H7156" s="119">
        <v>1111.04</v>
      </c>
      <c r="I7156" s="163">
        <v>0.25</v>
      </c>
      <c r="J7156" s="157">
        <f t="shared" si="222"/>
        <v>833.28</v>
      </c>
    </row>
    <row r="7157" spans="1:10" ht="30">
      <c r="A7157" s="37">
        <f t="shared" si="221"/>
        <v>7153</v>
      </c>
      <c r="B7157" s="113" t="s">
        <v>199</v>
      </c>
      <c r="C7157" s="92" t="s">
        <v>12277</v>
      </c>
      <c r="D7157" s="92" t="s">
        <v>12278</v>
      </c>
      <c r="E7157" s="92" t="s">
        <v>211</v>
      </c>
      <c r="F7157" s="92" t="s">
        <v>200</v>
      </c>
      <c r="G7157" s="92">
        <v>1</v>
      </c>
      <c r="H7157" s="119">
        <v>1132.4100000000001</v>
      </c>
      <c r="I7157" s="163">
        <v>0.25</v>
      </c>
      <c r="J7157" s="157">
        <f t="shared" si="222"/>
        <v>849.30750000000012</v>
      </c>
    </row>
    <row r="7158" spans="1:10" ht="30">
      <c r="A7158" s="37">
        <f t="shared" si="221"/>
        <v>7154</v>
      </c>
      <c r="B7158" s="113" t="s">
        <v>199</v>
      </c>
      <c r="C7158" s="92" t="s">
        <v>12279</v>
      </c>
      <c r="D7158" s="92" t="s">
        <v>12280</v>
      </c>
      <c r="E7158" s="92" t="s">
        <v>211</v>
      </c>
      <c r="F7158" s="92" t="s">
        <v>200</v>
      </c>
      <c r="G7158" s="92">
        <v>1</v>
      </c>
      <c r="H7158" s="119">
        <v>1410.17</v>
      </c>
      <c r="I7158" s="163">
        <v>0.25</v>
      </c>
      <c r="J7158" s="157">
        <f t="shared" si="222"/>
        <v>1057.6275000000001</v>
      </c>
    </row>
    <row r="7159" spans="1:10" ht="30">
      <c r="A7159" s="37">
        <f t="shared" si="221"/>
        <v>7155</v>
      </c>
      <c r="B7159" s="113" t="s">
        <v>199</v>
      </c>
      <c r="C7159" s="92" t="s">
        <v>12281</v>
      </c>
      <c r="D7159" s="92" t="s">
        <v>12282</v>
      </c>
      <c r="E7159" s="92" t="s">
        <v>211</v>
      </c>
      <c r="F7159" s="92" t="s">
        <v>200</v>
      </c>
      <c r="G7159" s="92">
        <v>1</v>
      </c>
      <c r="H7159" s="119">
        <v>1495.64</v>
      </c>
      <c r="I7159" s="163">
        <v>0.25</v>
      </c>
      <c r="J7159" s="157">
        <f t="shared" si="222"/>
        <v>1121.73</v>
      </c>
    </row>
    <row r="7160" spans="1:10" ht="15.75">
      <c r="A7160" s="37">
        <f t="shared" si="221"/>
        <v>7156</v>
      </c>
      <c r="B7160" s="113" t="s">
        <v>199</v>
      </c>
      <c r="C7160" s="92" t="s">
        <v>12283</v>
      </c>
      <c r="D7160" s="92" t="s">
        <v>12284</v>
      </c>
      <c r="E7160" s="92" t="s">
        <v>211</v>
      </c>
      <c r="F7160" s="92" t="s">
        <v>200</v>
      </c>
      <c r="G7160" s="92">
        <v>1</v>
      </c>
      <c r="H7160" s="119">
        <v>1442.5</v>
      </c>
      <c r="I7160" s="163">
        <v>0.25</v>
      </c>
      <c r="J7160" s="157">
        <f t="shared" si="222"/>
        <v>1081.875</v>
      </c>
    </row>
    <row r="7161" spans="1:10" ht="15.75">
      <c r="A7161" s="37">
        <f t="shared" si="221"/>
        <v>7157</v>
      </c>
      <c r="B7161" s="113" t="s">
        <v>199</v>
      </c>
      <c r="C7161" s="92" t="s">
        <v>12285</v>
      </c>
      <c r="D7161" s="92" t="s">
        <v>12286</v>
      </c>
      <c r="E7161" s="92" t="s">
        <v>211</v>
      </c>
      <c r="F7161" s="92" t="s">
        <v>200</v>
      </c>
      <c r="G7161" s="92">
        <v>1</v>
      </c>
      <c r="H7161" s="119">
        <v>1370.63</v>
      </c>
      <c r="I7161" s="163">
        <v>0.25</v>
      </c>
      <c r="J7161" s="157">
        <f t="shared" si="222"/>
        <v>1027.9725000000001</v>
      </c>
    </row>
    <row r="7162" spans="1:10" ht="15.75">
      <c r="A7162" s="37">
        <f t="shared" si="221"/>
        <v>7158</v>
      </c>
      <c r="B7162" s="113" t="s">
        <v>199</v>
      </c>
      <c r="C7162" s="92" t="s">
        <v>12287</v>
      </c>
      <c r="D7162" s="92" t="s">
        <v>12288</v>
      </c>
      <c r="E7162" s="92" t="s">
        <v>211</v>
      </c>
      <c r="F7162" s="92" t="s">
        <v>200</v>
      </c>
      <c r="G7162" s="92">
        <v>1</v>
      </c>
      <c r="H7162" s="119">
        <v>1341.25</v>
      </c>
      <c r="I7162" s="163">
        <v>0.25</v>
      </c>
      <c r="J7162" s="157">
        <f t="shared" si="222"/>
        <v>1005.9375</v>
      </c>
    </row>
    <row r="7163" spans="1:10" ht="30">
      <c r="A7163" s="37">
        <f t="shared" si="221"/>
        <v>7159</v>
      </c>
      <c r="B7163" s="113" t="s">
        <v>199</v>
      </c>
      <c r="C7163" s="92" t="s">
        <v>12289</v>
      </c>
      <c r="D7163" s="92" t="s">
        <v>12290</v>
      </c>
      <c r="E7163" s="92" t="s">
        <v>211</v>
      </c>
      <c r="F7163" s="92" t="s">
        <v>200</v>
      </c>
      <c r="G7163" s="92">
        <v>1</v>
      </c>
      <c r="H7163" s="119">
        <v>1415</v>
      </c>
      <c r="I7163" s="163">
        <v>0.25</v>
      </c>
      <c r="J7163" s="157">
        <f t="shared" si="222"/>
        <v>1061.25</v>
      </c>
    </row>
    <row r="7164" spans="1:10" ht="30">
      <c r="A7164" s="37">
        <f t="shared" si="221"/>
        <v>7160</v>
      </c>
      <c r="B7164" s="113" t="s">
        <v>199</v>
      </c>
      <c r="C7164" s="92" t="s">
        <v>12291</v>
      </c>
      <c r="D7164" s="92" t="s">
        <v>12292</v>
      </c>
      <c r="E7164" s="92" t="s">
        <v>211</v>
      </c>
      <c r="F7164" s="92" t="s">
        <v>200</v>
      </c>
      <c r="G7164" s="92">
        <v>1</v>
      </c>
      <c r="H7164" s="119">
        <v>1657</v>
      </c>
      <c r="I7164" s="163">
        <v>0.25</v>
      </c>
      <c r="J7164" s="157">
        <f t="shared" si="222"/>
        <v>1242.75</v>
      </c>
    </row>
    <row r="7165" spans="1:10" ht="15.75">
      <c r="A7165" s="37">
        <f t="shared" si="221"/>
        <v>7161</v>
      </c>
      <c r="B7165" s="113" t="s">
        <v>199</v>
      </c>
      <c r="C7165" s="92" t="s">
        <v>12293</v>
      </c>
      <c r="D7165" s="92" t="s">
        <v>12294</v>
      </c>
      <c r="E7165" s="92" t="s">
        <v>211</v>
      </c>
      <c r="F7165" s="92" t="s">
        <v>200</v>
      </c>
      <c r="G7165" s="92">
        <v>1</v>
      </c>
      <c r="H7165" s="119">
        <v>1515.63</v>
      </c>
      <c r="I7165" s="163">
        <v>0.25</v>
      </c>
      <c r="J7165" s="157">
        <f t="shared" si="222"/>
        <v>1136.7225000000001</v>
      </c>
    </row>
    <row r="7166" spans="1:10" ht="15.75">
      <c r="A7166" s="37">
        <f t="shared" si="221"/>
        <v>7162</v>
      </c>
      <c r="B7166" s="113" t="s">
        <v>199</v>
      </c>
      <c r="C7166" s="92" t="s">
        <v>12295</v>
      </c>
      <c r="D7166" s="92" t="s">
        <v>12296</v>
      </c>
      <c r="E7166" s="92" t="s">
        <v>211</v>
      </c>
      <c r="F7166" s="92" t="s">
        <v>200</v>
      </c>
      <c r="G7166" s="92">
        <v>1</v>
      </c>
      <c r="H7166" s="119">
        <v>1917.5</v>
      </c>
      <c r="I7166" s="163">
        <v>0.25</v>
      </c>
      <c r="J7166" s="157">
        <f t="shared" si="222"/>
        <v>1438.125</v>
      </c>
    </row>
    <row r="7167" spans="1:10" ht="15.75">
      <c r="A7167" s="37">
        <f t="shared" si="221"/>
        <v>7163</v>
      </c>
      <c r="B7167" s="113" t="s">
        <v>199</v>
      </c>
      <c r="C7167" s="92" t="s">
        <v>12297</v>
      </c>
      <c r="D7167" s="92" t="s">
        <v>12296</v>
      </c>
      <c r="E7167" s="92" t="s">
        <v>211</v>
      </c>
      <c r="F7167" s="92" t="s">
        <v>200</v>
      </c>
      <c r="G7167" s="92">
        <v>1</v>
      </c>
      <c r="H7167" s="119">
        <v>1812.5</v>
      </c>
      <c r="I7167" s="163">
        <v>0.25</v>
      </c>
      <c r="J7167" s="157">
        <f t="shared" si="222"/>
        <v>1359.375</v>
      </c>
    </row>
    <row r="7168" spans="1:10" ht="15.75">
      <c r="A7168" s="37">
        <f t="shared" si="221"/>
        <v>7164</v>
      </c>
      <c r="B7168" s="113" t="s">
        <v>199</v>
      </c>
      <c r="C7168" s="92" t="s">
        <v>12298</v>
      </c>
      <c r="D7168" s="92" t="s">
        <v>12299</v>
      </c>
      <c r="E7168" s="92" t="s">
        <v>211</v>
      </c>
      <c r="F7168" s="92" t="s">
        <v>200</v>
      </c>
      <c r="G7168" s="92">
        <v>1</v>
      </c>
      <c r="H7168" s="119">
        <v>2312.5</v>
      </c>
      <c r="I7168" s="163">
        <v>0.25</v>
      </c>
      <c r="J7168" s="157">
        <f t="shared" si="222"/>
        <v>1734.375</v>
      </c>
    </row>
    <row r="7169" spans="1:10" ht="30">
      <c r="A7169" s="37">
        <f t="shared" si="221"/>
        <v>7165</v>
      </c>
      <c r="B7169" s="113" t="s">
        <v>199</v>
      </c>
      <c r="C7169" s="92" t="s">
        <v>12300</v>
      </c>
      <c r="D7169" s="92" t="s">
        <v>12301</v>
      </c>
      <c r="E7169" s="92" t="s">
        <v>211</v>
      </c>
      <c r="F7169" s="92" t="s">
        <v>200</v>
      </c>
      <c r="G7169" s="92">
        <v>1</v>
      </c>
      <c r="H7169" s="119">
        <v>1862.5</v>
      </c>
      <c r="I7169" s="163">
        <v>0.25</v>
      </c>
      <c r="J7169" s="157">
        <f t="shared" si="222"/>
        <v>1396.875</v>
      </c>
    </row>
    <row r="7170" spans="1:10" ht="30">
      <c r="A7170" s="37">
        <f t="shared" si="221"/>
        <v>7166</v>
      </c>
      <c r="B7170" s="113" t="s">
        <v>199</v>
      </c>
      <c r="C7170" s="92" t="s">
        <v>12302</v>
      </c>
      <c r="D7170" s="92" t="s">
        <v>12303</v>
      </c>
      <c r="E7170" s="92" t="s">
        <v>211</v>
      </c>
      <c r="F7170" s="92" t="s">
        <v>200</v>
      </c>
      <c r="G7170" s="92">
        <v>1</v>
      </c>
      <c r="H7170" s="119">
        <v>2255</v>
      </c>
      <c r="I7170" s="163">
        <v>0.25</v>
      </c>
      <c r="J7170" s="157">
        <f t="shared" si="222"/>
        <v>1691.25</v>
      </c>
    </row>
    <row r="7171" spans="1:10" ht="30">
      <c r="A7171" s="37">
        <f t="shared" si="221"/>
        <v>7167</v>
      </c>
      <c r="B7171" s="113" t="s">
        <v>199</v>
      </c>
      <c r="C7171" s="129" t="s">
        <v>12304</v>
      </c>
      <c r="D7171" s="92" t="s">
        <v>12305</v>
      </c>
      <c r="E7171" s="92" t="s">
        <v>211</v>
      </c>
      <c r="F7171" s="92" t="s">
        <v>200</v>
      </c>
      <c r="G7171" s="92">
        <v>1</v>
      </c>
      <c r="H7171" s="119">
        <v>1259.98</v>
      </c>
      <c r="I7171" s="163">
        <v>0.25</v>
      </c>
      <c r="J7171" s="157">
        <f t="shared" si="222"/>
        <v>944.98500000000001</v>
      </c>
    </row>
    <row r="7172" spans="1:10" ht="30">
      <c r="A7172" s="37">
        <f t="shared" si="221"/>
        <v>7168</v>
      </c>
      <c r="B7172" s="113" t="s">
        <v>199</v>
      </c>
      <c r="C7172" s="129" t="s">
        <v>12306</v>
      </c>
      <c r="D7172" s="92" t="s">
        <v>12307</v>
      </c>
      <c r="E7172" s="92" t="s">
        <v>211</v>
      </c>
      <c r="F7172" s="92" t="s">
        <v>200</v>
      </c>
      <c r="G7172" s="92">
        <v>1</v>
      </c>
      <c r="H7172" s="119">
        <v>1529.98</v>
      </c>
      <c r="I7172" s="163">
        <v>0.25</v>
      </c>
      <c r="J7172" s="157">
        <f t="shared" si="222"/>
        <v>1147.4850000000001</v>
      </c>
    </row>
    <row r="7173" spans="1:10" ht="30">
      <c r="A7173" s="37">
        <f t="shared" si="221"/>
        <v>7169</v>
      </c>
      <c r="B7173" s="113" t="s">
        <v>199</v>
      </c>
      <c r="C7173" s="129" t="s">
        <v>12308</v>
      </c>
      <c r="D7173" s="92" t="s">
        <v>12309</v>
      </c>
      <c r="E7173" s="92" t="s">
        <v>211</v>
      </c>
      <c r="F7173" s="92" t="s">
        <v>200</v>
      </c>
      <c r="G7173" s="92">
        <v>1</v>
      </c>
      <c r="H7173" s="119">
        <v>1889.98</v>
      </c>
      <c r="I7173" s="163">
        <v>0.25</v>
      </c>
      <c r="J7173" s="157">
        <f t="shared" si="222"/>
        <v>1417.4850000000001</v>
      </c>
    </row>
    <row r="7174" spans="1:10" ht="30">
      <c r="A7174" s="37">
        <f t="shared" si="221"/>
        <v>7170</v>
      </c>
      <c r="B7174" s="113" t="s">
        <v>199</v>
      </c>
      <c r="C7174" s="129" t="s">
        <v>12310</v>
      </c>
      <c r="D7174" s="92" t="s">
        <v>12311</v>
      </c>
      <c r="E7174" s="92" t="s">
        <v>211</v>
      </c>
      <c r="F7174" s="92" t="s">
        <v>200</v>
      </c>
      <c r="G7174" s="92">
        <v>1</v>
      </c>
      <c r="H7174" s="119">
        <v>2099.9899999999998</v>
      </c>
      <c r="I7174" s="163">
        <v>0.25</v>
      </c>
      <c r="J7174" s="157">
        <f t="shared" si="222"/>
        <v>1574.9924999999998</v>
      </c>
    </row>
    <row r="7175" spans="1:10" ht="45">
      <c r="A7175" s="37">
        <f t="shared" ref="A7175:A7238" si="223">A7174+1</f>
        <v>7171</v>
      </c>
      <c r="B7175" s="113" t="s">
        <v>199</v>
      </c>
      <c r="C7175" s="129" t="s">
        <v>12312</v>
      </c>
      <c r="D7175" s="92" t="s">
        <v>12313</v>
      </c>
      <c r="E7175" s="92" t="s">
        <v>211</v>
      </c>
      <c r="F7175" s="92" t="s">
        <v>200</v>
      </c>
      <c r="G7175" s="92">
        <v>1</v>
      </c>
      <c r="H7175" s="119">
        <v>2323</v>
      </c>
      <c r="I7175" s="163">
        <v>0.25</v>
      </c>
      <c r="J7175" s="157">
        <f t="shared" si="222"/>
        <v>1742.25</v>
      </c>
    </row>
    <row r="7176" spans="1:10" ht="30">
      <c r="A7176" s="37">
        <f t="shared" si="223"/>
        <v>7172</v>
      </c>
      <c r="B7176" s="113" t="s">
        <v>199</v>
      </c>
      <c r="C7176" s="129" t="s">
        <v>12314</v>
      </c>
      <c r="D7176" s="92" t="s">
        <v>12315</v>
      </c>
      <c r="E7176" s="92" t="s">
        <v>211</v>
      </c>
      <c r="F7176" s="92" t="s">
        <v>200</v>
      </c>
      <c r="G7176" s="92">
        <v>1</v>
      </c>
      <c r="H7176" s="119">
        <v>3465</v>
      </c>
      <c r="I7176" s="163">
        <v>0.25</v>
      </c>
      <c r="J7176" s="157">
        <f t="shared" si="222"/>
        <v>2598.75</v>
      </c>
    </row>
    <row r="7177" spans="1:10" ht="45">
      <c r="A7177" s="37">
        <f t="shared" si="223"/>
        <v>7173</v>
      </c>
      <c r="B7177" s="113" t="s">
        <v>199</v>
      </c>
      <c r="C7177" s="129" t="s">
        <v>12316</v>
      </c>
      <c r="D7177" s="92" t="s">
        <v>12317</v>
      </c>
      <c r="E7177" s="92" t="s">
        <v>211</v>
      </c>
      <c r="F7177" s="92" t="s">
        <v>200</v>
      </c>
      <c r="G7177" s="92">
        <v>1</v>
      </c>
      <c r="H7177" s="119">
        <v>3045</v>
      </c>
      <c r="I7177" s="163">
        <v>0.25</v>
      </c>
      <c r="J7177" s="157">
        <f t="shared" si="222"/>
        <v>2283.75</v>
      </c>
    </row>
    <row r="7178" spans="1:10" ht="45">
      <c r="A7178" s="37">
        <f t="shared" si="223"/>
        <v>7174</v>
      </c>
      <c r="B7178" s="113" t="s">
        <v>199</v>
      </c>
      <c r="C7178" s="129" t="s">
        <v>12318</v>
      </c>
      <c r="D7178" s="92" t="s">
        <v>12319</v>
      </c>
      <c r="E7178" s="92" t="s">
        <v>211</v>
      </c>
      <c r="F7178" s="92" t="s">
        <v>200</v>
      </c>
      <c r="G7178" s="92">
        <v>1</v>
      </c>
      <c r="H7178" s="119">
        <v>4042.5</v>
      </c>
      <c r="I7178" s="163">
        <v>0.25</v>
      </c>
      <c r="J7178" s="157">
        <f t="shared" si="222"/>
        <v>3031.875</v>
      </c>
    </row>
    <row r="7179" spans="1:10" ht="45">
      <c r="A7179" s="37">
        <f t="shared" si="223"/>
        <v>7175</v>
      </c>
      <c r="B7179" s="113" t="s">
        <v>199</v>
      </c>
      <c r="C7179" s="129" t="s">
        <v>12320</v>
      </c>
      <c r="D7179" s="92" t="s">
        <v>12321</v>
      </c>
      <c r="E7179" s="92" t="s">
        <v>211</v>
      </c>
      <c r="F7179" s="92" t="s">
        <v>200</v>
      </c>
      <c r="G7179" s="92">
        <v>1</v>
      </c>
      <c r="H7179" s="119">
        <v>3360</v>
      </c>
      <c r="I7179" s="163">
        <v>0.25</v>
      </c>
      <c r="J7179" s="157">
        <f t="shared" si="222"/>
        <v>2520</v>
      </c>
    </row>
    <row r="7180" spans="1:10" ht="45">
      <c r="A7180" s="37">
        <f t="shared" si="223"/>
        <v>7176</v>
      </c>
      <c r="B7180" s="113" t="s">
        <v>199</v>
      </c>
      <c r="C7180" s="129" t="s">
        <v>12322</v>
      </c>
      <c r="D7180" s="92" t="s">
        <v>12323</v>
      </c>
      <c r="E7180" s="92" t="s">
        <v>211</v>
      </c>
      <c r="F7180" s="92" t="s">
        <v>200</v>
      </c>
      <c r="G7180" s="92">
        <v>1</v>
      </c>
      <c r="H7180" s="119">
        <v>4331.25</v>
      </c>
      <c r="I7180" s="163">
        <v>0.25</v>
      </c>
      <c r="J7180" s="157">
        <f t="shared" si="222"/>
        <v>3248.4375</v>
      </c>
    </row>
    <row r="7181" spans="1:10" ht="45">
      <c r="A7181" s="37">
        <f t="shared" si="223"/>
        <v>7177</v>
      </c>
      <c r="B7181" s="113" t="s">
        <v>199</v>
      </c>
      <c r="C7181" s="129" t="s">
        <v>12324</v>
      </c>
      <c r="D7181" s="92" t="s">
        <v>12325</v>
      </c>
      <c r="E7181" s="92" t="s">
        <v>211</v>
      </c>
      <c r="F7181" s="92" t="s">
        <v>200</v>
      </c>
      <c r="G7181" s="92">
        <v>1</v>
      </c>
      <c r="H7181" s="119">
        <v>4469.8500000000004</v>
      </c>
      <c r="I7181" s="163">
        <v>0.25</v>
      </c>
      <c r="J7181" s="157">
        <f t="shared" si="222"/>
        <v>3352.3875000000003</v>
      </c>
    </row>
    <row r="7182" spans="1:10" ht="45">
      <c r="A7182" s="37">
        <f t="shared" si="223"/>
        <v>7178</v>
      </c>
      <c r="B7182" s="113" t="s">
        <v>199</v>
      </c>
      <c r="C7182" s="129" t="s">
        <v>12326</v>
      </c>
      <c r="D7182" s="92" t="s">
        <v>12327</v>
      </c>
      <c r="E7182" s="92" t="s">
        <v>211</v>
      </c>
      <c r="F7182" s="92" t="s">
        <v>200</v>
      </c>
      <c r="G7182" s="92">
        <v>1</v>
      </c>
      <c r="H7182" s="119">
        <v>6814.5</v>
      </c>
      <c r="I7182" s="163">
        <v>0.25</v>
      </c>
      <c r="J7182" s="157">
        <f t="shared" si="222"/>
        <v>5110.875</v>
      </c>
    </row>
    <row r="7183" spans="1:10" ht="45">
      <c r="A7183" s="37">
        <f t="shared" si="223"/>
        <v>7179</v>
      </c>
      <c r="B7183" s="113" t="s">
        <v>199</v>
      </c>
      <c r="C7183" s="129" t="s">
        <v>12328</v>
      </c>
      <c r="D7183" s="92" t="s">
        <v>12329</v>
      </c>
      <c r="E7183" s="92" t="s">
        <v>211</v>
      </c>
      <c r="F7183" s="92" t="s">
        <v>200</v>
      </c>
      <c r="G7183" s="92">
        <v>1</v>
      </c>
      <c r="H7183" s="119">
        <v>9765</v>
      </c>
      <c r="I7183" s="163">
        <v>0.25</v>
      </c>
      <c r="J7183" s="157">
        <f t="shared" si="222"/>
        <v>7323.75</v>
      </c>
    </row>
    <row r="7184" spans="1:10" ht="30">
      <c r="A7184" s="37">
        <f t="shared" si="223"/>
        <v>7180</v>
      </c>
      <c r="B7184" s="113" t="s">
        <v>199</v>
      </c>
      <c r="C7184" s="132" t="s">
        <v>12330</v>
      </c>
      <c r="D7184" s="132" t="s">
        <v>12331</v>
      </c>
      <c r="E7184" s="92" t="s">
        <v>211</v>
      </c>
      <c r="F7184" s="92" t="s">
        <v>200</v>
      </c>
      <c r="G7184" s="92">
        <v>1</v>
      </c>
      <c r="H7184" s="119">
        <v>439.11</v>
      </c>
      <c r="I7184" s="163">
        <v>0.25</v>
      </c>
      <c r="J7184" s="157">
        <f t="shared" si="222"/>
        <v>329.33249999999998</v>
      </c>
    </row>
    <row r="7185" spans="1:10" ht="30">
      <c r="A7185" s="37">
        <f t="shared" si="223"/>
        <v>7181</v>
      </c>
      <c r="B7185" s="113" t="s">
        <v>199</v>
      </c>
      <c r="C7185" s="132" t="s">
        <v>12332</v>
      </c>
      <c r="D7185" s="132" t="s">
        <v>12333</v>
      </c>
      <c r="E7185" s="92" t="s">
        <v>211</v>
      </c>
      <c r="F7185" s="92" t="s">
        <v>200</v>
      </c>
      <c r="G7185" s="92">
        <v>1</v>
      </c>
      <c r="H7185" s="119">
        <v>492.66</v>
      </c>
      <c r="I7185" s="163">
        <v>0.25</v>
      </c>
      <c r="J7185" s="157">
        <f t="shared" si="222"/>
        <v>369.495</v>
      </c>
    </row>
    <row r="7186" spans="1:10" ht="30">
      <c r="A7186" s="37">
        <f t="shared" si="223"/>
        <v>7182</v>
      </c>
      <c r="B7186" s="113" t="s">
        <v>199</v>
      </c>
      <c r="C7186" s="132" t="s">
        <v>12334</v>
      </c>
      <c r="D7186" s="132" t="s">
        <v>12335</v>
      </c>
      <c r="E7186" s="92" t="s">
        <v>211</v>
      </c>
      <c r="F7186" s="92" t="s">
        <v>200</v>
      </c>
      <c r="G7186" s="92">
        <v>1</v>
      </c>
      <c r="H7186" s="119">
        <v>811.52</v>
      </c>
      <c r="I7186" s="163">
        <v>0.25</v>
      </c>
      <c r="J7186" s="157">
        <f t="shared" si="222"/>
        <v>608.64</v>
      </c>
    </row>
    <row r="7187" spans="1:10" ht="30">
      <c r="A7187" s="37">
        <f t="shared" si="223"/>
        <v>7183</v>
      </c>
      <c r="B7187" s="113" t="s">
        <v>199</v>
      </c>
      <c r="C7187" s="132" t="s">
        <v>12336</v>
      </c>
      <c r="D7187" s="132" t="s">
        <v>12337</v>
      </c>
      <c r="E7187" s="92" t="s">
        <v>211</v>
      </c>
      <c r="F7187" s="92" t="s">
        <v>200</v>
      </c>
      <c r="G7187" s="92">
        <v>1</v>
      </c>
      <c r="H7187" s="119">
        <v>942.48</v>
      </c>
      <c r="I7187" s="163">
        <v>0.25</v>
      </c>
      <c r="J7187" s="157">
        <f t="shared" si="222"/>
        <v>706.86</v>
      </c>
    </row>
    <row r="7188" spans="1:10" ht="30">
      <c r="A7188" s="37">
        <f t="shared" si="223"/>
        <v>7184</v>
      </c>
      <c r="B7188" s="113" t="s">
        <v>199</v>
      </c>
      <c r="C7188" s="132" t="s">
        <v>12338</v>
      </c>
      <c r="D7188" s="132" t="s">
        <v>12339</v>
      </c>
      <c r="E7188" s="92" t="s">
        <v>211</v>
      </c>
      <c r="F7188" s="92" t="s">
        <v>200</v>
      </c>
      <c r="G7188" s="92">
        <v>1</v>
      </c>
      <c r="H7188" s="119">
        <v>1049.58</v>
      </c>
      <c r="I7188" s="163">
        <v>0.25</v>
      </c>
      <c r="J7188" s="157">
        <f t="shared" si="222"/>
        <v>787.18499999999995</v>
      </c>
    </row>
    <row r="7189" spans="1:10" ht="30">
      <c r="A7189" s="37">
        <f t="shared" si="223"/>
        <v>7185</v>
      </c>
      <c r="B7189" s="113" t="s">
        <v>199</v>
      </c>
      <c r="C7189" s="132" t="s">
        <v>12340</v>
      </c>
      <c r="D7189" s="132" t="s">
        <v>12341</v>
      </c>
      <c r="E7189" s="92" t="s">
        <v>211</v>
      </c>
      <c r="F7189" s="92" t="s">
        <v>200</v>
      </c>
      <c r="G7189" s="92">
        <v>1</v>
      </c>
      <c r="H7189" s="119">
        <v>1224</v>
      </c>
      <c r="I7189" s="163">
        <v>0.25</v>
      </c>
      <c r="J7189" s="157">
        <f t="shared" si="222"/>
        <v>918</v>
      </c>
    </row>
    <row r="7190" spans="1:10" ht="30">
      <c r="A7190" s="37">
        <f t="shared" si="223"/>
        <v>7186</v>
      </c>
      <c r="B7190" s="113" t="s">
        <v>199</v>
      </c>
      <c r="C7190" s="132" t="s">
        <v>12342</v>
      </c>
      <c r="D7190" s="132" t="s">
        <v>12343</v>
      </c>
      <c r="E7190" s="92" t="s">
        <v>211</v>
      </c>
      <c r="F7190" s="92" t="s">
        <v>200</v>
      </c>
      <c r="G7190" s="92">
        <v>1</v>
      </c>
      <c r="H7190" s="119">
        <v>1428</v>
      </c>
      <c r="I7190" s="163">
        <v>0.25</v>
      </c>
      <c r="J7190" s="157">
        <f t="shared" si="222"/>
        <v>1071</v>
      </c>
    </row>
    <row r="7191" spans="1:10" ht="30">
      <c r="A7191" s="37">
        <f t="shared" si="223"/>
        <v>7187</v>
      </c>
      <c r="B7191" s="113" t="s">
        <v>199</v>
      </c>
      <c r="C7191" s="132" t="s">
        <v>12344</v>
      </c>
      <c r="D7191" s="132" t="s">
        <v>12345</v>
      </c>
      <c r="E7191" s="92" t="s">
        <v>211</v>
      </c>
      <c r="F7191" s="92" t="s">
        <v>200</v>
      </c>
      <c r="G7191" s="92">
        <v>1</v>
      </c>
      <c r="H7191" s="119">
        <v>1998</v>
      </c>
      <c r="I7191" s="163">
        <v>0.25</v>
      </c>
      <c r="J7191" s="157">
        <f t="shared" si="222"/>
        <v>1498.5</v>
      </c>
    </row>
    <row r="7192" spans="1:10" ht="15.75">
      <c r="A7192" s="37">
        <f t="shared" si="223"/>
        <v>7188</v>
      </c>
      <c r="B7192" s="113" t="s">
        <v>199</v>
      </c>
      <c r="C7192" s="93" t="s">
        <v>12346</v>
      </c>
      <c r="D7192" s="120" t="s">
        <v>12347</v>
      </c>
      <c r="E7192" s="92" t="s">
        <v>211</v>
      </c>
      <c r="F7192" s="92" t="s">
        <v>200</v>
      </c>
      <c r="G7192" s="92">
        <v>1</v>
      </c>
      <c r="H7192" s="119">
        <v>336</v>
      </c>
      <c r="I7192" s="163">
        <v>0.25</v>
      </c>
      <c r="J7192" s="157">
        <f t="shared" si="222"/>
        <v>252</v>
      </c>
    </row>
    <row r="7193" spans="1:10" ht="15.75">
      <c r="A7193" s="37">
        <f t="shared" si="223"/>
        <v>7189</v>
      </c>
      <c r="B7193" s="113" t="s">
        <v>199</v>
      </c>
      <c r="C7193" s="93" t="s">
        <v>12348</v>
      </c>
      <c r="D7193" s="133" t="s">
        <v>12349</v>
      </c>
      <c r="E7193" s="92" t="s">
        <v>211</v>
      </c>
      <c r="F7193" s="92" t="s">
        <v>200</v>
      </c>
      <c r="G7193" s="92">
        <v>1</v>
      </c>
      <c r="H7193" s="119">
        <v>448.8</v>
      </c>
      <c r="I7193" s="163">
        <v>0.25</v>
      </c>
      <c r="J7193" s="157">
        <f t="shared" ref="J7193:J7256" si="224">H7193*(1-I7193)</f>
        <v>336.6</v>
      </c>
    </row>
    <row r="7194" spans="1:10" ht="15.75">
      <c r="A7194" s="37">
        <f t="shared" si="223"/>
        <v>7190</v>
      </c>
      <c r="B7194" s="113" t="s">
        <v>199</v>
      </c>
      <c r="C7194" s="93" t="s">
        <v>12350</v>
      </c>
      <c r="D7194" s="133" t="s">
        <v>12351</v>
      </c>
      <c r="E7194" s="92" t="s">
        <v>211</v>
      </c>
      <c r="F7194" s="92" t="s">
        <v>200</v>
      </c>
      <c r="G7194" s="92">
        <v>1</v>
      </c>
      <c r="H7194" s="119">
        <v>546</v>
      </c>
      <c r="I7194" s="163">
        <v>0.25</v>
      </c>
      <c r="J7194" s="157">
        <f t="shared" si="224"/>
        <v>409.5</v>
      </c>
    </row>
    <row r="7195" spans="1:10" ht="15.75">
      <c r="A7195" s="37">
        <f t="shared" si="223"/>
        <v>7191</v>
      </c>
      <c r="B7195" s="113" t="s">
        <v>199</v>
      </c>
      <c r="C7195" s="93" t="s">
        <v>12352</v>
      </c>
      <c r="D7195" s="133" t="s">
        <v>12353</v>
      </c>
      <c r="E7195" s="92" t="s">
        <v>211</v>
      </c>
      <c r="F7195" s="92" t="s">
        <v>200</v>
      </c>
      <c r="G7195" s="92">
        <v>1</v>
      </c>
      <c r="H7195" s="119">
        <v>734.4</v>
      </c>
      <c r="I7195" s="163">
        <v>0.25</v>
      </c>
      <c r="J7195" s="157">
        <f t="shared" si="224"/>
        <v>550.79999999999995</v>
      </c>
    </row>
    <row r="7196" spans="1:10" ht="15.75">
      <c r="A7196" s="37">
        <f t="shared" si="223"/>
        <v>7192</v>
      </c>
      <c r="B7196" s="113" t="s">
        <v>199</v>
      </c>
      <c r="C7196" s="93" t="s">
        <v>12354</v>
      </c>
      <c r="D7196" s="133" t="s">
        <v>12355</v>
      </c>
      <c r="E7196" s="92" t="s">
        <v>211</v>
      </c>
      <c r="F7196" s="92" t="s">
        <v>200</v>
      </c>
      <c r="G7196" s="92">
        <v>1</v>
      </c>
      <c r="H7196" s="119">
        <v>987</v>
      </c>
      <c r="I7196" s="163">
        <v>0.25</v>
      </c>
      <c r="J7196" s="157">
        <f t="shared" si="224"/>
        <v>740.25</v>
      </c>
    </row>
    <row r="7197" spans="1:10" ht="15.75">
      <c r="A7197" s="37">
        <f t="shared" si="223"/>
        <v>7193</v>
      </c>
      <c r="B7197" s="113" t="s">
        <v>199</v>
      </c>
      <c r="C7197" s="93" t="s">
        <v>12356</v>
      </c>
      <c r="D7197" s="120" t="s">
        <v>12357</v>
      </c>
      <c r="E7197" s="92" t="s">
        <v>211</v>
      </c>
      <c r="F7197" s="92" t="s">
        <v>200</v>
      </c>
      <c r="G7197" s="92">
        <v>1</v>
      </c>
      <c r="H7197" s="119">
        <v>715</v>
      </c>
      <c r="I7197" s="163">
        <v>0.25</v>
      </c>
      <c r="J7197" s="157">
        <f t="shared" si="224"/>
        <v>536.25</v>
      </c>
    </row>
    <row r="7198" spans="1:10" ht="15.75">
      <c r="A7198" s="37">
        <f t="shared" si="223"/>
        <v>7194</v>
      </c>
      <c r="B7198" s="113" t="s">
        <v>199</v>
      </c>
      <c r="C7198" s="93" t="s">
        <v>12358</v>
      </c>
      <c r="D7198" s="120" t="s">
        <v>12359</v>
      </c>
      <c r="E7198" s="92" t="s">
        <v>211</v>
      </c>
      <c r="F7198" s="92" t="s">
        <v>200</v>
      </c>
      <c r="G7198" s="92">
        <v>1</v>
      </c>
      <c r="H7198" s="119">
        <v>1000</v>
      </c>
      <c r="I7198" s="163">
        <v>0.25</v>
      </c>
      <c r="J7198" s="157">
        <f t="shared" si="224"/>
        <v>750</v>
      </c>
    </row>
    <row r="7199" spans="1:10" ht="15.75">
      <c r="A7199" s="37">
        <f t="shared" si="223"/>
        <v>7195</v>
      </c>
      <c r="B7199" s="113" t="s">
        <v>199</v>
      </c>
      <c r="C7199" s="93" t="s">
        <v>12360</v>
      </c>
      <c r="D7199" s="120" t="s">
        <v>12361</v>
      </c>
      <c r="E7199" s="92" t="s">
        <v>211</v>
      </c>
      <c r="F7199" s="92" t="s">
        <v>200</v>
      </c>
      <c r="G7199" s="92">
        <v>1</v>
      </c>
      <c r="H7199" s="119">
        <v>1135</v>
      </c>
      <c r="I7199" s="163">
        <v>0.25</v>
      </c>
      <c r="J7199" s="157">
        <f t="shared" si="224"/>
        <v>851.25</v>
      </c>
    </row>
    <row r="7200" spans="1:10" ht="15.75">
      <c r="A7200" s="37">
        <f t="shared" si="223"/>
        <v>7196</v>
      </c>
      <c r="B7200" s="113" t="s">
        <v>199</v>
      </c>
      <c r="C7200" s="93" t="s">
        <v>12362</v>
      </c>
      <c r="D7200" s="120" t="s">
        <v>12363</v>
      </c>
      <c r="E7200" s="92" t="s">
        <v>211</v>
      </c>
      <c r="F7200" s="92" t="s">
        <v>200</v>
      </c>
      <c r="G7200" s="92">
        <v>1</v>
      </c>
      <c r="H7200" s="119">
        <v>1095</v>
      </c>
      <c r="I7200" s="163">
        <v>0.25</v>
      </c>
      <c r="J7200" s="157">
        <f t="shared" si="224"/>
        <v>821.25</v>
      </c>
    </row>
    <row r="7201" spans="1:10" ht="15.75">
      <c r="A7201" s="37">
        <f t="shared" si="223"/>
        <v>7197</v>
      </c>
      <c r="B7201" s="113" t="s">
        <v>199</v>
      </c>
      <c r="C7201" s="93" t="s">
        <v>12364</v>
      </c>
      <c r="D7201" s="120" t="s">
        <v>12365</v>
      </c>
      <c r="E7201" s="92" t="s">
        <v>211</v>
      </c>
      <c r="F7201" s="92" t="s">
        <v>200</v>
      </c>
      <c r="G7201" s="92">
        <v>1</v>
      </c>
      <c r="H7201" s="119">
        <v>1745</v>
      </c>
      <c r="I7201" s="163">
        <v>0.25</v>
      </c>
      <c r="J7201" s="157">
        <f t="shared" si="224"/>
        <v>1308.75</v>
      </c>
    </row>
    <row r="7202" spans="1:10" ht="15.75">
      <c r="A7202" s="37">
        <f t="shared" si="223"/>
        <v>7198</v>
      </c>
      <c r="B7202" s="113" t="s">
        <v>199</v>
      </c>
      <c r="C7202" s="93" t="s">
        <v>12366</v>
      </c>
      <c r="D7202" s="120" t="s">
        <v>12367</v>
      </c>
      <c r="E7202" s="92" t="s">
        <v>211</v>
      </c>
      <c r="F7202" s="92" t="s">
        <v>200</v>
      </c>
      <c r="G7202" s="92">
        <v>1</v>
      </c>
      <c r="H7202" s="119">
        <v>1690</v>
      </c>
      <c r="I7202" s="163">
        <v>0.25</v>
      </c>
      <c r="J7202" s="157">
        <f t="shared" si="224"/>
        <v>1267.5</v>
      </c>
    </row>
    <row r="7203" spans="1:10" ht="30">
      <c r="A7203" s="37">
        <f t="shared" si="223"/>
        <v>7199</v>
      </c>
      <c r="B7203" s="113" t="s">
        <v>199</v>
      </c>
      <c r="C7203" s="93" t="s">
        <v>12368</v>
      </c>
      <c r="D7203" s="120" t="s">
        <v>12369</v>
      </c>
      <c r="E7203" s="92" t="s">
        <v>211</v>
      </c>
      <c r="F7203" s="92" t="s">
        <v>200</v>
      </c>
      <c r="G7203" s="92">
        <v>1</v>
      </c>
      <c r="H7203" s="119">
        <v>1850</v>
      </c>
      <c r="I7203" s="163">
        <v>0.25</v>
      </c>
      <c r="J7203" s="157">
        <f t="shared" si="224"/>
        <v>1387.5</v>
      </c>
    </row>
    <row r="7204" spans="1:10" ht="30">
      <c r="A7204" s="37">
        <f t="shared" si="223"/>
        <v>7200</v>
      </c>
      <c r="B7204" s="113" t="s">
        <v>199</v>
      </c>
      <c r="C7204" s="93" t="s">
        <v>12370</v>
      </c>
      <c r="D7204" s="120" t="s">
        <v>12371</v>
      </c>
      <c r="E7204" s="92" t="s">
        <v>211</v>
      </c>
      <c r="F7204" s="92" t="s">
        <v>200</v>
      </c>
      <c r="G7204" s="92">
        <v>1</v>
      </c>
      <c r="H7204" s="119">
        <v>3000</v>
      </c>
      <c r="I7204" s="163">
        <v>0.25</v>
      </c>
      <c r="J7204" s="157">
        <f t="shared" si="224"/>
        <v>2250</v>
      </c>
    </row>
    <row r="7205" spans="1:10" ht="30">
      <c r="A7205" s="37">
        <f t="shared" si="223"/>
        <v>7201</v>
      </c>
      <c r="B7205" s="113" t="s">
        <v>199</v>
      </c>
      <c r="C7205" s="129" t="s">
        <v>12372</v>
      </c>
      <c r="D7205" s="92" t="s">
        <v>12373</v>
      </c>
      <c r="E7205" s="92" t="s">
        <v>211</v>
      </c>
      <c r="F7205" s="92" t="s">
        <v>200</v>
      </c>
      <c r="G7205" s="92">
        <v>1</v>
      </c>
      <c r="H7205" s="119">
        <v>33.21</v>
      </c>
      <c r="I7205" s="163">
        <v>0.25</v>
      </c>
      <c r="J7205" s="157">
        <f t="shared" si="224"/>
        <v>24.907499999999999</v>
      </c>
    </row>
    <row r="7206" spans="1:10" ht="45">
      <c r="A7206" s="37">
        <f t="shared" si="223"/>
        <v>7202</v>
      </c>
      <c r="B7206" s="113" t="s">
        <v>199</v>
      </c>
      <c r="C7206" s="129" t="s">
        <v>12374</v>
      </c>
      <c r="D7206" s="92" t="s">
        <v>12375</v>
      </c>
      <c r="E7206" s="92" t="s">
        <v>211</v>
      </c>
      <c r="F7206" s="92" t="s">
        <v>200</v>
      </c>
      <c r="G7206" s="92">
        <v>1</v>
      </c>
      <c r="H7206" s="119">
        <v>33.21</v>
      </c>
      <c r="I7206" s="163">
        <v>0.25</v>
      </c>
      <c r="J7206" s="157">
        <f t="shared" si="224"/>
        <v>24.907499999999999</v>
      </c>
    </row>
    <row r="7207" spans="1:10" ht="45">
      <c r="A7207" s="37">
        <f t="shared" si="223"/>
        <v>7203</v>
      </c>
      <c r="B7207" s="113" t="s">
        <v>199</v>
      </c>
      <c r="C7207" s="129" t="s">
        <v>12376</v>
      </c>
      <c r="D7207" s="92" t="s">
        <v>12377</v>
      </c>
      <c r="E7207" s="92" t="s">
        <v>211</v>
      </c>
      <c r="F7207" s="92" t="s">
        <v>200</v>
      </c>
      <c r="G7207" s="92">
        <v>1</v>
      </c>
      <c r="H7207" s="119">
        <v>39.53</v>
      </c>
      <c r="I7207" s="163">
        <v>0.25</v>
      </c>
      <c r="J7207" s="157">
        <f t="shared" si="224"/>
        <v>29.647500000000001</v>
      </c>
    </row>
    <row r="7208" spans="1:10" ht="30">
      <c r="A7208" s="37">
        <f t="shared" si="223"/>
        <v>7204</v>
      </c>
      <c r="B7208" s="113" t="s">
        <v>199</v>
      </c>
      <c r="C7208" s="129" t="s">
        <v>12378</v>
      </c>
      <c r="D7208" s="92" t="s">
        <v>12379</v>
      </c>
      <c r="E7208" s="92" t="s">
        <v>211</v>
      </c>
      <c r="F7208" s="92" t="s">
        <v>200</v>
      </c>
      <c r="G7208" s="92">
        <v>1</v>
      </c>
      <c r="H7208" s="119">
        <v>31.06</v>
      </c>
      <c r="I7208" s="163">
        <v>0.25</v>
      </c>
      <c r="J7208" s="157">
        <f t="shared" si="224"/>
        <v>23.294999999999998</v>
      </c>
    </row>
    <row r="7209" spans="1:10" ht="30">
      <c r="A7209" s="37">
        <f t="shared" si="223"/>
        <v>7205</v>
      </c>
      <c r="B7209" s="113" t="s">
        <v>199</v>
      </c>
      <c r="C7209" s="129" t="s">
        <v>12380</v>
      </c>
      <c r="D7209" s="92" t="s">
        <v>12381</v>
      </c>
      <c r="E7209" s="92" t="s">
        <v>211</v>
      </c>
      <c r="F7209" s="92" t="s">
        <v>200</v>
      </c>
      <c r="G7209" s="92">
        <v>1</v>
      </c>
      <c r="H7209" s="119">
        <v>36.979999999999997</v>
      </c>
      <c r="I7209" s="163">
        <v>0.25</v>
      </c>
      <c r="J7209" s="157">
        <f t="shared" si="224"/>
        <v>27.734999999999999</v>
      </c>
    </row>
    <row r="7210" spans="1:10" ht="15.75">
      <c r="A7210" s="37">
        <f t="shared" si="223"/>
        <v>7206</v>
      </c>
      <c r="B7210" s="113" t="s">
        <v>199</v>
      </c>
      <c r="C7210" s="129" t="s">
        <v>12382</v>
      </c>
      <c r="D7210" s="92" t="s">
        <v>12383</v>
      </c>
      <c r="E7210" s="92" t="s">
        <v>211</v>
      </c>
      <c r="F7210" s="92" t="s">
        <v>200</v>
      </c>
      <c r="G7210" s="92">
        <v>1</v>
      </c>
      <c r="H7210" s="119">
        <v>39.53</v>
      </c>
      <c r="I7210" s="163">
        <v>0.25</v>
      </c>
      <c r="J7210" s="157">
        <f t="shared" si="224"/>
        <v>29.647500000000001</v>
      </c>
    </row>
    <row r="7211" spans="1:10" ht="15.75">
      <c r="A7211" s="37">
        <f t="shared" si="223"/>
        <v>7207</v>
      </c>
      <c r="B7211" s="113" t="s">
        <v>199</v>
      </c>
      <c r="C7211" s="129" t="s">
        <v>12384</v>
      </c>
      <c r="D7211" s="92" t="s">
        <v>12183</v>
      </c>
      <c r="E7211" s="92" t="s">
        <v>211</v>
      </c>
      <c r="F7211" s="92" t="s">
        <v>200</v>
      </c>
      <c r="G7211" s="92">
        <v>1</v>
      </c>
      <c r="H7211" s="119">
        <v>38.5</v>
      </c>
      <c r="I7211" s="163">
        <v>0.25</v>
      </c>
      <c r="J7211" s="157">
        <f t="shared" si="224"/>
        <v>28.875</v>
      </c>
    </row>
    <row r="7212" spans="1:10" ht="45">
      <c r="A7212" s="37">
        <f t="shared" si="223"/>
        <v>7208</v>
      </c>
      <c r="B7212" s="113" t="s">
        <v>199</v>
      </c>
      <c r="C7212" s="129" t="s">
        <v>12385</v>
      </c>
      <c r="D7212" s="92" t="s">
        <v>12386</v>
      </c>
      <c r="E7212" s="92" t="s">
        <v>211</v>
      </c>
      <c r="F7212" s="92" t="s">
        <v>200</v>
      </c>
      <c r="G7212" s="92">
        <v>1</v>
      </c>
      <c r="H7212" s="119">
        <v>33.21</v>
      </c>
      <c r="I7212" s="163">
        <v>0.25</v>
      </c>
      <c r="J7212" s="157">
        <f t="shared" si="224"/>
        <v>24.907499999999999</v>
      </c>
    </row>
    <row r="7213" spans="1:10" ht="30">
      <c r="A7213" s="37">
        <f t="shared" si="223"/>
        <v>7209</v>
      </c>
      <c r="B7213" s="113" t="s">
        <v>199</v>
      </c>
      <c r="C7213" s="129" t="s">
        <v>12387</v>
      </c>
      <c r="D7213" s="92" t="s">
        <v>12388</v>
      </c>
      <c r="E7213" s="92" t="s">
        <v>211</v>
      </c>
      <c r="F7213" s="92" t="s">
        <v>200</v>
      </c>
      <c r="G7213" s="92">
        <v>1</v>
      </c>
      <c r="H7213" s="119">
        <v>23.57</v>
      </c>
      <c r="I7213" s="163">
        <v>0.25</v>
      </c>
      <c r="J7213" s="157">
        <f t="shared" si="224"/>
        <v>17.677500000000002</v>
      </c>
    </row>
    <row r="7214" spans="1:10" ht="60">
      <c r="A7214" s="37">
        <f t="shared" si="223"/>
        <v>7210</v>
      </c>
      <c r="B7214" s="113" t="s">
        <v>199</v>
      </c>
      <c r="C7214" s="129" t="s">
        <v>12389</v>
      </c>
      <c r="D7214" s="92" t="s">
        <v>12390</v>
      </c>
      <c r="E7214" s="92" t="s">
        <v>211</v>
      </c>
      <c r="F7214" s="92" t="s">
        <v>200</v>
      </c>
      <c r="G7214" s="92">
        <v>1</v>
      </c>
      <c r="H7214" s="119">
        <v>18.75</v>
      </c>
      <c r="I7214" s="163">
        <v>0.25</v>
      </c>
      <c r="J7214" s="157">
        <f t="shared" si="224"/>
        <v>14.0625</v>
      </c>
    </row>
    <row r="7215" spans="1:10" ht="60">
      <c r="A7215" s="37">
        <f t="shared" si="223"/>
        <v>7211</v>
      </c>
      <c r="B7215" s="113" t="s">
        <v>199</v>
      </c>
      <c r="C7215" s="129" t="s">
        <v>12391</v>
      </c>
      <c r="D7215" s="92" t="s">
        <v>12392</v>
      </c>
      <c r="E7215" s="92" t="s">
        <v>211</v>
      </c>
      <c r="F7215" s="92" t="s">
        <v>200</v>
      </c>
      <c r="G7215" s="92">
        <v>1</v>
      </c>
      <c r="H7215" s="119">
        <v>21.6</v>
      </c>
      <c r="I7215" s="163">
        <v>0.25</v>
      </c>
      <c r="J7215" s="157">
        <f t="shared" si="224"/>
        <v>16.200000000000003</v>
      </c>
    </row>
    <row r="7216" spans="1:10" ht="30">
      <c r="A7216" s="37">
        <f t="shared" si="223"/>
        <v>7212</v>
      </c>
      <c r="B7216" s="113" t="s">
        <v>199</v>
      </c>
      <c r="C7216" s="129" t="s">
        <v>12393</v>
      </c>
      <c r="D7216" s="92" t="s">
        <v>12394</v>
      </c>
      <c r="E7216" s="92" t="s">
        <v>211</v>
      </c>
      <c r="F7216" s="92" t="s">
        <v>200</v>
      </c>
      <c r="G7216" s="92">
        <v>1</v>
      </c>
      <c r="H7216" s="119">
        <v>29.99</v>
      </c>
      <c r="I7216" s="163">
        <v>0.25</v>
      </c>
      <c r="J7216" s="157">
        <f t="shared" si="224"/>
        <v>22.4925</v>
      </c>
    </row>
    <row r="7217" spans="1:10" ht="30">
      <c r="A7217" s="37">
        <f t="shared" si="223"/>
        <v>7213</v>
      </c>
      <c r="B7217" s="113" t="s">
        <v>199</v>
      </c>
      <c r="C7217" s="129" t="s">
        <v>12395</v>
      </c>
      <c r="D7217" s="92" t="s">
        <v>12396</v>
      </c>
      <c r="E7217" s="92" t="s">
        <v>211</v>
      </c>
      <c r="F7217" s="92" t="s">
        <v>200</v>
      </c>
      <c r="G7217" s="92">
        <v>1</v>
      </c>
      <c r="H7217" s="119">
        <v>35.700000000000003</v>
      </c>
      <c r="I7217" s="163">
        <v>0.25</v>
      </c>
      <c r="J7217" s="157">
        <f t="shared" si="224"/>
        <v>26.775000000000002</v>
      </c>
    </row>
    <row r="7218" spans="1:10" ht="45">
      <c r="A7218" s="37">
        <f t="shared" si="223"/>
        <v>7214</v>
      </c>
      <c r="B7218" s="113" t="s">
        <v>199</v>
      </c>
      <c r="C7218" s="129" t="s">
        <v>12397</v>
      </c>
      <c r="D7218" s="92" t="s">
        <v>12398</v>
      </c>
      <c r="E7218" s="92" t="s">
        <v>211</v>
      </c>
      <c r="F7218" s="92" t="s">
        <v>200</v>
      </c>
      <c r="G7218" s="92">
        <v>1</v>
      </c>
      <c r="H7218" s="119">
        <v>18.75</v>
      </c>
      <c r="I7218" s="163">
        <v>0.25</v>
      </c>
      <c r="J7218" s="157">
        <f t="shared" si="224"/>
        <v>14.0625</v>
      </c>
    </row>
    <row r="7219" spans="1:10" ht="45">
      <c r="A7219" s="37">
        <f t="shared" si="223"/>
        <v>7215</v>
      </c>
      <c r="B7219" s="113" t="s">
        <v>199</v>
      </c>
      <c r="C7219" s="129" t="s">
        <v>12399</v>
      </c>
      <c r="D7219" s="92" t="s">
        <v>12400</v>
      </c>
      <c r="E7219" s="92" t="s">
        <v>211</v>
      </c>
      <c r="F7219" s="92" t="s">
        <v>200</v>
      </c>
      <c r="G7219" s="92">
        <v>1</v>
      </c>
      <c r="H7219" s="119">
        <v>21.6</v>
      </c>
      <c r="I7219" s="163">
        <v>0.25</v>
      </c>
      <c r="J7219" s="157">
        <f t="shared" si="224"/>
        <v>16.200000000000003</v>
      </c>
    </row>
    <row r="7220" spans="1:10" ht="45">
      <c r="A7220" s="37">
        <f t="shared" si="223"/>
        <v>7216</v>
      </c>
      <c r="B7220" s="113" t="s">
        <v>199</v>
      </c>
      <c r="C7220" s="129" t="s">
        <v>12401</v>
      </c>
      <c r="D7220" s="92" t="s">
        <v>12402</v>
      </c>
      <c r="E7220" s="92" t="s">
        <v>211</v>
      </c>
      <c r="F7220" s="92" t="s">
        <v>200</v>
      </c>
      <c r="G7220" s="92">
        <v>1</v>
      </c>
      <c r="H7220" s="119">
        <v>37.49</v>
      </c>
      <c r="I7220" s="163">
        <v>0.25</v>
      </c>
      <c r="J7220" s="157">
        <f t="shared" si="224"/>
        <v>28.1175</v>
      </c>
    </row>
    <row r="7221" spans="1:10" ht="45">
      <c r="A7221" s="37">
        <f t="shared" si="223"/>
        <v>7217</v>
      </c>
      <c r="B7221" s="113" t="s">
        <v>199</v>
      </c>
      <c r="C7221" s="129" t="s">
        <v>12403</v>
      </c>
      <c r="D7221" s="92" t="s">
        <v>12404</v>
      </c>
      <c r="E7221" s="92" t="s">
        <v>211</v>
      </c>
      <c r="F7221" s="92" t="s">
        <v>200</v>
      </c>
      <c r="G7221" s="92">
        <v>1</v>
      </c>
      <c r="H7221" s="119">
        <v>43.2</v>
      </c>
      <c r="I7221" s="163">
        <v>0.25</v>
      </c>
      <c r="J7221" s="157">
        <f t="shared" si="224"/>
        <v>32.400000000000006</v>
      </c>
    </row>
    <row r="7222" spans="1:10" ht="45">
      <c r="A7222" s="37">
        <f t="shared" si="223"/>
        <v>7218</v>
      </c>
      <c r="B7222" s="113" t="s">
        <v>199</v>
      </c>
      <c r="C7222" s="129" t="s">
        <v>12405</v>
      </c>
      <c r="D7222" s="92" t="s">
        <v>12406</v>
      </c>
      <c r="E7222" s="92" t="s">
        <v>211</v>
      </c>
      <c r="F7222" s="92" t="s">
        <v>200</v>
      </c>
      <c r="G7222" s="92">
        <v>1</v>
      </c>
      <c r="H7222" s="119">
        <v>39.53</v>
      </c>
      <c r="I7222" s="163">
        <v>0.25</v>
      </c>
      <c r="J7222" s="157">
        <f t="shared" si="224"/>
        <v>29.647500000000001</v>
      </c>
    </row>
    <row r="7223" spans="1:10" ht="15.75">
      <c r="A7223" s="37">
        <f t="shared" si="223"/>
        <v>7219</v>
      </c>
      <c r="B7223" s="113" t="s">
        <v>199</v>
      </c>
      <c r="C7223" s="129" t="s">
        <v>12407</v>
      </c>
      <c r="D7223" s="92" t="s">
        <v>12408</v>
      </c>
      <c r="E7223" s="92" t="s">
        <v>211</v>
      </c>
      <c r="F7223" s="92" t="s">
        <v>200</v>
      </c>
      <c r="G7223" s="92">
        <v>1</v>
      </c>
      <c r="H7223" s="119">
        <v>35.700000000000003</v>
      </c>
      <c r="I7223" s="163">
        <v>0.25</v>
      </c>
      <c r="J7223" s="157">
        <f t="shared" si="224"/>
        <v>26.775000000000002</v>
      </c>
    </row>
    <row r="7224" spans="1:10" ht="90">
      <c r="A7224" s="37">
        <f t="shared" si="223"/>
        <v>7220</v>
      </c>
      <c r="B7224" s="113" t="s">
        <v>199</v>
      </c>
      <c r="C7224" s="129" t="s">
        <v>12409</v>
      </c>
      <c r="D7224" s="92" t="s">
        <v>12410</v>
      </c>
      <c r="E7224" s="92" t="s">
        <v>211</v>
      </c>
      <c r="F7224" s="92" t="s">
        <v>200</v>
      </c>
      <c r="G7224" s="92">
        <v>1</v>
      </c>
      <c r="H7224" s="119">
        <v>35.700000000000003</v>
      </c>
      <c r="I7224" s="163">
        <v>0.25</v>
      </c>
      <c r="J7224" s="157">
        <f t="shared" si="224"/>
        <v>26.775000000000002</v>
      </c>
    </row>
    <row r="7225" spans="1:10" ht="90">
      <c r="A7225" s="37">
        <f t="shared" si="223"/>
        <v>7221</v>
      </c>
      <c r="B7225" s="113" t="s">
        <v>199</v>
      </c>
      <c r="C7225" s="129" t="s">
        <v>12411</v>
      </c>
      <c r="D7225" s="92" t="s">
        <v>12412</v>
      </c>
      <c r="E7225" s="92" t="s">
        <v>211</v>
      </c>
      <c r="F7225" s="92" t="s">
        <v>200</v>
      </c>
      <c r="G7225" s="92">
        <v>1</v>
      </c>
      <c r="H7225" s="119">
        <v>83.13</v>
      </c>
      <c r="I7225" s="163">
        <v>0.25</v>
      </c>
      <c r="J7225" s="157">
        <f t="shared" si="224"/>
        <v>62.347499999999997</v>
      </c>
    </row>
    <row r="7226" spans="1:10" ht="15.75">
      <c r="A7226" s="37">
        <f t="shared" si="223"/>
        <v>7222</v>
      </c>
      <c r="B7226" s="113" t="s">
        <v>199</v>
      </c>
      <c r="C7226" s="129" t="s">
        <v>12413</v>
      </c>
      <c r="D7226" s="92" t="s">
        <v>12414</v>
      </c>
      <c r="E7226" s="92" t="s">
        <v>211</v>
      </c>
      <c r="F7226" s="92" t="s">
        <v>200</v>
      </c>
      <c r="G7226" s="92">
        <v>1</v>
      </c>
      <c r="H7226" s="119">
        <v>43.2</v>
      </c>
      <c r="I7226" s="163">
        <v>0.25</v>
      </c>
      <c r="J7226" s="157">
        <f t="shared" si="224"/>
        <v>32.400000000000006</v>
      </c>
    </row>
    <row r="7227" spans="1:10" ht="30">
      <c r="A7227" s="37">
        <f t="shared" si="223"/>
        <v>7223</v>
      </c>
      <c r="B7227" s="113" t="s">
        <v>199</v>
      </c>
      <c r="C7227" s="129" t="s">
        <v>12415</v>
      </c>
      <c r="D7227" s="114" t="s">
        <v>12416</v>
      </c>
      <c r="E7227" s="92" t="s">
        <v>211</v>
      </c>
      <c r="F7227" s="92" t="s">
        <v>200</v>
      </c>
      <c r="G7227" s="92">
        <v>1</v>
      </c>
      <c r="H7227" s="119">
        <v>748.63</v>
      </c>
      <c r="I7227" s="163">
        <v>0.25</v>
      </c>
      <c r="J7227" s="157">
        <f t="shared" si="224"/>
        <v>561.47249999999997</v>
      </c>
    </row>
    <row r="7228" spans="1:10" ht="30">
      <c r="A7228" s="37">
        <f t="shared" si="223"/>
        <v>7224</v>
      </c>
      <c r="B7228" s="113" t="s">
        <v>199</v>
      </c>
      <c r="C7228" s="129" t="s">
        <v>12417</v>
      </c>
      <c r="D7228" s="114" t="s">
        <v>12418</v>
      </c>
      <c r="E7228" s="92" t="s">
        <v>211</v>
      </c>
      <c r="F7228" s="92" t="s">
        <v>200</v>
      </c>
      <c r="G7228" s="92">
        <v>1</v>
      </c>
      <c r="H7228" s="119">
        <v>641.53</v>
      </c>
      <c r="I7228" s="163">
        <v>0.25</v>
      </c>
      <c r="J7228" s="157">
        <f t="shared" si="224"/>
        <v>481.14749999999998</v>
      </c>
    </row>
    <row r="7229" spans="1:10" ht="15.75">
      <c r="A7229" s="37">
        <f t="shared" si="223"/>
        <v>7225</v>
      </c>
      <c r="B7229" s="113" t="s">
        <v>199</v>
      </c>
      <c r="C7229" s="129" t="s">
        <v>12419</v>
      </c>
      <c r="D7229" s="114" t="s">
        <v>12420</v>
      </c>
      <c r="E7229" s="92" t="s">
        <v>211</v>
      </c>
      <c r="F7229" s="92" t="s">
        <v>200</v>
      </c>
      <c r="G7229" s="92">
        <v>1</v>
      </c>
      <c r="H7229" s="119">
        <v>1167.3900000000001</v>
      </c>
      <c r="I7229" s="163">
        <v>0.25</v>
      </c>
      <c r="J7229" s="157">
        <f t="shared" si="224"/>
        <v>875.54250000000002</v>
      </c>
    </row>
    <row r="7230" spans="1:10" ht="15.75">
      <c r="A7230" s="37">
        <f t="shared" si="223"/>
        <v>7226</v>
      </c>
      <c r="B7230" s="113" t="s">
        <v>199</v>
      </c>
      <c r="C7230" s="129" t="s">
        <v>12421</v>
      </c>
      <c r="D7230" s="130" t="s">
        <v>12422</v>
      </c>
      <c r="E7230" s="92" t="s">
        <v>211</v>
      </c>
      <c r="F7230" s="92" t="s">
        <v>200</v>
      </c>
      <c r="G7230" s="92">
        <v>1</v>
      </c>
      <c r="H7230" s="119">
        <v>60.2</v>
      </c>
      <c r="I7230" s="163">
        <v>0.25</v>
      </c>
      <c r="J7230" s="157">
        <f t="shared" si="224"/>
        <v>45.150000000000006</v>
      </c>
    </row>
    <row r="7231" spans="1:10" ht="15.75">
      <c r="A7231" s="37">
        <f t="shared" si="223"/>
        <v>7227</v>
      </c>
      <c r="B7231" s="113" t="s">
        <v>199</v>
      </c>
      <c r="C7231" s="129" t="s">
        <v>12423</v>
      </c>
      <c r="D7231" s="130" t="s">
        <v>12424</v>
      </c>
      <c r="E7231" s="92" t="s">
        <v>211</v>
      </c>
      <c r="F7231" s="92" t="s">
        <v>200</v>
      </c>
      <c r="G7231" s="92">
        <v>1</v>
      </c>
      <c r="H7231" s="119">
        <v>107.05</v>
      </c>
      <c r="I7231" s="163">
        <v>0.25</v>
      </c>
      <c r="J7231" s="157">
        <f t="shared" si="224"/>
        <v>80.287499999999994</v>
      </c>
    </row>
    <row r="7232" spans="1:10" ht="15.75">
      <c r="A7232" s="37">
        <f t="shared" si="223"/>
        <v>7228</v>
      </c>
      <c r="B7232" s="113" t="s">
        <v>199</v>
      </c>
      <c r="C7232" s="129" t="s">
        <v>12425</v>
      </c>
      <c r="D7232" s="130" t="s">
        <v>12426</v>
      </c>
      <c r="E7232" s="92" t="s">
        <v>211</v>
      </c>
      <c r="F7232" s="92" t="s">
        <v>200</v>
      </c>
      <c r="G7232" s="92">
        <v>1</v>
      </c>
      <c r="H7232" s="119">
        <v>253.13</v>
      </c>
      <c r="I7232" s="163">
        <v>0.25</v>
      </c>
      <c r="J7232" s="157">
        <f t="shared" si="224"/>
        <v>189.8475</v>
      </c>
    </row>
    <row r="7233" spans="1:10" ht="15.75">
      <c r="A7233" s="37">
        <f t="shared" si="223"/>
        <v>7229</v>
      </c>
      <c r="B7233" s="113" t="s">
        <v>199</v>
      </c>
      <c r="C7233" s="129" t="s">
        <v>12427</v>
      </c>
      <c r="D7233" s="130" t="s">
        <v>12428</v>
      </c>
      <c r="E7233" s="92" t="s">
        <v>211</v>
      </c>
      <c r="F7233" s="92" t="s">
        <v>200</v>
      </c>
      <c r="G7233" s="92">
        <v>1</v>
      </c>
      <c r="H7233" s="119">
        <v>291.38</v>
      </c>
      <c r="I7233" s="163">
        <v>0.25</v>
      </c>
      <c r="J7233" s="157">
        <f t="shared" si="224"/>
        <v>218.535</v>
      </c>
    </row>
    <row r="7234" spans="1:10" ht="30">
      <c r="A7234" s="37">
        <f t="shared" si="223"/>
        <v>7230</v>
      </c>
      <c r="B7234" s="113" t="s">
        <v>199</v>
      </c>
      <c r="C7234" s="134" t="s">
        <v>12429</v>
      </c>
      <c r="D7234" s="114" t="s">
        <v>12430</v>
      </c>
      <c r="E7234" s="92" t="s">
        <v>211</v>
      </c>
      <c r="F7234" s="92" t="s">
        <v>200</v>
      </c>
      <c r="G7234" s="92">
        <v>1</v>
      </c>
      <c r="H7234" s="119">
        <v>802.18</v>
      </c>
      <c r="I7234" s="163">
        <v>0.25</v>
      </c>
      <c r="J7234" s="157">
        <f t="shared" si="224"/>
        <v>601.63499999999999</v>
      </c>
    </row>
    <row r="7235" spans="1:10" ht="30">
      <c r="A7235" s="37">
        <f t="shared" si="223"/>
        <v>7231</v>
      </c>
      <c r="B7235" s="113" t="s">
        <v>199</v>
      </c>
      <c r="C7235" s="134" t="s">
        <v>12431</v>
      </c>
      <c r="D7235" s="114" t="s">
        <v>12432</v>
      </c>
      <c r="E7235" s="92" t="s">
        <v>211</v>
      </c>
      <c r="F7235" s="92" t="s">
        <v>200</v>
      </c>
      <c r="G7235" s="92">
        <v>1</v>
      </c>
      <c r="H7235" s="119">
        <v>909.28</v>
      </c>
      <c r="I7235" s="163">
        <v>0.25</v>
      </c>
      <c r="J7235" s="157">
        <f t="shared" si="224"/>
        <v>681.96</v>
      </c>
    </row>
    <row r="7236" spans="1:10" ht="30">
      <c r="A7236" s="37">
        <f t="shared" si="223"/>
        <v>7232</v>
      </c>
      <c r="B7236" s="113" t="s">
        <v>199</v>
      </c>
      <c r="C7236" s="113" t="s">
        <v>12433</v>
      </c>
      <c r="D7236" s="114" t="s">
        <v>12434</v>
      </c>
      <c r="E7236" s="92" t="s">
        <v>211</v>
      </c>
      <c r="F7236" s="92" t="s">
        <v>200</v>
      </c>
      <c r="G7236" s="92">
        <v>1</v>
      </c>
      <c r="H7236" s="119">
        <v>802.18</v>
      </c>
      <c r="I7236" s="163">
        <v>0.25</v>
      </c>
      <c r="J7236" s="157">
        <f t="shared" si="224"/>
        <v>601.63499999999999</v>
      </c>
    </row>
    <row r="7237" spans="1:10" ht="30">
      <c r="A7237" s="37">
        <f t="shared" si="223"/>
        <v>7233</v>
      </c>
      <c r="B7237" s="113" t="s">
        <v>199</v>
      </c>
      <c r="C7237" s="134" t="s">
        <v>12435</v>
      </c>
      <c r="D7237" s="114" t="s">
        <v>12436</v>
      </c>
      <c r="E7237" s="92" t="s">
        <v>211</v>
      </c>
      <c r="F7237" s="92" t="s">
        <v>200</v>
      </c>
      <c r="G7237" s="92">
        <v>1</v>
      </c>
      <c r="H7237" s="119">
        <v>1015</v>
      </c>
      <c r="I7237" s="163">
        <v>0.25</v>
      </c>
      <c r="J7237" s="157">
        <f t="shared" si="224"/>
        <v>761.25</v>
      </c>
    </row>
    <row r="7238" spans="1:10" ht="30">
      <c r="A7238" s="37">
        <f t="shared" si="223"/>
        <v>7234</v>
      </c>
      <c r="B7238" s="113" t="s">
        <v>199</v>
      </c>
      <c r="C7238" s="134" t="s">
        <v>12437</v>
      </c>
      <c r="D7238" s="114" t="s">
        <v>12438</v>
      </c>
      <c r="E7238" s="92" t="s">
        <v>211</v>
      </c>
      <c r="F7238" s="92" t="s">
        <v>200</v>
      </c>
      <c r="G7238" s="92">
        <v>1</v>
      </c>
      <c r="H7238" s="119">
        <v>855.73</v>
      </c>
      <c r="I7238" s="163">
        <v>0.25</v>
      </c>
      <c r="J7238" s="157">
        <f t="shared" si="224"/>
        <v>641.79750000000001</v>
      </c>
    </row>
    <row r="7239" spans="1:10" ht="30">
      <c r="A7239" s="37">
        <f t="shared" ref="A7239:A7302" si="225">A7238+1</f>
        <v>7235</v>
      </c>
      <c r="B7239" s="113" t="s">
        <v>199</v>
      </c>
      <c r="C7239" s="134" t="s">
        <v>12439</v>
      </c>
      <c r="D7239" s="114" t="s">
        <v>12440</v>
      </c>
      <c r="E7239" s="92" t="s">
        <v>211</v>
      </c>
      <c r="F7239" s="92" t="s">
        <v>200</v>
      </c>
      <c r="G7239" s="92">
        <v>1</v>
      </c>
      <c r="H7239" s="119">
        <v>962.83</v>
      </c>
      <c r="I7239" s="163">
        <v>0.25</v>
      </c>
      <c r="J7239" s="157">
        <f t="shared" si="224"/>
        <v>722.12250000000006</v>
      </c>
    </row>
    <row r="7240" spans="1:10" ht="30">
      <c r="A7240" s="37">
        <f t="shared" si="225"/>
        <v>7236</v>
      </c>
      <c r="B7240" s="113" t="s">
        <v>199</v>
      </c>
      <c r="C7240" s="113" t="s">
        <v>12441</v>
      </c>
      <c r="D7240" s="114" t="s">
        <v>12442</v>
      </c>
      <c r="E7240" s="92" t="s">
        <v>211</v>
      </c>
      <c r="F7240" s="92" t="s">
        <v>200</v>
      </c>
      <c r="G7240" s="92">
        <v>1</v>
      </c>
      <c r="H7240" s="119">
        <v>855.73</v>
      </c>
      <c r="I7240" s="163">
        <v>0.25</v>
      </c>
      <c r="J7240" s="157">
        <f t="shared" si="224"/>
        <v>641.79750000000001</v>
      </c>
    </row>
    <row r="7241" spans="1:10" ht="30">
      <c r="A7241" s="37">
        <f t="shared" si="225"/>
        <v>7237</v>
      </c>
      <c r="B7241" s="113" t="s">
        <v>199</v>
      </c>
      <c r="C7241" s="134" t="s">
        <v>12443</v>
      </c>
      <c r="D7241" s="114" t="s">
        <v>12444</v>
      </c>
      <c r="E7241" s="92" t="s">
        <v>211</v>
      </c>
      <c r="F7241" s="92" t="s">
        <v>200</v>
      </c>
      <c r="G7241" s="92">
        <v>1</v>
      </c>
      <c r="H7241" s="119">
        <v>1522.5</v>
      </c>
      <c r="I7241" s="163">
        <v>0.25</v>
      </c>
      <c r="J7241" s="157">
        <f t="shared" si="224"/>
        <v>1141.875</v>
      </c>
    </row>
    <row r="7242" spans="1:10" ht="30">
      <c r="A7242" s="37">
        <f t="shared" si="225"/>
        <v>7238</v>
      </c>
      <c r="B7242" s="113" t="s">
        <v>199</v>
      </c>
      <c r="C7242" s="114" t="s">
        <v>12445</v>
      </c>
      <c r="D7242" s="114" t="s">
        <v>12446</v>
      </c>
      <c r="E7242" s="92" t="s">
        <v>211</v>
      </c>
      <c r="F7242" s="92" t="s">
        <v>200</v>
      </c>
      <c r="G7242" s="92">
        <v>1</v>
      </c>
      <c r="H7242" s="119">
        <v>2033.83</v>
      </c>
      <c r="I7242" s="163">
        <v>0.25</v>
      </c>
      <c r="J7242" s="157">
        <f t="shared" si="224"/>
        <v>1525.3724999999999</v>
      </c>
    </row>
    <row r="7243" spans="1:10" ht="30">
      <c r="A7243" s="37">
        <f t="shared" si="225"/>
        <v>7239</v>
      </c>
      <c r="B7243" s="113" t="s">
        <v>199</v>
      </c>
      <c r="C7243" s="134" t="s">
        <v>12447</v>
      </c>
      <c r="D7243" s="114" t="s">
        <v>12448</v>
      </c>
      <c r="E7243" s="92" t="s">
        <v>211</v>
      </c>
      <c r="F7243" s="92" t="s">
        <v>200</v>
      </c>
      <c r="G7243" s="92">
        <v>1</v>
      </c>
      <c r="H7243" s="119">
        <v>1014</v>
      </c>
      <c r="I7243" s="163">
        <v>0.25</v>
      </c>
      <c r="J7243" s="157">
        <f t="shared" si="224"/>
        <v>760.5</v>
      </c>
    </row>
    <row r="7244" spans="1:10" ht="30">
      <c r="A7244" s="37">
        <f t="shared" si="225"/>
        <v>7240</v>
      </c>
      <c r="B7244" s="113" t="s">
        <v>199</v>
      </c>
      <c r="C7244" s="134" t="s">
        <v>12449</v>
      </c>
      <c r="D7244" s="114" t="s">
        <v>12450</v>
      </c>
      <c r="E7244" s="92" t="s">
        <v>211</v>
      </c>
      <c r="F7244" s="92" t="s">
        <v>200</v>
      </c>
      <c r="G7244" s="92">
        <v>1</v>
      </c>
      <c r="H7244" s="119">
        <v>965</v>
      </c>
      <c r="I7244" s="163">
        <v>0.25</v>
      </c>
      <c r="J7244" s="157">
        <f t="shared" si="224"/>
        <v>723.75</v>
      </c>
    </row>
    <row r="7245" spans="1:10" ht="30">
      <c r="A7245" s="37">
        <f t="shared" si="225"/>
        <v>7241</v>
      </c>
      <c r="B7245" s="113" t="s">
        <v>199</v>
      </c>
      <c r="C7245" s="114" t="s">
        <v>12451</v>
      </c>
      <c r="D7245" s="114" t="s">
        <v>12452</v>
      </c>
      <c r="E7245" s="92" t="s">
        <v>211</v>
      </c>
      <c r="F7245" s="92" t="s">
        <v>200</v>
      </c>
      <c r="G7245" s="92">
        <v>1</v>
      </c>
      <c r="H7245" s="119">
        <v>1069.93</v>
      </c>
      <c r="I7245" s="163">
        <v>0.25</v>
      </c>
      <c r="J7245" s="157">
        <f t="shared" si="224"/>
        <v>802.44749999999999</v>
      </c>
    </row>
    <row r="7246" spans="1:10" ht="30">
      <c r="A7246" s="37">
        <f t="shared" si="225"/>
        <v>7242</v>
      </c>
      <c r="B7246" s="113" t="s">
        <v>199</v>
      </c>
      <c r="C7246" s="134" t="s">
        <v>12453</v>
      </c>
      <c r="D7246" s="114" t="s">
        <v>12454</v>
      </c>
      <c r="E7246" s="92" t="s">
        <v>211</v>
      </c>
      <c r="F7246" s="92" t="s">
        <v>200</v>
      </c>
      <c r="G7246" s="92">
        <v>1</v>
      </c>
      <c r="H7246" s="119">
        <v>1016.38</v>
      </c>
      <c r="I7246" s="163">
        <v>0.25</v>
      </c>
      <c r="J7246" s="157">
        <f t="shared" si="224"/>
        <v>762.28499999999997</v>
      </c>
    </row>
    <row r="7247" spans="1:10" ht="30">
      <c r="A7247" s="37">
        <f t="shared" si="225"/>
        <v>7243</v>
      </c>
      <c r="B7247" s="113" t="s">
        <v>199</v>
      </c>
      <c r="C7247" s="134" t="s">
        <v>12455</v>
      </c>
      <c r="D7247" s="114" t="s">
        <v>12456</v>
      </c>
      <c r="E7247" s="92" t="s">
        <v>211</v>
      </c>
      <c r="F7247" s="92" t="s">
        <v>200</v>
      </c>
      <c r="G7247" s="92">
        <v>1</v>
      </c>
      <c r="H7247" s="119">
        <v>1522.5</v>
      </c>
      <c r="I7247" s="163">
        <v>0.25</v>
      </c>
      <c r="J7247" s="157">
        <f t="shared" si="224"/>
        <v>1141.875</v>
      </c>
    </row>
    <row r="7248" spans="1:10" ht="30">
      <c r="A7248" s="37">
        <f t="shared" si="225"/>
        <v>7244</v>
      </c>
      <c r="B7248" s="113" t="s">
        <v>199</v>
      </c>
      <c r="C7248" s="113" t="s">
        <v>12457</v>
      </c>
      <c r="D7248" s="114" t="s">
        <v>12458</v>
      </c>
      <c r="E7248" s="92" t="s">
        <v>211</v>
      </c>
      <c r="F7248" s="92" t="s">
        <v>200</v>
      </c>
      <c r="G7248" s="92">
        <v>1</v>
      </c>
      <c r="H7248" s="119">
        <v>2033.83</v>
      </c>
      <c r="I7248" s="163">
        <v>0.25</v>
      </c>
      <c r="J7248" s="157">
        <f t="shared" si="224"/>
        <v>1525.3724999999999</v>
      </c>
    </row>
    <row r="7249" spans="1:10" ht="15.75">
      <c r="A7249" s="37">
        <f t="shared" si="225"/>
        <v>7245</v>
      </c>
      <c r="B7249" s="113" t="s">
        <v>199</v>
      </c>
      <c r="C7249" s="113" t="s">
        <v>12459</v>
      </c>
      <c r="D7249" s="92" t="s">
        <v>12460</v>
      </c>
      <c r="E7249" s="92" t="s">
        <v>211</v>
      </c>
      <c r="F7249" s="92" t="s">
        <v>200</v>
      </c>
      <c r="G7249" s="92">
        <v>1</v>
      </c>
      <c r="H7249" s="119">
        <v>1144.44</v>
      </c>
      <c r="I7249" s="163">
        <v>0.25</v>
      </c>
      <c r="J7249" s="157">
        <f t="shared" si="224"/>
        <v>858.33</v>
      </c>
    </row>
    <row r="7250" spans="1:10" ht="15.75">
      <c r="A7250" s="37">
        <f t="shared" si="225"/>
        <v>7246</v>
      </c>
      <c r="B7250" s="113" t="s">
        <v>199</v>
      </c>
      <c r="C7250" s="113" t="s">
        <v>12461</v>
      </c>
      <c r="D7250" s="92" t="s">
        <v>12462</v>
      </c>
      <c r="E7250" s="92" t="s">
        <v>211</v>
      </c>
      <c r="F7250" s="92" t="s">
        <v>200</v>
      </c>
      <c r="G7250" s="92">
        <v>1</v>
      </c>
      <c r="H7250" s="119">
        <v>2033.83</v>
      </c>
      <c r="I7250" s="163">
        <v>0.25</v>
      </c>
      <c r="J7250" s="157">
        <f t="shared" si="224"/>
        <v>1525.3724999999999</v>
      </c>
    </row>
    <row r="7251" spans="1:10" ht="15.75">
      <c r="A7251" s="37">
        <f t="shared" si="225"/>
        <v>7247</v>
      </c>
      <c r="B7251" s="113" t="s">
        <v>199</v>
      </c>
      <c r="C7251" s="113" t="s">
        <v>12463</v>
      </c>
      <c r="D7251" s="92" t="s">
        <v>12464</v>
      </c>
      <c r="E7251" s="92" t="s">
        <v>211</v>
      </c>
      <c r="F7251" s="92" t="s">
        <v>200</v>
      </c>
      <c r="G7251" s="92">
        <v>1</v>
      </c>
      <c r="H7251" s="119">
        <v>589.04999999999995</v>
      </c>
      <c r="I7251" s="163">
        <v>0.25</v>
      </c>
      <c r="J7251" s="157">
        <f t="shared" si="224"/>
        <v>441.78749999999997</v>
      </c>
    </row>
    <row r="7252" spans="1:10" ht="15.75">
      <c r="A7252" s="37">
        <f t="shared" si="225"/>
        <v>7248</v>
      </c>
      <c r="B7252" s="113" t="s">
        <v>199</v>
      </c>
      <c r="C7252" s="113" t="s">
        <v>12465</v>
      </c>
      <c r="D7252" s="92" t="s">
        <v>12466</v>
      </c>
      <c r="E7252" s="92" t="s">
        <v>211</v>
      </c>
      <c r="F7252" s="92" t="s">
        <v>200</v>
      </c>
      <c r="G7252" s="92">
        <v>1</v>
      </c>
      <c r="H7252" s="119">
        <v>701.25</v>
      </c>
      <c r="I7252" s="163">
        <v>0.25</v>
      </c>
      <c r="J7252" s="157">
        <f t="shared" si="224"/>
        <v>525.9375</v>
      </c>
    </row>
    <row r="7253" spans="1:10" ht="30">
      <c r="A7253" s="37">
        <f t="shared" si="225"/>
        <v>7249</v>
      </c>
      <c r="B7253" s="113" t="s">
        <v>199</v>
      </c>
      <c r="C7253" s="113" t="s">
        <v>12467</v>
      </c>
      <c r="D7253" s="92" t="s">
        <v>12468</v>
      </c>
      <c r="E7253" s="92" t="s">
        <v>211</v>
      </c>
      <c r="F7253" s="92" t="s">
        <v>200</v>
      </c>
      <c r="G7253" s="92">
        <v>1</v>
      </c>
      <c r="H7253" s="119">
        <v>2520</v>
      </c>
      <c r="I7253" s="163">
        <v>0.25</v>
      </c>
      <c r="J7253" s="157">
        <f t="shared" si="224"/>
        <v>1890</v>
      </c>
    </row>
    <row r="7254" spans="1:10" ht="30">
      <c r="A7254" s="37">
        <f t="shared" si="225"/>
        <v>7250</v>
      </c>
      <c r="B7254" s="113" t="s">
        <v>199</v>
      </c>
      <c r="C7254" s="113" t="s">
        <v>12469</v>
      </c>
      <c r="D7254" s="92" t="s">
        <v>12470</v>
      </c>
      <c r="E7254" s="92" t="s">
        <v>211</v>
      </c>
      <c r="F7254" s="92" t="s">
        <v>200</v>
      </c>
      <c r="G7254" s="92">
        <v>1</v>
      </c>
      <c r="H7254" s="119">
        <v>2100</v>
      </c>
      <c r="I7254" s="163">
        <v>0.25</v>
      </c>
      <c r="J7254" s="157">
        <f t="shared" si="224"/>
        <v>1575</v>
      </c>
    </row>
    <row r="7255" spans="1:10" ht="15.75">
      <c r="A7255" s="37">
        <f t="shared" si="225"/>
        <v>7251</v>
      </c>
      <c r="B7255" s="113" t="s">
        <v>199</v>
      </c>
      <c r="C7255" s="93" t="s">
        <v>12471</v>
      </c>
      <c r="D7255" s="92" t="s">
        <v>12472</v>
      </c>
      <c r="E7255" s="92" t="s">
        <v>211</v>
      </c>
      <c r="F7255" s="92" t="s">
        <v>200</v>
      </c>
      <c r="G7255" s="92">
        <v>1</v>
      </c>
      <c r="H7255" s="119">
        <v>15.17</v>
      </c>
      <c r="I7255" s="163">
        <v>0.25</v>
      </c>
      <c r="J7255" s="157">
        <f t="shared" si="224"/>
        <v>11.3775</v>
      </c>
    </row>
    <row r="7256" spans="1:10" ht="15.75">
      <c r="A7256" s="37">
        <f t="shared" si="225"/>
        <v>7252</v>
      </c>
      <c r="B7256" s="113" t="s">
        <v>199</v>
      </c>
      <c r="C7256" s="92" t="s">
        <v>12473</v>
      </c>
      <c r="D7256" s="92" t="s">
        <v>12474</v>
      </c>
      <c r="E7256" s="92" t="s">
        <v>211</v>
      </c>
      <c r="F7256" s="92" t="s">
        <v>200</v>
      </c>
      <c r="G7256" s="92">
        <v>1</v>
      </c>
      <c r="H7256" s="119">
        <v>28.39</v>
      </c>
      <c r="I7256" s="163">
        <v>0.25</v>
      </c>
      <c r="J7256" s="157">
        <f t="shared" si="224"/>
        <v>21.2925</v>
      </c>
    </row>
    <row r="7257" spans="1:10" ht="15.75">
      <c r="A7257" s="37">
        <f t="shared" si="225"/>
        <v>7253</v>
      </c>
      <c r="B7257" s="113" t="s">
        <v>199</v>
      </c>
      <c r="C7257" s="92" t="s">
        <v>12475</v>
      </c>
      <c r="D7257" s="92" t="s">
        <v>12476</v>
      </c>
      <c r="E7257" s="92" t="s">
        <v>211</v>
      </c>
      <c r="F7257" s="92" t="s">
        <v>200</v>
      </c>
      <c r="G7257" s="92">
        <v>1</v>
      </c>
      <c r="H7257" s="119">
        <v>125.31</v>
      </c>
      <c r="I7257" s="163">
        <v>0.25</v>
      </c>
      <c r="J7257" s="157">
        <f t="shared" ref="J7257:J7319" si="226">H7257*(1-I7257)</f>
        <v>93.982500000000002</v>
      </c>
    </row>
    <row r="7258" spans="1:10" ht="15.75">
      <c r="A7258" s="37">
        <f t="shared" si="225"/>
        <v>7254</v>
      </c>
      <c r="B7258" s="113" t="s">
        <v>199</v>
      </c>
      <c r="C7258" s="92" t="s">
        <v>12477</v>
      </c>
      <c r="D7258" s="92" t="s">
        <v>12478</v>
      </c>
      <c r="E7258" s="92" t="s">
        <v>211</v>
      </c>
      <c r="F7258" s="92" t="s">
        <v>200</v>
      </c>
      <c r="G7258" s="92">
        <v>1</v>
      </c>
      <c r="H7258" s="119">
        <v>44.99</v>
      </c>
      <c r="I7258" s="163">
        <v>0.25</v>
      </c>
      <c r="J7258" s="157">
        <f t="shared" si="226"/>
        <v>33.7425</v>
      </c>
    </row>
    <row r="7259" spans="1:10" ht="15.75">
      <c r="A7259" s="37">
        <f t="shared" si="225"/>
        <v>7255</v>
      </c>
      <c r="B7259" s="113" t="s">
        <v>199</v>
      </c>
      <c r="C7259" s="92" t="s">
        <v>12479</v>
      </c>
      <c r="D7259" s="92" t="s">
        <v>12480</v>
      </c>
      <c r="E7259" s="92" t="s">
        <v>211</v>
      </c>
      <c r="F7259" s="92" t="s">
        <v>200</v>
      </c>
      <c r="G7259" s="92">
        <v>1</v>
      </c>
      <c r="H7259" s="119">
        <v>44.99</v>
      </c>
      <c r="I7259" s="163">
        <v>0.25</v>
      </c>
      <c r="J7259" s="157">
        <f t="shared" si="226"/>
        <v>33.7425</v>
      </c>
    </row>
    <row r="7260" spans="1:10" ht="15.75">
      <c r="A7260" s="37">
        <f t="shared" si="225"/>
        <v>7256</v>
      </c>
      <c r="B7260" s="113" t="s">
        <v>199</v>
      </c>
      <c r="C7260" s="92" t="s">
        <v>12481</v>
      </c>
      <c r="D7260" s="92" t="s">
        <v>12482</v>
      </c>
      <c r="E7260" s="92" t="s">
        <v>211</v>
      </c>
      <c r="F7260" s="92" t="s">
        <v>200</v>
      </c>
      <c r="G7260" s="92">
        <v>1</v>
      </c>
      <c r="H7260" s="119">
        <v>44.99</v>
      </c>
      <c r="I7260" s="163">
        <v>0.25</v>
      </c>
      <c r="J7260" s="157">
        <f t="shared" si="226"/>
        <v>33.7425</v>
      </c>
    </row>
    <row r="7261" spans="1:10" ht="15.75">
      <c r="A7261" s="37">
        <f t="shared" si="225"/>
        <v>7257</v>
      </c>
      <c r="B7261" s="113" t="s">
        <v>199</v>
      </c>
      <c r="C7261" s="92" t="s">
        <v>12483</v>
      </c>
      <c r="D7261" s="92" t="s">
        <v>12484</v>
      </c>
      <c r="E7261" s="92" t="s">
        <v>211</v>
      </c>
      <c r="F7261" s="92" t="s">
        <v>200</v>
      </c>
      <c r="G7261" s="92">
        <v>1</v>
      </c>
      <c r="H7261" s="119">
        <v>37.49</v>
      </c>
      <c r="I7261" s="163">
        <v>0.25</v>
      </c>
      <c r="J7261" s="157">
        <f t="shared" si="226"/>
        <v>28.1175</v>
      </c>
    </row>
    <row r="7262" spans="1:10" ht="15.75">
      <c r="A7262" s="37">
        <f t="shared" si="225"/>
        <v>7258</v>
      </c>
      <c r="B7262" s="113" t="s">
        <v>199</v>
      </c>
      <c r="C7262" s="92" t="s">
        <v>12485</v>
      </c>
      <c r="D7262" s="92" t="s">
        <v>12486</v>
      </c>
      <c r="E7262" s="92" t="s">
        <v>211</v>
      </c>
      <c r="F7262" s="92" t="s">
        <v>200</v>
      </c>
      <c r="G7262" s="92">
        <v>1</v>
      </c>
      <c r="H7262" s="119">
        <v>27.3</v>
      </c>
      <c r="I7262" s="163">
        <v>0.25</v>
      </c>
      <c r="J7262" s="157">
        <f t="shared" si="226"/>
        <v>20.475000000000001</v>
      </c>
    </row>
    <row r="7263" spans="1:10" ht="15.75">
      <c r="A7263" s="37">
        <f t="shared" si="225"/>
        <v>7259</v>
      </c>
      <c r="B7263" s="113" t="s">
        <v>199</v>
      </c>
      <c r="C7263" s="92" t="s">
        <v>12487</v>
      </c>
      <c r="D7263" s="92" t="s">
        <v>12488</v>
      </c>
      <c r="E7263" s="92" t="s">
        <v>211</v>
      </c>
      <c r="F7263" s="92" t="s">
        <v>200</v>
      </c>
      <c r="G7263" s="92">
        <v>1</v>
      </c>
      <c r="H7263" s="119">
        <v>21.42</v>
      </c>
      <c r="I7263" s="163">
        <v>0.25</v>
      </c>
      <c r="J7263" s="157">
        <f t="shared" si="226"/>
        <v>16.065000000000001</v>
      </c>
    </row>
    <row r="7264" spans="1:10" ht="15.75">
      <c r="A7264" s="37">
        <f t="shared" si="225"/>
        <v>7260</v>
      </c>
      <c r="B7264" s="113" t="s">
        <v>199</v>
      </c>
      <c r="C7264" s="92" t="s">
        <v>12489</v>
      </c>
      <c r="D7264" s="92" t="s">
        <v>12490</v>
      </c>
      <c r="E7264" s="92" t="s">
        <v>211</v>
      </c>
      <c r="F7264" s="92" t="s">
        <v>200</v>
      </c>
      <c r="G7264" s="92">
        <v>1</v>
      </c>
      <c r="H7264" s="119">
        <v>563.75</v>
      </c>
      <c r="I7264" s="163">
        <v>0.25</v>
      </c>
      <c r="J7264" s="157">
        <f t="shared" si="226"/>
        <v>422.8125</v>
      </c>
    </row>
    <row r="7265" spans="1:10" ht="15.75">
      <c r="A7265" s="37">
        <f t="shared" si="225"/>
        <v>7261</v>
      </c>
      <c r="B7265" s="113" t="s">
        <v>199</v>
      </c>
      <c r="C7265" s="92" t="s">
        <v>12491</v>
      </c>
      <c r="D7265" s="92" t="s">
        <v>12492</v>
      </c>
      <c r="E7265" s="92" t="s">
        <v>211</v>
      </c>
      <c r="F7265" s="92" t="s">
        <v>200</v>
      </c>
      <c r="G7265" s="92">
        <v>1</v>
      </c>
      <c r="H7265" s="119">
        <v>1105</v>
      </c>
      <c r="I7265" s="163">
        <v>0.25</v>
      </c>
      <c r="J7265" s="157">
        <f t="shared" si="226"/>
        <v>828.75</v>
      </c>
    </row>
    <row r="7266" spans="1:10" ht="15.75">
      <c r="A7266" s="37">
        <f t="shared" si="225"/>
        <v>7262</v>
      </c>
      <c r="B7266" s="113" t="s">
        <v>199</v>
      </c>
      <c r="C7266" s="92" t="s">
        <v>12493</v>
      </c>
      <c r="D7266" s="92" t="s">
        <v>12494</v>
      </c>
      <c r="E7266" s="92" t="s">
        <v>211</v>
      </c>
      <c r="F7266" s="92" t="s">
        <v>200</v>
      </c>
      <c r="G7266" s="92">
        <v>1</v>
      </c>
      <c r="H7266" s="119">
        <v>2162.5</v>
      </c>
      <c r="I7266" s="163">
        <v>0.25</v>
      </c>
      <c r="J7266" s="157">
        <f t="shared" si="226"/>
        <v>1621.875</v>
      </c>
    </row>
    <row r="7267" spans="1:10" ht="15.75">
      <c r="A7267" s="37">
        <f t="shared" si="225"/>
        <v>7263</v>
      </c>
      <c r="B7267" s="113" t="s">
        <v>199</v>
      </c>
      <c r="C7267" s="92" t="s">
        <v>12495</v>
      </c>
      <c r="D7267" s="92" t="s">
        <v>12496</v>
      </c>
      <c r="E7267" s="92" t="s">
        <v>211</v>
      </c>
      <c r="F7267" s="92" t="s">
        <v>200</v>
      </c>
      <c r="G7267" s="92">
        <v>1</v>
      </c>
      <c r="H7267" s="119">
        <v>4191.25</v>
      </c>
      <c r="I7267" s="163">
        <v>0.25</v>
      </c>
      <c r="J7267" s="157">
        <f t="shared" si="226"/>
        <v>3143.4375</v>
      </c>
    </row>
    <row r="7268" spans="1:10" ht="15.75">
      <c r="A7268" s="37">
        <f t="shared" si="225"/>
        <v>7264</v>
      </c>
      <c r="B7268" s="113" t="s">
        <v>199</v>
      </c>
      <c r="C7268" s="92" t="s">
        <v>12497</v>
      </c>
      <c r="D7268" s="92" t="s">
        <v>12498</v>
      </c>
      <c r="E7268" s="92" t="s">
        <v>211</v>
      </c>
      <c r="F7268" s="92" t="s">
        <v>200</v>
      </c>
      <c r="G7268" s="92">
        <v>1</v>
      </c>
      <c r="H7268" s="119">
        <v>8112.5</v>
      </c>
      <c r="I7268" s="163">
        <v>0.25</v>
      </c>
      <c r="J7268" s="157">
        <f t="shared" si="226"/>
        <v>6084.375</v>
      </c>
    </row>
    <row r="7269" spans="1:10" ht="15.75">
      <c r="A7269" s="37">
        <f t="shared" si="225"/>
        <v>7265</v>
      </c>
      <c r="B7269" s="113" t="s">
        <v>199</v>
      </c>
      <c r="C7269" s="92" t="s">
        <v>12499</v>
      </c>
      <c r="D7269" s="92" t="s">
        <v>12500</v>
      </c>
      <c r="E7269" s="92" t="s">
        <v>211</v>
      </c>
      <c r="F7269" s="92" t="s">
        <v>200</v>
      </c>
      <c r="G7269" s="92">
        <v>1</v>
      </c>
      <c r="H7269" s="119">
        <v>15682.5</v>
      </c>
      <c r="I7269" s="163">
        <v>0.25</v>
      </c>
      <c r="J7269" s="157">
        <f t="shared" si="226"/>
        <v>11761.875</v>
      </c>
    </row>
    <row r="7270" spans="1:10" ht="15.75">
      <c r="A7270" s="37">
        <f t="shared" si="225"/>
        <v>7266</v>
      </c>
      <c r="B7270" s="113" t="s">
        <v>199</v>
      </c>
      <c r="C7270" s="92" t="s">
        <v>12501</v>
      </c>
      <c r="D7270" s="92" t="s">
        <v>12502</v>
      </c>
      <c r="E7270" s="92" t="s">
        <v>211</v>
      </c>
      <c r="F7270" s="92" t="s">
        <v>200</v>
      </c>
      <c r="G7270" s="92">
        <v>1</v>
      </c>
      <c r="H7270" s="119">
        <v>30285</v>
      </c>
      <c r="I7270" s="163">
        <v>0.25</v>
      </c>
      <c r="J7270" s="157">
        <f t="shared" si="226"/>
        <v>22713.75</v>
      </c>
    </row>
    <row r="7271" spans="1:10" ht="15.75">
      <c r="A7271" s="37">
        <f t="shared" si="225"/>
        <v>7267</v>
      </c>
      <c r="B7271" s="113" t="s">
        <v>199</v>
      </c>
      <c r="C7271" s="92" t="s">
        <v>12503</v>
      </c>
      <c r="D7271" s="92" t="s">
        <v>12504</v>
      </c>
      <c r="E7271" s="92" t="s">
        <v>211</v>
      </c>
      <c r="F7271" s="92" t="s">
        <v>200</v>
      </c>
      <c r="G7271" s="92">
        <v>1</v>
      </c>
      <c r="H7271" s="119">
        <v>57686.25</v>
      </c>
      <c r="I7271" s="163">
        <v>0.25</v>
      </c>
      <c r="J7271" s="157">
        <f t="shared" si="226"/>
        <v>43264.6875</v>
      </c>
    </row>
    <row r="7272" spans="1:10" ht="15.75">
      <c r="A7272" s="37">
        <f t="shared" si="225"/>
        <v>7268</v>
      </c>
      <c r="B7272" s="113" t="s">
        <v>199</v>
      </c>
      <c r="C7272" s="92">
        <v>49975698</v>
      </c>
      <c r="D7272" s="92" t="s">
        <v>12505</v>
      </c>
      <c r="E7272" s="92" t="s">
        <v>211</v>
      </c>
      <c r="F7272" s="92" t="s">
        <v>200</v>
      </c>
      <c r="G7272" s="92">
        <v>1</v>
      </c>
      <c r="H7272" s="119">
        <v>0.02</v>
      </c>
      <c r="I7272" s="163">
        <v>0.25</v>
      </c>
      <c r="J7272" s="157">
        <f t="shared" si="226"/>
        <v>1.4999999999999999E-2</v>
      </c>
    </row>
    <row r="7273" spans="1:10" ht="15.75">
      <c r="A7273" s="37">
        <f t="shared" si="225"/>
        <v>7269</v>
      </c>
      <c r="B7273" s="113" t="s">
        <v>199</v>
      </c>
      <c r="C7273" s="92">
        <v>49975403</v>
      </c>
      <c r="D7273" s="92" t="s">
        <v>12506</v>
      </c>
      <c r="E7273" s="92" t="s">
        <v>211</v>
      </c>
      <c r="F7273" s="92" t="s">
        <v>200</v>
      </c>
      <c r="G7273" s="92">
        <v>1</v>
      </c>
      <c r="H7273" s="119">
        <v>182.7</v>
      </c>
      <c r="I7273" s="163">
        <v>0.25</v>
      </c>
      <c r="J7273" s="157">
        <f t="shared" si="226"/>
        <v>137.02499999999998</v>
      </c>
    </row>
    <row r="7274" spans="1:10" ht="15.75">
      <c r="A7274" s="37">
        <f t="shared" si="225"/>
        <v>7270</v>
      </c>
      <c r="B7274" s="113" t="s">
        <v>199</v>
      </c>
      <c r="C7274" s="92">
        <v>49975405</v>
      </c>
      <c r="D7274" s="92" t="s">
        <v>12507</v>
      </c>
      <c r="E7274" s="92" t="s">
        <v>211</v>
      </c>
      <c r="F7274" s="92" t="s">
        <v>200</v>
      </c>
      <c r="G7274" s="92">
        <v>1</v>
      </c>
      <c r="H7274" s="119">
        <v>359.07</v>
      </c>
      <c r="I7274" s="163">
        <v>0.25</v>
      </c>
      <c r="J7274" s="157">
        <f t="shared" si="226"/>
        <v>269.30250000000001</v>
      </c>
    </row>
    <row r="7275" spans="1:10" ht="15.75">
      <c r="A7275" s="37">
        <f t="shared" si="225"/>
        <v>7271</v>
      </c>
      <c r="B7275" s="113" t="s">
        <v>199</v>
      </c>
      <c r="C7275" s="92">
        <v>49975402</v>
      </c>
      <c r="D7275" s="92" t="s">
        <v>12508</v>
      </c>
      <c r="E7275" s="92" t="s">
        <v>211</v>
      </c>
      <c r="F7275" s="92" t="s">
        <v>200</v>
      </c>
      <c r="G7275" s="92">
        <v>1</v>
      </c>
      <c r="H7275" s="119">
        <v>705.6</v>
      </c>
      <c r="I7275" s="163">
        <v>0.25</v>
      </c>
      <c r="J7275" s="157">
        <f t="shared" si="226"/>
        <v>529.20000000000005</v>
      </c>
    </row>
    <row r="7276" spans="1:10" ht="15.75">
      <c r="A7276" s="37">
        <f t="shared" si="225"/>
        <v>7272</v>
      </c>
      <c r="B7276" s="113" t="s">
        <v>199</v>
      </c>
      <c r="C7276" s="92">
        <v>49975404</v>
      </c>
      <c r="D7276" s="92" t="s">
        <v>12509</v>
      </c>
      <c r="E7276" s="92" t="s">
        <v>211</v>
      </c>
      <c r="F7276" s="92" t="s">
        <v>200</v>
      </c>
      <c r="G7276" s="92">
        <v>1</v>
      </c>
      <c r="H7276" s="119">
        <v>1336</v>
      </c>
      <c r="I7276" s="163">
        <v>0.25</v>
      </c>
      <c r="J7276" s="157">
        <f t="shared" si="226"/>
        <v>1002</v>
      </c>
    </row>
    <row r="7277" spans="1:10" ht="15.75">
      <c r="A7277" s="37">
        <f t="shared" si="225"/>
        <v>7273</v>
      </c>
      <c r="B7277" s="113" t="s">
        <v>199</v>
      </c>
      <c r="C7277" s="92">
        <v>49975406</v>
      </c>
      <c r="D7277" s="92" t="s">
        <v>12510</v>
      </c>
      <c r="E7277" s="92" t="s">
        <v>211</v>
      </c>
      <c r="F7277" s="92" t="s">
        <v>200</v>
      </c>
      <c r="G7277" s="92">
        <v>1</v>
      </c>
      <c r="H7277" s="119">
        <v>2642.8</v>
      </c>
      <c r="I7277" s="163">
        <v>0.25</v>
      </c>
      <c r="J7277" s="157">
        <f t="shared" si="226"/>
        <v>1982.1000000000001</v>
      </c>
    </row>
    <row r="7278" spans="1:10" ht="15.75">
      <c r="A7278" s="37">
        <f t="shared" si="225"/>
        <v>7274</v>
      </c>
      <c r="B7278" s="113" t="s">
        <v>199</v>
      </c>
      <c r="C7278" s="92">
        <v>49975407</v>
      </c>
      <c r="D7278" s="92" t="s">
        <v>12511</v>
      </c>
      <c r="E7278" s="92" t="s">
        <v>211</v>
      </c>
      <c r="F7278" s="92" t="s">
        <v>200</v>
      </c>
      <c r="G7278" s="92">
        <v>1</v>
      </c>
      <c r="H7278" s="119">
        <v>5115.8</v>
      </c>
      <c r="I7278" s="163">
        <v>0.25</v>
      </c>
      <c r="J7278" s="157">
        <f t="shared" si="226"/>
        <v>3836.8500000000004</v>
      </c>
    </row>
    <row r="7279" spans="1:10" ht="15.75">
      <c r="A7279" s="37">
        <f t="shared" si="225"/>
        <v>7275</v>
      </c>
      <c r="B7279" s="113" t="s">
        <v>199</v>
      </c>
      <c r="C7279" s="92">
        <v>49975408</v>
      </c>
      <c r="D7279" s="92" t="s">
        <v>12512</v>
      </c>
      <c r="E7279" s="92" t="s">
        <v>211</v>
      </c>
      <c r="F7279" s="92" t="s">
        <v>200</v>
      </c>
      <c r="G7279" s="92">
        <v>1</v>
      </c>
      <c r="H7279" s="119">
        <v>9873.9699999999993</v>
      </c>
      <c r="I7279" s="163">
        <v>0.25</v>
      </c>
      <c r="J7279" s="157">
        <f t="shared" si="226"/>
        <v>7405.4774999999991</v>
      </c>
    </row>
    <row r="7280" spans="1:10" ht="15.75">
      <c r="A7280" s="37">
        <f t="shared" si="225"/>
        <v>7276</v>
      </c>
      <c r="B7280" s="113" t="s">
        <v>199</v>
      </c>
      <c r="C7280" s="92">
        <v>49975409</v>
      </c>
      <c r="D7280" s="92" t="s">
        <v>12513</v>
      </c>
      <c r="E7280" s="92" t="s">
        <v>211</v>
      </c>
      <c r="F7280" s="92" t="s">
        <v>200</v>
      </c>
      <c r="G7280" s="92">
        <v>1</v>
      </c>
      <c r="H7280" s="119">
        <v>21376.23</v>
      </c>
      <c r="I7280" s="163">
        <v>0.25</v>
      </c>
      <c r="J7280" s="157">
        <f t="shared" si="226"/>
        <v>16032.172500000001</v>
      </c>
    </row>
    <row r="7281" spans="1:10" ht="30">
      <c r="A7281" s="37">
        <f t="shared" si="225"/>
        <v>7277</v>
      </c>
      <c r="B7281" s="113" t="s">
        <v>199</v>
      </c>
      <c r="C7281" s="92" t="s">
        <v>12514</v>
      </c>
      <c r="D7281" s="92" t="s">
        <v>12515</v>
      </c>
      <c r="E7281" s="92" t="s">
        <v>211</v>
      </c>
      <c r="F7281" s="92" t="s">
        <v>200</v>
      </c>
      <c r="G7281" s="92">
        <v>1</v>
      </c>
      <c r="H7281" s="119">
        <v>0.02</v>
      </c>
      <c r="I7281" s="163">
        <v>0.25</v>
      </c>
      <c r="J7281" s="157">
        <f t="shared" si="226"/>
        <v>1.4999999999999999E-2</v>
      </c>
    </row>
    <row r="7282" spans="1:10" ht="15.75">
      <c r="A7282" s="37">
        <f t="shared" si="225"/>
        <v>7278</v>
      </c>
      <c r="B7282" s="113" t="s">
        <v>199</v>
      </c>
      <c r="C7282" s="92" t="s">
        <v>12516</v>
      </c>
      <c r="D7282" s="92" t="s">
        <v>12517</v>
      </c>
      <c r="E7282" s="92" t="s">
        <v>211</v>
      </c>
      <c r="F7282" s="92" t="s">
        <v>200</v>
      </c>
      <c r="G7282" s="92">
        <v>1</v>
      </c>
      <c r="H7282" s="119">
        <v>1564.5</v>
      </c>
      <c r="I7282" s="163">
        <v>0.25</v>
      </c>
      <c r="J7282" s="157">
        <f t="shared" si="226"/>
        <v>1173.375</v>
      </c>
    </row>
    <row r="7283" spans="1:10" ht="30">
      <c r="A7283" s="37">
        <f t="shared" si="225"/>
        <v>7279</v>
      </c>
      <c r="B7283" s="113" t="s">
        <v>199</v>
      </c>
      <c r="C7283" s="135" t="s">
        <v>12518</v>
      </c>
      <c r="D7283" s="136" t="s">
        <v>12519</v>
      </c>
      <c r="E7283" s="92" t="s">
        <v>211</v>
      </c>
      <c r="F7283" s="92" t="s">
        <v>200</v>
      </c>
      <c r="G7283" s="92">
        <v>1</v>
      </c>
      <c r="H7283" s="119">
        <v>3534.3</v>
      </c>
      <c r="I7283" s="163">
        <v>0.25</v>
      </c>
      <c r="J7283" s="157">
        <f t="shared" si="226"/>
        <v>2650.7250000000004</v>
      </c>
    </row>
    <row r="7284" spans="1:10" ht="30">
      <c r="A7284" s="37">
        <f t="shared" si="225"/>
        <v>7280</v>
      </c>
      <c r="B7284" s="113" t="s">
        <v>199</v>
      </c>
      <c r="C7284" s="135" t="s">
        <v>12520</v>
      </c>
      <c r="D7284" s="136" t="s">
        <v>12521</v>
      </c>
      <c r="E7284" s="92" t="s">
        <v>211</v>
      </c>
      <c r="F7284" s="92" t="s">
        <v>200</v>
      </c>
      <c r="G7284" s="92">
        <v>1</v>
      </c>
      <c r="H7284" s="119">
        <v>3641.4</v>
      </c>
      <c r="I7284" s="163">
        <v>0.25</v>
      </c>
      <c r="J7284" s="157">
        <f t="shared" si="226"/>
        <v>2731.05</v>
      </c>
    </row>
    <row r="7285" spans="1:10" ht="30">
      <c r="A7285" s="37">
        <f t="shared" si="225"/>
        <v>7281</v>
      </c>
      <c r="B7285" s="113" t="s">
        <v>199</v>
      </c>
      <c r="C7285" s="93" t="s">
        <v>12522</v>
      </c>
      <c r="D7285" s="93" t="s">
        <v>12523</v>
      </c>
      <c r="E7285" s="92" t="s">
        <v>211</v>
      </c>
      <c r="F7285" s="92" t="s">
        <v>200</v>
      </c>
      <c r="G7285" s="92">
        <v>1</v>
      </c>
      <c r="H7285" s="119">
        <v>2784.6</v>
      </c>
      <c r="I7285" s="163">
        <v>0.25</v>
      </c>
      <c r="J7285" s="157">
        <f t="shared" si="226"/>
        <v>2088.4499999999998</v>
      </c>
    </row>
    <row r="7286" spans="1:10" ht="30">
      <c r="A7286" s="37">
        <f t="shared" si="225"/>
        <v>7282</v>
      </c>
      <c r="B7286" s="113" t="s">
        <v>199</v>
      </c>
      <c r="C7286" s="93" t="s">
        <v>12524</v>
      </c>
      <c r="D7286" s="93" t="s">
        <v>12525</v>
      </c>
      <c r="E7286" s="92" t="s">
        <v>211</v>
      </c>
      <c r="F7286" s="92" t="s">
        <v>200</v>
      </c>
      <c r="G7286" s="92">
        <v>1</v>
      </c>
      <c r="H7286" s="119">
        <v>3105.9</v>
      </c>
      <c r="I7286" s="163">
        <v>0.25</v>
      </c>
      <c r="J7286" s="157">
        <f t="shared" si="226"/>
        <v>2329.4250000000002</v>
      </c>
    </row>
    <row r="7287" spans="1:10" ht="15.75">
      <c r="A7287" s="37">
        <f t="shared" si="225"/>
        <v>7283</v>
      </c>
      <c r="B7287" s="113" t="s">
        <v>199</v>
      </c>
      <c r="C7287" s="136" t="s">
        <v>12526</v>
      </c>
      <c r="D7287" s="136" t="s">
        <v>12527</v>
      </c>
      <c r="E7287" s="92" t="s">
        <v>211</v>
      </c>
      <c r="F7287" s="92" t="s">
        <v>200</v>
      </c>
      <c r="G7287" s="92">
        <v>1</v>
      </c>
      <c r="H7287" s="119">
        <v>48.2</v>
      </c>
      <c r="I7287" s="163">
        <v>0.25</v>
      </c>
      <c r="J7287" s="157">
        <f t="shared" si="226"/>
        <v>36.150000000000006</v>
      </c>
    </row>
    <row r="7288" spans="1:10" ht="15.75">
      <c r="A7288" s="37">
        <f t="shared" si="225"/>
        <v>7284</v>
      </c>
      <c r="B7288" s="113" t="s">
        <v>199</v>
      </c>
      <c r="C7288" s="136" t="s">
        <v>12528</v>
      </c>
      <c r="D7288" s="136" t="s">
        <v>12529</v>
      </c>
      <c r="E7288" s="92" t="s">
        <v>211</v>
      </c>
      <c r="F7288" s="92" t="s">
        <v>200</v>
      </c>
      <c r="G7288" s="92">
        <v>1</v>
      </c>
      <c r="H7288" s="119">
        <v>29.99</v>
      </c>
      <c r="I7288" s="163">
        <v>0.25</v>
      </c>
      <c r="J7288" s="157">
        <f t="shared" si="226"/>
        <v>22.4925</v>
      </c>
    </row>
    <row r="7289" spans="1:10" ht="15.75">
      <c r="A7289" s="37">
        <f t="shared" si="225"/>
        <v>7285</v>
      </c>
      <c r="B7289" s="113" t="s">
        <v>199</v>
      </c>
      <c r="C7289" s="136" t="s">
        <v>12530</v>
      </c>
      <c r="D7289" s="136" t="s">
        <v>12531</v>
      </c>
      <c r="E7289" s="92" t="s">
        <v>211</v>
      </c>
      <c r="F7289" s="92" t="s">
        <v>200</v>
      </c>
      <c r="G7289" s="92">
        <v>1</v>
      </c>
      <c r="H7289" s="119">
        <v>55.7</v>
      </c>
      <c r="I7289" s="163">
        <v>0.25</v>
      </c>
      <c r="J7289" s="157">
        <f t="shared" si="226"/>
        <v>41.775000000000006</v>
      </c>
    </row>
    <row r="7290" spans="1:10" ht="15.75">
      <c r="A7290" s="37">
        <f t="shared" si="225"/>
        <v>7286</v>
      </c>
      <c r="B7290" s="113" t="s">
        <v>199</v>
      </c>
      <c r="C7290" s="136" t="s">
        <v>12532</v>
      </c>
      <c r="D7290" s="136" t="s">
        <v>12533</v>
      </c>
      <c r="E7290" s="92" t="s">
        <v>211</v>
      </c>
      <c r="F7290" s="92" t="s">
        <v>200</v>
      </c>
      <c r="G7290" s="92">
        <v>1</v>
      </c>
      <c r="H7290" s="119">
        <v>55.7</v>
      </c>
      <c r="I7290" s="163">
        <v>0.25</v>
      </c>
      <c r="J7290" s="157">
        <f t="shared" si="226"/>
        <v>41.775000000000006</v>
      </c>
    </row>
    <row r="7291" spans="1:10" ht="15.75">
      <c r="A7291" s="37">
        <f t="shared" si="225"/>
        <v>7287</v>
      </c>
      <c r="B7291" s="113" t="s">
        <v>199</v>
      </c>
      <c r="C7291" s="136" t="s">
        <v>12534</v>
      </c>
      <c r="D7291" s="136" t="s">
        <v>12535</v>
      </c>
      <c r="E7291" s="92" t="s">
        <v>211</v>
      </c>
      <c r="F7291" s="92" t="s">
        <v>200</v>
      </c>
      <c r="G7291" s="92">
        <v>1</v>
      </c>
      <c r="H7291" s="119">
        <v>85.68</v>
      </c>
      <c r="I7291" s="163">
        <v>0.25</v>
      </c>
      <c r="J7291" s="157">
        <f t="shared" si="226"/>
        <v>64.260000000000005</v>
      </c>
    </row>
    <row r="7292" spans="1:10" ht="15.75">
      <c r="A7292" s="37">
        <f t="shared" si="225"/>
        <v>7288</v>
      </c>
      <c r="B7292" s="113" t="s">
        <v>199</v>
      </c>
      <c r="C7292" s="136" t="s">
        <v>12536</v>
      </c>
      <c r="D7292" s="136" t="s">
        <v>12537</v>
      </c>
      <c r="E7292" s="92" t="s">
        <v>211</v>
      </c>
      <c r="F7292" s="92" t="s">
        <v>200</v>
      </c>
      <c r="G7292" s="92">
        <v>1</v>
      </c>
      <c r="H7292" s="119">
        <v>85.68</v>
      </c>
      <c r="I7292" s="163">
        <v>0.25</v>
      </c>
      <c r="J7292" s="157">
        <f t="shared" si="226"/>
        <v>64.260000000000005</v>
      </c>
    </row>
    <row r="7293" spans="1:10" ht="15.75">
      <c r="A7293" s="37">
        <f t="shared" si="225"/>
        <v>7289</v>
      </c>
      <c r="B7293" s="113" t="s">
        <v>199</v>
      </c>
      <c r="C7293" s="136" t="s">
        <v>12538</v>
      </c>
      <c r="D7293" s="136" t="s">
        <v>12539</v>
      </c>
      <c r="E7293" s="92" t="s">
        <v>211</v>
      </c>
      <c r="F7293" s="92" t="s">
        <v>200</v>
      </c>
      <c r="G7293" s="92">
        <v>1</v>
      </c>
      <c r="H7293" s="119">
        <v>48.2</v>
      </c>
      <c r="I7293" s="163">
        <v>0.25</v>
      </c>
      <c r="J7293" s="157">
        <f t="shared" si="226"/>
        <v>36.150000000000006</v>
      </c>
    </row>
    <row r="7294" spans="1:10" ht="15.75">
      <c r="A7294" s="37">
        <f t="shared" si="225"/>
        <v>7290</v>
      </c>
      <c r="B7294" s="113" t="s">
        <v>199</v>
      </c>
      <c r="C7294" s="136" t="s">
        <v>12540</v>
      </c>
      <c r="D7294" s="136" t="s">
        <v>12541</v>
      </c>
      <c r="E7294" s="92" t="s">
        <v>211</v>
      </c>
      <c r="F7294" s="92" t="s">
        <v>200</v>
      </c>
      <c r="G7294" s="92">
        <v>1</v>
      </c>
      <c r="H7294" s="119">
        <v>37.49</v>
      </c>
      <c r="I7294" s="163">
        <v>0.25</v>
      </c>
      <c r="J7294" s="157">
        <f t="shared" si="226"/>
        <v>28.1175</v>
      </c>
    </row>
    <row r="7295" spans="1:10" ht="15.75">
      <c r="A7295" s="37">
        <f t="shared" si="225"/>
        <v>7291</v>
      </c>
      <c r="B7295" s="113" t="s">
        <v>199</v>
      </c>
      <c r="C7295" s="136" t="s">
        <v>12542</v>
      </c>
      <c r="D7295" s="136" t="s">
        <v>12543</v>
      </c>
      <c r="E7295" s="92" t="s">
        <v>211</v>
      </c>
      <c r="F7295" s="92" t="s">
        <v>200</v>
      </c>
      <c r="G7295" s="92">
        <v>1</v>
      </c>
      <c r="H7295" s="119">
        <v>29.99</v>
      </c>
      <c r="I7295" s="163">
        <v>0.25</v>
      </c>
      <c r="J7295" s="157">
        <f t="shared" si="226"/>
        <v>22.4925</v>
      </c>
    </row>
    <row r="7296" spans="1:10" ht="15.75">
      <c r="A7296" s="37">
        <f t="shared" si="225"/>
        <v>7292</v>
      </c>
      <c r="B7296" s="113" t="s">
        <v>199</v>
      </c>
      <c r="C7296" s="93" t="s">
        <v>12544</v>
      </c>
      <c r="D7296" s="93" t="s">
        <v>12545</v>
      </c>
      <c r="E7296" s="92" t="s">
        <v>211</v>
      </c>
      <c r="F7296" s="92" t="s">
        <v>200</v>
      </c>
      <c r="G7296" s="92">
        <v>1</v>
      </c>
      <c r="H7296" s="119">
        <v>37.49</v>
      </c>
      <c r="I7296" s="163">
        <v>0.25</v>
      </c>
      <c r="J7296" s="157">
        <f t="shared" si="226"/>
        <v>28.1175</v>
      </c>
    </row>
    <row r="7297" spans="1:10" ht="30">
      <c r="A7297" s="37">
        <f t="shared" si="225"/>
        <v>7293</v>
      </c>
      <c r="B7297" s="113" t="s">
        <v>199</v>
      </c>
      <c r="C7297" s="93" t="s">
        <v>12546</v>
      </c>
      <c r="D7297" s="93" t="s">
        <v>12547</v>
      </c>
      <c r="E7297" s="92" t="s">
        <v>211</v>
      </c>
      <c r="F7297" s="92" t="s">
        <v>200</v>
      </c>
      <c r="G7297" s="92">
        <v>1</v>
      </c>
      <c r="H7297" s="119">
        <v>2784.6</v>
      </c>
      <c r="I7297" s="163">
        <v>0.25</v>
      </c>
      <c r="J7297" s="157">
        <f t="shared" si="226"/>
        <v>2088.4499999999998</v>
      </c>
    </row>
    <row r="7298" spans="1:10" ht="15.75">
      <c r="A7298" s="37">
        <f t="shared" si="225"/>
        <v>7294</v>
      </c>
      <c r="B7298" s="113" t="s">
        <v>199</v>
      </c>
      <c r="C7298" s="93" t="s">
        <v>12548</v>
      </c>
      <c r="D7298" s="93" t="s">
        <v>12549</v>
      </c>
      <c r="E7298" s="92" t="s">
        <v>211</v>
      </c>
      <c r="F7298" s="92" t="s">
        <v>200</v>
      </c>
      <c r="G7298" s="92">
        <v>1</v>
      </c>
      <c r="H7298" s="119">
        <v>25.5</v>
      </c>
      <c r="I7298" s="163">
        <v>0.25</v>
      </c>
      <c r="J7298" s="157">
        <f t="shared" si="226"/>
        <v>19.125</v>
      </c>
    </row>
    <row r="7299" spans="1:10" ht="15.75">
      <c r="A7299" s="37">
        <f t="shared" si="225"/>
        <v>7295</v>
      </c>
      <c r="B7299" s="113" t="s">
        <v>199</v>
      </c>
      <c r="C7299" s="93" t="s">
        <v>12550</v>
      </c>
      <c r="D7299" s="93" t="s">
        <v>12551</v>
      </c>
      <c r="E7299" s="92" t="s">
        <v>211</v>
      </c>
      <c r="F7299" s="92" t="s">
        <v>200</v>
      </c>
      <c r="G7299" s="92">
        <v>1</v>
      </c>
      <c r="H7299" s="119">
        <v>48.2</v>
      </c>
      <c r="I7299" s="163">
        <v>0.25</v>
      </c>
      <c r="J7299" s="157">
        <f t="shared" si="226"/>
        <v>36.150000000000006</v>
      </c>
    </row>
    <row r="7300" spans="1:10" ht="15.75">
      <c r="A7300" s="37">
        <f t="shared" si="225"/>
        <v>7296</v>
      </c>
      <c r="B7300" s="113" t="s">
        <v>199</v>
      </c>
      <c r="C7300" s="93" t="s">
        <v>12552</v>
      </c>
      <c r="D7300" s="93" t="s">
        <v>12553</v>
      </c>
      <c r="E7300" s="92" t="s">
        <v>211</v>
      </c>
      <c r="F7300" s="92" t="s">
        <v>200</v>
      </c>
      <c r="G7300" s="92">
        <v>1</v>
      </c>
      <c r="H7300" s="119">
        <v>93.28</v>
      </c>
      <c r="I7300" s="163">
        <v>0.25</v>
      </c>
      <c r="J7300" s="157">
        <f t="shared" si="226"/>
        <v>69.960000000000008</v>
      </c>
    </row>
    <row r="7301" spans="1:10" ht="15.75">
      <c r="A7301" s="37">
        <f t="shared" si="225"/>
        <v>7297</v>
      </c>
      <c r="B7301" s="113" t="s">
        <v>199</v>
      </c>
      <c r="C7301" s="93" t="s">
        <v>12554</v>
      </c>
      <c r="D7301" s="93" t="s">
        <v>12555</v>
      </c>
      <c r="E7301" s="92" t="s">
        <v>211</v>
      </c>
      <c r="F7301" s="92" t="s">
        <v>200</v>
      </c>
      <c r="G7301" s="92">
        <v>1</v>
      </c>
      <c r="H7301" s="119">
        <v>79.319999999999993</v>
      </c>
      <c r="I7301" s="163">
        <v>0.25</v>
      </c>
      <c r="J7301" s="157">
        <f t="shared" si="226"/>
        <v>59.489999999999995</v>
      </c>
    </row>
    <row r="7302" spans="1:10" ht="15.75">
      <c r="A7302" s="37">
        <f t="shared" si="225"/>
        <v>7298</v>
      </c>
      <c r="B7302" s="113" t="s">
        <v>199</v>
      </c>
      <c r="C7302" s="93" t="s">
        <v>12556</v>
      </c>
      <c r="D7302" s="93" t="s">
        <v>12557</v>
      </c>
      <c r="E7302" s="92" t="s">
        <v>211</v>
      </c>
      <c r="F7302" s="92" t="s">
        <v>200</v>
      </c>
      <c r="G7302" s="92">
        <v>1</v>
      </c>
      <c r="H7302" s="119">
        <v>93.28</v>
      </c>
      <c r="I7302" s="163">
        <v>0.25</v>
      </c>
      <c r="J7302" s="157">
        <f t="shared" si="226"/>
        <v>69.960000000000008</v>
      </c>
    </row>
    <row r="7303" spans="1:10" ht="15.75">
      <c r="A7303" s="37">
        <f t="shared" ref="A7303:A7366" si="227">A7302+1</f>
        <v>7299</v>
      </c>
      <c r="B7303" s="113" t="s">
        <v>199</v>
      </c>
      <c r="C7303" s="93" t="s">
        <v>12558</v>
      </c>
      <c r="D7303" s="93" t="s">
        <v>12559</v>
      </c>
      <c r="E7303" s="92" t="s">
        <v>211</v>
      </c>
      <c r="F7303" s="92" t="s">
        <v>200</v>
      </c>
      <c r="G7303" s="92">
        <v>1</v>
      </c>
      <c r="H7303" s="119">
        <v>66.63</v>
      </c>
      <c r="I7303" s="163">
        <v>0.25</v>
      </c>
      <c r="J7303" s="157">
        <f t="shared" si="226"/>
        <v>49.972499999999997</v>
      </c>
    </row>
    <row r="7304" spans="1:10" ht="15.75">
      <c r="A7304" s="37">
        <f t="shared" si="227"/>
        <v>7300</v>
      </c>
      <c r="B7304" s="113" t="s">
        <v>199</v>
      </c>
      <c r="C7304" s="93" t="s">
        <v>12560</v>
      </c>
      <c r="D7304" s="92" t="s">
        <v>12561</v>
      </c>
      <c r="E7304" s="92" t="s">
        <v>211</v>
      </c>
      <c r="F7304" s="92" t="s">
        <v>200</v>
      </c>
      <c r="G7304" s="92">
        <v>1</v>
      </c>
      <c r="H7304" s="119">
        <v>267.75</v>
      </c>
      <c r="I7304" s="163">
        <v>0.25</v>
      </c>
      <c r="J7304" s="157">
        <f t="shared" si="226"/>
        <v>200.8125</v>
      </c>
    </row>
    <row r="7305" spans="1:10" ht="15.75">
      <c r="A7305" s="37">
        <f t="shared" si="227"/>
        <v>7301</v>
      </c>
      <c r="B7305" s="113" t="s">
        <v>199</v>
      </c>
      <c r="C7305" s="93" t="s">
        <v>12562</v>
      </c>
      <c r="D7305" s="92" t="s">
        <v>12563</v>
      </c>
      <c r="E7305" s="92" t="s">
        <v>211</v>
      </c>
      <c r="F7305" s="92" t="s">
        <v>200</v>
      </c>
      <c r="G7305" s="92">
        <v>1</v>
      </c>
      <c r="H7305" s="119">
        <v>267.75</v>
      </c>
      <c r="I7305" s="163">
        <v>0.25</v>
      </c>
      <c r="J7305" s="157">
        <f t="shared" si="226"/>
        <v>200.8125</v>
      </c>
    </row>
    <row r="7306" spans="1:10" ht="15.75">
      <c r="A7306" s="37">
        <f t="shared" si="227"/>
        <v>7302</v>
      </c>
      <c r="B7306" s="113" t="s">
        <v>199</v>
      </c>
      <c r="C7306" s="93" t="s">
        <v>12564</v>
      </c>
      <c r="D7306" s="92" t="s">
        <v>12565</v>
      </c>
      <c r="E7306" s="92" t="s">
        <v>211</v>
      </c>
      <c r="F7306" s="92" t="s">
        <v>200</v>
      </c>
      <c r="G7306" s="92">
        <v>1</v>
      </c>
      <c r="H7306" s="119">
        <v>318.75</v>
      </c>
      <c r="I7306" s="163">
        <v>0.25</v>
      </c>
      <c r="J7306" s="157">
        <f t="shared" si="226"/>
        <v>239.0625</v>
      </c>
    </row>
    <row r="7307" spans="1:10" ht="30">
      <c r="A7307" s="37">
        <f t="shared" si="227"/>
        <v>7303</v>
      </c>
      <c r="B7307" s="113" t="s">
        <v>199</v>
      </c>
      <c r="C7307" s="93" t="s">
        <v>12566</v>
      </c>
      <c r="D7307" s="92" t="s">
        <v>12567</v>
      </c>
      <c r="E7307" s="92" t="s">
        <v>211</v>
      </c>
      <c r="F7307" s="92" t="s">
        <v>200</v>
      </c>
      <c r="G7307" s="92">
        <v>1</v>
      </c>
      <c r="H7307" s="119">
        <v>38750</v>
      </c>
      <c r="I7307" s="163">
        <v>0.25</v>
      </c>
      <c r="J7307" s="157">
        <f t="shared" si="226"/>
        <v>29062.5</v>
      </c>
    </row>
    <row r="7308" spans="1:10" ht="15.75">
      <c r="A7308" s="37">
        <f t="shared" si="227"/>
        <v>7304</v>
      </c>
      <c r="B7308" s="113" t="s">
        <v>199</v>
      </c>
      <c r="C7308" s="93" t="s">
        <v>12568</v>
      </c>
      <c r="D7308" s="92" t="s">
        <v>12569</v>
      </c>
      <c r="E7308" s="92" t="s">
        <v>211</v>
      </c>
      <c r="F7308" s="92" t="s">
        <v>200</v>
      </c>
      <c r="G7308" s="92">
        <v>1</v>
      </c>
      <c r="H7308" s="119">
        <v>1187.5</v>
      </c>
      <c r="I7308" s="163">
        <v>0.25</v>
      </c>
      <c r="J7308" s="157">
        <f t="shared" si="226"/>
        <v>890.625</v>
      </c>
    </row>
    <row r="7309" spans="1:10" ht="15.75">
      <c r="A7309" s="37">
        <f t="shared" si="227"/>
        <v>7305</v>
      </c>
      <c r="B7309" s="113" t="s">
        <v>199</v>
      </c>
      <c r="C7309" s="93" t="s">
        <v>12570</v>
      </c>
      <c r="D7309" s="92" t="s">
        <v>12571</v>
      </c>
      <c r="E7309" s="92" t="s">
        <v>211</v>
      </c>
      <c r="F7309" s="92" t="s">
        <v>200</v>
      </c>
      <c r="G7309" s="92">
        <v>1</v>
      </c>
      <c r="H7309" s="119">
        <v>1775</v>
      </c>
      <c r="I7309" s="163">
        <v>0.25</v>
      </c>
      <c r="J7309" s="157">
        <f t="shared" si="226"/>
        <v>1331.25</v>
      </c>
    </row>
    <row r="7310" spans="1:10" ht="15.75">
      <c r="A7310" s="37">
        <f t="shared" si="227"/>
        <v>7306</v>
      </c>
      <c r="B7310" s="113" t="s">
        <v>199</v>
      </c>
      <c r="C7310" s="93" t="s">
        <v>12572</v>
      </c>
      <c r="D7310" s="92" t="s">
        <v>12573</v>
      </c>
      <c r="E7310" s="92" t="s">
        <v>211</v>
      </c>
      <c r="F7310" s="92" t="s">
        <v>200</v>
      </c>
      <c r="G7310" s="92">
        <v>1</v>
      </c>
      <c r="H7310" s="119">
        <v>1050</v>
      </c>
      <c r="I7310" s="163">
        <v>0.25</v>
      </c>
      <c r="J7310" s="157">
        <f t="shared" si="226"/>
        <v>787.5</v>
      </c>
    </row>
    <row r="7311" spans="1:10" ht="15.75">
      <c r="A7311" s="37">
        <f t="shared" si="227"/>
        <v>7307</v>
      </c>
      <c r="B7311" s="113" t="s">
        <v>199</v>
      </c>
      <c r="C7311" s="93" t="s">
        <v>12574</v>
      </c>
      <c r="D7311" s="92" t="s">
        <v>12575</v>
      </c>
      <c r="E7311" s="92" t="s">
        <v>211</v>
      </c>
      <c r="F7311" s="92" t="s">
        <v>200</v>
      </c>
      <c r="G7311" s="92">
        <v>1</v>
      </c>
      <c r="H7311" s="119">
        <v>1387.5</v>
      </c>
      <c r="I7311" s="163">
        <v>0.25</v>
      </c>
      <c r="J7311" s="157">
        <f t="shared" si="226"/>
        <v>1040.625</v>
      </c>
    </row>
    <row r="7312" spans="1:10" ht="15.75">
      <c r="A7312" s="37">
        <f t="shared" si="227"/>
        <v>7308</v>
      </c>
      <c r="B7312" s="113" t="s">
        <v>199</v>
      </c>
      <c r="C7312" s="93" t="s">
        <v>12576</v>
      </c>
      <c r="D7312" s="92" t="s">
        <v>12577</v>
      </c>
      <c r="E7312" s="92" t="s">
        <v>211</v>
      </c>
      <c r="F7312" s="92" t="s">
        <v>200</v>
      </c>
      <c r="G7312" s="92">
        <v>1</v>
      </c>
      <c r="H7312" s="119">
        <v>750</v>
      </c>
      <c r="I7312" s="163">
        <v>0.25</v>
      </c>
      <c r="J7312" s="157">
        <f t="shared" si="226"/>
        <v>562.5</v>
      </c>
    </row>
    <row r="7313" spans="1:10" ht="15.75">
      <c r="A7313" s="37">
        <f t="shared" si="227"/>
        <v>7309</v>
      </c>
      <c r="B7313" s="113" t="s">
        <v>199</v>
      </c>
      <c r="C7313" s="93" t="s">
        <v>12578</v>
      </c>
      <c r="D7313" s="92" t="s">
        <v>12579</v>
      </c>
      <c r="E7313" s="92" t="s">
        <v>211</v>
      </c>
      <c r="F7313" s="92" t="s">
        <v>200</v>
      </c>
      <c r="G7313" s="92">
        <v>1</v>
      </c>
      <c r="H7313" s="119">
        <v>426.25</v>
      </c>
      <c r="I7313" s="163">
        <v>0.25</v>
      </c>
      <c r="J7313" s="157">
        <f t="shared" si="226"/>
        <v>319.6875</v>
      </c>
    </row>
    <row r="7314" spans="1:10" ht="15.75">
      <c r="A7314" s="37">
        <f t="shared" si="227"/>
        <v>7310</v>
      </c>
      <c r="B7314" s="113" t="s">
        <v>199</v>
      </c>
      <c r="C7314" s="93" t="s">
        <v>12580</v>
      </c>
      <c r="D7314" s="92" t="s">
        <v>12581</v>
      </c>
      <c r="E7314" s="92" t="s">
        <v>211</v>
      </c>
      <c r="F7314" s="92" t="s">
        <v>200</v>
      </c>
      <c r="G7314" s="92">
        <v>1</v>
      </c>
      <c r="H7314" s="119">
        <v>427.5</v>
      </c>
      <c r="I7314" s="163">
        <v>0.25</v>
      </c>
      <c r="J7314" s="157">
        <f t="shared" si="226"/>
        <v>320.625</v>
      </c>
    </row>
    <row r="7315" spans="1:10" ht="15.75">
      <c r="A7315" s="37">
        <f t="shared" si="227"/>
        <v>7311</v>
      </c>
      <c r="B7315" s="113" t="s">
        <v>199</v>
      </c>
      <c r="C7315" s="93" t="s">
        <v>12582</v>
      </c>
      <c r="D7315" s="92" t="s">
        <v>12583</v>
      </c>
      <c r="E7315" s="92" t="s">
        <v>211</v>
      </c>
      <c r="F7315" s="92" t="s">
        <v>200</v>
      </c>
      <c r="G7315" s="92">
        <v>1</v>
      </c>
      <c r="H7315" s="119">
        <v>426</v>
      </c>
      <c r="I7315" s="163">
        <v>0.25</v>
      </c>
      <c r="J7315" s="157">
        <f t="shared" si="226"/>
        <v>319.5</v>
      </c>
    </row>
    <row r="7316" spans="1:10" ht="15.75">
      <c r="A7316" s="37">
        <f t="shared" si="227"/>
        <v>7312</v>
      </c>
      <c r="B7316" s="113" t="s">
        <v>199</v>
      </c>
      <c r="C7316" s="92" t="s">
        <v>12584</v>
      </c>
      <c r="D7316" s="137" t="s">
        <v>12585</v>
      </c>
      <c r="E7316" s="92" t="s">
        <v>211</v>
      </c>
      <c r="F7316" s="92" t="s">
        <v>200</v>
      </c>
      <c r="G7316" s="92">
        <v>1</v>
      </c>
      <c r="H7316" s="119">
        <v>19200</v>
      </c>
      <c r="I7316" s="163">
        <v>0.25</v>
      </c>
      <c r="J7316" s="157">
        <f t="shared" si="226"/>
        <v>14400</v>
      </c>
    </row>
    <row r="7317" spans="1:10" ht="15.75">
      <c r="A7317" s="37">
        <f t="shared" si="227"/>
        <v>7313</v>
      </c>
      <c r="B7317" s="113" t="s">
        <v>199</v>
      </c>
      <c r="C7317" s="92" t="s">
        <v>12586</v>
      </c>
      <c r="D7317" s="137" t="s">
        <v>12587</v>
      </c>
      <c r="E7317" s="92" t="s">
        <v>211</v>
      </c>
      <c r="F7317" s="92" t="s">
        <v>200</v>
      </c>
      <c r="G7317" s="92">
        <v>1</v>
      </c>
      <c r="H7317" s="119">
        <v>9792</v>
      </c>
      <c r="I7317" s="163">
        <v>0.25</v>
      </c>
      <c r="J7317" s="157">
        <f t="shared" si="226"/>
        <v>7344</v>
      </c>
    </row>
    <row r="7318" spans="1:10" ht="15.75">
      <c r="A7318" s="37">
        <f t="shared" si="227"/>
        <v>7314</v>
      </c>
      <c r="B7318" s="113" t="s">
        <v>199</v>
      </c>
      <c r="C7318" s="92" t="s">
        <v>12588</v>
      </c>
      <c r="D7318" s="137" t="s">
        <v>12589</v>
      </c>
      <c r="E7318" s="92" t="s">
        <v>211</v>
      </c>
      <c r="F7318" s="92" t="s">
        <v>200</v>
      </c>
      <c r="G7318" s="92">
        <v>1</v>
      </c>
      <c r="H7318" s="119">
        <v>7344</v>
      </c>
      <c r="I7318" s="163">
        <v>0.25</v>
      </c>
      <c r="J7318" s="157">
        <f t="shared" si="226"/>
        <v>5508</v>
      </c>
    </row>
    <row r="7319" spans="1:10" ht="15.75">
      <c r="A7319" s="37">
        <f t="shared" si="227"/>
        <v>7315</v>
      </c>
      <c r="B7319" s="113" t="s">
        <v>199</v>
      </c>
      <c r="C7319" s="92" t="s">
        <v>12590</v>
      </c>
      <c r="D7319" s="137" t="s">
        <v>12591</v>
      </c>
      <c r="E7319" s="92" t="s">
        <v>211</v>
      </c>
      <c r="F7319" s="92" t="s">
        <v>200</v>
      </c>
      <c r="G7319" s="92">
        <v>1</v>
      </c>
      <c r="H7319" s="119">
        <v>4896</v>
      </c>
      <c r="I7319" s="163">
        <v>0.25</v>
      </c>
      <c r="J7319" s="157">
        <f t="shared" si="226"/>
        <v>3672</v>
      </c>
    </row>
    <row r="7320" spans="1:10" ht="15.75">
      <c r="A7320" s="37">
        <f t="shared" si="227"/>
        <v>7316</v>
      </c>
      <c r="B7320" s="113" t="s">
        <v>199</v>
      </c>
      <c r="C7320" s="92" t="s">
        <v>12592</v>
      </c>
      <c r="D7320" s="137" t="s">
        <v>12593</v>
      </c>
      <c r="E7320" s="92" t="s">
        <v>211</v>
      </c>
      <c r="F7320" s="92" t="s">
        <v>200</v>
      </c>
      <c r="G7320" s="92">
        <v>1</v>
      </c>
      <c r="H7320" s="119">
        <v>2611.1999999999998</v>
      </c>
      <c r="I7320" s="163">
        <v>0.25</v>
      </c>
      <c r="J7320" s="157">
        <f t="shared" ref="J7320:J7383" si="228">H7320*(1-I7320)</f>
        <v>1958.3999999999999</v>
      </c>
    </row>
    <row r="7321" spans="1:10" ht="15.75">
      <c r="A7321" s="37">
        <f t="shared" si="227"/>
        <v>7317</v>
      </c>
      <c r="B7321" s="113" t="s">
        <v>199</v>
      </c>
      <c r="C7321" s="92" t="s">
        <v>12594</v>
      </c>
      <c r="D7321" s="137" t="s">
        <v>12595</v>
      </c>
      <c r="E7321" s="92" t="s">
        <v>211</v>
      </c>
      <c r="F7321" s="92" t="s">
        <v>200</v>
      </c>
      <c r="G7321" s="92">
        <v>1</v>
      </c>
      <c r="H7321" s="119">
        <v>1468.8</v>
      </c>
      <c r="I7321" s="163">
        <v>0.25</v>
      </c>
      <c r="J7321" s="157">
        <f t="shared" si="228"/>
        <v>1101.5999999999999</v>
      </c>
    </row>
    <row r="7322" spans="1:10" ht="15.75">
      <c r="A7322" s="37">
        <f t="shared" si="227"/>
        <v>7318</v>
      </c>
      <c r="B7322" s="113" t="s">
        <v>199</v>
      </c>
      <c r="C7322" s="92" t="s">
        <v>12596</v>
      </c>
      <c r="D7322" s="137" t="s">
        <v>12597</v>
      </c>
      <c r="E7322" s="92" t="s">
        <v>211</v>
      </c>
      <c r="F7322" s="92" t="s">
        <v>200</v>
      </c>
      <c r="G7322" s="92">
        <v>1</v>
      </c>
      <c r="H7322" s="119">
        <v>816</v>
      </c>
      <c r="I7322" s="163">
        <v>0.25</v>
      </c>
      <c r="J7322" s="157">
        <f t="shared" si="228"/>
        <v>612</v>
      </c>
    </row>
    <row r="7323" spans="1:10" ht="15.75">
      <c r="A7323" s="37">
        <f t="shared" si="227"/>
        <v>7319</v>
      </c>
      <c r="B7323" s="113" t="s">
        <v>199</v>
      </c>
      <c r="C7323" s="92" t="s">
        <v>12598</v>
      </c>
      <c r="D7323" s="92" t="s">
        <v>12599</v>
      </c>
      <c r="E7323" s="92" t="s">
        <v>211</v>
      </c>
      <c r="F7323" s="92" t="s">
        <v>200</v>
      </c>
      <c r="G7323" s="92">
        <v>1</v>
      </c>
      <c r="H7323" s="119">
        <v>244.8</v>
      </c>
      <c r="I7323" s="163">
        <v>0.25</v>
      </c>
      <c r="J7323" s="157">
        <f t="shared" si="228"/>
        <v>183.60000000000002</v>
      </c>
    </row>
    <row r="7324" spans="1:10" ht="15.75">
      <c r="A7324" s="37">
        <f t="shared" si="227"/>
        <v>7320</v>
      </c>
      <c r="B7324" s="113" t="s">
        <v>199</v>
      </c>
      <c r="C7324" s="92" t="s">
        <v>12600</v>
      </c>
      <c r="D7324" s="92" t="s">
        <v>12601</v>
      </c>
      <c r="E7324" s="92" t="s">
        <v>211</v>
      </c>
      <c r="F7324" s="92" t="s">
        <v>200</v>
      </c>
      <c r="G7324" s="92">
        <v>1</v>
      </c>
      <c r="H7324" s="119">
        <v>897.6</v>
      </c>
      <c r="I7324" s="163">
        <v>0.25</v>
      </c>
      <c r="J7324" s="157">
        <f t="shared" si="228"/>
        <v>673.2</v>
      </c>
    </row>
    <row r="7325" spans="1:10" ht="15.75">
      <c r="A7325" s="37">
        <f t="shared" si="227"/>
        <v>7321</v>
      </c>
      <c r="B7325" s="113" t="s">
        <v>199</v>
      </c>
      <c r="C7325" s="92" t="s">
        <v>12602</v>
      </c>
      <c r="D7325" s="92" t="s">
        <v>12603</v>
      </c>
      <c r="E7325" s="92" t="s">
        <v>211</v>
      </c>
      <c r="F7325" s="92" t="s">
        <v>200</v>
      </c>
      <c r="G7325" s="92">
        <v>1</v>
      </c>
      <c r="H7325" s="119">
        <v>1632</v>
      </c>
      <c r="I7325" s="163">
        <v>0.25</v>
      </c>
      <c r="J7325" s="157">
        <f t="shared" si="228"/>
        <v>1224</v>
      </c>
    </row>
    <row r="7326" spans="1:10" ht="15.75">
      <c r="A7326" s="37">
        <f t="shared" si="227"/>
        <v>7322</v>
      </c>
      <c r="B7326" s="113" t="s">
        <v>199</v>
      </c>
      <c r="C7326" s="92" t="s">
        <v>12604</v>
      </c>
      <c r="D7326" s="92" t="s">
        <v>12605</v>
      </c>
      <c r="E7326" s="92" t="s">
        <v>211</v>
      </c>
      <c r="F7326" s="92" t="s">
        <v>200</v>
      </c>
      <c r="G7326" s="92">
        <v>1</v>
      </c>
      <c r="H7326" s="119">
        <v>2937.6</v>
      </c>
      <c r="I7326" s="163">
        <v>0.25</v>
      </c>
      <c r="J7326" s="157">
        <f t="shared" si="228"/>
        <v>2203.1999999999998</v>
      </c>
    </row>
    <row r="7327" spans="1:10" ht="15.75">
      <c r="A7327" s="37">
        <f t="shared" si="227"/>
        <v>7323</v>
      </c>
      <c r="B7327" s="113" t="s">
        <v>199</v>
      </c>
      <c r="C7327" s="92" t="s">
        <v>12606</v>
      </c>
      <c r="D7327" s="92" t="s">
        <v>12607</v>
      </c>
      <c r="E7327" s="92" t="s">
        <v>211</v>
      </c>
      <c r="F7327" s="92" t="s">
        <v>200</v>
      </c>
      <c r="G7327" s="92">
        <v>1</v>
      </c>
      <c r="H7327" s="119">
        <v>5712</v>
      </c>
      <c r="I7327" s="163">
        <v>0.25</v>
      </c>
      <c r="J7327" s="157">
        <f t="shared" si="228"/>
        <v>4284</v>
      </c>
    </row>
    <row r="7328" spans="1:10" ht="15.75">
      <c r="A7328" s="37">
        <f t="shared" si="227"/>
        <v>7324</v>
      </c>
      <c r="B7328" s="113" t="s">
        <v>199</v>
      </c>
      <c r="C7328" s="92" t="s">
        <v>12608</v>
      </c>
      <c r="D7328" s="92" t="s">
        <v>12609</v>
      </c>
      <c r="E7328" s="92" t="s">
        <v>211</v>
      </c>
      <c r="F7328" s="92" t="s">
        <v>200</v>
      </c>
      <c r="G7328" s="92">
        <v>1</v>
      </c>
      <c r="H7328" s="119">
        <v>11200</v>
      </c>
      <c r="I7328" s="163">
        <v>0.25</v>
      </c>
      <c r="J7328" s="157">
        <f t="shared" si="228"/>
        <v>8400</v>
      </c>
    </row>
    <row r="7329" spans="1:10" ht="30">
      <c r="A7329" s="37">
        <f t="shared" si="227"/>
        <v>7325</v>
      </c>
      <c r="B7329" s="113" t="s">
        <v>199</v>
      </c>
      <c r="C7329" s="92" t="s">
        <v>12610</v>
      </c>
      <c r="D7329" s="92" t="s">
        <v>12611</v>
      </c>
      <c r="E7329" s="92" t="s">
        <v>211</v>
      </c>
      <c r="F7329" s="92" t="s">
        <v>200</v>
      </c>
      <c r="G7329" s="92">
        <v>1</v>
      </c>
      <c r="H7329" s="119">
        <v>4284</v>
      </c>
      <c r="I7329" s="163">
        <v>0.25</v>
      </c>
      <c r="J7329" s="157">
        <f t="shared" si="228"/>
        <v>3213</v>
      </c>
    </row>
    <row r="7330" spans="1:10" ht="30">
      <c r="A7330" s="37">
        <f t="shared" si="227"/>
        <v>7326</v>
      </c>
      <c r="B7330" s="113" t="s">
        <v>199</v>
      </c>
      <c r="C7330" s="92" t="s">
        <v>12612</v>
      </c>
      <c r="D7330" s="92" t="s">
        <v>12613</v>
      </c>
      <c r="E7330" s="92" t="s">
        <v>211</v>
      </c>
      <c r="F7330" s="92" t="s">
        <v>200</v>
      </c>
      <c r="G7330" s="92">
        <v>1</v>
      </c>
      <c r="H7330" s="119">
        <v>4819.5</v>
      </c>
      <c r="I7330" s="163">
        <v>0.25</v>
      </c>
      <c r="J7330" s="157">
        <f t="shared" si="228"/>
        <v>3614.625</v>
      </c>
    </row>
    <row r="7331" spans="1:10" ht="30">
      <c r="A7331" s="37">
        <f t="shared" si="227"/>
        <v>7327</v>
      </c>
      <c r="B7331" s="113" t="s">
        <v>199</v>
      </c>
      <c r="C7331" s="92" t="s">
        <v>12614</v>
      </c>
      <c r="D7331" s="92" t="s">
        <v>12615</v>
      </c>
      <c r="E7331" s="92" t="s">
        <v>211</v>
      </c>
      <c r="F7331" s="92" t="s">
        <v>200</v>
      </c>
      <c r="G7331" s="92">
        <v>1</v>
      </c>
      <c r="H7331" s="119">
        <v>5355</v>
      </c>
      <c r="I7331" s="163">
        <v>0.25</v>
      </c>
      <c r="J7331" s="157">
        <f t="shared" si="228"/>
        <v>4016.25</v>
      </c>
    </row>
    <row r="7332" spans="1:10" ht="30">
      <c r="A7332" s="37">
        <f t="shared" si="227"/>
        <v>7328</v>
      </c>
      <c r="B7332" s="113" t="s">
        <v>199</v>
      </c>
      <c r="C7332" s="92" t="s">
        <v>12616</v>
      </c>
      <c r="D7332" s="92" t="s">
        <v>12617</v>
      </c>
      <c r="E7332" s="92" t="s">
        <v>211</v>
      </c>
      <c r="F7332" s="92" t="s">
        <v>200</v>
      </c>
      <c r="G7332" s="92">
        <v>1</v>
      </c>
      <c r="H7332" s="119">
        <v>5890.5</v>
      </c>
      <c r="I7332" s="163">
        <v>0.25</v>
      </c>
      <c r="J7332" s="157">
        <f t="shared" si="228"/>
        <v>4417.875</v>
      </c>
    </row>
    <row r="7333" spans="1:10" ht="30">
      <c r="A7333" s="37">
        <f t="shared" si="227"/>
        <v>7329</v>
      </c>
      <c r="B7333" s="113" t="s">
        <v>199</v>
      </c>
      <c r="C7333" s="92" t="s">
        <v>12618</v>
      </c>
      <c r="D7333" s="92" t="s">
        <v>12619</v>
      </c>
      <c r="E7333" s="92" t="s">
        <v>211</v>
      </c>
      <c r="F7333" s="92" t="s">
        <v>200</v>
      </c>
      <c r="G7333" s="92">
        <v>1</v>
      </c>
      <c r="H7333" s="119">
        <v>6961.5</v>
      </c>
      <c r="I7333" s="163">
        <v>0.25</v>
      </c>
      <c r="J7333" s="157">
        <f t="shared" si="228"/>
        <v>5221.125</v>
      </c>
    </row>
    <row r="7334" spans="1:10" ht="30">
      <c r="A7334" s="37">
        <f t="shared" si="227"/>
        <v>7330</v>
      </c>
      <c r="B7334" s="113" t="s">
        <v>199</v>
      </c>
      <c r="C7334" s="92" t="s">
        <v>12620</v>
      </c>
      <c r="D7334" s="92" t="s">
        <v>12621</v>
      </c>
      <c r="E7334" s="92" t="s">
        <v>211</v>
      </c>
      <c r="F7334" s="92" t="s">
        <v>200</v>
      </c>
      <c r="G7334" s="92">
        <v>1</v>
      </c>
      <c r="H7334" s="119">
        <v>8032.5</v>
      </c>
      <c r="I7334" s="163">
        <v>0.25</v>
      </c>
      <c r="J7334" s="157">
        <f t="shared" si="228"/>
        <v>6024.375</v>
      </c>
    </row>
    <row r="7335" spans="1:10" ht="30">
      <c r="A7335" s="37">
        <f t="shared" si="227"/>
        <v>7331</v>
      </c>
      <c r="B7335" s="113" t="s">
        <v>199</v>
      </c>
      <c r="C7335" s="92" t="s">
        <v>12622</v>
      </c>
      <c r="D7335" s="92" t="s">
        <v>12623</v>
      </c>
      <c r="E7335" s="92" t="s">
        <v>211</v>
      </c>
      <c r="F7335" s="92" t="s">
        <v>200</v>
      </c>
      <c r="G7335" s="92">
        <v>1</v>
      </c>
      <c r="H7335" s="119">
        <v>10174.5</v>
      </c>
      <c r="I7335" s="163">
        <v>0.25</v>
      </c>
      <c r="J7335" s="157">
        <f t="shared" si="228"/>
        <v>7630.875</v>
      </c>
    </row>
    <row r="7336" spans="1:10" ht="30">
      <c r="A7336" s="37">
        <f t="shared" si="227"/>
        <v>7332</v>
      </c>
      <c r="B7336" s="113" t="s">
        <v>199</v>
      </c>
      <c r="C7336" s="92" t="s">
        <v>12624</v>
      </c>
      <c r="D7336" s="92" t="s">
        <v>12625</v>
      </c>
      <c r="E7336" s="92" t="s">
        <v>211</v>
      </c>
      <c r="F7336" s="92" t="s">
        <v>200</v>
      </c>
      <c r="G7336" s="92">
        <v>1</v>
      </c>
      <c r="H7336" s="119">
        <v>5140.8</v>
      </c>
      <c r="I7336" s="163">
        <v>0.25</v>
      </c>
      <c r="J7336" s="157">
        <f t="shared" si="228"/>
        <v>3855.6000000000004</v>
      </c>
    </row>
    <row r="7337" spans="1:10" ht="30">
      <c r="A7337" s="37">
        <f t="shared" si="227"/>
        <v>7333</v>
      </c>
      <c r="B7337" s="113" t="s">
        <v>199</v>
      </c>
      <c r="C7337" s="92" t="s">
        <v>12626</v>
      </c>
      <c r="D7337" s="92" t="s">
        <v>12627</v>
      </c>
      <c r="E7337" s="92" t="s">
        <v>211</v>
      </c>
      <c r="F7337" s="92" t="s">
        <v>200</v>
      </c>
      <c r="G7337" s="92">
        <v>1</v>
      </c>
      <c r="H7337" s="119">
        <v>5676.3</v>
      </c>
      <c r="I7337" s="163">
        <v>0.25</v>
      </c>
      <c r="J7337" s="157">
        <f t="shared" si="228"/>
        <v>4257.2250000000004</v>
      </c>
    </row>
    <row r="7338" spans="1:10" ht="30">
      <c r="A7338" s="37">
        <f t="shared" si="227"/>
        <v>7334</v>
      </c>
      <c r="B7338" s="113" t="s">
        <v>199</v>
      </c>
      <c r="C7338" s="113" t="s">
        <v>12628</v>
      </c>
      <c r="D7338" s="92" t="s">
        <v>12629</v>
      </c>
      <c r="E7338" s="92" t="s">
        <v>211</v>
      </c>
      <c r="F7338" s="92" t="s">
        <v>200</v>
      </c>
      <c r="G7338" s="92">
        <v>1</v>
      </c>
      <c r="H7338" s="119">
        <v>6211.8</v>
      </c>
      <c r="I7338" s="163">
        <v>0.25</v>
      </c>
      <c r="J7338" s="157">
        <f t="shared" si="228"/>
        <v>4658.8500000000004</v>
      </c>
    </row>
    <row r="7339" spans="1:10" ht="30">
      <c r="A7339" s="37">
        <f t="shared" si="227"/>
        <v>7335</v>
      </c>
      <c r="B7339" s="113" t="s">
        <v>199</v>
      </c>
      <c r="C7339" s="92" t="s">
        <v>12630</v>
      </c>
      <c r="D7339" s="92" t="s">
        <v>12631</v>
      </c>
      <c r="E7339" s="92" t="s">
        <v>211</v>
      </c>
      <c r="F7339" s="92" t="s">
        <v>200</v>
      </c>
      <c r="G7339" s="92">
        <v>1</v>
      </c>
      <c r="H7339" s="119">
        <v>6747.3</v>
      </c>
      <c r="I7339" s="163">
        <v>0.25</v>
      </c>
      <c r="J7339" s="157">
        <f t="shared" si="228"/>
        <v>5060.4750000000004</v>
      </c>
    </row>
    <row r="7340" spans="1:10" ht="30">
      <c r="A7340" s="37">
        <f t="shared" si="227"/>
        <v>7336</v>
      </c>
      <c r="B7340" s="113" t="s">
        <v>199</v>
      </c>
      <c r="C7340" s="92" t="s">
        <v>12632</v>
      </c>
      <c r="D7340" s="92" t="s">
        <v>12633</v>
      </c>
      <c r="E7340" s="92" t="s">
        <v>211</v>
      </c>
      <c r="F7340" s="92" t="s">
        <v>200</v>
      </c>
      <c r="G7340" s="92">
        <v>1</v>
      </c>
      <c r="H7340" s="119">
        <v>7818.3</v>
      </c>
      <c r="I7340" s="163">
        <v>0.25</v>
      </c>
      <c r="J7340" s="157">
        <f t="shared" si="228"/>
        <v>5863.7250000000004</v>
      </c>
    </row>
    <row r="7341" spans="1:10" ht="30">
      <c r="A7341" s="37">
        <f t="shared" si="227"/>
        <v>7337</v>
      </c>
      <c r="B7341" s="113" t="s">
        <v>199</v>
      </c>
      <c r="C7341" s="113" t="s">
        <v>12634</v>
      </c>
      <c r="D7341" s="92" t="s">
        <v>12635</v>
      </c>
      <c r="E7341" s="92" t="s">
        <v>211</v>
      </c>
      <c r="F7341" s="92" t="s">
        <v>200</v>
      </c>
      <c r="G7341" s="92">
        <v>1</v>
      </c>
      <c r="H7341" s="119">
        <v>8889.2999999999993</v>
      </c>
      <c r="I7341" s="163">
        <v>0.25</v>
      </c>
      <c r="J7341" s="157">
        <f t="shared" si="228"/>
        <v>6666.9749999999995</v>
      </c>
    </row>
    <row r="7342" spans="1:10" ht="30">
      <c r="A7342" s="37">
        <f t="shared" si="227"/>
        <v>7338</v>
      </c>
      <c r="B7342" s="113" t="s">
        <v>199</v>
      </c>
      <c r="C7342" s="113" t="s">
        <v>12636</v>
      </c>
      <c r="D7342" s="92" t="s">
        <v>12637</v>
      </c>
      <c r="E7342" s="92" t="s">
        <v>211</v>
      </c>
      <c r="F7342" s="92" t="s">
        <v>200</v>
      </c>
      <c r="G7342" s="92">
        <v>1</v>
      </c>
      <c r="H7342" s="119">
        <v>11031.3</v>
      </c>
      <c r="I7342" s="163">
        <v>0.25</v>
      </c>
      <c r="J7342" s="157">
        <f t="shared" si="228"/>
        <v>8273.4749999999985</v>
      </c>
    </row>
    <row r="7343" spans="1:10" ht="45">
      <c r="A7343" s="37">
        <f t="shared" si="227"/>
        <v>7339</v>
      </c>
      <c r="B7343" s="113" t="s">
        <v>199</v>
      </c>
      <c r="C7343" s="113" t="s">
        <v>12638</v>
      </c>
      <c r="D7343" s="92" t="s">
        <v>12639</v>
      </c>
      <c r="E7343" s="92" t="s">
        <v>211</v>
      </c>
      <c r="F7343" s="92" t="s">
        <v>200</v>
      </c>
      <c r="G7343" s="92">
        <v>1</v>
      </c>
      <c r="H7343" s="119">
        <v>11410</v>
      </c>
      <c r="I7343" s="163">
        <v>0.25</v>
      </c>
      <c r="J7343" s="157">
        <f t="shared" si="228"/>
        <v>8557.5</v>
      </c>
    </row>
    <row r="7344" spans="1:10" ht="45">
      <c r="A7344" s="37">
        <f t="shared" si="227"/>
        <v>7340</v>
      </c>
      <c r="B7344" s="113" t="s">
        <v>199</v>
      </c>
      <c r="C7344" s="113" t="s">
        <v>12640</v>
      </c>
      <c r="D7344" s="92" t="s">
        <v>12641</v>
      </c>
      <c r="E7344" s="92" t="s">
        <v>211</v>
      </c>
      <c r="F7344" s="92" t="s">
        <v>200</v>
      </c>
      <c r="G7344" s="92">
        <v>1</v>
      </c>
      <c r="H7344" s="119">
        <v>11880</v>
      </c>
      <c r="I7344" s="163">
        <v>0.25</v>
      </c>
      <c r="J7344" s="157">
        <f t="shared" si="228"/>
        <v>8910</v>
      </c>
    </row>
    <row r="7345" spans="1:10" ht="45">
      <c r="A7345" s="37">
        <f t="shared" si="227"/>
        <v>7341</v>
      </c>
      <c r="B7345" s="113" t="s">
        <v>199</v>
      </c>
      <c r="C7345" s="113" t="s">
        <v>12642</v>
      </c>
      <c r="D7345" s="92" t="s">
        <v>12643</v>
      </c>
      <c r="E7345" s="92" t="s">
        <v>211</v>
      </c>
      <c r="F7345" s="92" t="s">
        <v>200</v>
      </c>
      <c r="G7345" s="92">
        <v>1</v>
      </c>
      <c r="H7345" s="119">
        <v>13655</v>
      </c>
      <c r="I7345" s="163">
        <v>0.25</v>
      </c>
      <c r="J7345" s="157">
        <f t="shared" si="228"/>
        <v>10241.25</v>
      </c>
    </row>
    <row r="7346" spans="1:10" ht="45">
      <c r="A7346" s="37">
        <f t="shared" si="227"/>
        <v>7342</v>
      </c>
      <c r="B7346" s="113" t="s">
        <v>199</v>
      </c>
      <c r="C7346" s="113" t="s">
        <v>12644</v>
      </c>
      <c r="D7346" s="92" t="s">
        <v>12645</v>
      </c>
      <c r="E7346" s="92" t="s">
        <v>211</v>
      </c>
      <c r="F7346" s="92" t="s">
        <v>200</v>
      </c>
      <c r="G7346" s="92">
        <v>1</v>
      </c>
      <c r="H7346" s="119">
        <v>14985</v>
      </c>
      <c r="I7346" s="163">
        <v>0.25</v>
      </c>
      <c r="J7346" s="157">
        <f t="shared" si="228"/>
        <v>11238.75</v>
      </c>
    </row>
    <row r="7347" spans="1:10" ht="45">
      <c r="A7347" s="37">
        <f t="shared" si="227"/>
        <v>7343</v>
      </c>
      <c r="B7347" s="113" t="s">
        <v>199</v>
      </c>
      <c r="C7347" s="113" t="s">
        <v>12646</v>
      </c>
      <c r="D7347" s="92" t="s">
        <v>12647</v>
      </c>
      <c r="E7347" s="92" t="s">
        <v>211</v>
      </c>
      <c r="F7347" s="92" t="s">
        <v>200</v>
      </c>
      <c r="G7347" s="92">
        <v>1</v>
      </c>
      <c r="H7347" s="119">
        <v>17435</v>
      </c>
      <c r="I7347" s="163">
        <v>0.25</v>
      </c>
      <c r="J7347" s="157">
        <f t="shared" si="228"/>
        <v>13076.25</v>
      </c>
    </row>
    <row r="7348" spans="1:10" ht="45">
      <c r="A7348" s="37">
        <f t="shared" si="227"/>
        <v>7344</v>
      </c>
      <c r="B7348" s="113" t="s">
        <v>199</v>
      </c>
      <c r="C7348" s="113" t="s">
        <v>12648</v>
      </c>
      <c r="D7348" s="92" t="s">
        <v>12649</v>
      </c>
      <c r="E7348" s="92" t="s">
        <v>211</v>
      </c>
      <c r="F7348" s="92" t="s">
        <v>200</v>
      </c>
      <c r="G7348" s="92">
        <v>1</v>
      </c>
      <c r="H7348" s="119">
        <v>19480</v>
      </c>
      <c r="I7348" s="163">
        <v>0.25</v>
      </c>
      <c r="J7348" s="157">
        <f t="shared" si="228"/>
        <v>14610</v>
      </c>
    </row>
    <row r="7349" spans="1:10" ht="45">
      <c r="A7349" s="37">
        <f t="shared" si="227"/>
        <v>7345</v>
      </c>
      <c r="B7349" s="113" t="s">
        <v>199</v>
      </c>
      <c r="C7349" s="113" t="s">
        <v>12650</v>
      </c>
      <c r="D7349" s="92" t="s">
        <v>12651</v>
      </c>
      <c r="E7349" s="92" t="s">
        <v>211</v>
      </c>
      <c r="F7349" s="92" t="s">
        <v>200</v>
      </c>
      <c r="G7349" s="92">
        <v>1</v>
      </c>
      <c r="H7349" s="119">
        <v>22150</v>
      </c>
      <c r="I7349" s="163">
        <v>0.25</v>
      </c>
      <c r="J7349" s="157">
        <f t="shared" si="228"/>
        <v>16612.5</v>
      </c>
    </row>
    <row r="7350" spans="1:10" ht="45">
      <c r="A7350" s="37">
        <f t="shared" si="227"/>
        <v>7346</v>
      </c>
      <c r="B7350" s="113" t="s">
        <v>199</v>
      </c>
      <c r="C7350" s="113" t="s">
        <v>12652</v>
      </c>
      <c r="D7350" s="92" t="s">
        <v>12653</v>
      </c>
      <c r="E7350" s="92" t="s">
        <v>211</v>
      </c>
      <c r="F7350" s="92" t="s">
        <v>200</v>
      </c>
      <c r="G7350" s="92">
        <v>1</v>
      </c>
      <c r="H7350" s="119">
        <v>14110</v>
      </c>
      <c r="I7350" s="163">
        <v>0.25</v>
      </c>
      <c r="J7350" s="157">
        <f t="shared" si="228"/>
        <v>10582.5</v>
      </c>
    </row>
    <row r="7351" spans="1:10" ht="45">
      <c r="A7351" s="37">
        <f t="shared" si="227"/>
        <v>7347</v>
      </c>
      <c r="B7351" s="113" t="s">
        <v>199</v>
      </c>
      <c r="C7351" s="113" t="s">
        <v>12654</v>
      </c>
      <c r="D7351" s="92" t="s">
        <v>12655</v>
      </c>
      <c r="E7351" s="92" t="s">
        <v>211</v>
      </c>
      <c r="F7351" s="92" t="s">
        <v>200</v>
      </c>
      <c r="G7351" s="92">
        <v>1</v>
      </c>
      <c r="H7351" s="119">
        <v>14580</v>
      </c>
      <c r="I7351" s="163">
        <v>0.25</v>
      </c>
      <c r="J7351" s="157">
        <f t="shared" si="228"/>
        <v>10935</v>
      </c>
    </row>
    <row r="7352" spans="1:10" ht="45">
      <c r="A7352" s="37">
        <f t="shared" si="227"/>
        <v>7348</v>
      </c>
      <c r="B7352" s="113" t="s">
        <v>199</v>
      </c>
      <c r="C7352" s="113" t="s">
        <v>12656</v>
      </c>
      <c r="D7352" s="92" t="s">
        <v>12657</v>
      </c>
      <c r="E7352" s="92" t="s">
        <v>211</v>
      </c>
      <c r="F7352" s="92" t="s">
        <v>200</v>
      </c>
      <c r="G7352" s="92">
        <v>1</v>
      </c>
      <c r="H7352" s="119">
        <v>16355</v>
      </c>
      <c r="I7352" s="163">
        <v>0.25</v>
      </c>
      <c r="J7352" s="157">
        <f t="shared" si="228"/>
        <v>12266.25</v>
      </c>
    </row>
    <row r="7353" spans="1:10" ht="45">
      <c r="A7353" s="37">
        <f t="shared" si="227"/>
        <v>7349</v>
      </c>
      <c r="B7353" s="113" t="s">
        <v>199</v>
      </c>
      <c r="C7353" s="113" t="s">
        <v>12658</v>
      </c>
      <c r="D7353" s="92" t="s">
        <v>12659</v>
      </c>
      <c r="E7353" s="92" t="s">
        <v>211</v>
      </c>
      <c r="F7353" s="92" t="s">
        <v>200</v>
      </c>
      <c r="G7353" s="92">
        <v>1</v>
      </c>
      <c r="H7353" s="119">
        <v>17685</v>
      </c>
      <c r="I7353" s="163">
        <v>0.25</v>
      </c>
      <c r="J7353" s="157">
        <f t="shared" si="228"/>
        <v>13263.75</v>
      </c>
    </row>
    <row r="7354" spans="1:10" ht="45">
      <c r="A7354" s="37">
        <f t="shared" si="227"/>
        <v>7350</v>
      </c>
      <c r="B7354" s="113" t="s">
        <v>199</v>
      </c>
      <c r="C7354" s="113" t="s">
        <v>12660</v>
      </c>
      <c r="D7354" s="92" t="s">
        <v>12661</v>
      </c>
      <c r="E7354" s="92" t="s">
        <v>211</v>
      </c>
      <c r="F7354" s="92" t="s">
        <v>200</v>
      </c>
      <c r="G7354" s="92">
        <v>1</v>
      </c>
      <c r="H7354" s="119">
        <v>20135</v>
      </c>
      <c r="I7354" s="163">
        <v>0.25</v>
      </c>
      <c r="J7354" s="157">
        <f t="shared" si="228"/>
        <v>15101.25</v>
      </c>
    </row>
    <row r="7355" spans="1:10" ht="45">
      <c r="A7355" s="37">
        <f t="shared" si="227"/>
        <v>7351</v>
      </c>
      <c r="B7355" s="113" t="s">
        <v>199</v>
      </c>
      <c r="C7355" s="113" t="s">
        <v>12662</v>
      </c>
      <c r="D7355" s="92" t="s">
        <v>12663</v>
      </c>
      <c r="E7355" s="92" t="s">
        <v>211</v>
      </c>
      <c r="F7355" s="92" t="s">
        <v>200</v>
      </c>
      <c r="G7355" s="92">
        <v>1</v>
      </c>
      <c r="H7355" s="119">
        <v>22180</v>
      </c>
      <c r="I7355" s="163">
        <v>0.25</v>
      </c>
      <c r="J7355" s="157">
        <f t="shared" si="228"/>
        <v>16635</v>
      </c>
    </row>
    <row r="7356" spans="1:10" ht="45">
      <c r="A7356" s="37">
        <f t="shared" si="227"/>
        <v>7352</v>
      </c>
      <c r="B7356" s="113" t="s">
        <v>199</v>
      </c>
      <c r="C7356" s="113" t="s">
        <v>12664</v>
      </c>
      <c r="D7356" s="92" t="s">
        <v>12665</v>
      </c>
      <c r="E7356" s="92" t="s">
        <v>211</v>
      </c>
      <c r="F7356" s="92" t="s">
        <v>200</v>
      </c>
      <c r="G7356" s="92">
        <v>1</v>
      </c>
      <c r="H7356" s="119">
        <v>24850</v>
      </c>
      <c r="I7356" s="163">
        <v>0.25</v>
      </c>
      <c r="J7356" s="157">
        <f t="shared" si="228"/>
        <v>18637.5</v>
      </c>
    </row>
    <row r="7357" spans="1:10" ht="45">
      <c r="A7357" s="37">
        <f t="shared" si="227"/>
        <v>7353</v>
      </c>
      <c r="B7357" s="113" t="s">
        <v>199</v>
      </c>
      <c r="C7357" s="113" t="s">
        <v>12666</v>
      </c>
      <c r="D7357" s="92" t="s">
        <v>12667</v>
      </c>
      <c r="E7357" s="92" t="s">
        <v>211</v>
      </c>
      <c r="F7357" s="92" t="s">
        <v>200</v>
      </c>
      <c r="G7357" s="92">
        <v>1</v>
      </c>
      <c r="H7357" s="119">
        <v>16810</v>
      </c>
      <c r="I7357" s="163">
        <v>0.25</v>
      </c>
      <c r="J7357" s="157">
        <f t="shared" si="228"/>
        <v>12607.5</v>
      </c>
    </row>
    <row r="7358" spans="1:10" ht="45">
      <c r="A7358" s="37">
        <f t="shared" si="227"/>
        <v>7354</v>
      </c>
      <c r="B7358" s="113" t="s">
        <v>199</v>
      </c>
      <c r="C7358" s="113" t="s">
        <v>12668</v>
      </c>
      <c r="D7358" s="92" t="s">
        <v>12669</v>
      </c>
      <c r="E7358" s="92" t="s">
        <v>211</v>
      </c>
      <c r="F7358" s="92" t="s">
        <v>200</v>
      </c>
      <c r="G7358" s="92">
        <v>1</v>
      </c>
      <c r="H7358" s="119">
        <v>17280</v>
      </c>
      <c r="I7358" s="163">
        <v>0.25</v>
      </c>
      <c r="J7358" s="157">
        <f t="shared" si="228"/>
        <v>12960</v>
      </c>
    </row>
    <row r="7359" spans="1:10" ht="45">
      <c r="A7359" s="37">
        <f t="shared" si="227"/>
        <v>7355</v>
      </c>
      <c r="B7359" s="113" t="s">
        <v>199</v>
      </c>
      <c r="C7359" s="113" t="s">
        <v>12670</v>
      </c>
      <c r="D7359" s="92" t="s">
        <v>12671</v>
      </c>
      <c r="E7359" s="92" t="s">
        <v>211</v>
      </c>
      <c r="F7359" s="92" t="s">
        <v>200</v>
      </c>
      <c r="G7359" s="92">
        <v>1</v>
      </c>
      <c r="H7359" s="119">
        <v>19055</v>
      </c>
      <c r="I7359" s="163">
        <v>0.25</v>
      </c>
      <c r="J7359" s="157">
        <f t="shared" si="228"/>
        <v>14291.25</v>
      </c>
    </row>
    <row r="7360" spans="1:10" ht="45">
      <c r="A7360" s="37">
        <f t="shared" si="227"/>
        <v>7356</v>
      </c>
      <c r="B7360" s="113" t="s">
        <v>199</v>
      </c>
      <c r="C7360" s="113" t="s">
        <v>12672</v>
      </c>
      <c r="D7360" s="92" t="s">
        <v>12673</v>
      </c>
      <c r="E7360" s="92" t="s">
        <v>211</v>
      </c>
      <c r="F7360" s="92" t="s">
        <v>200</v>
      </c>
      <c r="G7360" s="92">
        <v>1</v>
      </c>
      <c r="H7360" s="119">
        <v>20385</v>
      </c>
      <c r="I7360" s="163">
        <v>0.25</v>
      </c>
      <c r="J7360" s="157">
        <f t="shared" si="228"/>
        <v>15288.75</v>
      </c>
    </row>
    <row r="7361" spans="1:10" ht="45">
      <c r="A7361" s="37">
        <f t="shared" si="227"/>
        <v>7357</v>
      </c>
      <c r="B7361" s="113" t="s">
        <v>199</v>
      </c>
      <c r="C7361" s="113" t="s">
        <v>12674</v>
      </c>
      <c r="D7361" s="92" t="s">
        <v>12675</v>
      </c>
      <c r="E7361" s="92" t="s">
        <v>211</v>
      </c>
      <c r="F7361" s="92" t="s">
        <v>200</v>
      </c>
      <c r="G7361" s="92">
        <v>1</v>
      </c>
      <c r="H7361" s="119">
        <v>22835</v>
      </c>
      <c r="I7361" s="163">
        <v>0.25</v>
      </c>
      <c r="J7361" s="157">
        <f t="shared" si="228"/>
        <v>17126.25</v>
      </c>
    </row>
    <row r="7362" spans="1:10" ht="45">
      <c r="A7362" s="37">
        <f t="shared" si="227"/>
        <v>7358</v>
      </c>
      <c r="B7362" s="113" t="s">
        <v>199</v>
      </c>
      <c r="C7362" s="113" t="s">
        <v>12676</v>
      </c>
      <c r="D7362" s="92" t="s">
        <v>12677</v>
      </c>
      <c r="E7362" s="92" t="s">
        <v>211</v>
      </c>
      <c r="F7362" s="92" t="s">
        <v>200</v>
      </c>
      <c r="G7362" s="92">
        <v>1</v>
      </c>
      <c r="H7362" s="119">
        <v>24880</v>
      </c>
      <c r="I7362" s="163">
        <v>0.25</v>
      </c>
      <c r="J7362" s="157">
        <f t="shared" si="228"/>
        <v>18660</v>
      </c>
    </row>
    <row r="7363" spans="1:10" ht="45">
      <c r="A7363" s="37">
        <f t="shared" si="227"/>
        <v>7359</v>
      </c>
      <c r="B7363" s="113" t="s">
        <v>199</v>
      </c>
      <c r="C7363" s="113" t="s">
        <v>12678</v>
      </c>
      <c r="D7363" s="92" t="s">
        <v>12679</v>
      </c>
      <c r="E7363" s="92" t="s">
        <v>211</v>
      </c>
      <c r="F7363" s="92" t="s">
        <v>200</v>
      </c>
      <c r="G7363" s="92">
        <v>1</v>
      </c>
      <c r="H7363" s="119">
        <v>27550</v>
      </c>
      <c r="I7363" s="163">
        <v>0.25</v>
      </c>
      <c r="J7363" s="157">
        <f t="shared" si="228"/>
        <v>20662.5</v>
      </c>
    </row>
    <row r="7364" spans="1:10" ht="45">
      <c r="A7364" s="37">
        <f t="shared" si="227"/>
        <v>7360</v>
      </c>
      <c r="B7364" s="113" t="s">
        <v>199</v>
      </c>
      <c r="C7364" s="107" t="s">
        <v>12680</v>
      </c>
      <c r="D7364" s="107" t="s">
        <v>12681</v>
      </c>
      <c r="E7364" s="92" t="s">
        <v>211</v>
      </c>
      <c r="F7364" s="92" t="s">
        <v>200</v>
      </c>
      <c r="G7364" s="92">
        <v>1</v>
      </c>
      <c r="H7364" s="119">
        <v>26195</v>
      </c>
      <c r="I7364" s="163">
        <v>0.25</v>
      </c>
      <c r="J7364" s="157">
        <f t="shared" si="228"/>
        <v>19646.25</v>
      </c>
    </row>
    <row r="7365" spans="1:10" ht="45">
      <c r="A7365" s="37">
        <f t="shared" si="227"/>
        <v>7361</v>
      </c>
      <c r="B7365" s="113" t="s">
        <v>199</v>
      </c>
      <c r="C7365" s="107" t="s">
        <v>12682</v>
      </c>
      <c r="D7365" s="107" t="s">
        <v>12683</v>
      </c>
      <c r="E7365" s="92" t="s">
        <v>211</v>
      </c>
      <c r="F7365" s="92" t="s">
        <v>200</v>
      </c>
      <c r="G7365" s="92">
        <v>1</v>
      </c>
      <c r="H7365" s="119">
        <v>29265</v>
      </c>
      <c r="I7365" s="163">
        <v>0.25</v>
      </c>
      <c r="J7365" s="157">
        <f t="shared" si="228"/>
        <v>21948.75</v>
      </c>
    </row>
    <row r="7366" spans="1:10" ht="45">
      <c r="A7366" s="37">
        <f t="shared" si="227"/>
        <v>7362</v>
      </c>
      <c r="B7366" s="113" t="s">
        <v>199</v>
      </c>
      <c r="C7366" s="107" t="s">
        <v>12684</v>
      </c>
      <c r="D7366" s="107" t="s">
        <v>12685</v>
      </c>
      <c r="E7366" s="92" t="s">
        <v>211</v>
      </c>
      <c r="F7366" s="92" t="s">
        <v>200</v>
      </c>
      <c r="G7366" s="92">
        <v>1</v>
      </c>
      <c r="H7366" s="119">
        <v>32015</v>
      </c>
      <c r="I7366" s="163">
        <v>0.25</v>
      </c>
      <c r="J7366" s="157">
        <f t="shared" si="228"/>
        <v>24011.25</v>
      </c>
    </row>
    <row r="7367" spans="1:10" ht="45">
      <c r="A7367" s="37">
        <f t="shared" ref="A7367:A7430" si="229">A7366+1</f>
        <v>7363</v>
      </c>
      <c r="B7367" s="113" t="s">
        <v>199</v>
      </c>
      <c r="C7367" s="107" t="s">
        <v>12686</v>
      </c>
      <c r="D7367" s="107" t="s">
        <v>12687</v>
      </c>
      <c r="E7367" s="92" t="s">
        <v>211</v>
      </c>
      <c r="F7367" s="92" t="s">
        <v>200</v>
      </c>
      <c r="G7367" s="92">
        <v>1</v>
      </c>
      <c r="H7367" s="119">
        <v>34745</v>
      </c>
      <c r="I7367" s="163">
        <v>0.25</v>
      </c>
      <c r="J7367" s="157">
        <f t="shared" si="228"/>
        <v>26058.75</v>
      </c>
    </row>
    <row r="7368" spans="1:10" ht="45">
      <c r="A7368" s="37">
        <f t="shared" si="229"/>
        <v>7364</v>
      </c>
      <c r="B7368" s="113" t="s">
        <v>199</v>
      </c>
      <c r="C7368" s="107" t="s">
        <v>12688</v>
      </c>
      <c r="D7368" s="107" t="s">
        <v>12689</v>
      </c>
      <c r="E7368" s="92" t="s">
        <v>211</v>
      </c>
      <c r="F7368" s="92" t="s">
        <v>200</v>
      </c>
      <c r="G7368" s="92">
        <v>1</v>
      </c>
      <c r="H7368" s="119">
        <v>40200</v>
      </c>
      <c r="I7368" s="163">
        <v>0.25</v>
      </c>
      <c r="J7368" s="157">
        <f t="shared" si="228"/>
        <v>30150</v>
      </c>
    </row>
    <row r="7369" spans="1:10" ht="45">
      <c r="A7369" s="37">
        <f t="shared" si="229"/>
        <v>7365</v>
      </c>
      <c r="B7369" s="113" t="s">
        <v>199</v>
      </c>
      <c r="C7369" s="107" t="s">
        <v>12690</v>
      </c>
      <c r="D7369" s="107" t="s">
        <v>12691</v>
      </c>
      <c r="E7369" s="92" t="s">
        <v>211</v>
      </c>
      <c r="F7369" s="92" t="s">
        <v>200</v>
      </c>
      <c r="G7369" s="92">
        <v>1</v>
      </c>
      <c r="H7369" s="119">
        <v>46530</v>
      </c>
      <c r="I7369" s="163">
        <v>0.25</v>
      </c>
      <c r="J7369" s="157">
        <f t="shared" si="228"/>
        <v>34897.5</v>
      </c>
    </row>
    <row r="7370" spans="1:10" ht="45">
      <c r="A7370" s="37">
        <f t="shared" si="229"/>
        <v>7366</v>
      </c>
      <c r="B7370" s="113" t="s">
        <v>199</v>
      </c>
      <c r="C7370" s="107" t="s">
        <v>12692</v>
      </c>
      <c r="D7370" s="107" t="s">
        <v>12693</v>
      </c>
      <c r="E7370" s="92" t="s">
        <v>211</v>
      </c>
      <c r="F7370" s="92" t="s">
        <v>200</v>
      </c>
      <c r="G7370" s="92">
        <v>1</v>
      </c>
      <c r="H7370" s="119">
        <v>50565</v>
      </c>
      <c r="I7370" s="163">
        <v>0.25</v>
      </c>
      <c r="J7370" s="157">
        <f t="shared" si="228"/>
        <v>37923.75</v>
      </c>
    </row>
    <row r="7371" spans="1:10" ht="45">
      <c r="A7371" s="37">
        <f t="shared" si="229"/>
        <v>7367</v>
      </c>
      <c r="B7371" s="113" t="s">
        <v>199</v>
      </c>
      <c r="C7371" s="107" t="s">
        <v>12694</v>
      </c>
      <c r="D7371" s="107" t="s">
        <v>12695</v>
      </c>
      <c r="E7371" s="92" t="s">
        <v>211</v>
      </c>
      <c r="F7371" s="92" t="s">
        <v>200</v>
      </c>
      <c r="G7371" s="92">
        <v>1</v>
      </c>
      <c r="H7371" s="119">
        <v>28885</v>
      </c>
      <c r="I7371" s="163">
        <v>0.25</v>
      </c>
      <c r="J7371" s="157">
        <f t="shared" si="228"/>
        <v>21663.75</v>
      </c>
    </row>
    <row r="7372" spans="1:10" ht="45">
      <c r="A7372" s="37">
        <f t="shared" si="229"/>
        <v>7368</v>
      </c>
      <c r="B7372" s="113" t="s">
        <v>199</v>
      </c>
      <c r="C7372" s="107" t="s">
        <v>12696</v>
      </c>
      <c r="D7372" s="107" t="s">
        <v>12697</v>
      </c>
      <c r="E7372" s="92" t="s">
        <v>211</v>
      </c>
      <c r="F7372" s="92" t="s">
        <v>200</v>
      </c>
      <c r="G7372" s="92">
        <v>1</v>
      </c>
      <c r="H7372" s="119">
        <v>31965</v>
      </c>
      <c r="I7372" s="163">
        <v>0.25</v>
      </c>
      <c r="J7372" s="157">
        <f t="shared" si="228"/>
        <v>23973.75</v>
      </c>
    </row>
    <row r="7373" spans="1:10" ht="45">
      <c r="A7373" s="37">
        <f t="shared" si="229"/>
        <v>7369</v>
      </c>
      <c r="B7373" s="113" t="s">
        <v>199</v>
      </c>
      <c r="C7373" s="107" t="s">
        <v>12698</v>
      </c>
      <c r="D7373" s="107" t="s">
        <v>12699</v>
      </c>
      <c r="E7373" s="92" t="s">
        <v>211</v>
      </c>
      <c r="F7373" s="92" t="s">
        <v>200</v>
      </c>
      <c r="G7373" s="92">
        <v>1</v>
      </c>
      <c r="H7373" s="119">
        <v>34715</v>
      </c>
      <c r="I7373" s="163">
        <v>0.25</v>
      </c>
      <c r="J7373" s="157">
        <f t="shared" si="228"/>
        <v>26036.25</v>
      </c>
    </row>
    <row r="7374" spans="1:10" ht="45">
      <c r="A7374" s="37">
        <f t="shared" si="229"/>
        <v>7370</v>
      </c>
      <c r="B7374" s="113" t="s">
        <v>199</v>
      </c>
      <c r="C7374" s="107" t="s">
        <v>12700</v>
      </c>
      <c r="D7374" s="107" t="s">
        <v>12701</v>
      </c>
      <c r="E7374" s="92" t="s">
        <v>211</v>
      </c>
      <c r="F7374" s="92" t="s">
        <v>200</v>
      </c>
      <c r="G7374" s="92">
        <v>1</v>
      </c>
      <c r="H7374" s="119">
        <v>37445</v>
      </c>
      <c r="I7374" s="163">
        <v>0.25</v>
      </c>
      <c r="J7374" s="157">
        <f t="shared" si="228"/>
        <v>28083.75</v>
      </c>
    </row>
    <row r="7375" spans="1:10" ht="45">
      <c r="A7375" s="37">
        <f t="shared" si="229"/>
        <v>7371</v>
      </c>
      <c r="B7375" s="113" t="s">
        <v>199</v>
      </c>
      <c r="C7375" s="107" t="s">
        <v>12702</v>
      </c>
      <c r="D7375" s="107" t="s">
        <v>12703</v>
      </c>
      <c r="E7375" s="92" t="s">
        <v>211</v>
      </c>
      <c r="F7375" s="92" t="s">
        <v>200</v>
      </c>
      <c r="G7375" s="92">
        <v>1</v>
      </c>
      <c r="H7375" s="119">
        <v>42900</v>
      </c>
      <c r="I7375" s="163">
        <v>0.25</v>
      </c>
      <c r="J7375" s="157">
        <f t="shared" si="228"/>
        <v>32175</v>
      </c>
    </row>
    <row r="7376" spans="1:10" ht="45">
      <c r="A7376" s="37">
        <f t="shared" si="229"/>
        <v>7372</v>
      </c>
      <c r="B7376" s="113" t="s">
        <v>199</v>
      </c>
      <c r="C7376" s="107" t="s">
        <v>12704</v>
      </c>
      <c r="D7376" s="107" t="s">
        <v>12705</v>
      </c>
      <c r="E7376" s="92" t="s">
        <v>211</v>
      </c>
      <c r="F7376" s="92" t="s">
        <v>200</v>
      </c>
      <c r="G7376" s="92">
        <v>1</v>
      </c>
      <c r="H7376" s="119">
        <v>49230</v>
      </c>
      <c r="I7376" s="163">
        <v>0.25</v>
      </c>
      <c r="J7376" s="157">
        <f t="shared" si="228"/>
        <v>36922.5</v>
      </c>
    </row>
    <row r="7377" spans="1:10" ht="45">
      <c r="A7377" s="37">
        <f t="shared" si="229"/>
        <v>7373</v>
      </c>
      <c r="B7377" s="113" t="s">
        <v>199</v>
      </c>
      <c r="C7377" s="107" t="s">
        <v>12706</v>
      </c>
      <c r="D7377" s="107" t="s">
        <v>12707</v>
      </c>
      <c r="E7377" s="92" t="s">
        <v>211</v>
      </c>
      <c r="F7377" s="92" t="s">
        <v>200</v>
      </c>
      <c r="G7377" s="92">
        <v>1</v>
      </c>
      <c r="H7377" s="119">
        <v>53265</v>
      </c>
      <c r="I7377" s="163">
        <v>0.25</v>
      </c>
      <c r="J7377" s="157">
        <f t="shared" si="228"/>
        <v>39948.75</v>
      </c>
    </row>
    <row r="7378" spans="1:10" ht="45">
      <c r="A7378" s="37">
        <f t="shared" si="229"/>
        <v>7374</v>
      </c>
      <c r="B7378" s="113" t="s">
        <v>199</v>
      </c>
      <c r="C7378" s="107" t="s">
        <v>12708</v>
      </c>
      <c r="D7378" s="107" t="s">
        <v>12709</v>
      </c>
      <c r="E7378" s="92" t="s">
        <v>211</v>
      </c>
      <c r="F7378" s="92" t="s">
        <v>200</v>
      </c>
      <c r="G7378" s="92">
        <v>1</v>
      </c>
      <c r="H7378" s="119">
        <v>31585</v>
      </c>
      <c r="I7378" s="163">
        <v>0.25</v>
      </c>
      <c r="J7378" s="157">
        <f t="shared" si="228"/>
        <v>23688.75</v>
      </c>
    </row>
    <row r="7379" spans="1:10" ht="45">
      <c r="A7379" s="37">
        <f t="shared" si="229"/>
        <v>7375</v>
      </c>
      <c r="B7379" s="113" t="s">
        <v>199</v>
      </c>
      <c r="C7379" s="107" t="s">
        <v>12710</v>
      </c>
      <c r="D7379" s="107" t="s">
        <v>12711</v>
      </c>
      <c r="E7379" s="92" t="s">
        <v>211</v>
      </c>
      <c r="F7379" s="92" t="s">
        <v>200</v>
      </c>
      <c r="G7379" s="92">
        <v>1</v>
      </c>
      <c r="H7379" s="119">
        <v>34665</v>
      </c>
      <c r="I7379" s="163">
        <v>0.25</v>
      </c>
      <c r="J7379" s="157">
        <f t="shared" si="228"/>
        <v>25998.75</v>
      </c>
    </row>
    <row r="7380" spans="1:10" ht="45">
      <c r="A7380" s="37">
        <f t="shared" si="229"/>
        <v>7376</v>
      </c>
      <c r="B7380" s="113" t="s">
        <v>199</v>
      </c>
      <c r="C7380" s="107" t="s">
        <v>12712</v>
      </c>
      <c r="D7380" s="107" t="s">
        <v>12713</v>
      </c>
      <c r="E7380" s="92" t="s">
        <v>211</v>
      </c>
      <c r="F7380" s="92" t="s">
        <v>200</v>
      </c>
      <c r="G7380" s="92">
        <v>1</v>
      </c>
      <c r="H7380" s="119">
        <v>37415</v>
      </c>
      <c r="I7380" s="163">
        <v>0.25</v>
      </c>
      <c r="J7380" s="157">
        <f t="shared" si="228"/>
        <v>28061.25</v>
      </c>
    </row>
    <row r="7381" spans="1:10" ht="45">
      <c r="A7381" s="37">
        <f t="shared" si="229"/>
        <v>7377</v>
      </c>
      <c r="B7381" s="113" t="s">
        <v>199</v>
      </c>
      <c r="C7381" s="107" t="s">
        <v>12714</v>
      </c>
      <c r="D7381" s="107" t="s">
        <v>12715</v>
      </c>
      <c r="E7381" s="92" t="s">
        <v>211</v>
      </c>
      <c r="F7381" s="92" t="s">
        <v>200</v>
      </c>
      <c r="G7381" s="92">
        <v>1</v>
      </c>
      <c r="H7381" s="119">
        <v>40145</v>
      </c>
      <c r="I7381" s="163">
        <v>0.25</v>
      </c>
      <c r="J7381" s="157">
        <f t="shared" si="228"/>
        <v>30108.75</v>
      </c>
    </row>
    <row r="7382" spans="1:10" ht="45">
      <c r="A7382" s="37">
        <f t="shared" si="229"/>
        <v>7378</v>
      </c>
      <c r="B7382" s="113" t="s">
        <v>199</v>
      </c>
      <c r="C7382" s="107" t="s">
        <v>12716</v>
      </c>
      <c r="D7382" s="107" t="s">
        <v>12717</v>
      </c>
      <c r="E7382" s="92" t="s">
        <v>211</v>
      </c>
      <c r="F7382" s="92" t="s">
        <v>200</v>
      </c>
      <c r="G7382" s="92">
        <v>1</v>
      </c>
      <c r="H7382" s="119">
        <v>45600</v>
      </c>
      <c r="I7382" s="163">
        <v>0.25</v>
      </c>
      <c r="J7382" s="157">
        <f t="shared" si="228"/>
        <v>34200</v>
      </c>
    </row>
    <row r="7383" spans="1:10" ht="45">
      <c r="A7383" s="37">
        <f t="shared" si="229"/>
        <v>7379</v>
      </c>
      <c r="B7383" s="113" t="s">
        <v>199</v>
      </c>
      <c r="C7383" s="107" t="s">
        <v>12718</v>
      </c>
      <c r="D7383" s="107" t="s">
        <v>12719</v>
      </c>
      <c r="E7383" s="92" t="s">
        <v>211</v>
      </c>
      <c r="F7383" s="92" t="s">
        <v>200</v>
      </c>
      <c r="G7383" s="92">
        <v>1</v>
      </c>
      <c r="H7383" s="119">
        <v>51930</v>
      </c>
      <c r="I7383" s="163">
        <v>0.25</v>
      </c>
      <c r="J7383" s="157">
        <f t="shared" si="228"/>
        <v>38947.5</v>
      </c>
    </row>
    <row r="7384" spans="1:10" ht="45">
      <c r="A7384" s="37">
        <f t="shared" si="229"/>
        <v>7380</v>
      </c>
      <c r="B7384" s="113" t="s">
        <v>199</v>
      </c>
      <c r="C7384" s="107" t="s">
        <v>12720</v>
      </c>
      <c r="D7384" s="107" t="s">
        <v>12721</v>
      </c>
      <c r="E7384" s="92" t="s">
        <v>211</v>
      </c>
      <c r="F7384" s="92" t="s">
        <v>200</v>
      </c>
      <c r="G7384" s="92">
        <v>1</v>
      </c>
      <c r="H7384" s="119">
        <v>55965</v>
      </c>
      <c r="I7384" s="163">
        <v>0.25</v>
      </c>
      <c r="J7384" s="157">
        <f t="shared" ref="J7384:J7447" si="230">H7384*(1-I7384)</f>
        <v>41973.75</v>
      </c>
    </row>
    <row r="7385" spans="1:10" ht="45">
      <c r="A7385" s="37">
        <f t="shared" si="229"/>
        <v>7381</v>
      </c>
      <c r="B7385" s="113" t="s">
        <v>199</v>
      </c>
      <c r="C7385" s="107" t="s">
        <v>12722</v>
      </c>
      <c r="D7385" s="107" t="s">
        <v>12723</v>
      </c>
      <c r="E7385" s="92" t="s">
        <v>211</v>
      </c>
      <c r="F7385" s="92" t="s">
        <v>200</v>
      </c>
      <c r="G7385" s="92">
        <v>1</v>
      </c>
      <c r="H7385" s="119">
        <v>41845</v>
      </c>
      <c r="I7385" s="163">
        <v>0.25</v>
      </c>
      <c r="J7385" s="157">
        <f t="shared" si="230"/>
        <v>31383.75</v>
      </c>
    </row>
    <row r="7386" spans="1:10" ht="45">
      <c r="A7386" s="37">
        <f t="shared" si="229"/>
        <v>7382</v>
      </c>
      <c r="B7386" s="113" t="s">
        <v>199</v>
      </c>
      <c r="C7386" s="107" t="s">
        <v>12724</v>
      </c>
      <c r="D7386" s="107" t="s">
        <v>12725</v>
      </c>
      <c r="E7386" s="92" t="s">
        <v>211</v>
      </c>
      <c r="F7386" s="92" t="s">
        <v>200</v>
      </c>
      <c r="G7386" s="92">
        <v>1</v>
      </c>
      <c r="H7386" s="119">
        <v>44925</v>
      </c>
      <c r="I7386" s="163">
        <v>0.25</v>
      </c>
      <c r="J7386" s="157">
        <f t="shared" si="230"/>
        <v>33693.75</v>
      </c>
    </row>
    <row r="7387" spans="1:10" ht="45">
      <c r="A7387" s="37">
        <f t="shared" si="229"/>
        <v>7383</v>
      </c>
      <c r="B7387" s="113" t="s">
        <v>199</v>
      </c>
      <c r="C7387" s="107" t="s">
        <v>12726</v>
      </c>
      <c r="D7387" s="107" t="s">
        <v>12727</v>
      </c>
      <c r="E7387" s="92" t="s">
        <v>211</v>
      </c>
      <c r="F7387" s="92" t="s">
        <v>200</v>
      </c>
      <c r="G7387" s="92">
        <v>1</v>
      </c>
      <c r="H7387" s="119">
        <v>47675</v>
      </c>
      <c r="I7387" s="163">
        <v>0.25</v>
      </c>
      <c r="J7387" s="157">
        <f t="shared" si="230"/>
        <v>35756.25</v>
      </c>
    </row>
    <row r="7388" spans="1:10" ht="45">
      <c r="A7388" s="37">
        <f t="shared" si="229"/>
        <v>7384</v>
      </c>
      <c r="B7388" s="113" t="s">
        <v>199</v>
      </c>
      <c r="C7388" s="107" t="s">
        <v>12728</v>
      </c>
      <c r="D7388" s="107" t="s">
        <v>12729</v>
      </c>
      <c r="E7388" s="92" t="s">
        <v>211</v>
      </c>
      <c r="F7388" s="92" t="s">
        <v>200</v>
      </c>
      <c r="G7388" s="92">
        <v>1</v>
      </c>
      <c r="H7388" s="119">
        <v>50400</v>
      </c>
      <c r="I7388" s="163">
        <v>0.25</v>
      </c>
      <c r="J7388" s="157">
        <f t="shared" si="230"/>
        <v>37800</v>
      </c>
    </row>
    <row r="7389" spans="1:10" ht="45">
      <c r="A7389" s="37">
        <f t="shared" si="229"/>
        <v>7385</v>
      </c>
      <c r="B7389" s="113" t="s">
        <v>199</v>
      </c>
      <c r="C7389" s="107" t="s">
        <v>12730</v>
      </c>
      <c r="D7389" s="107" t="s">
        <v>12731</v>
      </c>
      <c r="E7389" s="92" t="s">
        <v>211</v>
      </c>
      <c r="F7389" s="92" t="s">
        <v>200</v>
      </c>
      <c r="G7389" s="92">
        <v>1</v>
      </c>
      <c r="H7389" s="119">
        <v>55860</v>
      </c>
      <c r="I7389" s="163">
        <v>0.25</v>
      </c>
      <c r="J7389" s="157">
        <f t="shared" si="230"/>
        <v>41895</v>
      </c>
    </row>
    <row r="7390" spans="1:10" ht="45">
      <c r="A7390" s="37">
        <f t="shared" si="229"/>
        <v>7386</v>
      </c>
      <c r="B7390" s="113" t="s">
        <v>199</v>
      </c>
      <c r="C7390" s="107" t="s">
        <v>12732</v>
      </c>
      <c r="D7390" s="107" t="s">
        <v>12733</v>
      </c>
      <c r="E7390" s="92" t="s">
        <v>211</v>
      </c>
      <c r="F7390" s="92" t="s">
        <v>200</v>
      </c>
      <c r="G7390" s="92">
        <v>1</v>
      </c>
      <c r="H7390" s="119">
        <v>62190</v>
      </c>
      <c r="I7390" s="163">
        <v>0.25</v>
      </c>
      <c r="J7390" s="157">
        <f t="shared" si="230"/>
        <v>46642.5</v>
      </c>
    </row>
    <row r="7391" spans="1:10" ht="45">
      <c r="A7391" s="37">
        <f t="shared" si="229"/>
        <v>7387</v>
      </c>
      <c r="B7391" s="113" t="s">
        <v>199</v>
      </c>
      <c r="C7391" s="107" t="s">
        <v>12734</v>
      </c>
      <c r="D7391" s="107" t="s">
        <v>12735</v>
      </c>
      <c r="E7391" s="92" t="s">
        <v>211</v>
      </c>
      <c r="F7391" s="92" t="s">
        <v>200</v>
      </c>
      <c r="G7391" s="92">
        <v>1</v>
      </c>
      <c r="H7391" s="119">
        <v>66225</v>
      </c>
      <c r="I7391" s="163">
        <v>0.25</v>
      </c>
      <c r="J7391" s="157">
        <f t="shared" si="230"/>
        <v>49668.75</v>
      </c>
    </row>
    <row r="7392" spans="1:10" ht="45">
      <c r="A7392" s="37">
        <f t="shared" si="229"/>
        <v>7388</v>
      </c>
      <c r="B7392" s="113" t="s">
        <v>199</v>
      </c>
      <c r="C7392" s="92" t="s">
        <v>12736</v>
      </c>
      <c r="D7392" s="92" t="s">
        <v>12737</v>
      </c>
      <c r="E7392" s="92" t="s">
        <v>211</v>
      </c>
      <c r="F7392" s="92" t="s">
        <v>200</v>
      </c>
      <c r="G7392" s="92">
        <v>1</v>
      </c>
      <c r="H7392" s="119">
        <v>8974.98</v>
      </c>
      <c r="I7392" s="163">
        <v>0.25</v>
      </c>
      <c r="J7392" s="157">
        <f t="shared" si="230"/>
        <v>6731.2349999999997</v>
      </c>
    </row>
    <row r="7393" spans="1:10" ht="45">
      <c r="A7393" s="37">
        <f t="shared" si="229"/>
        <v>7389</v>
      </c>
      <c r="B7393" s="113" t="s">
        <v>199</v>
      </c>
      <c r="C7393" s="92" t="s">
        <v>12738</v>
      </c>
      <c r="D7393" s="92" t="s">
        <v>12739</v>
      </c>
      <c r="E7393" s="92" t="s">
        <v>211</v>
      </c>
      <c r="F7393" s="92" t="s">
        <v>200</v>
      </c>
      <c r="G7393" s="92">
        <v>1</v>
      </c>
      <c r="H7393" s="119">
        <v>9510.48</v>
      </c>
      <c r="I7393" s="163">
        <v>0.25</v>
      </c>
      <c r="J7393" s="157">
        <f t="shared" si="230"/>
        <v>7132.86</v>
      </c>
    </row>
    <row r="7394" spans="1:10" ht="45">
      <c r="A7394" s="37">
        <f t="shared" si="229"/>
        <v>7390</v>
      </c>
      <c r="B7394" s="113" t="s">
        <v>199</v>
      </c>
      <c r="C7394" s="92" t="s">
        <v>12740</v>
      </c>
      <c r="D7394" s="92" t="s">
        <v>12741</v>
      </c>
      <c r="E7394" s="92" t="s">
        <v>211</v>
      </c>
      <c r="F7394" s="92" t="s">
        <v>200</v>
      </c>
      <c r="G7394" s="92">
        <v>1</v>
      </c>
      <c r="H7394" s="119">
        <v>10045.98</v>
      </c>
      <c r="I7394" s="163">
        <v>0.25</v>
      </c>
      <c r="J7394" s="157">
        <f t="shared" si="230"/>
        <v>7534.4849999999997</v>
      </c>
    </row>
    <row r="7395" spans="1:10" ht="45">
      <c r="A7395" s="37">
        <f t="shared" si="229"/>
        <v>7391</v>
      </c>
      <c r="B7395" s="113" t="s">
        <v>199</v>
      </c>
      <c r="C7395" s="92" t="s">
        <v>12742</v>
      </c>
      <c r="D7395" s="92" t="s">
        <v>12743</v>
      </c>
      <c r="E7395" s="92" t="s">
        <v>211</v>
      </c>
      <c r="F7395" s="92" t="s">
        <v>200</v>
      </c>
      <c r="G7395" s="92">
        <v>1</v>
      </c>
      <c r="H7395" s="119">
        <v>10581.48</v>
      </c>
      <c r="I7395" s="163">
        <v>0.25</v>
      </c>
      <c r="J7395" s="157">
        <f t="shared" si="230"/>
        <v>7936.11</v>
      </c>
    </row>
    <row r="7396" spans="1:10" ht="45">
      <c r="A7396" s="37">
        <f t="shared" si="229"/>
        <v>7392</v>
      </c>
      <c r="B7396" s="113" t="s">
        <v>199</v>
      </c>
      <c r="C7396" s="92" t="s">
        <v>12744</v>
      </c>
      <c r="D7396" s="92" t="s">
        <v>12745</v>
      </c>
      <c r="E7396" s="92" t="s">
        <v>211</v>
      </c>
      <c r="F7396" s="92" t="s">
        <v>200</v>
      </c>
      <c r="G7396" s="92">
        <v>1</v>
      </c>
      <c r="H7396" s="119">
        <v>11652.48</v>
      </c>
      <c r="I7396" s="163">
        <v>0.25</v>
      </c>
      <c r="J7396" s="157">
        <f t="shared" si="230"/>
        <v>8739.36</v>
      </c>
    </row>
    <row r="7397" spans="1:10" ht="45">
      <c r="A7397" s="37">
        <f t="shared" si="229"/>
        <v>7393</v>
      </c>
      <c r="B7397" s="113" t="s">
        <v>199</v>
      </c>
      <c r="C7397" s="92" t="s">
        <v>12746</v>
      </c>
      <c r="D7397" s="92" t="s">
        <v>12747</v>
      </c>
      <c r="E7397" s="92" t="s">
        <v>211</v>
      </c>
      <c r="F7397" s="92" t="s">
        <v>200</v>
      </c>
      <c r="G7397" s="92">
        <v>1</v>
      </c>
      <c r="H7397" s="119">
        <v>12723.48</v>
      </c>
      <c r="I7397" s="163">
        <v>0.25</v>
      </c>
      <c r="J7397" s="157">
        <f t="shared" si="230"/>
        <v>9542.61</v>
      </c>
    </row>
    <row r="7398" spans="1:10" ht="45">
      <c r="A7398" s="37">
        <f t="shared" si="229"/>
        <v>7394</v>
      </c>
      <c r="B7398" s="113" t="s">
        <v>199</v>
      </c>
      <c r="C7398" s="92" t="s">
        <v>12748</v>
      </c>
      <c r="D7398" s="92" t="s">
        <v>12749</v>
      </c>
      <c r="E7398" s="92" t="s">
        <v>211</v>
      </c>
      <c r="F7398" s="92" t="s">
        <v>200</v>
      </c>
      <c r="G7398" s="92">
        <v>1</v>
      </c>
      <c r="H7398" s="119">
        <v>17697</v>
      </c>
      <c r="I7398" s="163">
        <v>0.25</v>
      </c>
      <c r="J7398" s="157">
        <f t="shared" si="230"/>
        <v>13272.75</v>
      </c>
    </row>
    <row r="7399" spans="1:10" ht="45">
      <c r="A7399" s="37">
        <f t="shared" si="229"/>
        <v>7395</v>
      </c>
      <c r="B7399" s="113" t="s">
        <v>199</v>
      </c>
      <c r="C7399" s="92" t="s">
        <v>12750</v>
      </c>
      <c r="D7399" s="92" t="s">
        <v>12749</v>
      </c>
      <c r="E7399" s="92" t="s">
        <v>211</v>
      </c>
      <c r="F7399" s="92" t="s">
        <v>200</v>
      </c>
      <c r="G7399" s="92">
        <v>1</v>
      </c>
      <c r="H7399" s="119">
        <v>19850</v>
      </c>
      <c r="I7399" s="163">
        <v>0.25</v>
      </c>
      <c r="J7399" s="157">
        <f t="shared" si="230"/>
        <v>14887.5</v>
      </c>
    </row>
    <row r="7400" spans="1:10" ht="60">
      <c r="A7400" s="37">
        <f t="shared" si="229"/>
        <v>7396</v>
      </c>
      <c r="B7400" s="113" t="s">
        <v>199</v>
      </c>
      <c r="C7400" s="92" t="s">
        <v>12751</v>
      </c>
      <c r="D7400" s="92" t="s">
        <v>12752</v>
      </c>
      <c r="E7400" s="92" t="s">
        <v>211</v>
      </c>
      <c r="F7400" s="92" t="s">
        <v>200</v>
      </c>
      <c r="G7400" s="92">
        <v>1</v>
      </c>
      <c r="H7400" s="119">
        <v>12798.45</v>
      </c>
      <c r="I7400" s="163">
        <v>0.25</v>
      </c>
      <c r="J7400" s="157">
        <f t="shared" si="230"/>
        <v>9598.8375000000015</v>
      </c>
    </row>
    <row r="7401" spans="1:10" ht="60">
      <c r="A7401" s="37">
        <f t="shared" si="229"/>
        <v>7397</v>
      </c>
      <c r="B7401" s="113" t="s">
        <v>199</v>
      </c>
      <c r="C7401" s="92" t="s">
        <v>12753</v>
      </c>
      <c r="D7401" s="92" t="s">
        <v>12754</v>
      </c>
      <c r="E7401" s="92" t="s">
        <v>211</v>
      </c>
      <c r="F7401" s="92" t="s">
        <v>200</v>
      </c>
      <c r="G7401" s="92">
        <v>1</v>
      </c>
      <c r="H7401" s="119">
        <v>13420</v>
      </c>
      <c r="I7401" s="163">
        <v>0.25</v>
      </c>
      <c r="J7401" s="157">
        <f t="shared" si="230"/>
        <v>10065</v>
      </c>
    </row>
    <row r="7402" spans="1:10" ht="60">
      <c r="A7402" s="37">
        <f t="shared" si="229"/>
        <v>7398</v>
      </c>
      <c r="B7402" s="113" t="s">
        <v>199</v>
      </c>
      <c r="C7402" s="92" t="s">
        <v>12755</v>
      </c>
      <c r="D7402" s="92" t="s">
        <v>12756</v>
      </c>
      <c r="E7402" s="92" t="s">
        <v>211</v>
      </c>
      <c r="F7402" s="92" t="s">
        <v>200</v>
      </c>
      <c r="G7402" s="92">
        <v>1</v>
      </c>
      <c r="H7402" s="119">
        <v>14319</v>
      </c>
      <c r="I7402" s="163">
        <v>0.25</v>
      </c>
      <c r="J7402" s="157">
        <f t="shared" si="230"/>
        <v>10739.25</v>
      </c>
    </row>
    <row r="7403" spans="1:10" ht="60">
      <c r="A7403" s="37">
        <f t="shared" si="229"/>
        <v>7399</v>
      </c>
      <c r="B7403" s="113" t="s">
        <v>199</v>
      </c>
      <c r="C7403" s="92" t="s">
        <v>12757</v>
      </c>
      <c r="D7403" s="92" t="s">
        <v>12758</v>
      </c>
      <c r="E7403" s="92" t="s">
        <v>211</v>
      </c>
      <c r="F7403" s="92" t="s">
        <v>200</v>
      </c>
      <c r="G7403" s="92">
        <v>1</v>
      </c>
      <c r="H7403" s="119">
        <v>14886.9</v>
      </c>
      <c r="I7403" s="163">
        <v>0.25</v>
      </c>
      <c r="J7403" s="157">
        <f t="shared" si="230"/>
        <v>11165.174999999999</v>
      </c>
    </row>
    <row r="7404" spans="1:10" ht="60">
      <c r="A7404" s="37">
        <f t="shared" si="229"/>
        <v>7400</v>
      </c>
      <c r="B7404" s="113" t="s">
        <v>199</v>
      </c>
      <c r="C7404" s="92" t="s">
        <v>12759</v>
      </c>
      <c r="D7404" s="92" t="s">
        <v>12760</v>
      </c>
      <c r="E7404" s="92" t="s">
        <v>211</v>
      </c>
      <c r="F7404" s="92" t="s">
        <v>200</v>
      </c>
      <c r="G7404" s="92">
        <v>1</v>
      </c>
      <c r="H7404" s="119">
        <v>16107.84</v>
      </c>
      <c r="I7404" s="163">
        <v>0.25</v>
      </c>
      <c r="J7404" s="157">
        <f t="shared" si="230"/>
        <v>12080.880000000001</v>
      </c>
    </row>
    <row r="7405" spans="1:10" ht="60">
      <c r="A7405" s="37">
        <f t="shared" si="229"/>
        <v>7401</v>
      </c>
      <c r="B7405" s="113" t="s">
        <v>199</v>
      </c>
      <c r="C7405" s="92" t="s">
        <v>12761</v>
      </c>
      <c r="D7405" s="92" t="s">
        <v>12762</v>
      </c>
      <c r="E7405" s="92" t="s">
        <v>211</v>
      </c>
      <c r="F7405" s="92" t="s">
        <v>200</v>
      </c>
      <c r="G7405" s="92">
        <v>1</v>
      </c>
      <c r="H7405" s="119">
        <v>16536</v>
      </c>
      <c r="I7405" s="163">
        <v>0.25</v>
      </c>
      <c r="J7405" s="157">
        <f t="shared" si="230"/>
        <v>12402</v>
      </c>
    </row>
    <row r="7406" spans="1:10" ht="60">
      <c r="A7406" s="37">
        <f t="shared" si="229"/>
        <v>7402</v>
      </c>
      <c r="B7406" s="113" t="s">
        <v>199</v>
      </c>
      <c r="C7406" s="92" t="s">
        <v>12763</v>
      </c>
      <c r="D7406" s="92" t="s">
        <v>12764</v>
      </c>
      <c r="E7406" s="92" t="s">
        <v>211</v>
      </c>
      <c r="F7406" s="92" t="s">
        <v>200</v>
      </c>
      <c r="G7406" s="92">
        <v>1</v>
      </c>
      <c r="H7406" s="119">
        <v>20006.28</v>
      </c>
      <c r="I7406" s="163">
        <v>0.25</v>
      </c>
      <c r="J7406" s="157">
        <f t="shared" si="230"/>
        <v>15004.71</v>
      </c>
    </row>
    <row r="7407" spans="1:10" ht="60">
      <c r="A7407" s="37">
        <f t="shared" si="229"/>
        <v>7403</v>
      </c>
      <c r="B7407" s="113" t="s">
        <v>199</v>
      </c>
      <c r="C7407" s="92" t="s">
        <v>12765</v>
      </c>
      <c r="D7407" s="92" t="s">
        <v>12766</v>
      </c>
      <c r="E7407" s="92" t="s">
        <v>211</v>
      </c>
      <c r="F7407" s="92" t="s">
        <v>200</v>
      </c>
      <c r="G7407" s="92">
        <v>1</v>
      </c>
      <c r="H7407" s="119">
        <v>21505.68</v>
      </c>
      <c r="I7407" s="163">
        <v>0.25</v>
      </c>
      <c r="J7407" s="157">
        <f t="shared" si="230"/>
        <v>16129.26</v>
      </c>
    </row>
    <row r="7408" spans="1:10" ht="60">
      <c r="A7408" s="37">
        <f t="shared" si="229"/>
        <v>7404</v>
      </c>
      <c r="B7408" s="113" t="s">
        <v>199</v>
      </c>
      <c r="C7408" s="92" t="s">
        <v>12767</v>
      </c>
      <c r="D7408" s="92" t="s">
        <v>12768</v>
      </c>
      <c r="E7408" s="92" t="s">
        <v>211</v>
      </c>
      <c r="F7408" s="92" t="s">
        <v>200</v>
      </c>
      <c r="G7408" s="92">
        <v>1</v>
      </c>
      <c r="H7408" s="119">
        <v>24718.68</v>
      </c>
      <c r="I7408" s="163">
        <v>0.25</v>
      </c>
      <c r="J7408" s="157">
        <f t="shared" si="230"/>
        <v>18539.010000000002</v>
      </c>
    </row>
    <row r="7409" spans="1:10" ht="60">
      <c r="A7409" s="37">
        <f t="shared" si="229"/>
        <v>7405</v>
      </c>
      <c r="B7409" s="113" t="s">
        <v>199</v>
      </c>
      <c r="C7409" s="92" t="s">
        <v>12769</v>
      </c>
      <c r="D7409" s="92" t="s">
        <v>12770</v>
      </c>
      <c r="E7409" s="92" t="s">
        <v>211</v>
      </c>
      <c r="F7409" s="92" t="s">
        <v>200</v>
      </c>
      <c r="G7409" s="92">
        <v>1</v>
      </c>
      <c r="H7409" s="119">
        <v>22746</v>
      </c>
      <c r="I7409" s="163">
        <v>0.25</v>
      </c>
      <c r="J7409" s="157">
        <f t="shared" si="230"/>
        <v>17059.5</v>
      </c>
    </row>
    <row r="7410" spans="1:10" ht="60">
      <c r="A7410" s="37">
        <f t="shared" si="229"/>
        <v>7406</v>
      </c>
      <c r="B7410" s="113" t="s">
        <v>199</v>
      </c>
      <c r="C7410" s="92" t="s">
        <v>12771</v>
      </c>
      <c r="D7410" s="92" t="s">
        <v>12772</v>
      </c>
      <c r="E7410" s="92" t="s">
        <v>211</v>
      </c>
      <c r="F7410" s="92" t="s">
        <v>200</v>
      </c>
      <c r="G7410" s="92">
        <v>1</v>
      </c>
      <c r="H7410" s="119">
        <v>32487</v>
      </c>
      <c r="I7410" s="163">
        <v>0.25</v>
      </c>
      <c r="J7410" s="157">
        <f t="shared" si="230"/>
        <v>24365.25</v>
      </c>
    </row>
    <row r="7411" spans="1:10" ht="60">
      <c r="A7411" s="37">
        <f t="shared" si="229"/>
        <v>7407</v>
      </c>
      <c r="B7411" s="113" t="s">
        <v>199</v>
      </c>
      <c r="C7411" s="92" t="s">
        <v>12773</v>
      </c>
      <c r="D7411" s="92" t="s">
        <v>12774</v>
      </c>
      <c r="E7411" s="92" t="s">
        <v>211</v>
      </c>
      <c r="F7411" s="92" t="s">
        <v>200</v>
      </c>
      <c r="G7411" s="92">
        <v>1</v>
      </c>
      <c r="H7411" s="119">
        <v>23842.5</v>
      </c>
      <c r="I7411" s="163">
        <v>0.25</v>
      </c>
      <c r="J7411" s="157">
        <f t="shared" si="230"/>
        <v>17881.875</v>
      </c>
    </row>
    <row r="7412" spans="1:10" ht="60">
      <c r="A7412" s="37">
        <f t="shared" si="229"/>
        <v>7408</v>
      </c>
      <c r="B7412" s="113" t="s">
        <v>199</v>
      </c>
      <c r="C7412" s="92" t="s">
        <v>12775</v>
      </c>
      <c r="D7412" s="92" t="s">
        <v>12776</v>
      </c>
      <c r="E7412" s="92" t="s">
        <v>211</v>
      </c>
      <c r="F7412" s="92" t="s">
        <v>200</v>
      </c>
      <c r="G7412" s="92">
        <v>1</v>
      </c>
      <c r="H7412" s="119">
        <v>29937</v>
      </c>
      <c r="I7412" s="163">
        <v>0.25</v>
      </c>
      <c r="J7412" s="157">
        <f t="shared" si="230"/>
        <v>22452.75</v>
      </c>
    </row>
    <row r="7413" spans="1:10" ht="60">
      <c r="A7413" s="37">
        <f t="shared" si="229"/>
        <v>7409</v>
      </c>
      <c r="B7413" s="113" t="s">
        <v>199</v>
      </c>
      <c r="C7413" s="92" t="s">
        <v>12777</v>
      </c>
      <c r="D7413" s="92" t="s">
        <v>12778</v>
      </c>
      <c r="E7413" s="92" t="s">
        <v>211</v>
      </c>
      <c r="F7413" s="92" t="s">
        <v>200</v>
      </c>
      <c r="G7413" s="92">
        <v>1</v>
      </c>
      <c r="H7413" s="119">
        <v>35547</v>
      </c>
      <c r="I7413" s="163">
        <v>0.25</v>
      </c>
      <c r="J7413" s="157">
        <f t="shared" si="230"/>
        <v>26660.25</v>
      </c>
    </row>
    <row r="7414" spans="1:10" ht="15.75">
      <c r="A7414" s="37">
        <f t="shared" si="229"/>
        <v>7410</v>
      </c>
      <c r="B7414" s="113" t="s">
        <v>199</v>
      </c>
      <c r="C7414" s="92" t="s">
        <v>12779</v>
      </c>
      <c r="D7414" s="113" t="s">
        <v>12780</v>
      </c>
      <c r="E7414" s="92" t="s">
        <v>211</v>
      </c>
      <c r="F7414" s="92" t="s">
        <v>200</v>
      </c>
      <c r="G7414" s="92">
        <v>1</v>
      </c>
      <c r="H7414" s="119">
        <v>244.8</v>
      </c>
      <c r="I7414" s="163">
        <v>0.25</v>
      </c>
      <c r="J7414" s="157">
        <f t="shared" si="230"/>
        <v>183.60000000000002</v>
      </c>
    </row>
    <row r="7415" spans="1:10" ht="15.75">
      <c r="A7415" s="37">
        <f t="shared" si="229"/>
        <v>7411</v>
      </c>
      <c r="B7415" s="113" t="s">
        <v>199</v>
      </c>
      <c r="C7415" s="92" t="s">
        <v>12781</v>
      </c>
      <c r="D7415" s="113" t="s">
        <v>12782</v>
      </c>
      <c r="E7415" s="92" t="s">
        <v>211</v>
      </c>
      <c r="F7415" s="92" t="s">
        <v>200</v>
      </c>
      <c r="G7415" s="92">
        <v>1</v>
      </c>
      <c r="H7415" s="119">
        <v>897.6</v>
      </c>
      <c r="I7415" s="163">
        <v>0.25</v>
      </c>
      <c r="J7415" s="157">
        <f t="shared" si="230"/>
        <v>673.2</v>
      </c>
    </row>
    <row r="7416" spans="1:10" ht="15.75">
      <c r="A7416" s="37">
        <f t="shared" si="229"/>
        <v>7412</v>
      </c>
      <c r="B7416" s="113" t="s">
        <v>199</v>
      </c>
      <c r="C7416" s="92" t="s">
        <v>12783</v>
      </c>
      <c r="D7416" s="113" t="s">
        <v>12784</v>
      </c>
      <c r="E7416" s="92" t="s">
        <v>211</v>
      </c>
      <c r="F7416" s="92" t="s">
        <v>200</v>
      </c>
      <c r="G7416" s="92">
        <v>1</v>
      </c>
      <c r="H7416" s="119">
        <v>1632</v>
      </c>
      <c r="I7416" s="163">
        <v>0.25</v>
      </c>
      <c r="J7416" s="157">
        <f t="shared" si="230"/>
        <v>1224</v>
      </c>
    </row>
    <row r="7417" spans="1:10" ht="15.75">
      <c r="A7417" s="37">
        <f t="shared" si="229"/>
        <v>7413</v>
      </c>
      <c r="B7417" s="113" t="s">
        <v>199</v>
      </c>
      <c r="C7417" s="92" t="s">
        <v>12785</v>
      </c>
      <c r="D7417" s="113" t="s">
        <v>12786</v>
      </c>
      <c r="E7417" s="92" t="s">
        <v>211</v>
      </c>
      <c r="F7417" s="92" t="s">
        <v>200</v>
      </c>
      <c r="G7417" s="92">
        <v>1</v>
      </c>
      <c r="H7417" s="119">
        <v>2937.6</v>
      </c>
      <c r="I7417" s="163">
        <v>0.25</v>
      </c>
      <c r="J7417" s="157">
        <f t="shared" si="230"/>
        <v>2203.1999999999998</v>
      </c>
    </row>
    <row r="7418" spans="1:10" ht="15.75">
      <c r="A7418" s="37">
        <f t="shared" si="229"/>
        <v>7414</v>
      </c>
      <c r="B7418" s="113" t="s">
        <v>199</v>
      </c>
      <c r="C7418" s="92" t="s">
        <v>12787</v>
      </c>
      <c r="D7418" s="113" t="s">
        <v>12788</v>
      </c>
      <c r="E7418" s="92" t="s">
        <v>211</v>
      </c>
      <c r="F7418" s="92" t="s">
        <v>200</v>
      </c>
      <c r="G7418" s="92">
        <v>1</v>
      </c>
      <c r="H7418" s="119">
        <v>7140</v>
      </c>
      <c r="I7418" s="163">
        <v>0.25</v>
      </c>
      <c r="J7418" s="157">
        <f t="shared" si="230"/>
        <v>5355</v>
      </c>
    </row>
    <row r="7419" spans="1:10" ht="15.75">
      <c r="A7419" s="37">
        <f t="shared" si="229"/>
        <v>7415</v>
      </c>
      <c r="B7419" s="113" t="s">
        <v>199</v>
      </c>
      <c r="C7419" s="92" t="s">
        <v>12789</v>
      </c>
      <c r="D7419" s="113" t="s">
        <v>12790</v>
      </c>
      <c r="E7419" s="92" t="s">
        <v>211</v>
      </c>
      <c r="F7419" s="92" t="s">
        <v>200</v>
      </c>
      <c r="G7419" s="92">
        <v>1</v>
      </c>
      <c r="H7419" s="119">
        <v>11200</v>
      </c>
      <c r="I7419" s="163">
        <v>0.25</v>
      </c>
      <c r="J7419" s="157">
        <f t="shared" si="230"/>
        <v>8400</v>
      </c>
    </row>
    <row r="7420" spans="1:10" ht="15.75">
      <c r="A7420" s="37">
        <f t="shared" si="229"/>
        <v>7416</v>
      </c>
      <c r="B7420" s="113" t="s">
        <v>199</v>
      </c>
      <c r="C7420" s="92" t="s">
        <v>12791</v>
      </c>
      <c r="D7420" s="113" t="s">
        <v>12792</v>
      </c>
      <c r="E7420" s="92" t="s">
        <v>211</v>
      </c>
      <c r="F7420" s="92" t="s">
        <v>200</v>
      </c>
      <c r="G7420" s="92">
        <v>1</v>
      </c>
      <c r="H7420" s="119">
        <v>956.25</v>
      </c>
      <c r="I7420" s="163">
        <v>0.25</v>
      </c>
      <c r="J7420" s="157">
        <f t="shared" si="230"/>
        <v>717.1875</v>
      </c>
    </row>
    <row r="7421" spans="1:10" ht="15.75">
      <c r="A7421" s="37">
        <f t="shared" si="229"/>
        <v>7417</v>
      </c>
      <c r="B7421" s="113" t="s">
        <v>199</v>
      </c>
      <c r="C7421" s="92" t="s">
        <v>12793</v>
      </c>
      <c r="D7421" s="113" t="s">
        <v>12794</v>
      </c>
      <c r="E7421" s="92" t="s">
        <v>211</v>
      </c>
      <c r="F7421" s="92" t="s">
        <v>200</v>
      </c>
      <c r="G7421" s="92">
        <v>1</v>
      </c>
      <c r="H7421" s="119">
        <v>1017.45</v>
      </c>
      <c r="I7421" s="163">
        <v>0.25</v>
      </c>
      <c r="J7421" s="157">
        <f t="shared" si="230"/>
        <v>763.08750000000009</v>
      </c>
    </row>
    <row r="7422" spans="1:10" ht="15.75">
      <c r="A7422" s="37">
        <f t="shared" si="229"/>
        <v>7418</v>
      </c>
      <c r="B7422" s="113" t="s">
        <v>199</v>
      </c>
      <c r="C7422" s="92" t="s">
        <v>12795</v>
      </c>
      <c r="D7422" s="113" t="s">
        <v>12796</v>
      </c>
      <c r="E7422" s="92" t="s">
        <v>211</v>
      </c>
      <c r="F7422" s="92" t="s">
        <v>200</v>
      </c>
      <c r="G7422" s="92">
        <v>1</v>
      </c>
      <c r="H7422" s="119">
        <v>1231.6500000000001</v>
      </c>
      <c r="I7422" s="163">
        <v>0.25</v>
      </c>
      <c r="J7422" s="157">
        <f t="shared" si="230"/>
        <v>923.73750000000007</v>
      </c>
    </row>
    <row r="7423" spans="1:10" ht="15.75">
      <c r="A7423" s="37">
        <f t="shared" si="229"/>
        <v>7419</v>
      </c>
      <c r="B7423" s="113" t="s">
        <v>199</v>
      </c>
      <c r="C7423" s="92" t="s">
        <v>12797</v>
      </c>
      <c r="D7423" s="113" t="s">
        <v>12798</v>
      </c>
      <c r="E7423" s="92" t="s">
        <v>211</v>
      </c>
      <c r="F7423" s="92" t="s">
        <v>200</v>
      </c>
      <c r="G7423" s="92">
        <v>1</v>
      </c>
      <c r="H7423" s="119">
        <v>1874.25</v>
      </c>
      <c r="I7423" s="163">
        <v>0.25</v>
      </c>
      <c r="J7423" s="157">
        <f t="shared" si="230"/>
        <v>1405.6875</v>
      </c>
    </row>
    <row r="7424" spans="1:10" ht="15.75">
      <c r="A7424" s="37">
        <f t="shared" si="229"/>
        <v>7420</v>
      </c>
      <c r="B7424" s="113" t="s">
        <v>199</v>
      </c>
      <c r="C7424" s="92" t="s">
        <v>12799</v>
      </c>
      <c r="D7424" s="113" t="s">
        <v>12800</v>
      </c>
      <c r="E7424" s="92" t="s">
        <v>211</v>
      </c>
      <c r="F7424" s="92" t="s">
        <v>200</v>
      </c>
      <c r="G7424" s="92">
        <v>1</v>
      </c>
      <c r="H7424" s="119">
        <v>2409.75</v>
      </c>
      <c r="I7424" s="163">
        <v>0.25</v>
      </c>
      <c r="J7424" s="157">
        <f t="shared" si="230"/>
        <v>1807.3125</v>
      </c>
    </row>
    <row r="7425" spans="1:10" ht="15.75">
      <c r="A7425" s="37">
        <f t="shared" si="229"/>
        <v>7421</v>
      </c>
      <c r="B7425" s="113" t="s">
        <v>199</v>
      </c>
      <c r="C7425" s="92" t="s">
        <v>12801</v>
      </c>
      <c r="D7425" s="113" t="s">
        <v>12802</v>
      </c>
      <c r="E7425" s="92" t="s">
        <v>211</v>
      </c>
      <c r="F7425" s="92" t="s">
        <v>200</v>
      </c>
      <c r="G7425" s="92">
        <v>1</v>
      </c>
      <c r="H7425" s="119">
        <v>306</v>
      </c>
      <c r="I7425" s="163">
        <v>0.25</v>
      </c>
      <c r="J7425" s="157">
        <f t="shared" si="230"/>
        <v>229.5</v>
      </c>
    </row>
    <row r="7426" spans="1:10" ht="15.75">
      <c r="A7426" s="37">
        <f t="shared" si="229"/>
        <v>7422</v>
      </c>
      <c r="B7426" s="113" t="s">
        <v>199</v>
      </c>
      <c r="C7426" s="92" t="s">
        <v>12803</v>
      </c>
      <c r="D7426" s="113" t="s">
        <v>12804</v>
      </c>
      <c r="E7426" s="92" t="s">
        <v>211</v>
      </c>
      <c r="F7426" s="92" t="s">
        <v>200</v>
      </c>
      <c r="G7426" s="92">
        <v>1</v>
      </c>
      <c r="H7426" s="119">
        <v>80.33</v>
      </c>
      <c r="I7426" s="163">
        <v>0.25</v>
      </c>
      <c r="J7426" s="157">
        <f t="shared" si="230"/>
        <v>60.247500000000002</v>
      </c>
    </row>
    <row r="7427" spans="1:10" ht="15.75">
      <c r="A7427" s="37">
        <f t="shared" si="229"/>
        <v>7423</v>
      </c>
      <c r="B7427" s="113" t="s">
        <v>199</v>
      </c>
      <c r="C7427" s="92" t="s">
        <v>12805</v>
      </c>
      <c r="D7427" s="113" t="s">
        <v>12806</v>
      </c>
      <c r="E7427" s="92" t="s">
        <v>211</v>
      </c>
      <c r="F7427" s="92" t="s">
        <v>200</v>
      </c>
      <c r="G7427" s="92">
        <v>1</v>
      </c>
      <c r="H7427" s="119">
        <v>187.43</v>
      </c>
      <c r="I7427" s="163">
        <v>0.25</v>
      </c>
      <c r="J7427" s="157">
        <f t="shared" si="230"/>
        <v>140.57249999999999</v>
      </c>
    </row>
    <row r="7428" spans="1:10" ht="15.75">
      <c r="A7428" s="37">
        <f t="shared" si="229"/>
        <v>7424</v>
      </c>
      <c r="B7428" s="113" t="s">
        <v>199</v>
      </c>
      <c r="C7428" s="113" t="s">
        <v>12807</v>
      </c>
      <c r="D7428" s="107" t="s">
        <v>12808</v>
      </c>
      <c r="E7428" s="92" t="s">
        <v>211</v>
      </c>
      <c r="F7428" s="92" t="s">
        <v>200</v>
      </c>
      <c r="G7428" s="92">
        <v>1</v>
      </c>
      <c r="H7428" s="119">
        <v>825</v>
      </c>
      <c r="I7428" s="163">
        <v>0.25</v>
      </c>
      <c r="J7428" s="157">
        <f t="shared" si="230"/>
        <v>618.75</v>
      </c>
    </row>
    <row r="7429" spans="1:10" ht="15.75">
      <c r="A7429" s="37">
        <f t="shared" si="229"/>
        <v>7425</v>
      </c>
      <c r="B7429" s="113" t="s">
        <v>199</v>
      </c>
      <c r="C7429" s="113" t="s">
        <v>12809</v>
      </c>
      <c r="D7429" s="107" t="s">
        <v>12810</v>
      </c>
      <c r="E7429" s="92" t="s">
        <v>211</v>
      </c>
      <c r="F7429" s="92" t="s">
        <v>200</v>
      </c>
      <c r="G7429" s="92">
        <v>1</v>
      </c>
      <c r="H7429" s="119">
        <v>1375</v>
      </c>
      <c r="I7429" s="163">
        <v>0.25</v>
      </c>
      <c r="J7429" s="157">
        <f t="shared" si="230"/>
        <v>1031.25</v>
      </c>
    </row>
    <row r="7430" spans="1:10" ht="15.75">
      <c r="A7430" s="37">
        <f t="shared" si="229"/>
        <v>7426</v>
      </c>
      <c r="B7430" s="113" t="s">
        <v>199</v>
      </c>
      <c r="C7430" s="113" t="s">
        <v>12811</v>
      </c>
      <c r="D7430" s="107" t="s">
        <v>12812</v>
      </c>
      <c r="E7430" s="92" t="s">
        <v>211</v>
      </c>
      <c r="F7430" s="92" t="s">
        <v>200</v>
      </c>
      <c r="G7430" s="92">
        <v>1</v>
      </c>
      <c r="H7430" s="119">
        <v>1900</v>
      </c>
      <c r="I7430" s="163">
        <v>0.25</v>
      </c>
      <c r="J7430" s="157">
        <f t="shared" si="230"/>
        <v>1425</v>
      </c>
    </row>
    <row r="7431" spans="1:10" ht="15.75">
      <c r="A7431" s="37">
        <f t="shared" ref="A7431:A7494" si="231">A7430+1</f>
        <v>7427</v>
      </c>
      <c r="B7431" s="113" t="s">
        <v>199</v>
      </c>
      <c r="C7431" s="113" t="s">
        <v>12813</v>
      </c>
      <c r="D7431" s="107" t="s">
        <v>12814</v>
      </c>
      <c r="E7431" s="92" t="s">
        <v>211</v>
      </c>
      <c r="F7431" s="92" t="s">
        <v>200</v>
      </c>
      <c r="G7431" s="92">
        <v>1</v>
      </c>
      <c r="H7431" s="119">
        <v>2230</v>
      </c>
      <c r="I7431" s="163">
        <v>0.25</v>
      </c>
      <c r="J7431" s="157">
        <f t="shared" si="230"/>
        <v>1672.5</v>
      </c>
    </row>
    <row r="7432" spans="1:10" ht="15.75">
      <c r="A7432" s="37">
        <f t="shared" si="231"/>
        <v>7428</v>
      </c>
      <c r="B7432" s="113" t="s">
        <v>199</v>
      </c>
      <c r="C7432" s="92" t="s">
        <v>12815</v>
      </c>
      <c r="D7432" s="92" t="s">
        <v>12816</v>
      </c>
      <c r="E7432" s="92" t="s">
        <v>211</v>
      </c>
      <c r="F7432" s="92" t="s">
        <v>200</v>
      </c>
      <c r="G7432" s="92">
        <v>1</v>
      </c>
      <c r="H7432" s="119">
        <v>956.25</v>
      </c>
      <c r="I7432" s="163">
        <v>0.25</v>
      </c>
      <c r="J7432" s="157">
        <f t="shared" si="230"/>
        <v>717.1875</v>
      </c>
    </row>
    <row r="7433" spans="1:10" ht="15.75">
      <c r="A7433" s="37">
        <f t="shared" si="231"/>
        <v>7429</v>
      </c>
      <c r="B7433" s="113" t="s">
        <v>199</v>
      </c>
      <c r="C7433" s="92" t="s">
        <v>12817</v>
      </c>
      <c r="D7433" s="92" t="s">
        <v>12818</v>
      </c>
      <c r="E7433" s="92" t="s">
        <v>211</v>
      </c>
      <c r="F7433" s="92" t="s">
        <v>200</v>
      </c>
      <c r="G7433" s="92">
        <v>1</v>
      </c>
      <c r="H7433" s="119">
        <v>1211.25</v>
      </c>
      <c r="I7433" s="163">
        <v>0.25</v>
      </c>
      <c r="J7433" s="157">
        <f t="shared" si="230"/>
        <v>908.4375</v>
      </c>
    </row>
    <row r="7434" spans="1:10" ht="15.75">
      <c r="A7434" s="37">
        <f t="shared" si="231"/>
        <v>7430</v>
      </c>
      <c r="B7434" s="113" t="s">
        <v>199</v>
      </c>
      <c r="C7434" s="92" t="s">
        <v>12819</v>
      </c>
      <c r="D7434" s="92" t="s">
        <v>12820</v>
      </c>
      <c r="E7434" s="92" t="s">
        <v>211</v>
      </c>
      <c r="F7434" s="92" t="s">
        <v>200</v>
      </c>
      <c r="G7434" s="92">
        <v>1</v>
      </c>
      <c r="H7434" s="119">
        <v>1466.25</v>
      </c>
      <c r="I7434" s="163">
        <v>0.25</v>
      </c>
      <c r="J7434" s="157">
        <f t="shared" si="230"/>
        <v>1099.6875</v>
      </c>
    </row>
    <row r="7435" spans="1:10" ht="15.75">
      <c r="A7435" s="37">
        <f t="shared" si="231"/>
        <v>7431</v>
      </c>
      <c r="B7435" s="113" t="s">
        <v>199</v>
      </c>
      <c r="C7435" s="92" t="s">
        <v>12821</v>
      </c>
      <c r="D7435" s="92" t="s">
        <v>12822</v>
      </c>
      <c r="E7435" s="92" t="s">
        <v>211</v>
      </c>
      <c r="F7435" s="92" t="s">
        <v>200</v>
      </c>
      <c r="G7435" s="92">
        <v>1</v>
      </c>
      <c r="H7435" s="119">
        <v>1874.25</v>
      </c>
      <c r="I7435" s="163">
        <v>0.25</v>
      </c>
      <c r="J7435" s="157">
        <f t="shared" si="230"/>
        <v>1405.6875</v>
      </c>
    </row>
    <row r="7436" spans="1:10" ht="15.75">
      <c r="A7436" s="37">
        <f t="shared" si="231"/>
        <v>7432</v>
      </c>
      <c r="B7436" s="113" t="s">
        <v>199</v>
      </c>
      <c r="C7436" s="92" t="s">
        <v>12823</v>
      </c>
      <c r="D7436" s="92" t="s">
        <v>12824</v>
      </c>
      <c r="E7436" s="92" t="s">
        <v>211</v>
      </c>
      <c r="F7436" s="92" t="s">
        <v>200</v>
      </c>
      <c r="G7436" s="92">
        <v>1</v>
      </c>
      <c r="H7436" s="119">
        <v>2409.75</v>
      </c>
      <c r="I7436" s="163">
        <v>0.25</v>
      </c>
      <c r="J7436" s="157">
        <f t="shared" si="230"/>
        <v>1807.3125</v>
      </c>
    </row>
    <row r="7437" spans="1:10" ht="30">
      <c r="A7437" s="37">
        <f t="shared" si="231"/>
        <v>7433</v>
      </c>
      <c r="B7437" s="113" t="s">
        <v>199</v>
      </c>
      <c r="C7437" s="93" t="s">
        <v>12825</v>
      </c>
      <c r="D7437" s="138" t="s">
        <v>12826</v>
      </c>
      <c r="E7437" s="92" t="s">
        <v>211</v>
      </c>
      <c r="F7437" s="92" t="s">
        <v>200</v>
      </c>
      <c r="G7437" s="92">
        <v>1</v>
      </c>
      <c r="H7437" s="119">
        <v>3309.39</v>
      </c>
      <c r="I7437" s="163">
        <v>0.25</v>
      </c>
      <c r="J7437" s="157">
        <f t="shared" si="230"/>
        <v>2482.0425</v>
      </c>
    </row>
    <row r="7438" spans="1:10" ht="90">
      <c r="A7438" s="37">
        <f t="shared" si="231"/>
        <v>7434</v>
      </c>
      <c r="B7438" s="113" t="s">
        <v>199</v>
      </c>
      <c r="C7438" s="93" t="s">
        <v>12827</v>
      </c>
      <c r="D7438" s="138" t="s">
        <v>12828</v>
      </c>
      <c r="E7438" s="92" t="s">
        <v>211</v>
      </c>
      <c r="F7438" s="92" t="s">
        <v>200</v>
      </c>
      <c r="G7438" s="92">
        <v>1</v>
      </c>
      <c r="H7438" s="119">
        <v>1477.98</v>
      </c>
      <c r="I7438" s="163">
        <v>0.25</v>
      </c>
      <c r="J7438" s="157">
        <f t="shared" si="230"/>
        <v>1108.4850000000001</v>
      </c>
    </row>
    <row r="7439" spans="1:10" ht="15.75">
      <c r="A7439" s="37">
        <f t="shared" si="231"/>
        <v>7435</v>
      </c>
      <c r="B7439" s="113" t="s">
        <v>199</v>
      </c>
      <c r="C7439" s="139" t="s">
        <v>12829</v>
      </c>
      <c r="D7439" s="92" t="s">
        <v>12830</v>
      </c>
      <c r="E7439" s="92" t="s">
        <v>211</v>
      </c>
      <c r="F7439" s="92" t="s">
        <v>200</v>
      </c>
      <c r="G7439" s="92">
        <v>1</v>
      </c>
      <c r="H7439" s="119">
        <v>10861.68</v>
      </c>
      <c r="I7439" s="163">
        <v>0.25</v>
      </c>
      <c r="J7439" s="157">
        <f t="shared" si="230"/>
        <v>8146.26</v>
      </c>
    </row>
    <row r="7440" spans="1:10" ht="15.75">
      <c r="A7440" s="37">
        <f t="shared" si="231"/>
        <v>7436</v>
      </c>
      <c r="B7440" s="113" t="s">
        <v>199</v>
      </c>
      <c r="C7440" s="139" t="s">
        <v>12831</v>
      </c>
      <c r="D7440" s="92" t="s">
        <v>12832</v>
      </c>
      <c r="E7440" s="92" t="s">
        <v>211</v>
      </c>
      <c r="F7440" s="92" t="s">
        <v>200</v>
      </c>
      <c r="G7440" s="92">
        <v>1</v>
      </c>
      <c r="H7440" s="119">
        <v>12233.6</v>
      </c>
      <c r="I7440" s="163">
        <v>0.25</v>
      </c>
      <c r="J7440" s="157">
        <f t="shared" si="230"/>
        <v>9175.2000000000007</v>
      </c>
    </row>
    <row r="7441" spans="1:10" ht="15.75">
      <c r="A7441" s="37">
        <f t="shared" si="231"/>
        <v>7437</v>
      </c>
      <c r="B7441" s="113" t="s">
        <v>199</v>
      </c>
      <c r="C7441" s="139" t="s">
        <v>12833</v>
      </c>
      <c r="D7441" s="92" t="s">
        <v>12834</v>
      </c>
      <c r="E7441" s="92" t="s">
        <v>211</v>
      </c>
      <c r="F7441" s="92" t="s">
        <v>200</v>
      </c>
      <c r="G7441" s="92">
        <v>1</v>
      </c>
      <c r="H7441" s="119">
        <v>16655.37</v>
      </c>
      <c r="I7441" s="163">
        <v>0.25</v>
      </c>
      <c r="J7441" s="157">
        <f t="shared" si="230"/>
        <v>12491.5275</v>
      </c>
    </row>
    <row r="7442" spans="1:10" ht="15.75">
      <c r="A7442" s="37">
        <f t="shared" si="231"/>
        <v>7438</v>
      </c>
      <c r="B7442" s="113" t="s">
        <v>199</v>
      </c>
      <c r="C7442" s="139" t="s">
        <v>12835</v>
      </c>
      <c r="D7442" s="92" t="s">
        <v>12836</v>
      </c>
      <c r="E7442" s="92" t="s">
        <v>211</v>
      </c>
      <c r="F7442" s="92" t="s">
        <v>200</v>
      </c>
      <c r="G7442" s="92">
        <v>1</v>
      </c>
      <c r="H7442" s="119">
        <v>18849.29</v>
      </c>
      <c r="I7442" s="163">
        <v>0.25</v>
      </c>
      <c r="J7442" s="157">
        <f t="shared" si="230"/>
        <v>14136.967500000001</v>
      </c>
    </row>
    <row r="7443" spans="1:10" ht="15.75">
      <c r="A7443" s="37">
        <f t="shared" si="231"/>
        <v>7439</v>
      </c>
      <c r="B7443" s="113" t="s">
        <v>199</v>
      </c>
      <c r="C7443" s="139" t="s">
        <v>12837</v>
      </c>
      <c r="D7443" s="92" t="s">
        <v>12838</v>
      </c>
      <c r="E7443" s="92" t="s">
        <v>211</v>
      </c>
      <c r="F7443" s="92" t="s">
        <v>200</v>
      </c>
      <c r="G7443" s="92">
        <v>1</v>
      </c>
      <c r="H7443" s="119">
        <v>26145.22</v>
      </c>
      <c r="I7443" s="163">
        <v>0.25</v>
      </c>
      <c r="J7443" s="157">
        <f t="shared" si="230"/>
        <v>19608.915000000001</v>
      </c>
    </row>
    <row r="7444" spans="1:10" ht="15.75">
      <c r="A7444" s="37">
        <f t="shared" si="231"/>
        <v>7440</v>
      </c>
      <c r="B7444" s="113" t="s">
        <v>199</v>
      </c>
      <c r="C7444" s="139" t="s">
        <v>12839</v>
      </c>
      <c r="D7444" s="92" t="s">
        <v>12840</v>
      </c>
      <c r="E7444" s="92" t="s">
        <v>211</v>
      </c>
      <c r="F7444" s="92" t="s">
        <v>200</v>
      </c>
      <c r="G7444" s="92">
        <v>1</v>
      </c>
      <c r="H7444" s="119">
        <v>29438.85</v>
      </c>
      <c r="I7444" s="163">
        <v>0.25</v>
      </c>
      <c r="J7444" s="157">
        <f t="shared" si="230"/>
        <v>22079.137499999997</v>
      </c>
    </row>
    <row r="7445" spans="1:10" ht="15.75">
      <c r="A7445" s="37">
        <f t="shared" si="231"/>
        <v>7441</v>
      </c>
      <c r="B7445" s="113" t="s">
        <v>199</v>
      </c>
      <c r="C7445" s="139" t="s">
        <v>12841</v>
      </c>
      <c r="D7445" s="92" t="s">
        <v>12842</v>
      </c>
      <c r="E7445" s="92" t="s">
        <v>211</v>
      </c>
      <c r="F7445" s="92" t="s">
        <v>200</v>
      </c>
      <c r="G7445" s="92">
        <v>1</v>
      </c>
      <c r="H7445" s="119">
        <v>32721.200000000001</v>
      </c>
      <c r="I7445" s="163">
        <v>0.25</v>
      </c>
      <c r="J7445" s="157">
        <f t="shared" si="230"/>
        <v>24540.9</v>
      </c>
    </row>
    <row r="7446" spans="1:10" ht="15.75">
      <c r="A7446" s="37">
        <f t="shared" si="231"/>
        <v>7442</v>
      </c>
      <c r="B7446" s="113" t="s">
        <v>199</v>
      </c>
      <c r="C7446" s="139" t="s">
        <v>12843</v>
      </c>
      <c r="D7446" s="92" t="s">
        <v>12844</v>
      </c>
      <c r="E7446" s="92" t="s">
        <v>211</v>
      </c>
      <c r="F7446" s="92" t="s">
        <v>200</v>
      </c>
      <c r="G7446" s="92">
        <v>1</v>
      </c>
      <c r="H7446" s="119">
        <v>37114.620000000003</v>
      </c>
      <c r="I7446" s="163">
        <v>0.25</v>
      </c>
      <c r="J7446" s="157">
        <f t="shared" si="230"/>
        <v>27835.965000000004</v>
      </c>
    </row>
    <row r="7447" spans="1:10" ht="15.75">
      <c r="A7447" s="37">
        <f t="shared" si="231"/>
        <v>7443</v>
      </c>
      <c r="B7447" s="113" t="s">
        <v>199</v>
      </c>
      <c r="C7447" s="139" t="s">
        <v>12845</v>
      </c>
      <c r="D7447" s="92" t="s">
        <v>12846</v>
      </c>
      <c r="E7447" s="92" t="s">
        <v>211</v>
      </c>
      <c r="F7447" s="92" t="s">
        <v>200</v>
      </c>
      <c r="G7447" s="92">
        <v>1</v>
      </c>
      <c r="H7447" s="119">
        <v>41462.03</v>
      </c>
      <c r="I7447" s="163">
        <v>0.25</v>
      </c>
      <c r="J7447" s="157">
        <f t="shared" si="230"/>
        <v>31096.522499999999</v>
      </c>
    </row>
    <row r="7448" spans="1:10" ht="15.75">
      <c r="A7448" s="37">
        <f t="shared" si="231"/>
        <v>7444</v>
      </c>
      <c r="B7448" s="113" t="s">
        <v>199</v>
      </c>
      <c r="C7448" s="139" t="s">
        <v>12847</v>
      </c>
      <c r="D7448" s="92" t="s">
        <v>12848</v>
      </c>
      <c r="E7448" s="92" t="s">
        <v>211</v>
      </c>
      <c r="F7448" s="92" t="s">
        <v>200</v>
      </c>
      <c r="G7448" s="92">
        <v>1</v>
      </c>
      <c r="H7448" s="119">
        <v>55946.89</v>
      </c>
      <c r="I7448" s="163">
        <v>0.25</v>
      </c>
      <c r="J7448" s="157">
        <f t="shared" ref="J7448:J7481" si="232">H7448*(1-I7448)</f>
        <v>41960.167499999996</v>
      </c>
    </row>
    <row r="7449" spans="1:10" ht="15.75">
      <c r="A7449" s="37">
        <f t="shared" si="231"/>
        <v>7445</v>
      </c>
      <c r="B7449" s="122" t="s">
        <v>206</v>
      </c>
      <c r="C7449" s="140" t="s">
        <v>12849</v>
      </c>
      <c r="D7449" s="122" t="s">
        <v>12850</v>
      </c>
      <c r="E7449" s="122" t="s">
        <v>211</v>
      </c>
      <c r="F7449" s="122"/>
      <c r="G7449" s="122">
        <v>1</v>
      </c>
      <c r="H7449" s="154">
        <v>81</v>
      </c>
      <c r="I7449" s="164">
        <v>0.25</v>
      </c>
      <c r="J7449" s="157">
        <f t="shared" si="232"/>
        <v>60.75</v>
      </c>
    </row>
    <row r="7450" spans="1:10" ht="15.75">
      <c r="A7450" s="37">
        <f t="shared" si="231"/>
        <v>7446</v>
      </c>
      <c r="B7450" s="122" t="s">
        <v>206</v>
      </c>
      <c r="C7450" s="140" t="s">
        <v>12851</v>
      </c>
      <c r="D7450" s="122" t="s">
        <v>12852</v>
      </c>
      <c r="E7450" s="122" t="s">
        <v>211</v>
      </c>
      <c r="F7450" s="122"/>
      <c r="G7450" s="122">
        <v>1</v>
      </c>
      <c r="H7450" s="154">
        <v>640</v>
      </c>
      <c r="I7450" s="164">
        <v>0.25</v>
      </c>
      <c r="J7450" s="157">
        <f t="shared" si="232"/>
        <v>480</v>
      </c>
    </row>
    <row r="7451" spans="1:10" ht="15.75">
      <c r="A7451" s="37">
        <f t="shared" si="231"/>
        <v>7447</v>
      </c>
      <c r="B7451" s="122" t="s">
        <v>206</v>
      </c>
      <c r="C7451" s="140" t="s">
        <v>12853</v>
      </c>
      <c r="D7451" s="122" t="s">
        <v>12854</v>
      </c>
      <c r="E7451" s="122" t="s">
        <v>211</v>
      </c>
      <c r="F7451" s="122"/>
      <c r="G7451" s="122">
        <v>1</v>
      </c>
      <c r="H7451" s="154">
        <v>374</v>
      </c>
      <c r="I7451" s="164">
        <v>0.25</v>
      </c>
      <c r="J7451" s="157">
        <f t="shared" si="232"/>
        <v>280.5</v>
      </c>
    </row>
    <row r="7452" spans="1:10" ht="15.75">
      <c r="A7452" s="37">
        <f t="shared" si="231"/>
        <v>7448</v>
      </c>
      <c r="B7452" s="122" t="s">
        <v>206</v>
      </c>
      <c r="C7452" s="140" t="s">
        <v>12855</v>
      </c>
      <c r="D7452" s="122" t="s">
        <v>12856</v>
      </c>
      <c r="E7452" s="122" t="s">
        <v>211</v>
      </c>
      <c r="F7452" s="122"/>
      <c r="G7452" s="122">
        <v>1</v>
      </c>
      <c r="H7452" s="154">
        <v>374</v>
      </c>
      <c r="I7452" s="164">
        <v>0.25</v>
      </c>
      <c r="J7452" s="157">
        <f t="shared" si="232"/>
        <v>280.5</v>
      </c>
    </row>
    <row r="7453" spans="1:10" ht="15.75">
      <c r="A7453" s="37">
        <f t="shared" si="231"/>
        <v>7449</v>
      </c>
      <c r="B7453" s="122" t="s">
        <v>206</v>
      </c>
      <c r="C7453" s="140" t="s">
        <v>12857</v>
      </c>
      <c r="D7453" s="122" t="s">
        <v>12858</v>
      </c>
      <c r="E7453" s="122" t="s">
        <v>211</v>
      </c>
      <c r="F7453" s="122"/>
      <c r="G7453" s="122">
        <v>1</v>
      </c>
      <c r="H7453" s="154">
        <v>129</v>
      </c>
      <c r="I7453" s="164">
        <v>0.25</v>
      </c>
      <c r="J7453" s="157">
        <f t="shared" si="232"/>
        <v>96.75</v>
      </c>
    </row>
    <row r="7454" spans="1:10" ht="15.75">
      <c r="A7454" s="37">
        <f t="shared" si="231"/>
        <v>7450</v>
      </c>
      <c r="B7454" s="122" t="s">
        <v>206</v>
      </c>
      <c r="C7454" s="140" t="s">
        <v>12859</v>
      </c>
      <c r="D7454" s="122" t="s">
        <v>12860</v>
      </c>
      <c r="E7454" s="122" t="s">
        <v>211</v>
      </c>
      <c r="F7454" s="122"/>
      <c r="G7454" s="122">
        <v>1</v>
      </c>
      <c r="H7454" s="154">
        <v>129</v>
      </c>
      <c r="I7454" s="164">
        <v>0.25</v>
      </c>
      <c r="J7454" s="157">
        <f t="shared" si="232"/>
        <v>96.75</v>
      </c>
    </row>
    <row r="7455" spans="1:10" ht="15.75">
      <c r="A7455" s="37">
        <f t="shared" si="231"/>
        <v>7451</v>
      </c>
      <c r="B7455" s="122" t="s">
        <v>206</v>
      </c>
      <c r="C7455" s="140" t="s">
        <v>12861</v>
      </c>
      <c r="D7455" s="122" t="s">
        <v>12862</v>
      </c>
      <c r="E7455" s="122" t="s">
        <v>211</v>
      </c>
      <c r="F7455" s="122"/>
      <c r="G7455" s="122">
        <v>1</v>
      </c>
      <c r="H7455" s="154">
        <v>146</v>
      </c>
      <c r="I7455" s="164">
        <v>0.25</v>
      </c>
      <c r="J7455" s="157">
        <f t="shared" si="232"/>
        <v>109.5</v>
      </c>
    </row>
    <row r="7456" spans="1:10" ht="15.75">
      <c r="A7456" s="37">
        <f t="shared" si="231"/>
        <v>7452</v>
      </c>
      <c r="B7456" s="122" t="s">
        <v>206</v>
      </c>
      <c r="C7456" s="140" t="s">
        <v>12863</v>
      </c>
      <c r="D7456" s="122" t="s">
        <v>12864</v>
      </c>
      <c r="E7456" s="122" t="s">
        <v>211</v>
      </c>
      <c r="F7456" s="122"/>
      <c r="G7456" s="122">
        <v>1</v>
      </c>
      <c r="H7456" s="154">
        <v>449</v>
      </c>
      <c r="I7456" s="164">
        <v>0.25</v>
      </c>
      <c r="J7456" s="157">
        <f t="shared" si="232"/>
        <v>336.75</v>
      </c>
    </row>
    <row r="7457" spans="1:10" ht="15.75">
      <c r="A7457" s="37">
        <f t="shared" si="231"/>
        <v>7453</v>
      </c>
      <c r="B7457" s="122" t="s">
        <v>206</v>
      </c>
      <c r="C7457" s="140" t="s">
        <v>12865</v>
      </c>
      <c r="D7457" s="122" t="s">
        <v>12866</v>
      </c>
      <c r="E7457" s="122" t="s">
        <v>211</v>
      </c>
      <c r="F7457" s="122"/>
      <c r="G7457" s="122">
        <v>1</v>
      </c>
      <c r="H7457" s="154">
        <v>530</v>
      </c>
      <c r="I7457" s="164">
        <v>0.25</v>
      </c>
      <c r="J7457" s="157">
        <f t="shared" si="232"/>
        <v>397.5</v>
      </c>
    </row>
    <row r="7458" spans="1:10" ht="15.75">
      <c r="A7458" s="37">
        <f t="shared" si="231"/>
        <v>7454</v>
      </c>
      <c r="B7458" s="122" t="s">
        <v>206</v>
      </c>
      <c r="C7458" s="140" t="s">
        <v>12867</v>
      </c>
      <c r="D7458" s="122" t="s">
        <v>12868</v>
      </c>
      <c r="E7458" s="122" t="s">
        <v>211</v>
      </c>
      <c r="F7458" s="122"/>
      <c r="G7458" s="122">
        <v>1</v>
      </c>
      <c r="H7458" s="154">
        <v>449</v>
      </c>
      <c r="I7458" s="164">
        <v>0.25</v>
      </c>
      <c r="J7458" s="157">
        <f t="shared" si="232"/>
        <v>336.75</v>
      </c>
    </row>
    <row r="7459" spans="1:10" ht="15.75">
      <c r="A7459" s="37">
        <f t="shared" si="231"/>
        <v>7455</v>
      </c>
      <c r="B7459" s="122" t="s">
        <v>206</v>
      </c>
      <c r="C7459" s="140" t="s">
        <v>12869</v>
      </c>
      <c r="D7459" s="122" t="s">
        <v>12870</v>
      </c>
      <c r="E7459" s="122" t="s">
        <v>211</v>
      </c>
      <c r="F7459" s="122"/>
      <c r="G7459" s="122">
        <v>1</v>
      </c>
      <c r="H7459" s="154">
        <v>449</v>
      </c>
      <c r="I7459" s="164">
        <v>0.25</v>
      </c>
      <c r="J7459" s="157">
        <f t="shared" si="232"/>
        <v>336.75</v>
      </c>
    </row>
    <row r="7460" spans="1:10" ht="15.75">
      <c r="A7460" s="37">
        <f t="shared" si="231"/>
        <v>7456</v>
      </c>
      <c r="B7460" s="122" t="s">
        <v>206</v>
      </c>
      <c r="C7460" s="140" t="s">
        <v>12871</v>
      </c>
      <c r="D7460" s="122" t="s">
        <v>12872</v>
      </c>
      <c r="E7460" s="122" t="s">
        <v>211</v>
      </c>
      <c r="F7460" s="122"/>
      <c r="G7460" s="122">
        <v>1</v>
      </c>
      <c r="H7460" s="154">
        <v>449</v>
      </c>
      <c r="I7460" s="164">
        <v>0.25</v>
      </c>
      <c r="J7460" s="157">
        <f t="shared" si="232"/>
        <v>336.75</v>
      </c>
    </row>
    <row r="7461" spans="1:10" ht="15.75">
      <c r="A7461" s="37">
        <f t="shared" si="231"/>
        <v>7457</v>
      </c>
      <c r="B7461" s="122" t="s">
        <v>206</v>
      </c>
      <c r="C7461" s="140" t="s">
        <v>12873</v>
      </c>
      <c r="D7461" s="122" t="s">
        <v>12874</v>
      </c>
      <c r="E7461" s="122" t="s">
        <v>211</v>
      </c>
      <c r="F7461" s="122"/>
      <c r="G7461" s="122">
        <v>1</v>
      </c>
      <c r="H7461" s="154">
        <v>449</v>
      </c>
      <c r="I7461" s="164">
        <v>0.25</v>
      </c>
      <c r="J7461" s="157">
        <f t="shared" si="232"/>
        <v>336.75</v>
      </c>
    </row>
    <row r="7462" spans="1:10" ht="15.75">
      <c r="A7462" s="37">
        <f t="shared" si="231"/>
        <v>7458</v>
      </c>
      <c r="B7462" s="122" t="s">
        <v>206</v>
      </c>
      <c r="C7462" s="140" t="s">
        <v>12875</v>
      </c>
      <c r="D7462" s="122" t="s">
        <v>12876</v>
      </c>
      <c r="E7462" s="122" t="s">
        <v>211</v>
      </c>
      <c r="F7462" s="122"/>
      <c r="G7462" s="122">
        <v>1</v>
      </c>
      <c r="H7462" s="154">
        <v>530</v>
      </c>
      <c r="I7462" s="164">
        <v>0.25</v>
      </c>
      <c r="J7462" s="157">
        <f t="shared" si="232"/>
        <v>397.5</v>
      </c>
    </row>
    <row r="7463" spans="1:10" ht="15.75">
      <c r="A7463" s="37">
        <f t="shared" si="231"/>
        <v>7459</v>
      </c>
      <c r="B7463" s="122" t="s">
        <v>206</v>
      </c>
      <c r="C7463" s="140" t="s">
        <v>12877</v>
      </c>
      <c r="D7463" s="122" t="s">
        <v>12878</v>
      </c>
      <c r="E7463" s="122" t="s">
        <v>211</v>
      </c>
      <c r="F7463" s="122"/>
      <c r="G7463" s="122">
        <v>1</v>
      </c>
      <c r="H7463" s="154">
        <v>530</v>
      </c>
      <c r="I7463" s="164">
        <v>0.25</v>
      </c>
      <c r="J7463" s="157">
        <f t="shared" si="232"/>
        <v>397.5</v>
      </c>
    </row>
    <row r="7464" spans="1:10" ht="15.75">
      <c r="A7464" s="37">
        <f t="shared" si="231"/>
        <v>7460</v>
      </c>
      <c r="B7464" s="122" t="s">
        <v>206</v>
      </c>
      <c r="C7464" s="140" t="s">
        <v>12879</v>
      </c>
      <c r="D7464" s="122" t="s">
        <v>12880</v>
      </c>
      <c r="E7464" s="122" t="s">
        <v>211</v>
      </c>
      <c r="F7464" s="122"/>
      <c r="G7464" s="122">
        <v>1</v>
      </c>
      <c r="H7464" s="154">
        <v>449</v>
      </c>
      <c r="I7464" s="164">
        <v>0.25</v>
      </c>
      <c r="J7464" s="157">
        <f t="shared" si="232"/>
        <v>336.75</v>
      </c>
    </row>
    <row r="7465" spans="1:10" ht="15.75">
      <c r="A7465" s="37">
        <f t="shared" si="231"/>
        <v>7461</v>
      </c>
      <c r="B7465" s="122" t="s">
        <v>206</v>
      </c>
      <c r="C7465" s="140" t="s">
        <v>12881</v>
      </c>
      <c r="D7465" s="122" t="s">
        <v>12882</v>
      </c>
      <c r="E7465" s="122" t="s">
        <v>211</v>
      </c>
      <c r="F7465" s="122"/>
      <c r="G7465" s="122">
        <v>1</v>
      </c>
      <c r="H7465" s="154">
        <v>449</v>
      </c>
      <c r="I7465" s="164">
        <v>0.25</v>
      </c>
      <c r="J7465" s="157">
        <f t="shared" si="232"/>
        <v>336.75</v>
      </c>
    </row>
    <row r="7466" spans="1:10" ht="15.75">
      <c r="A7466" s="37">
        <f t="shared" si="231"/>
        <v>7462</v>
      </c>
      <c r="B7466" s="122" t="s">
        <v>206</v>
      </c>
      <c r="C7466" s="140" t="s">
        <v>12883</v>
      </c>
      <c r="D7466" s="122" t="s">
        <v>12884</v>
      </c>
      <c r="E7466" s="122" t="s">
        <v>211</v>
      </c>
      <c r="F7466" s="122"/>
      <c r="G7466" s="122">
        <v>1</v>
      </c>
      <c r="H7466" s="154">
        <v>758</v>
      </c>
      <c r="I7466" s="164">
        <v>0.25</v>
      </c>
      <c r="J7466" s="157">
        <f t="shared" si="232"/>
        <v>568.5</v>
      </c>
    </row>
    <row r="7467" spans="1:10" ht="15.75">
      <c r="A7467" s="37">
        <f t="shared" si="231"/>
        <v>7463</v>
      </c>
      <c r="B7467" s="122" t="s">
        <v>206</v>
      </c>
      <c r="C7467" s="140" t="s">
        <v>12885</v>
      </c>
      <c r="D7467" s="122" t="s">
        <v>12886</v>
      </c>
      <c r="E7467" s="122" t="s">
        <v>211</v>
      </c>
      <c r="F7467" s="122"/>
      <c r="G7467" s="122">
        <v>1</v>
      </c>
      <c r="H7467" s="154">
        <v>758</v>
      </c>
      <c r="I7467" s="164">
        <v>0.25</v>
      </c>
      <c r="J7467" s="157">
        <f t="shared" si="232"/>
        <v>568.5</v>
      </c>
    </row>
    <row r="7468" spans="1:10" ht="15.75">
      <c r="A7468" s="37">
        <f t="shared" si="231"/>
        <v>7464</v>
      </c>
      <c r="B7468" s="122" t="s">
        <v>206</v>
      </c>
      <c r="C7468" s="140" t="s">
        <v>12887</v>
      </c>
      <c r="D7468" s="122" t="s">
        <v>12888</v>
      </c>
      <c r="E7468" s="122" t="s">
        <v>211</v>
      </c>
      <c r="F7468" s="122"/>
      <c r="G7468" s="122">
        <v>1</v>
      </c>
      <c r="H7468" s="154">
        <v>758</v>
      </c>
      <c r="I7468" s="164">
        <v>0.25</v>
      </c>
      <c r="J7468" s="157">
        <f t="shared" si="232"/>
        <v>568.5</v>
      </c>
    </row>
    <row r="7469" spans="1:10" ht="15.75">
      <c r="A7469" s="37">
        <f t="shared" si="231"/>
        <v>7465</v>
      </c>
      <c r="B7469" s="122" t="s">
        <v>206</v>
      </c>
      <c r="C7469" s="140" t="s">
        <v>12889</v>
      </c>
      <c r="D7469" s="122" t="s">
        <v>12890</v>
      </c>
      <c r="E7469" s="122" t="s">
        <v>211</v>
      </c>
      <c r="F7469" s="122"/>
      <c r="G7469" s="122">
        <v>1</v>
      </c>
      <c r="H7469" s="154">
        <v>758</v>
      </c>
      <c r="I7469" s="164">
        <v>0.25</v>
      </c>
      <c r="J7469" s="157">
        <f t="shared" si="232"/>
        <v>568.5</v>
      </c>
    </row>
    <row r="7470" spans="1:10" ht="15.75">
      <c r="A7470" s="37">
        <f t="shared" si="231"/>
        <v>7466</v>
      </c>
      <c r="B7470" s="122" t="s">
        <v>206</v>
      </c>
      <c r="C7470" s="140" t="s">
        <v>12891</v>
      </c>
      <c r="D7470" s="122" t="s">
        <v>12892</v>
      </c>
      <c r="E7470" s="122" t="s">
        <v>211</v>
      </c>
      <c r="F7470" s="122"/>
      <c r="G7470" s="122">
        <v>1</v>
      </c>
      <c r="H7470" s="154">
        <v>758</v>
      </c>
      <c r="I7470" s="164">
        <v>0.25</v>
      </c>
      <c r="J7470" s="157">
        <f t="shared" si="232"/>
        <v>568.5</v>
      </c>
    </row>
    <row r="7471" spans="1:10" ht="15.75">
      <c r="A7471" s="37">
        <f t="shared" si="231"/>
        <v>7467</v>
      </c>
      <c r="B7471" s="122" t="s">
        <v>206</v>
      </c>
      <c r="C7471" s="140" t="s">
        <v>12893</v>
      </c>
      <c r="D7471" s="122" t="s">
        <v>12894</v>
      </c>
      <c r="E7471" s="122" t="s">
        <v>211</v>
      </c>
      <c r="F7471" s="122"/>
      <c r="G7471" s="122">
        <v>1</v>
      </c>
      <c r="H7471" s="154">
        <v>758</v>
      </c>
      <c r="I7471" s="164">
        <v>0.25</v>
      </c>
      <c r="J7471" s="157">
        <f t="shared" si="232"/>
        <v>568.5</v>
      </c>
    </row>
    <row r="7472" spans="1:10" ht="15.75">
      <c r="A7472" s="37">
        <f t="shared" si="231"/>
        <v>7468</v>
      </c>
      <c r="B7472" s="122" t="s">
        <v>206</v>
      </c>
      <c r="C7472" s="140" t="s">
        <v>12895</v>
      </c>
      <c r="D7472" s="122" t="s">
        <v>12896</v>
      </c>
      <c r="E7472" s="122" t="s">
        <v>211</v>
      </c>
      <c r="F7472" s="122"/>
      <c r="G7472" s="122">
        <v>1</v>
      </c>
      <c r="H7472" s="154">
        <v>758</v>
      </c>
      <c r="I7472" s="164">
        <v>0.25</v>
      </c>
      <c r="J7472" s="157">
        <f t="shared" si="232"/>
        <v>568.5</v>
      </c>
    </row>
    <row r="7473" spans="1:10" ht="15.75">
      <c r="A7473" s="37">
        <f t="shared" si="231"/>
        <v>7469</v>
      </c>
      <c r="B7473" s="122" t="s">
        <v>206</v>
      </c>
      <c r="C7473" s="140" t="s">
        <v>12897</v>
      </c>
      <c r="D7473" s="122" t="s">
        <v>12898</v>
      </c>
      <c r="E7473" s="122" t="s">
        <v>211</v>
      </c>
      <c r="F7473" s="122"/>
      <c r="G7473" s="122">
        <v>1</v>
      </c>
      <c r="H7473" s="154">
        <v>758</v>
      </c>
      <c r="I7473" s="164">
        <v>0.25</v>
      </c>
      <c r="J7473" s="157">
        <f t="shared" si="232"/>
        <v>568.5</v>
      </c>
    </row>
    <row r="7474" spans="1:10" ht="15.75">
      <c r="A7474" s="37">
        <f t="shared" si="231"/>
        <v>7470</v>
      </c>
      <c r="B7474" s="122" t="s">
        <v>206</v>
      </c>
      <c r="C7474" s="140" t="s">
        <v>12899</v>
      </c>
      <c r="D7474" s="122" t="s">
        <v>12900</v>
      </c>
      <c r="E7474" s="122" t="s">
        <v>211</v>
      </c>
      <c r="F7474" s="122"/>
      <c r="G7474" s="122">
        <v>1</v>
      </c>
      <c r="H7474" s="154">
        <v>758</v>
      </c>
      <c r="I7474" s="164">
        <v>0.25</v>
      </c>
      <c r="J7474" s="157">
        <f t="shared" si="232"/>
        <v>568.5</v>
      </c>
    </row>
    <row r="7475" spans="1:10" ht="15.75">
      <c r="A7475" s="37">
        <f t="shared" si="231"/>
        <v>7471</v>
      </c>
      <c r="B7475" s="122" t="s">
        <v>206</v>
      </c>
      <c r="C7475" s="140" t="s">
        <v>12901</v>
      </c>
      <c r="D7475" s="122" t="s">
        <v>12902</v>
      </c>
      <c r="E7475" s="122" t="s">
        <v>211</v>
      </c>
      <c r="F7475" s="122"/>
      <c r="G7475" s="122">
        <v>1</v>
      </c>
      <c r="H7475" s="154">
        <v>758</v>
      </c>
      <c r="I7475" s="164">
        <v>0.25</v>
      </c>
      <c r="J7475" s="157">
        <f t="shared" si="232"/>
        <v>568.5</v>
      </c>
    </row>
    <row r="7476" spans="1:10" ht="15.75">
      <c r="A7476" s="37">
        <f t="shared" si="231"/>
        <v>7472</v>
      </c>
      <c r="B7476" s="122" t="s">
        <v>206</v>
      </c>
      <c r="C7476" s="140" t="s">
        <v>12903</v>
      </c>
      <c r="D7476" s="122" t="s">
        <v>12904</v>
      </c>
      <c r="E7476" s="122" t="s">
        <v>211</v>
      </c>
      <c r="F7476" s="122"/>
      <c r="G7476" s="122">
        <v>1</v>
      </c>
      <c r="H7476" s="154">
        <v>758</v>
      </c>
      <c r="I7476" s="164">
        <v>0.25</v>
      </c>
      <c r="J7476" s="157">
        <f t="shared" si="232"/>
        <v>568.5</v>
      </c>
    </row>
    <row r="7477" spans="1:10" ht="15.75">
      <c r="A7477" s="37">
        <f t="shared" si="231"/>
        <v>7473</v>
      </c>
      <c r="B7477" s="122" t="s">
        <v>206</v>
      </c>
      <c r="C7477" s="140" t="s">
        <v>12905</v>
      </c>
      <c r="D7477" s="122" t="s">
        <v>12906</v>
      </c>
      <c r="E7477" s="122" t="s">
        <v>211</v>
      </c>
      <c r="F7477" s="122"/>
      <c r="G7477" s="122">
        <v>1</v>
      </c>
      <c r="H7477" s="154">
        <v>758</v>
      </c>
      <c r="I7477" s="164">
        <v>0.25</v>
      </c>
      <c r="J7477" s="157">
        <f t="shared" si="232"/>
        <v>568.5</v>
      </c>
    </row>
    <row r="7478" spans="1:10" ht="15.75">
      <c r="A7478" s="37">
        <f t="shared" si="231"/>
        <v>7474</v>
      </c>
      <c r="B7478" s="122" t="s">
        <v>206</v>
      </c>
      <c r="C7478" s="140" t="s">
        <v>12907</v>
      </c>
      <c r="D7478" s="122" t="s">
        <v>12908</v>
      </c>
      <c r="E7478" s="122" t="s">
        <v>211</v>
      </c>
      <c r="F7478" s="122"/>
      <c r="G7478" s="122">
        <v>1</v>
      </c>
      <c r="H7478" s="154">
        <v>758</v>
      </c>
      <c r="I7478" s="164">
        <v>0.25</v>
      </c>
      <c r="J7478" s="157">
        <f t="shared" si="232"/>
        <v>568.5</v>
      </c>
    </row>
    <row r="7479" spans="1:10" ht="15.75">
      <c r="A7479" s="37">
        <f t="shared" si="231"/>
        <v>7475</v>
      </c>
      <c r="B7479" s="122" t="s">
        <v>206</v>
      </c>
      <c r="C7479" s="140" t="s">
        <v>12909</v>
      </c>
      <c r="D7479" s="122" t="s">
        <v>12910</v>
      </c>
      <c r="E7479" s="122" t="s">
        <v>211</v>
      </c>
      <c r="F7479" s="122"/>
      <c r="G7479" s="122">
        <v>1</v>
      </c>
      <c r="H7479" s="154">
        <v>758</v>
      </c>
      <c r="I7479" s="164">
        <v>0.25</v>
      </c>
      <c r="J7479" s="157">
        <f t="shared" si="232"/>
        <v>568.5</v>
      </c>
    </row>
    <row r="7480" spans="1:10" ht="15.75">
      <c r="A7480" s="37">
        <f t="shared" si="231"/>
        <v>7476</v>
      </c>
      <c r="B7480" s="122" t="s">
        <v>206</v>
      </c>
      <c r="C7480" s="140" t="s">
        <v>12911</v>
      </c>
      <c r="D7480" s="122" t="s">
        <v>12912</v>
      </c>
      <c r="E7480" s="122" t="s">
        <v>211</v>
      </c>
      <c r="F7480" s="122"/>
      <c r="G7480" s="122">
        <v>1</v>
      </c>
      <c r="H7480" s="154">
        <v>758</v>
      </c>
      <c r="I7480" s="164">
        <v>0.25</v>
      </c>
      <c r="J7480" s="157">
        <f t="shared" si="232"/>
        <v>568.5</v>
      </c>
    </row>
    <row r="7481" spans="1:10" ht="15.75">
      <c r="A7481" s="37">
        <f t="shared" si="231"/>
        <v>7477</v>
      </c>
      <c r="B7481" s="122" t="s">
        <v>206</v>
      </c>
      <c r="C7481" s="140" t="s">
        <v>12913</v>
      </c>
      <c r="D7481" s="122" t="s">
        <v>12914</v>
      </c>
      <c r="E7481" s="122" t="s">
        <v>211</v>
      </c>
      <c r="F7481" s="122"/>
      <c r="G7481" s="122">
        <v>1</v>
      </c>
      <c r="H7481" s="154">
        <v>758</v>
      </c>
      <c r="I7481" s="164">
        <v>0.25</v>
      </c>
      <c r="J7481" s="157">
        <f t="shared" si="232"/>
        <v>568.5</v>
      </c>
    </row>
    <row r="7482" spans="1:10" ht="15.75">
      <c r="A7482" s="37">
        <f t="shared" si="231"/>
        <v>7478</v>
      </c>
      <c r="B7482" s="122" t="s">
        <v>206</v>
      </c>
      <c r="C7482" s="140" t="s">
        <v>12915</v>
      </c>
      <c r="D7482" s="122" t="s">
        <v>12916</v>
      </c>
      <c r="E7482" s="122" t="s">
        <v>211</v>
      </c>
      <c r="F7482" s="122"/>
      <c r="G7482" s="122">
        <v>1</v>
      </c>
      <c r="H7482" s="154">
        <v>91</v>
      </c>
      <c r="I7482" s="164">
        <v>0.25</v>
      </c>
      <c r="J7482" s="157">
        <f t="shared" ref="J7482:J7529" si="233">H7482*(1-I7482)</f>
        <v>68.25</v>
      </c>
    </row>
    <row r="7483" spans="1:10" ht="15.75">
      <c r="A7483" s="37">
        <f t="shared" si="231"/>
        <v>7479</v>
      </c>
      <c r="B7483" s="122" t="s">
        <v>206</v>
      </c>
      <c r="C7483" s="140" t="s">
        <v>12917</v>
      </c>
      <c r="D7483" s="122" t="s">
        <v>12918</v>
      </c>
      <c r="E7483" s="122" t="s">
        <v>211</v>
      </c>
      <c r="F7483" s="122"/>
      <c r="G7483" s="122">
        <v>1</v>
      </c>
      <c r="H7483" s="154">
        <v>91</v>
      </c>
      <c r="I7483" s="164">
        <v>0.25</v>
      </c>
      <c r="J7483" s="157">
        <f t="shared" si="233"/>
        <v>68.25</v>
      </c>
    </row>
    <row r="7484" spans="1:10" ht="15.75">
      <c r="A7484" s="37">
        <f t="shared" si="231"/>
        <v>7480</v>
      </c>
      <c r="B7484" s="122" t="s">
        <v>206</v>
      </c>
      <c r="C7484" s="140" t="s">
        <v>12919</v>
      </c>
      <c r="D7484" s="122" t="s">
        <v>12920</v>
      </c>
      <c r="E7484" s="122" t="s">
        <v>211</v>
      </c>
      <c r="F7484" s="122"/>
      <c r="G7484" s="122">
        <v>1</v>
      </c>
      <c r="H7484" s="154">
        <v>129</v>
      </c>
      <c r="I7484" s="164">
        <v>0.25</v>
      </c>
      <c r="J7484" s="157">
        <f t="shared" si="233"/>
        <v>96.75</v>
      </c>
    </row>
    <row r="7485" spans="1:10" ht="15.75">
      <c r="A7485" s="37">
        <f t="shared" si="231"/>
        <v>7481</v>
      </c>
      <c r="B7485" s="122" t="s">
        <v>206</v>
      </c>
      <c r="C7485" s="140" t="s">
        <v>12921</v>
      </c>
      <c r="D7485" s="122" t="s">
        <v>12922</v>
      </c>
      <c r="E7485" s="122" t="s">
        <v>211</v>
      </c>
      <c r="F7485" s="122"/>
      <c r="G7485" s="122">
        <v>1</v>
      </c>
      <c r="H7485" s="154">
        <v>720</v>
      </c>
      <c r="I7485" s="164">
        <v>0.25</v>
      </c>
      <c r="J7485" s="157">
        <f t="shared" si="233"/>
        <v>540</v>
      </c>
    </row>
    <row r="7486" spans="1:10" ht="15.75">
      <c r="A7486" s="37">
        <f t="shared" si="231"/>
        <v>7482</v>
      </c>
      <c r="B7486" s="122" t="s">
        <v>206</v>
      </c>
      <c r="C7486" s="140" t="s">
        <v>12923</v>
      </c>
      <c r="D7486" s="122" t="s">
        <v>12924</v>
      </c>
      <c r="E7486" s="122" t="s">
        <v>211</v>
      </c>
      <c r="F7486" s="122"/>
      <c r="G7486" s="122">
        <v>1</v>
      </c>
      <c r="H7486" s="154">
        <v>163</v>
      </c>
      <c r="I7486" s="164">
        <v>0.25</v>
      </c>
      <c r="J7486" s="157">
        <f t="shared" si="233"/>
        <v>122.25</v>
      </c>
    </row>
    <row r="7487" spans="1:10" ht="15.75">
      <c r="A7487" s="37">
        <f t="shared" si="231"/>
        <v>7483</v>
      </c>
      <c r="B7487" s="122" t="s">
        <v>206</v>
      </c>
      <c r="C7487" s="140" t="s">
        <v>12925</v>
      </c>
      <c r="D7487" s="122" t="s">
        <v>12926</v>
      </c>
      <c r="E7487" s="122" t="s">
        <v>211</v>
      </c>
      <c r="F7487" s="122"/>
      <c r="G7487" s="122">
        <v>1</v>
      </c>
      <c r="H7487" s="154">
        <v>193</v>
      </c>
      <c r="I7487" s="164">
        <v>0.25</v>
      </c>
      <c r="J7487" s="157">
        <f t="shared" si="233"/>
        <v>144.75</v>
      </c>
    </row>
    <row r="7488" spans="1:10" ht="15.75">
      <c r="A7488" s="37">
        <f t="shared" si="231"/>
        <v>7484</v>
      </c>
      <c r="B7488" s="122" t="s">
        <v>206</v>
      </c>
      <c r="C7488" s="140" t="s">
        <v>12927</v>
      </c>
      <c r="D7488" s="122" t="s">
        <v>12928</v>
      </c>
      <c r="E7488" s="122" t="s">
        <v>211</v>
      </c>
      <c r="F7488" s="122"/>
      <c r="G7488" s="122">
        <v>1</v>
      </c>
      <c r="H7488" s="154">
        <v>492</v>
      </c>
      <c r="I7488" s="164">
        <v>0.25</v>
      </c>
      <c r="J7488" s="157">
        <f t="shared" si="233"/>
        <v>369</v>
      </c>
    </row>
    <row r="7489" spans="1:10" ht="15.75">
      <c r="A7489" s="37">
        <f t="shared" si="231"/>
        <v>7485</v>
      </c>
      <c r="B7489" s="122" t="s">
        <v>206</v>
      </c>
      <c r="C7489" s="140" t="s">
        <v>12929</v>
      </c>
      <c r="D7489" s="122" t="s">
        <v>12928</v>
      </c>
      <c r="E7489" s="122" t="s">
        <v>211</v>
      </c>
      <c r="F7489" s="122"/>
      <c r="G7489" s="122">
        <v>1</v>
      </c>
      <c r="H7489" s="154">
        <v>449</v>
      </c>
      <c r="I7489" s="164">
        <v>0.25</v>
      </c>
      <c r="J7489" s="157">
        <f t="shared" si="233"/>
        <v>336.75</v>
      </c>
    </row>
    <row r="7490" spans="1:10" ht="15.75">
      <c r="A7490" s="37">
        <f t="shared" si="231"/>
        <v>7486</v>
      </c>
      <c r="B7490" s="122" t="s">
        <v>206</v>
      </c>
      <c r="C7490" s="140" t="s">
        <v>12930</v>
      </c>
      <c r="D7490" s="122" t="s">
        <v>12931</v>
      </c>
      <c r="E7490" s="122" t="s">
        <v>211</v>
      </c>
      <c r="F7490" s="122"/>
      <c r="G7490" s="122">
        <v>1</v>
      </c>
      <c r="H7490" s="154">
        <v>470</v>
      </c>
      <c r="I7490" s="164">
        <v>0.25</v>
      </c>
      <c r="J7490" s="157">
        <f t="shared" si="233"/>
        <v>352.5</v>
      </c>
    </row>
    <row r="7491" spans="1:10" ht="15.75">
      <c r="A7491" s="37">
        <f t="shared" si="231"/>
        <v>7487</v>
      </c>
      <c r="B7491" s="122" t="s">
        <v>206</v>
      </c>
      <c r="C7491" s="140" t="s">
        <v>12932</v>
      </c>
      <c r="D7491" s="122" t="s">
        <v>12933</v>
      </c>
      <c r="E7491" s="122" t="s">
        <v>211</v>
      </c>
      <c r="F7491" s="122"/>
      <c r="G7491" s="122">
        <v>1</v>
      </c>
      <c r="H7491" s="154">
        <v>470</v>
      </c>
      <c r="I7491" s="164">
        <v>0.25</v>
      </c>
      <c r="J7491" s="157">
        <f t="shared" si="233"/>
        <v>352.5</v>
      </c>
    </row>
    <row r="7492" spans="1:10" ht="15.75">
      <c r="A7492" s="37">
        <f t="shared" si="231"/>
        <v>7488</v>
      </c>
      <c r="B7492" s="122" t="s">
        <v>206</v>
      </c>
      <c r="C7492" s="140" t="s">
        <v>12934</v>
      </c>
      <c r="D7492" s="122" t="s">
        <v>12933</v>
      </c>
      <c r="E7492" s="122" t="s">
        <v>211</v>
      </c>
      <c r="F7492" s="122"/>
      <c r="G7492" s="122">
        <v>1</v>
      </c>
      <c r="H7492" s="154">
        <v>492</v>
      </c>
      <c r="I7492" s="164">
        <v>0.25</v>
      </c>
      <c r="J7492" s="157">
        <f t="shared" si="233"/>
        <v>369</v>
      </c>
    </row>
    <row r="7493" spans="1:10" ht="15.75">
      <c r="A7493" s="37">
        <f t="shared" si="231"/>
        <v>7489</v>
      </c>
      <c r="B7493" s="122" t="s">
        <v>206</v>
      </c>
      <c r="C7493" s="140" t="s">
        <v>12935</v>
      </c>
      <c r="D7493" s="122" t="s">
        <v>12936</v>
      </c>
      <c r="E7493" s="122" t="s">
        <v>211</v>
      </c>
      <c r="F7493" s="122"/>
      <c r="G7493" s="122">
        <v>1</v>
      </c>
      <c r="H7493" s="154">
        <v>492</v>
      </c>
      <c r="I7493" s="164">
        <v>0.25</v>
      </c>
      <c r="J7493" s="157">
        <f t="shared" si="233"/>
        <v>369</v>
      </c>
    </row>
    <row r="7494" spans="1:10" ht="15.75">
      <c r="A7494" s="37">
        <f t="shared" si="231"/>
        <v>7490</v>
      </c>
      <c r="B7494" s="122" t="s">
        <v>206</v>
      </c>
      <c r="C7494" s="140" t="s">
        <v>12937</v>
      </c>
      <c r="D7494" s="122" t="s">
        <v>12938</v>
      </c>
      <c r="E7494" s="122" t="s">
        <v>211</v>
      </c>
      <c r="F7494" s="122"/>
      <c r="G7494" s="122">
        <v>1</v>
      </c>
      <c r="H7494" s="154">
        <v>492</v>
      </c>
      <c r="I7494" s="164">
        <v>0.25</v>
      </c>
      <c r="J7494" s="157">
        <f t="shared" si="233"/>
        <v>369</v>
      </c>
    </row>
    <row r="7495" spans="1:10" ht="15.75">
      <c r="A7495" s="37">
        <f t="shared" ref="A7495:A7558" si="234">A7494+1</f>
        <v>7491</v>
      </c>
      <c r="B7495" s="122" t="s">
        <v>206</v>
      </c>
      <c r="C7495" s="140" t="s">
        <v>12939</v>
      </c>
      <c r="D7495" s="122" t="s">
        <v>12940</v>
      </c>
      <c r="E7495" s="122" t="s">
        <v>211</v>
      </c>
      <c r="F7495" s="122"/>
      <c r="G7495" s="122">
        <v>1</v>
      </c>
      <c r="H7495" s="154">
        <v>54</v>
      </c>
      <c r="I7495" s="164">
        <v>0.25</v>
      </c>
      <c r="J7495" s="157">
        <f t="shared" si="233"/>
        <v>40.5</v>
      </c>
    </row>
    <row r="7496" spans="1:10" ht="15.75">
      <c r="A7496" s="37">
        <f t="shared" si="234"/>
        <v>7492</v>
      </c>
      <c r="B7496" s="122" t="s">
        <v>206</v>
      </c>
      <c r="C7496" s="140" t="s">
        <v>12941</v>
      </c>
      <c r="D7496" s="122" t="s">
        <v>12942</v>
      </c>
      <c r="E7496" s="122" t="s">
        <v>211</v>
      </c>
      <c r="F7496" s="122"/>
      <c r="G7496" s="122">
        <v>1</v>
      </c>
      <c r="H7496" s="154">
        <v>480</v>
      </c>
      <c r="I7496" s="164">
        <v>0.25</v>
      </c>
      <c r="J7496" s="157">
        <f t="shared" si="233"/>
        <v>360</v>
      </c>
    </row>
    <row r="7497" spans="1:10" ht="15.75">
      <c r="A7497" s="37">
        <f t="shared" si="234"/>
        <v>7493</v>
      </c>
      <c r="B7497" s="122" t="s">
        <v>206</v>
      </c>
      <c r="C7497" s="140" t="s">
        <v>12943</v>
      </c>
      <c r="D7497" s="122" t="s">
        <v>12944</v>
      </c>
      <c r="E7497" s="122" t="s">
        <v>211</v>
      </c>
      <c r="F7497" s="122"/>
      <c r="G7497" s="122">
        <v>1</v>
      </c>
      <c r="H7497" s="154">
        <v>524</v>
      </c>
      <c r="I7497" s="164">
        <v>0.25</v>
      </c>
      <c r="J7497" s="157">
        <f t="shared" si="233"/>
        <v>393</v>
      </c>
    </row>
    <row r="7498" spans="1:10" ht="15.75">
      <c r="A7498" s="37">
        <f t="shared" si="234"/>
        <v>7494</v>
      </c>
      <c r="B7498" s="122" t="s">
        <v>206</v>
      </c>
      <c r="C7498" s="140" t="s">
        <v>12945</v>
      </c>
      <c r="D7498" s="122" t="s">
        <v>12946</v>
      </c>
      <c r="E7498" s="122" t="s">
        <v>211</v>
      </c>
      <c r="F7498" s="122"/>
      <c r="G7498" s="122">
        <v>1</v>
      </c>
      <c r="H7498" s="154">
        <v>566</v>
      </c>
      <c r="I7498" s="164">
        <v>0.25</v>
      </c>
      <c r="J7498" s="157">
        <f t="shared" si="233"/>
        <v>424.5</v>
      </c>
    </row>
    <row r="7499" spans="1:10" ht="15.75">
      <c r="A7499" s="37">
        <f t="shared" si="234"/>
        <v>7495</v>
      </c>
      <c r="B7499" s="122" t="s">
        <v>206</v>
      </c>
      <c r="C7499" s="140" t="s">
        <v>12947</v>
      </c>
      <c r="D7499" s="122" t="s">
        <v>12948</v>
      </c>
      <c r="E7499" s="122" t="s">
        <v>211</v>
      </c>
      <c r="F7499" s="122"/>
      <c r="G7499" s="122">
        <v>1</v>
      </c>
      <c r="H7499" s="154">
        <v>960</v>
      </c>
      <c r="I7499" s="164">
        <v>0.25</v>
      </c>
      <c r="J7499" s="157">
        <f t="shared" si="233"/>
        <v>720</v>
      </c>
    </row>
    <row r="7500" spans="1:10" ht="15.75">
      <c r="A7500" s="37">
        <f t="shared" si="234"/>
        <v>7496</v>
      </c>
      <c r="B7500" s="122" t="s">
        <v>206</v>
      </c>
      <c r="C7500" s="140" t="s">
        <v>12949</v>
      </c>
      <c r="D7500" s="122" t="s">
        <v>12950</v>
      </c>
      <c r="E7500" s="122" t="s">
        <v>211</v>
      </c>
      <c r="F7500" s="122"/>
      <c r="G7500" s="122">
        <v>1</v>
      </c>
      <c r="H7500" s="154">
        <v>1089</v>
      </c>
      <c r="I7500" s="164">
        <v>0.25</v>
      </c>
      <c r="J7500" s="157">
        <f t="shared" si="233"/>
        <v>816.75</v>
      </c>
    </row>
    <row r="7501" spans="1:10" ht="15.75">
      <c r="A7501" s="37">
        <f t="shared" si="234"/>
        <v>7497</v>
      </c>
      <c r="B7501" s="122" t="s">
        <v>206</v>
      </c>
      <c r="C7501" s="140" t="s">
        <v>12951</v>
      </c>
      <c r="D7501" s="122" t="s">
        <v>12952</v>
      </c>
      <c r="E7501" s="122" t="s">
        <v>211</v>
      </c>
      <c r="F7501" s="122"/>
      <c r="G7501" s="122">
        <v>1</v>
      </c>
      <c r="H7501" s="154">
        <v>816</v>
      </c>
      <c r="I7501" s="164">
        <v>0.25</v>
      </c>
      <c r="J7501" s="157">
        <f t="shared" si="233"/>
        <v>612</v>
      </c>
    </row>
    <row r="7502" spans="1:10" ht="15.75">
      <c r="A7502" s="37">
        <f t="shared" si="234"/>
        <v>7498</v>
      </c>
      <c r="B7502" s="122" t="s">
        <v>206</v>
      </c>
      <c r="C7502" s="140" t="s">
        <v>12953</v>
      </c>
      <c r="D7502" s="122" t="s">
        <v>12954</v>
      </c>
      <c r="E7502" s="122" t="s">
        <v>211</v>
      </c>
      <c r="F7502" s="122"/>
      <c r="G7502" s="122">
        <v>1</v>
      </c>
      <c r="H7502" s="154">
        <v>816</v>
      </c>
      <c r="I7502" s="164">
        <v>0.25</v>
      </c>
      <c r="J7502" s="157">
        <f t="shared" si="233"/>
        <v>612</v>
      </c>
    </row>
    <row r="7503" spans="1:10" ht="15.75">
      <c r="A7503" s="37">
        <f t="shared" si="234"/>
        <v>7499</v>
      </c>
      <c r="B7503" s="122" t="s">
        <v>206</v>
      </c>
      <c r="C7503" s="140" t="s">
        <v>12955</v>
      </c>
      <c r="D7503" s="122" t="s">
        <v>12956</v>
      </c>
      <c r="E7503" s="122" t="s">
        <v>211</v>
      </c>
      <c r="F7503" s="122"/>
      <c r="G7503" s="122">
        <v>1</v>
      </c>
      <c r="H7503" s="154">
        <v>886</v>
      </c>
      <c r="I7503" s="164">
        <v>0.25</v>
      </c>
      <c r="J7503" s="157">
        <f t="shared" si="233"/>
        <v>664.5</v>
      </c>
    </row>
    <row r="7504" spans="1:10" ht="15.75">
      <c r="A7504" s="37">
        <f t="shared" si="234"/>
        <v>7500</v>
      </c>
      <c r="B7504" s="122" t="s">
        <v>206</v>
      </c>
      <c r="C7504" s="140" t="s">
        <v>12957</v>
      </c>
      <c r="D7504" s="122" t="s">
        <v>12958</v>
      </c>
      <c r="E7504" s="122" t="s">
        <v>211</v>
      </c>
      <c r="F7504" s="122"/>
      <c r="G7504" s="122">
        <v>1</v>
      </c>
      <c r="H7504" s="154">
        <v>449</v>
      </c>
      <c r="I7504" s="164">
        <v>0.25</v>
      </c>
      <c r="J7504" s="157">
        <f t="shared" si="233"/>
        <v>336.75</v>
      </c>
    </row>
    <row r="7505" spans="1:10" ht="15.75">
      <c r="A7505" s="37">
        <f t="shared" si="234"/>
        <v>7501</v>
      </c>
      <c r="B7505" s="122" t="s">
        <v>206</v>
      </c>
      <c r="C7505" s="140" t="s">
        <v>12959</v>
      </c>
      <c r="D7505" s="122" t="s">
        <v>12960</v>
      </c>
      <c r="E7505" s="122" t="s">
        <v>211</v>
      </c>
      <c r="F7505" s="122"/>
      <c r="G7505" s="122">
        <v>1</v>
      </c>
      <c r="H7505" s="154">
        <v>493</v>
      </c>
      <c r="I7505" s="164">
        <v>0.25</v>
      </c>
      <c r="J7505" s="157">
        <f t="shared" si="233"/>
        <v>369.75</v>
      </c>
    </row>
    <row r="7506" spans="1:10" ht="15.75">
      <c r="A7506" s="37">
        <f t="shared" si="234"/>
        <v>7502</v>
      </c>
      <c r="B7506" s="122" t="s">
        <v>206</v>
      </c>
      <c r="C7506" s="140" t="s">
        <v>12961</v>
      </c>
      <c r="D7506" s="122" t="s">
        <v>12962</v>
      </c>
      <c r="E7506" s="122" t="s">
        <v>211</v>
      </c>
      <c r="F7506" s="122"/>
      <c r="G7506" s="122">
        <v>1</v>
      </c>
      <c r="H7506" s="154">
        <v>558</v>
      </c>
      <c r="I7506" s="164">
        <v>0.25</v>
      </c>
      <c r="J7506" s="157">
        <f t="shared" si="233"/>
        <v>418.5</v>
      </c>
    </row>
    <row r="7507" spans="1:10" ht="15.75">
      <c r="A7507" s="37">
        <f t="shared" si="234"/>
        <v>7503</v>
      </c>
      <c r="B7507" s="122" t="s">
        <v>206</v>
      </c>
      <c r="C7507" s="140" t="s">
        <v>12963</v>
      </c>
      <c r="D7507" s="122" t="s">
        <v>12964</v>
      </c>
      <c r="E7507" s="122" t="s">
        <v>211</v>
      </c>
      <c r="F7507" s="122"/>
      <c r="G7507" s="122">
        <v>1</v>
      </c>
      <c r="H7507" s="154">
        <v>535</v>
      </c>
      <c r="I7507" s="164">
        <v>0.25</v>
      </c>
      <c r="J7507" s="157">
        <f t="shared" si="233"/>
        <v>401.25</v>
      </c>
    </row>
    <row r="7508" spans="1:10" ht="15.75">
      <c r="A7508" s="37">
        <f t="shared" si="234"/>
        <v>7504</v>
      </c>
      <c r="B7508" s="122" t="s">
        <v>206</v>
      </c>
      <c r="C7508" s="140" t="s">
        <v>12965</v>
      </c>
      <c r="D7508" s="122" t="s">
        <v>12966</v>
      </c>
      <c r="E7508" s="122" t="s">
        <v>211</v>
      </c>
      <c r="F7508" s="122"/>
      <c r="G7508" s="122">
        <v>1</v>
      </c>
      <c r="H7508" s="154">
        <v>535</v>
      </c>
      <c r="I7508" s="164">
        <v>0.25</v>
      </c>
      <c r="J7508" s="157">
        <f t="shared" si="233"/>
        <v>401.25</v>
      </c>
    </row>
    <row r="7509" spans="1:10" ht="15.75">
      <c r="A7509" s="37">
        <f t="shared" si="234"/>
        <v>7505</v>
      </c>
      <c r="B7509" s="122" t="s">
        <v>206</v>
      </c>
      <c r="C7509" s="140" t="s">
        <v>12967</v>
      </c>
      <c r="D7509" s="122" t="s">
        <v>12968</v>
      </c>
      <c r="E7509" s="122" t="s">
        <v>211</v>
      </c>
      <c r="F7509" s="122"/>
      <c r="G7509" s="122">
        <v>1</v>
      </c>
      <c r="H7509" s="154">
        <v>907</v>
      </c>
      <c r="I7509" s="164">
        <v>0.25</v>
      </c>
      <c r="J7509" s="157">
        <f t="shared" si="233"/>
        <v>680.25</v>
      </c>
    </row>
    <row r="7510" spans="1:10" ht="15.75">
      <c r="A7510" s="37">
        <f t="shared" si="234"/>
        <v>7506</v>
      </c>
      <c r="B7510" s="122" t="s">
        <v>206</v>
      </c>
      <c r="C7510" s="140" t="s">
        <v>12969</v>
      </c>
      <c r="D7510" s="122" t="s">
        <v>12970</v>
      </c>
      <c r="E7510" s="122" t="s">
        <v>211</v>
      </c>
      <c r="F7510" s="122"/>
      <c r="G7510" s="122">
        <v>1</v>
      </c>
      <c r="H7510" s="154">
        <v>465</v>
      </c>
      <c r="I7510" s="164">
        <v>0.25</v>
      </c>
      <c r="J7510" s="157">
        <f t="shared" si="233"/>
        <v>348.75</v>
      </c>
    </row>
    <row r="7511" spans="1:10" ht="15.75">
      <c r="A7511" s="37">
        <f t="shared" si="234"/>
        <v>7507</v>
      </c>
      <c r="B7511" s="122" t="s">
        <v>206</v>
      </c>
      <c r="C7511" s="140" t="s">
        <v>12971</v>
      </c>
      <c r="D7511" s="122" t="s">
        <v>12972</v>
      </c>
      <c r="E7511" s="122" t="s">
        <v>211</v>
      </c>
      <c r="F7511" s="122"/>
      <c r="G7511" s="122">
        <v>1</v>
      </c>
      <c r="H7511" s="154">
        <v>59</v>
      </c>
      <c r="I7511" s="164">
        <v>0.25</v>
      </c>
      <c r="J7511" s="157">
        <f t="shared" si="233"/>
        <v>44.25</v>
      </c>
    </row>
    <row r="7512" spans="1:10" ht="15.75">
      <c r="A7512" s="37">
        <f t="shared" si="234"/>
        <v>7508</v>
      </c>
      <c r="B7512" s="122" t="s">
        <v>206</v>
      </c>
      <c r="C7512" s="140" t="s">
        <v>12973</v>
      </c>
      <c r="D7512" s="122" t="s">
        <v>12974</v>
      </c>
      <c r="E7512" s="122" t="s">
        <v>211</v>
      </c>
      <c r="F7512" s="122"/>
      <c r="G7512" s="122">
        <v>1</v>
      </c>
      <c r="H7512" s="154">
        <v>465</v>
      </c>
      <c r="I7512" s="164">
        <v>0.25</v>
      </c>
      <c r="J7512" s="157">
        <f t="shared" si="233"/>
        <v>348.75</v>
      </c>
    </row>
    <row r="7513" spans="1:10" ht="15.75">
      <c r="A7513" s="37">
        <f t="shared" si="234"/>
        <v>7509</v>
      </c>
      <c r="B7513" s="122" t="s">
        <v>206</v>
      </c>
      <c r="C7513" s="140" t="s">
        <v>12975</v>
      </c>
      <c r="D7513" s="122" t="s">
        <v>12976</v>
      </c>
      <c r="E7513" s="122" t="s">
        <v>211</v>
      </c>
      <c r="F7513" s="122"/>
      <c r="G7513" s="122">
        <v>1</v>
      </c>
      <c r="H7513" s="154">
        <v>171</v>
      </c>
      <c r="I7513" s="164">
        <v>0.25</v>
      </c>
      <c r="J7513" s="157">
        <f t="shared" si="233"/>
        <v>128.25</v>
      </c>
    </row>
    <row r="7514" spans="1:10" ht="15.75">
      <c r="A7514" s="37">
        <f t="shared" si="234"/>
        <v>7510</v>
      </c>
      <c r="B7514" s="122" t="s">
        <v>206</v>
      </c>
      <c r="C7514" s="140" t="s">
        <v>12977</v>
      </c>
      <c r="D7514" s="122" t="s">
        <v>12978</v>
      </c>
      <c r="E7514" s="122" t="s">
        <v>211</v>
      </c>
      <c r="F7514" s="122"/>
      <c r="G7514" s="122">
        <v>1</v>
      </c>
      <c r="H7514" s="154">
        <v>374</v>
      </c>
      <c r="I7514" s="164">
        <v>0.25</v>
      </c>
      <c r="J7514" s="157">
        <f t="shared" si="233"/>
        <v>280.5</v>
      </c>
    </row>
    <row r="7515" spans="1:10" ht="15.75">
      <c r="A7515" s="37">
        <f t="shared" si="234"/>
        <v>7511</v>
      </c>
      <c r="B7515" s="122" t="s">
        <v>206</v>
      </c>
      <c r="C7515" s="140" t="s">
        <v>12979</v>
      </c>
      <c r="D7515" s="122" t="s">
        <v>12980</v>
      </c>
      <c r="E7515" s="122" t="s">
        <v>211</v>
      </c>
      <c r="F7515" s="122"/>
      <c r="G7515" s="122">
        <v>1</v>
      </c>
      <c r="H7515" s="154">
        <v>418</v>
      </c>
      <c r="I7515" s="164">
        <v>0.25</v>
      </c>
      <c r="J7515" s="157">
        <f t="shared" si="233"/>
        <v>313.5</v>
      </c>
    </row>
    <row r="7516" spans="1:10" ht="15.75">
      <c r="A7516" s="37">
        <f t="shared" si="234"/>
        <v>7512</v>
      </c>
      <c r="B7516" s="122" t="s">
        <v>206</v>
      </c>
      <c r="C7516" s="140" t="s">
        <v>12981</v>
      </c>
      <c r="D7516" s="122" t="s">
        <v>12982</v>
      </c>
      <c r="E7516" s="122" t="s">
        <v>211</v>
      </c>
      <c r="F7516" s="122"/>
      <c r="G7516" s="122">
        <v>1</v>
      </c>
      <c r="H7516" s="154">
        <v>460</v>
      </c>
      <c r="I7516" s="164">
        <v>0.25</v>
      </c>
      <c r="J7516" s="157">
        <f t="shared" si="233"/>
        <v>345</v>
      </c>
    </row>
    <row r="7517" spans="1:10" ht="15.75">
      <c r="A7517" s="37">
        <f t="shared" si="234"/>
        <v>7513</v>
      </c>
      <c r="B7517" s="122" t="s">
        <v>206</v>
      </c>
      <c r="C7517" s="140" t="s">
        <v>12983</v>
      </c>
      <c r="D7517" s="122" t="s">
        <v>12984</v>
      </c>
      <c r="E7517" s="122" t="s">
        <v>211</v>
      </c>
      <c r="F7517" s="122"/>
      <c r="G7517" s="122">
        <v>1</v>
      </c>
      <c r="H7517" s="154">
        <v>737</v>
      </c>
      <c r="I7517" s="164">
        <v>0.25</v>
      </c>
      <c r="J7517" s="157">
        <f t="shared" si="233"/>
        <v>552.75</v>
      </c>
    </row>
    <row r="7518" spans="1:10" ht="15.75">
      <c r="A7518" s="37">
        <f t="shared" si="234"/>
        <v>7514</v>
      </c>
      <c r="B7518" s="122" t="s">
        <v>206</v>
      </c>
      <c r="C7518" s="140" t="s">
        <v>12985</v>
      </c>
      <c r="D7518" s="122" t="s">
        <v>13394</v>
      </c>
      <c r="E7518" s="122" t="s">
        <v>211</v>
      </c>
      <c r="F7518" s="122"/>
      <c r="G7518" s="122">
        <v>1</v>
      </c>
      <c r="H7518" s="154">
        <v>374</v>
      </c>
      <c r="I7518" s="164">
        <v>0.25</v>
      </c>
      <c r="J7518" s="157">
        <f t="shared" si="233"/>
        <v>280.5</v>
      </c>
    </row>
    <row r="7519" spans="1:10" ht="15.75">
      <c r="A7519" s="37">
        <f t="shared" si="234"/>
        <v>7515</v>
      </c>
      <c r="B7519" s="122" t="s">
        <v>206</v>
      </c>
      <c r="C7519" s="140" t="s">
        <v>12986</v>
      </c>
      <c r="D7519" s="122" t="s">
        <v>12987</v>
      </c>
      <c r="E7519" s="122" t="s">
        <v>211</v>
      </c>
      <c r="F7519" s="122"/>
      <c r="G7519" s="122">
        <v>1</v>
      </c>
      <c r="H7519" s="154">
        <v>401</v>
      </c>
      <c r="I7519" s="164">
        <v>0.25</v>
      </c>
      <c r="J7519" s="157">
        <f t="shared" si="233"/>
        <v>300.75</v>
      </c>
    </row>
    <row r="7520" spans="1:10" ht="15.75">
      <c r="A7520" s="37">
        <f t="shared" si="234"/>
        <v>7516</v>
      </c>
      <c r="B7520" s="122" t="s">
        <v>206</v>
      </c>
      <c r="C7520" s="140" t="s">
        <v>12988</v>
      </c>
      <c r="D7520" s="122" t="s">
        <v>12989</v>
      </c>
      <c r="E7520" s="122" t="s">
        <v>211</v>
      </c>
      <c r="F7520" s="122"/>
      <c r="G7520" s="122">
        <v>1</v>
      </c>
      <c r="H7520" s="154">
        <v>801</v>
      </c>
      <c r="I7520" s="164">
        <v>0.25</v>
      </c>
      <c r="J7520" s="157">
        <f t="shared" si="233"/>
        <v>600.75</v>
      </c>
    </row>
    <row r="7521" spans="1:10" ht="15.75">
      <c r="A7521" s="37">
        <f t="shared" si="234"/>
        <v>7517</v>
      </c>
      <c r="B7521" s="122" t="s">
        <v>206</v>
      </c>
      <c r="C7521" s="140" t="s">
        <v>12990</v>
      </c>
      <c r="D7521" s="122" t="s">
        <v>12991</v>
      </c>
      <c r="E7521" s="122" t="s">
        <v>211</v>
      </c>
      <c r="F7521" s="122"/>
      <c r="G7521" s="122">
        <v>1</v>
      </c>
      <c r="H7521" s="154">
        <v>284</v>
      </c>
      <c r="I7521" s="164">
        <v>0.25</v>
      </c>
      <c r="J7521" s="157">
        <f t="shared" si="233"/>
        <v>213</v>
      </c>
    </row>
    <row r="7522" spans="1:10" ht="15.75">
      <c r="A7522" s="37">
        <f t="shared" si="234"/>
        <v>7518</v>
      </c>
      <c r="B7522" s="122" t="s">
        <v>206</v>
      </c>
      <c r="C7522" s="140" t="s">
        <v>12992</v>
      </c>
      <c r="D7522" s="122" t="s">
        <v>12993</v>
      </c>
      <c r="E7522" s="122" t="s">
        <v>211</v>
      </c>
      <c r="F7522" s="122"/>
      <c r="G7522" s="122">
        <v>1</v>
      </c>
      <c r="H7522" s="154">
        <v>39</v>
      </c>
      <c r="I7522" s="164">
        <v>0.25</v>
      </c>
      <c r="J7522" s="157">
        <f t="shared" si="233"/>
        <v>29.25</v>
      </c>
    </row>
    <row r="7523" spans="1:10" ht="15.75">
      <c r="A7523" s="37">
        <f t="shared" si="234"/>
        <v>7519</v>
      </c>
      <c r="B7523" s="122" t="s">
        <v>206</v>
      </c>
      <c r="C7523" s="140" t="s">
        <v>12994</v>
      </c>
      <c r="D7523" s="122" t="s">
        <v>12995</v>
      </c>
      <c r="E7523" s="122" t="s">
        <v>211</v>
      </c>
      <c r="F7523" s="122"/>
      <c r="G7523" s="122">
        <v>1</v>
      </c>
      <c r="H7523" s="154">
        <v>129</v>
      </c>
      <c r="I7523" s="164">
        <v>0.25</v>
      </c>
      <c r="J7523" s="157">
        <f t="shared" si="233"/>
        <v>96.75</v>
      </c>
    </row>
    <row r="7524" spans="1:10" ht="15.75">
      <c r="A7524" s="37">
        <f t="shared" si="234"/>
        <v>7520</v>
      </c>
      <c r="B7524" s="122" t="s">
        <v>206</v>
      </c>
      <c r="C7524" s="140" t="s">
        <v>12996</v>
      </c>
      <c r="D7524" s="122" t="s">
        <v>12997</v>
      </c>
      <c r="E7524" s="122" t="s">
        <v>211</v>
      </c>
      <c r="F7524" s="122"/>
      <c r="G7524" s="122">
        <v>1</v>
      </c>
      <c r="H7524" s="154">
        <v>91</v>
      </c>
      <c r="I7524" s="164">
        <v>0.25</v>
      </c>
      <c r="J7524" s="157">
        <f t="shared" si="233"/>
        <v>68.25</v>
      </c>
    </row>
    <row r="7525" spans="1:10" ht="15.75">
      <c r="A7525" s="37">
        <f t="shared" si="234"/>
        <v>7521</v>
      </c>
      <c r="B7525" s="122" t="s">
        <v>206</v>
      </c>
      <c r="C7525" s="140" t="s">
        <v>12998</v>
      </c>
      <c r="D7525" s="122" t="s">
        <v>12999</v>
      </c>
      <c r="E7525" s="122" t="s">
        <v>211</v>
      </c>
      <c r="F7525" s="122"/>
      <c r="G7525" s="122">
        <v>1</v>
      </c>
      <c r="H7525" s="154">
        <v>182</v>
      </c>
      <c r="I7525" s="164">
        <v>0.25</v>
      </c>
      <c r="J7525" s="157">
        <f t="shared" si="233"/>
        <v>136.5</v>
      </c>
    </row>
    <row r="7526" spans="1:10" ht="15.75">
      <c r="A7526" s="37">
        <f t="shared" si="234"/>
        <v>7522</v>
      </c>
      <c r="B7526" s="122" t="s">
        <v>206</v>
      </c>
      <c r="C7526" s="140" t="s">
        <v>13000</v>
      </c>
      <c r="D7526" s="122" t="s">
        <v>13001</v>
      </c>
      <c r="E7526" s="122" t="s">
        <v>211</v>
      </c>
      <c r="F7526" s="122"/>
      <c r="G7526" s="122">
        <v>1</v>
      </c>
      <c r="H7526" s="154">
        <v>235</v>
      </c>
      <c r="I7526" s="164">
        <v>0.25</v>
      </c>
      <c r="J7526" s="157">
        <f t="shared" si="233"/>
        <v>176.25</v>
      </c>
    </row>
    <row r="7527" spans="1:10" ht="15.75">
      <c r="A7527" s="37">
        <f t="shared" si="234"/>
        <v>7523</v>
      </c>
      <c r="B7527" s="122" t="s">
        <v>206</v>
      </c>
      <c r="C7527" s="140" t="s">
        <v>13002</v>
      </c>
      <c r="D7527" s="122" t="s">
        <v>13003</v>
      </c>
      <c r="E7527" s="122" t="s">
        <v>211</v>
      </c>
      <c r="F7527" s="122"/>
      <c r="G7527" s="122">
        <v>1</v>
      </c>
      <c r="H7527" s="154">
        <v>454</v>
      </c>
      <c r="I7527" s="164">
        <v>0.25</v>
      </c>
      <c r="J7527" s="157">
        <f t="shared" si="233"/>
        <v>340.5</v>
      </c>
    </row>
    <row r="7528" spans="1:10" ht="15.75">
      <c r="A7528" s="37">
        <f t="shared" si="234"/>
        <v>7524</v>
      </c>
      <c r="B7528" s="122" t="s">
        <v>206</v>
      </c>
      <c r="C7528" s="140" t="s">
        <v>13004</v>
      </c>
      <c r="D7528" s="122" t="s">
        <v>13005</v>
      </c>
      <c r="E7528" s="122" t="s">
        <v>211</v>
      </c>
      <c r="F7528" s="122"/>
      <c r="G7528" s="122">
        <v>1</v>
      </c>
      <c r="H7528" s="154">
        <v>129</v>
      </c>
      <c r="I7528" s="164">
        <v>0.25</v>
      </c>
      <c r="J7528" s="157">
        <f t="shared" si="233"/>
        <v>96.75</v>
      </c>
    </row>
    <row r="7529" spans="1:10" ht="15.75">
      <c r="A7529" s="37">
        <f t="shared" si="234"/>
        <v>7525</v>
      </c>
      <c r="B7529" s="122" t="s">
        <v>206</v>
      </c>
      <c r="C7529" s="140" t="s">
        <v>13006</v>
      </c>
      <c r="D7529" s="122" t="s">
        <v>13007</v>
      </c>
      <c r="E7529" s="122" t="s">
        <v>211</v>
      </c>
      <c r="F7529" s="122"/>
      <c r="G7529" s="122">
        <v>1</v>
      </c>
      <c r="H7529" s="154">
        <v>91</v>
      </c>
      <c r="I7529" s="164">
        <v>0.25</v>
      </c>
      <c r="J7529" s="157">
        <f t="shared" si="233"/>
        <v>68.25</v>
      </c>
    </row>
    <row r="7530" spans="1:10" ht="15.75">
      <c r="A7530" s="37">
        <f t="shared" si="234"/>
        <v>7526</v>
      </c>
      <c r="B7530" s="122" t="s">
        <v>206</v>
      </c>
      <c r="C7530" s="140" t="s">
        <v>13008</v>
      </c>
      <c r="D7530" s="122" t="s">
        <v>13009</v>
      </c>
      <c r="E7530" s="122" t="s">
        <v>211</v>
      </c>
      <c r="F7530" s="122"/>
      <c r="G7530" s="122">
        <v>1</v>
      </c>
      <c r="H7530" s="154">
        <v>54</v>
      </c>
      <c r="I7530" s="164">
        <v>0.25</v>
      </c>
      <c r="J7530" s="157">
        <f t="shared" ref="J7530:J7572" si="235">H7530*(1-I7530)</f>
        <v>40.5</v>
      </c>
    </row>
    <row r="7531" spans="1:10" ht="15.75">
      <c r="A7531" s="37">
        <f t="shared" si="234"/>
        <v>7527</v>
      </c>
      <c r="B7531" s="122" t="s">
        <v>206</v>
      </c>
      <c r="C7531" s="140" t="s">
        <v>13010</v>
      </c>
      <c r="D7531" s="122" t="s">
        <v>13011</v>
      </c>
      <c r="E7531" s="122" t="s">
        <v>211</v>
      </c>
      <c r="F7531" s="122"/>
      <c r="G7531" s="122">
        <v>1</v>
      </c>
      <c r="H7531" s="154">
        <v>65</v>
      </c>
      <c r="I7531" s="164">
        <v>0.25</v>
      </c>
      <c r="J7531" s="157">
        <f t="shared" si="235"/>
        <v>48.75</v>
      </c>
    </row>
    <row r="7532" spans="1:10" ht="15.75">
      <c r="A7532" s="37">
        <f t="shared" si="234"/>
        <v>7528</v>
      </c>
      <c r="B7532" s="122" t="s">
        <v>206</v>
      </c>
      <c r="C7532" s="140" t="s">
        <v>13012</v>
      </c>
      <c r="D7532" s="122" t="s">
        <v>13013</v>
      </c>
      <c r="E7532" s="122" t="s">
        <v>211</v>
      </c>
      <c r="F7532" s="122"/>
      <c r="G7532" s="122">
        <v>1</v>
      </c>
      <c r="H7532" s="154">
        <v>65</v>
      </c>
      <c r="I7532" s="164">
        <v>0.25</v>
      </c>
      <c r="J7532" s="157">
        <f t="shared" si="235"/>
        <v>48.75</v>
      </c>
    </row>
    <row r="7533" spans="1:10" ht="15.75">
      <c r="A7533" s="37">
        <f t="shared" si="234"/>
        <v>7529</v>
      </c>
      <c r="B7533" s="122" t="s">
        <v>206</v>
      </c>
      <c r="C7533" s="140" t="s">
        <v>13014</v>
      </c>
      <c r="D7533" s="122" t="s">
        <v>13015</v>
      </c>
      <c r="E7533" s="122" t="s">
        <v>211</v>
      </c>
      <c r="F7533" s="122"/>
      <c r="G7533" s="122">
        <v>1</v>
      </c>
      <c r="H7533" s="154">
        <v>44</v>
      </c>
      <c r="I7533" s="164">
        <v>0.25</v>
      </c>
      <c r="J7533" s="157">
        <f t="shared" si="235"/>
        <v>33</v>
      </c>
    </row>
    <row r="7534" spans="1:10" ht="15.75">
      <c r="A7534" s="37">
        <f t="shared" si="234"/>
        <v>7530</v>
      </c>
      <c r="B7534" s="122" t="s">
        <v>206</v>
      </c>
      <c r="C7534" s="140" t="s">
        <v>13016</v>
      </c>
      <c r="D7534" s="122" t="s">
        <v>13017</v>
      </c>
      <c r="E7534" s="122" t="s">
        <v>211</v>
      </c>
      <c r="F7534" s="122"/>
      <c r="G7534" s="122">
        <v>1</v>
      </c>
      <c r="H7534" s="154">
        <v>44</v>
      </c>
      <c r="I7534" s="164">
        <v>0.25</v>
      </c>
      <c r="J7534" s="157">
        <f t="shared" si="235"/>
        <v>33</v>
      </c>
    </row>
    <row r="7535" spans="1:10" ht="15.75">
      <c r="A7535" s="37">
        <f t="shared" si="234"/>
        <v>7531</v>
      </c>
      <c r="B7535" s="122" t="s">
        <v>206</v>
      </c>
      <c r="C7535" s="140" t="s">
        <v>13018</v>
      </c>
      <c r="D7535" s="122" t="s">
        <v>13019</v>
      </c>
      <c r="E7535" s="122" t="s">
        <v>211</v>
      </c>
      <c r="F7535" s="122"/>
      <c r="G7535" s="122">
        <v>1</v>
      </c>
      <c r="H7535" s="154">
        <v>70</v>
      </c>
      <c r="I7535" s="164">
        <v>0.25</v>
      </c>
      <c r="J7535" s="157">
        <f t="shared" si="235"/>
        <v>52.5</v>
      </c>
    </row>
    <row r="7536" spans="1:10" ht="15.75">
      <c r="A7536" s="37">
        <f t="shared" si="234"/>
        <v>7532</v>
      </c>
      <c r="B7536" s="122" t="s">
        <v>206</v>
      </c>
      <c r="C7536" s="140" t="s">
        <v>13020</v>
      </c>
      <c r="D7536" s="122" t="s">
        <v>13021</v>
      </c>
      <c r="E7536" s="122" t="s">
        <v>211</v>
      </c>
      <c r="F7536" s="122"/>
      <c r="G7536" s="122">
        <v>1</v>
      </c>
      <c r="H7536" s="154">
        <v>193</v>
      </c>
      <c r="I7536" s="164">
        <v>0.25</v>
      </c>
      <c r="J7536" s="157">
        <f t="shared" si="235"/>
        <v>144.75</v>
      </c>
    </row>
    <row r="7537" spans="1:10" ht="15.75">
      <c r="A7537" s="37">
        <f t="shared" si="234"/>
        <v>7533</v>
      </c>
      <c r="B7537" s="122" t="s">
        <v>206</v>
      </c>
      <c r="C7537" s="140" t="s">
        <v>13022</v>
      </c>
      <c r="D7537" s="122" t="s">
        <v>13395</v>
      </c>
      <c r="E7537" s="122" t="s">
        <v>211</v>
      </c>
      <c r="F7537" s="122"/>
      <c r="G7537" s="122">
        <v>1</v>
      </c>
      <c r="H7537" s="154">
        <v>385</v>
      </c>
      <c r="I7537" s="164">
        <v>0.25</v>
      </c>
      <c r="J7537" s="157">
        <f t="shared" si="235"/>
        <v>288.75</v>
      </c>
    </row>
    <row r="7538" spans="1:10" ht="15.75">
      <c r="A7538" s="37">
        <f t="shared" si="234"/>
        <v>7534</v>
      </c>
      <c r="B7538" s="122" t="s">
        <v>206</v>
      </c>
      <c r="C7538" s="140" t="s">
        <v>13023</v>
      </c>
      <c r="D7538" s="122" t="s">
        <v>13024</v>
      </c>
      <c r="E7538" s="122" t="s">
        <v>211</v>
      </c>
      <c r="F7538" s="122"/>
      <c r="G7538" s="122">
        <v>1</v>
      </c>
      <c r="H7538" s="154">
        <v>129</v>
      </c>
      <c r="I7538" s="164">
        <v>0.25</v>
      </c>
      <c r="J7538" s="157">
        <f t="shared" si="235"/>
        <v>96.75</v>
      </c>
    </row>
    <row r="7539" spans="1:10" ht="15.75">
      <c r="A7539" s="37">
        <f t="shared" si="234"/>
        <v>7535</v>
      </c>
      <c r="B7539" s="122" t="s">
        <v>206</v>
      </c>
      <c r="C7539" s="140" t="s">
        <v>13025</v>
      </c>
      <c r="D7539" s="122" t="s">
        <v>13026</v>
      </c>
      <c r="E7539" s="122" t="s">
        <v>211</v>
      </c>
      <c r="F7539" s="122"/>
      <c r="G7539" s="122">
        <v>1</v>
      </c>
      <c r="H7539" s="154">
        <v>210</v>
      </c>
      <c r="I7539" s="164">
        <v>0.25</v>
      </c>
      <c r="J7539" s="157">
        <f t="shared" si="235"/>
        <v>157.5</v>
      </c>
    </row>
    <row r="7540" spans="1:10" ht="15.75">
      <c r="A7540" s="37">
        <f t="shared" si="234"/>
        <v>7536</v>
      </c>
      <c r="B7540" s="122" t="s">
        <v>206</v>
      </c>
      <c r="C7540" s="140" t="s">
        <v>13027</v>
      </c>
      <c r="D7540" s="122" t="s">
        <v>13396</v>
      </c>
      <c r="E7540" s="122" t="s">
        <v>211</v>
      </c>
      <c r="F7540" s="122"/>
      <c r="G7540" s="122">
        <v>1</v>
      </c>
      <c r="H7540" s="154">
        <v>140</v>
      </c>
      <c r="I7540" s="164">
        <v>0.25</v>
      </c>
      <c r="J7540" s="157">
        <f t="shared" si="235"/>
        <v>105</v>
      </c>
    </row>
    <row r="7541" spans="1:10" ht="15.75">
      <c r="A7541" s="37">
        <f t="shared" si="234"/>
        <v>7537</v>
      </c>
      <c r="B7541" s="122" t="s">
        <v>206</v>
      </c>
      <c r="C7541" s="140" t="s">
        <v>13028</v>
      </c>
      <c r="D7541" s="122" t="s">
        <v>13397</v>
      </c>
      <c r="E7541" s="122" t="s">
        <v>211</v>
      </c>
      <c r="F7541" s="122"/>
      <c r="G7541" s="122">
        <v>1</v>
      </c>
      <c r="H7541" s="154">
        <v>247</v>
      </c>
      <c r="I7541" s="164">
        <v>0.25</v>
      </c>
      <c r="J7541" s="157">
        <f t="shared" si="235"/>
        <v>185.25</v>
      </c>
    </row>
    <row r="7542" spans="1:10" ht="15.75">
      <c r="A7542" s="37">
        <f t="shared" si="234"/>
        <v>7538</v>
      </c>
      <c r="B7542" s="122" t="s">
        <v>206</v>
      </c>
      <c r="C7542" s="140" t="s">
        <v>13029</v>
      </c>
      <c r="D7542" s="122" t="s">
        <v>13030</v>
      </c>
      <c r="E7542" s="122" t="s">
        <v>211</v>
      </c>
      <c r="F7542" s="122"/>
      <c r="G7542" s="122">
        <v>1</v>
      </c>
      <c r="H7542" s="154">
        <v>129</v>
      </c>
      <c r="I7542" s="164">
        <v>0.25</v>
      </c>
      <c r="J7542" s="157">
        <f t="shared" si="235"/>
        <v>96.75</v>
      </c>
    </row>
    <row r="7543" spans="1:10" ht="15.75">
      <c r="A7543" s="37">
        <f t="shared" si="234"/>
        <v>7539</v>
      </c>
      <c r="B7543" s="122" t="s">
        <v>206</v>
      </c>
      <c r="C7543" s="140" t="s">
        <v>13031</v>
      </c>
      <c r="D7543" s="122" t="s">
        <v>13032</v>
      </c>
      <c r="E7543" s="122" t="s">
        <v>211</v>
      </c>
      <c r="F7543" s="122"/>
      <c r="G7543" s="122">
        <v>1</v>
      </c>
      <c r="H7543" s="154">
        <v>129</v>
      </c>
      <c r="I7543" s="164">
        <v>0.25</v>
      </c>
      <c r="J7543" s="157">
        <f t="shared" si="235"/>
        <v>96.75</v>
      </c>
    </row>
    <row r="7544" spans="1:10" ht="15.75">
      <c r="A7544" s="37">
        <f t="shared" si="234"/>
        <v>7540</v>
      </c>
      <c r="B7544" s="122" t="s">
        <v>206</v>
      </c>
      <c r="C7544" s="140" t="s">
        <v>13033</v>
      </c>
      <c r="D7544" s="122" t="s">
        <v>13034</v>
      </c>
      <c r="E7544" s="122" t="s">
        <v>211</v>
      </c>
      <c r="F7544" s="122"/>
      <c r="G7544" s="122">
        <v>1</v>
      </c>
      <c r="H7544" s="154">
        <v>210</v>
      </c>
      <c r="I7544" s="164">
        <v>0.25</v>
      </c>
      <c r="J7544" s="157">
        <f t="shared" si="235"/>
        <v>157.5</v>
      </c>
    </row>
    <row r="7545" spans="1:10" ht="15.75">
      <c r="A7545" s="37">
        <f t="shared" si="234"/>
        <v>7541</v>
      </c>
      <c r="B7545" s="122" t="s">
        <v>206</v>
      </c>
      <c r="C7545" s="140" t="s">
        <v>13035</v>
      </c>
      <c r="D7545" s="122" t="s">
        <v>13036</v>
      </c>
      <c r="E7545" s="122" t="s">
        <v>211</v>
      </c>
      <c r="F7545" s="122"/>
      <c r="G7545" s="122">
        <v>1</v>
      </c>
      <c r="H7545" s="154">
        <v>70</v>
      </c>
      <c r="I7545" s="164">
        <v>0.25</v>
      </c>
      <c r="J7545" s="157">
        <f t="shared" si="235"/>
        <v>52.5</v>
      </c>
    </row>
    <row r="7546" spans="1:10" ht="15.75">
      <c r="A7546" s="37">
        <f t="shared" si="234"/>
        <v>7542</v>
      </c>
      <c r="B7546" s="122" t="s">
        <v>206</v>
      </c>
      <c r="C7546" s="140" t="s">
        <v>13037</v>
      </c>
      <c r="D7546" s="122" t="s">
        <v>13038</v>
      </c>
      <c r="E7546" s="122" t="s">
        <v>211</v>
      </c>
      <c r="F7546" s="122"/>
      <c r="G7546" s="122">
        <v>1</v>
      </c>
      <c r="H7546" s="154">
        <v>97</v>
      </c>
      <c r="I7546" s="164">
        <v>0.25</v>
      </c>
      <c r="J7546" s="157">
        <f t="shared" si="235"/>
        <v>72.75</v>
      </c>
    </row>
    <row r="7547" spans="1:10" ht="15.75">
      <c r="A7547" s="37">
        <f t="shared" si="234"/>
        <v>7543</v>
      </c>
      <c r="B7547" s="122" t="s">
        <v>206</v>
      </c>
      <c r="C7547" s="140">
        <v>295</v>
      </c>
      <c r="D7547" s="122" t="s">
        <v>13039</v>
      </c>
      <c r="E7547" s="122" t="s">
        <v>211</v>
      </c>
      <c r="F7547" s="122"/>
      <c r="G7547" s="122">
        <v>1</v>
      </c>
      <c r="H7547" s="154">
        <v>161</v>
      </c>
      <c r="I7547" s="164">
        <v>0.25</v>
      </c>
      <c r="J7547" s="157">
        <f t="shared" si="235"/>
        <v>120.75</v>
      </c>
    </row>
    <row r="7548" spans="1:10" ht="15.75">
      <c r="A7548" s="37">
        <f t="shared" si="234"/>
        <v>7544</v>
      </c>
      <c r="B7548" s="122" t="s">
        <v>206</v>
      </c>
      <c r="C7548" s="140">
        <v>920</v>
      </c>
      <c r="D7548" s="122" t="s">
        <v>13040</v>
      </c>
      <c r="E7548" s="122" t="s">
        <v>211</v>
      </c>
      <c r="F7548" s="122"/>
      <c r="G7548" s="122">
        <v>1</v>
      </c>
      <c r="H7548" s="154">
        <v>188</v>
      </c>
      <c r="I7548" s="164">
        <v>0.25</v>
      </c>
      <c r="J7548" s="157">
        <f t="shared" si="235"/>
        <v>141</v>
      </c>
    </row>
    <row r="7549" spans="1:10" ht="15.75">
      <c r="A7549" s="37">
        <f t="shared" si="234"/>
        <v>7545</v>
      </c>
      <c r="B7549" s="122" t="s">
        <v>206</v>
      </c>
      <c r="C7549" s="140">
        <v>923</v>
      </c>
      <c r="D7549" s="122" t="s">
        <v>13040</v>
      </c>
      <c r="E7549" s="122" t="s">
        <v>211</v>
      </c>
      <c r="F7549" s="122"/>
      <c r="G7549" s="122">
        <v>1</v>
      </c>
      <c r="H7549" s="154">
        <v>214</v>
      </c>
      <c r="I7549" s="164">
        <v>0.25</v>
      </c>
      <c r="J7549" s="157">
        <f t="shared" si="235"/>
        <v>160.5</v>
      </c>
    </row>
    <row r="7550" spans="1:10" ht="15.75">
      <c r="A7550" s="37">
        <f t="shared" si="234"/>
        <v>7546</v>
      </c>
      <c r="B7550" s="122" t="s">
        <v>206</v>
      </c>
      <c r="C7550" s="140" t="s">
        <v>13041</v>
      </c>
      <c r="D7550" s="122" t="s">
        <v>13040</v>
      </c>
      <c r="E7550" s="122" t="s">
        <v>211</v>
      </c>
      <c r="F7550" s="122"/>
      <c r="G7550" s="122">
        <v>1</v>
      </c>
      <c r="H7550" s="154">
        <v>258</v>
      </c>
      <c r="I7550" s="164">
        <v>0.25</v>
      </c>
      <c r="J7550" s="157">
        <f t="shared" si="235"/>
        <v>193.5</v>
      </c>
    </row>
    <row r="7551" spans="1:10" ht="15.75">
      <c r="A7551" s="37">
        <f t="shared" si="234"/>
        <v>7547</v>
      </c>
      <c r="B7551" s="122" t="s">
        <v>206</v>
      </c>
      <c r="C7551" s="140" t="s">
        <v>13042</v>
      </c>
      <c r="D7551" s="122" t="s">
        <v>13040</v>
      </c>
      <c r="E7551" s="122" t="s">
        <v>211</v>
      </c>
      <c r="F7551" s="122"/>
      <c r="G7551" s="122">
        <v>1</v>
      </c>
      <c r="H7551" s="154">
        <v>171</v>
      </c>
      <c r="I7551" s="164">
        <v>0.25</v>
      </c>
      <c r="J7551" s="157">
        <f t="shared" si="235"/>
        <v>128.25</v>
      </c>
    </row>
    <row r="7552" spans="1:10" ht="15.75">
      <c r="A7552" s="37">
        <f t="shared" si="234"/>
        <v>7548</v>
      </c>
      <c r="B7552" s="122" t="s">
        <v>206</v>
      </c>
      <c r="C7552" s="140" t="s">
        <v>13043</v>
      </c>
      <c r="D7552" s="122" t="s">
        <v>13040</v>
      </c>
      <c r="E7552" s="122" t="s">
        <v>211</v>
      </c>
      <c r="F7552" s="122"/>
      <c r="G7552" s="122">
        <v>1</v>
      </c>
      <c r="H7552" s="154">
        <v>171</v>
      </c>
      <c r="I7552" s="164">
        <v>0.25</v>
      </c>
      <c r="J7552" s="157">
        <f t="shared" si="235"/>
        <v>128.25</v>
      </c>
    </row>
    <row r="7553" spans="1:10" ht="15.75">
      <c r="A7553" s="37">
        <f t="shared" si="234"/>
        <v>7549</v>
      </c>
      <c r="B7553" s="122" t="s">
        <v>206</v>
      </c>
      <c r="C7553" s="140" t="s">
        <v>13044</v>
      </c>
      <c r="D7553" s="122" t="s">
        <v>13040</v>
      </c>
      <c r="E7553" s="122" t="s">
        <v>211</v>
      </c>
      <c r="F7553" s="122"/>
      <c r="G7553" s="122">
        <v>1</v>
      </c>
      <c r="H7553" s="154">
        <v>417</v>
      </c>
      <c r="I7553" s="164">
        <v>0.25</v>
      </c>
      <c r="J7553" s="157">
        <f t="shared" si="235"/>
        <v>312.75</v>
      </c>
    </row>
    <row r="7554" spans="1:10" ht="15.75">
      <c r="A7554" s="37">
        <f t="shared" si="234"/>
        <v>7550</v>
      </c>
      <c r="B7554" s="122" t="s">
        <v>206</v>
      </c>
      <c r="C7554" s="140" t="s">
        <v>13045</v>
      </c>
      <c r="D7554" s="122" t="s">
        <v>13040</v>
      </c>
      <c r="E7554" s="122" t="s">
        <v>211</v>
      </c>
      <c r="F7554" s="122"/>
      <c r="G7554" s="122">
        <v>1</v>
      </c>
      <c r="H7554" s="154">
        <v>417</v>
      </c>
      <c r="I7554" s="164">
        <v>0.25</v>
      </c>
      <c r="J7554" s="157">
        <f t="shared" si="235"/>
        <v>312.75</v>
      </c>
    </row>
    <row r="7555" spans="1:10" ht="15.75">
      <c r="A7555" s="37">
        <f t="shared" si="234"/>
        <v>7551</v>
      </c>
      <c r="B7555" s="122" t="s">
        <v>206</v>
      </c>
      <c r="C7555" s="140" t="s">
        <v>13046</v>
      </c>
      <c r="D7555" s="122" t="s">
        <v>13040</v>
      </c>
      <c r="E7555" s="122" t="s">
        <v>211</v>
      </c>
      <c r="F7555" s="122"/>
      <c r="G7555" s="122">
        <v>1</v>
      </c>
      <c r="H7555" s="154">
        <v>614</v>
      </c>
      <c r="I7555" s="164">
        <v>0.25</v>
      </c>
      <c r="J7555" s="157">
        <f t="shared" si="235"/>
        <v>460.5</v>
      </c>
    </row>
    <row r="7556" spans="1:10" ht="15.75">
      <c r="A7556" s="37">
        <f t="shared" si="234"/>
        <v>7552</v>
      </c>
      <c r="B7556" s="122" t="s">
        <v>206</v>
      </c>
      <c r="C7556" s="140" t="s">
        <v>13047</v>
      </c>
      <c r="D7556" s="122" t="s">
        <v>13040</v>
      </c>
      <c r="E7556" s="122" t="s">
        <v>211</v>
      </c>
      <c r="F7556" s="122"/>
      <c r="G7556" s="122">
        <v>1</v>
      </c>
      <c r="H7556" s="154">
        <v>507</v>
      </c>
      <c r="I7556" s="164">
        <v>0.25</v>
      </c>
      <c r="J7556" s="157">
        <f t="shared" si="235"/>
        <v>380.25</v>
      </c>
    </row>
    <row r="7557" spans="1:10" ht="15.75">
      <c r="A7557" s="37">
        <f t="shared" si="234"/>
        <v>7553</v>
      </c>
      <c r="B7557" s="122" t="s">
        <v>206</v>
      </c>
      <c r="C7557" s="140" t="s">
        <v>13048</v>
      </c>
      <c r="D7557" s="122" t="s">
        <v>13040</v>
      </c>
      <c r="E7557" s="122" t="s">
        <v>211</v>
      </c>
      <c r="F7557" s="122"/>
      <c r="G7557" s="122">
        <v>1</v>
      </c>
      <c r="H7557" s="154">
        <v>507</v>
      </c>
      <c r="I7557" s="164">
        <v>0.25</v>
      </c>
      <c r="J7557" s="157">
        <f t="shared" si="235"/>
        <v>380.25</v>
      </c>
    </row>
    <row r="7558" spans="1:10" ht="15.75">
      <c r="A7558" s="37">
        <f t="shared" si="234"/>
        <v>7554</v>
      </c>
      <c r="B7558" s="122" t="s">
        <v>206</v>
      </c>
      <c r="C7558" s="140" t="s">
        <v>13049</v>
      </c>
      <c r="D7558" s="122" t="s">
        <v>13040</v>
      </c>
      <c r="E7558" s="122" t="s">
        <v>211</v>
      </c>
      <c r="F7558" s="122"/>
      <c r="G7558" s="122">
        <v>1</v>
      </c>
      <c r="H7558" s="154">
        <v>640</v>
      </c>
      <c r="I7558" s="164">
        <v>0.25</v>
      </c>
      <c r="J7558" s="157">
        <f t="shared" si="235"/>
        <v>480</v>
      </c>
    </row>
    <row r="7559" spans="1:10" ht="15.75">
      <c r="A7559" s="37">
        <f t="shared" ref="A7559:A7622" si="236">A7558+1</f>
        <v>7555</v>
      </c>
      <c r="B7559" s="122" t="s">
        <v>206</v>
      </c>
      <c r="C7559" s="140" t="s">
        <v>13050</v>
      </c>
      <c r="D7559" s="122" t="s">
        <v>13051</v>
      </c>
      <c r="E7559" s="122" t="s">
        <v>211</v>
      </c>
      <c r="F7559" s="122"/>
      <c r="G7559" s="122">
        <v>1</v>
      </c>
      <c r="H7559" s="154">
        <v>732</v>
      </c>
      <c r="I7559" s="164">
        <v>0.25</v>
      </c>
      <c r="J7559" s="157">
        <f t="shared" si="235"/>
        <v>549</v>
      </c>
    </row>
    <row r="7560" spans="1:10" ht="15.75">
      <c r="A7560" s="37">
        <f t="shared" si="236"/>
        <v>7556</v>
      </c>
      <c r="B7560" s="122" t="s">
        <v>206</v>
      </c>
      <c r="C7560" s="140" t="s">
        <v>13052</v>
      </c>
      <c r="D7560" s="122" t="s">
        <v>13053</v>
      </c>
      <c r="E7560" s="122" t="s">
        <v>211</v>
      </c>
      <c r="F7560" s="122"/>
      <c r="G7560" s="122">
        <v>1</v>
      </c>
      <c r="H7560" s="154">
        <v>732</v>
      </c>
      <c r="I7560" s="164">
        <v>0.25</v>
      </c>
      <c r="J7560" s="157">
        <f t="shared" si="235"/>
        <v>549</v>
      </c>
    </row>
    <row r="7561" spans="1:10" ht="15.75">
      <c r="A7561" s="37">
        <f t="shared" si="236"/>
        <v>7557</v>
      </c>
      <c r="B7561" s="122" t="s">
        <v>206</v>
      </c>
      <c r="C7561" s="140" t="s">
        <v>13054</v>
      </c>
      <c r="D7561" s="122" t="s">
        <v>13055</v>
      </c>
      <c r="E7561" s="122" t="s">
        <v>211</v>
      </c>
      <c r="F7561" s="122"/>
      <c r="G7561" s="122">
        <v>1</v>
      </c>
      <c r="H7561" s="154">
        <v>938</v>
      </c>
      <c r="I7561" s="164">
        <v>0.25</v>
      </c>
      <c r="J7561" s="157">
        <f t="shared" si="235"/>
        <v>703.5</v>
      </c>
    </row>
    <row r="7562" spans="1:10" ht="15.75">
      <c r="A7562" s="37">
        <f t="shared" si="236"/>
        <v>7558</v>
      </c>
      <c r="B7562" s="122" t="s">
        <v>206</v>
      </c>
      <c r="C7562" s="140" t="s">
        <v>13056</v>
      </c>
      <c r="D7562" s="122" t="s">
        <v>13057</v>
      </c>
      <c r="E7562" s="122" t="s">
        <v>211</v>
      </c>
      <c r="F7562" s="122"/>
      <c r="G7562" s="122">
        <v>1</v>
      </c>
      <c r="H7562" s="154">
        <v>938</v>
      </c>
      <c r="I7562" s="164">
        <v>0.25</v>
      </c>
      <c r="J7562" s="157">
        <f t="shared" si="235"/>
        <v>703.5</v>
      </c>
    </row>
    <row r="7563" spans="1:10" ht="15.75">
      <c r="A7563" s="37">
        <f t="shared" si="236"/>
        <v>7559</v>
      </c>
      <c r="B7563" s="122" t="s">
        <v>206</v>
      </c>
      <c r="C7563" s="140" t="s">
        <v>13058</v>
      </c>
      <c r="D7563" s="122" t="s">
        <v>13059</v>
      </c>
      <c r="E7563" s="122" t="s">
        <v>211</v>
      </c>
      <c r="F7563" s="122"/>
      <c r="G7563" s="122">
        <v>1</v>
      </c>
      <c r="H7563" s="154">
        <v>140</v>
      </c>
      <c r="I7563" s="164">
        <v>0.25</v>
      </c>
      <c r="J7563" s="157">
        <f t="shared" si="235"/>
        <v>105</v>
      </c>
    </row>
    <row r="7564" spans="1:10" ht="15.75">
      <c r="A7564" s="37">
        <f t="shared" si="236"/>
        <v>7560</v>
      </c>
      <c r="B7564" s="122" t="s">
        <v>206</v>
      </c>
      <c r="C7564" s="140">
        <v>290</v>
      </c>
      <c r="D7564" s="122" t="s">
        <v>13060</v>
      </c>
      <c r="E7564" s="122" t="s">
        <v>211</v>
      </c>
      <c r="F7564" s="122"/>
      <c r="G7564" s="122">
        <v>1</v>
      </c>
      <c r="H7564" s="154">
        <v>109</v>
      </c>
      <c r="I7564" s="164">
        <v>0.25</v>
      </c>
      <c r="J7564" s="157">
        <f t="shared" si="235"/>
        <v>81.75</v>
      </c>
    </row>
    <row r="7565" spans="1:10" ht="15.75">
      <c r="A7565" s="37">
        <f t="shared" si="236"/>
        <v>7561</v>
      </c>
      <c r="B7565" s="122" t="s">
        <v>206</v>
      </c>
      <c r="C7565" s="140" t="s">
        <v>13061</v>
      </c>
      <c r="D7565" s="122" t="s">
        <v>13062</v>
      </c>
      <c r="E7565" s="122" t="s">
        <v>211</v>
      </c>
      <c r="F7565" s="122"/>
      <c r="G7565" s="122">
        <v>1</v>
      </c>
      <c r="H7565" s="154">
        <v>374</v>
      </c>
      <c r="I7565" s="164">
        <v>0.25</v>
      </c>
      <c r="J7565" s="157">
        <f t="shared" si="235"/>
        <v>280.5</v>
      </c>
    </row>
    <row r="7566" spans="1:10" ht="15.75">
      <c r="A7566" s="37">
        <f t="shared" si="236"/>
        <v>7562</v>
      </c>
      <c r="B7566" s="122" t="s">
        <v>206</v>
      </c>
      <c r="C7566" s="140" t="s">
        <v>13063</v>
      </c>
      <c r="D7566" s="122" t="s">
        <v>13064</v>
      </c>
      <c r="E7566" s="122" t="s">
        <v>211</v>
      </c>
      <c r="F7566" s="122"/>
      <c r="G7566" s="122">
        <v>1</v>
      </c>
      <c r="H7566" s="154">
        <v>193</v>
      </c>
      <c r="I7566" s="164">
        <v>0.25</v>
      </c>
      <c r="J7566" s="157">
        <f t="shared" si="235"/>
        <v>144.75</v>
      </c>
    </row>
    <row r="7567" spans="1:10" ht="15.75">
      <c r="A7567" s="37">
        <f t="shared" si="236"/>
        <v>7563</v>
      </c>
      <c r="B7567" s="122" t="s">
        <v>206</v>
      </c>
      <c r="C7567" s="140" t="s">
        <v>13065</v>
      </c>
      <c r="D7567" s="122" t="s">
        <v>13066</v>
      </c>
      <c r="E7567" s="122" t="s">
        <v>211</v>
      </c>
      <c r="F7567" s="122"/>
      <c r="G7567" s="122">
        <v>1</v>
      </c>
      <c r="H7567" s="154">
        <v>443</v>
      </c>
      <c r="I7567" s="164">
        <v>0.25</v>
      </c>
      <c r="J7567" s="157">
        <f t="shared" si="235"/>
        <v>332.25</v>
      </c>
    </row>
    <row r="7568" spans="1:10" ht="15.75">
      <c r="A7568" s="37">
        <f t="shared" si="236"/>
        <v>7564</v>
      </c>
      <c r="B7568" s="122" t="s">
        <v>206</v>
      </c>
      <c r="C7568" s="140" t="s">
        <v>13067</v>
      </c>
      <c r="D7568" s="122" t="s">
        <v>13068</v>
      </c>
      <c r="E7568" s="122" t="s">
        <v>211</v>
      </c>
      <c r="F7568" s="122"/>
      <c r="G7568" s="122">
        <v>1</v>
      </c>
      <c r="H7568" s="154">
        <v>443</v>
      </c>
      <c r="I7568" s="164">
        <v>0.25</v>
      </c>
      <c r="J7568" s="157">
        <f t="shared" si="235"/>
        <v>332.25</v>
      </c>
    </row>
    <row r="7569" spans="1:10" ht="15.75">
      <c r="A7569" s="37">
        <f t="shared" si="236"/>
        <v>7565</v>
      </c>
      <c r="B7569" s="122" t="s">
        <v>206</v>
      </c>
      <c r="C7569" s="140" t="s">
        <v>13069</v>
      </c>
      <c r="D7569" s="122" t="s">
        <v>13070</v>
      </c>
      <c r="E7569" s="122" t="s">
        <v>211</v>
      </c>
      <c r="F7569" s="122"/>
      <c r="G7569" s="122">
        <v>1</v>
      </c>
      <c r="H7569" s="154">
        <v>443</v>
      </c>
      <c r="I7569" s="164">
        <v>0.25</v>
      </c>
      <c r="J7569" s="157">
        <f t="shared" si="235"/>
        <v>332.25</v>
      </c>
    </row>
    <row r="7570" spans="1:10" ht="15.75">
      <c r="A7570" s="37">
        <f t="shared" si="236"/>
        <v>7566</v>
      </c>
      <c r="B7570" s="122" t="s">
        <v>206</v>
      </c>
      <c r="C7570" s="140" t="s">
        <v>13071</v>
      </c>
      <c r="D7570" s="122" t="s">
        <v>13072</v>
      </c>
      <c r="E7570" s="122" t="s">
        <v>211</v>
      </c>
      <c r="F7570" s="122"/>
      <c r="G7570" s="122">
        <v>1</v>
      </c>
      <c r="H7570" s="154">
        <v>257</v>
      </c>
      <c r="I7570" s="164">
        <v>0.25</v>
      </c>
      <c r="J7570" s="157">
        <f t="shared" si="235"/>
        <v>192.75</v>
      </c>
    </row>
    <row r="7571" spans="1:10" ht="15.75">
      <c r="A7571" s="37">
        <f t="shared" si="236"/>
        <v>7567</v>
      </c>
      <c r="B7571" s="122" t="s">
        <v>206</v>
      </c>
      <c r="C7571" s="140" t="s">
        <v>13073</v>
      </c>
      <c r="D7571" s="122" t="s">
        <v>13074</v>
      </c>
      <c r="E7571" s="122" t="s">
        <v>211</v>
      </c>
      <c r="F7571" s="122"/>
      <c r="G7571" s="122">
        <v>1</v>
      </c>
      <c r="H7571" s="154">
        <v>279</v>
      </c>
      <c r="I7571" s="164">
        <v>0.25</v>
      </c>
      <c r="J7571" s="157">
        <f t="shared" si="235"/>
        <v>209.25</v>
      </c>
    </row>
    <row r="7572" spans="1:10" ht="15.75">
      <c r="A7572" s="37">
        <f t="shared" si="236"/>
        <v>7568</v>
      </c>
      <c r="B7572" s="122" t="s">
        <v>206</v>
      </c>
      <c r="C7572" s="140" t="s">
        <v>13075</v>
      </c>
      <c r="D7572" s="122" t="s">
        <v>13076</v>
      </c>
      <c r="E7572" s="122" t="s">
        <v>211</v>
      </c>
      <c r="F7572" s="122"/>
      <c r="G7572" s="122">
        <v>1</v>
      </c>
      <c r="H7572" s="154">
        <v>193</v>
      </c>
      <c r="I7572" s="164">
        <v>0.25</v>
      </c>
      <c r="J7572" s="157">
        <f t="shared" si="235"/>
        <v>144.75</v>
      </c>
    </row>
    <row r="7573" spans="1:10" ht="15.75">
      <c r="A7573" s="37">
        <f t="shared" si="236"/>
        <v>7569</v>
      </c>
      <c r="B7573" s="122" t="s">
        <v>206</v>
      </c>
      <c r="C7573" s="140" t="s">
        <v>13077</v>
      </c>
      <c r="D7573" s="122" t="s">
        <v>13078</v>
      </c>
      <c r="E7573" s="122" t="s">
        <v>211</v>
      </c>
      <c r="F7573" s="122"/>
      <c r="G7573" s="122">
        <v>1</v>
      </c>
      <c r="H7573" s="154">
        <v>134</v>
      </c>
      <c r="I7573" s="164">
        <v>0.25</v>
      </c>
      <c r="J7573" s="157">
        <f t="shared" ref="J7573:J7628" si="237">H7573*(1-I7573)</f>
        <v>100.5</v>
      </c>
    </row>
    <row r="7574" spans="1:10" ht="15.75">
      <c r="A7574" s="37">
        <f t="shared" si="236"/>
        <v>7570</v>
      </c>
      <c r="B7574" s="122" t="s">
        <v>206</v>
      </c>
      <c r="C7574" s="140" t="s">
        <v>13079</v>
      </c>
      <c r="D7574" s="122" t="s">
        <v>13080</v>
      </c>
      <c r="E7574" s="122" t="s">
        <v>211</v>
      </c>
      <c r="F7574" s="122"/>
      <c r="G7574" s="122">
        <v>1</v>
      </c>
      <c r="H7574" s="154">
        <v>385</v>
      </c>
      <c r="I7574" s="164">
        <v>0.25</v>
      </c>
      <c r="J7574" s="157">
        <f t="shared" si="237"/>
        <v>288.75</v>
      </c>
    </row>
    <row r="7575" spans="1:10" ht="15.75">
      <c r="A7575" s="37">
        <f t="shared" si="236"/>
        <v>7571</v>
      </c>
      <c r="B7575" s="122" t="s">
        <v>206</v>
      </c>
      <c r="C7575" s="140" t="s">
        <v>13081</v>
      </c>
      <c r="D7575" s="122" t="s">
        <v>13082</v>
      </c>
      <c r="E7575" s="122" t="s">
        <v>211</v>
      </c>
      <c r="F7575" s="122"/>
      <c r="G7575" s="122">
        <v>1</v>
      </c>
      <c r="H7575" s="154">
        <v>551</v>
      </c>
      <c r="I7575" s="164">
        <v>0.25</v>
      </c>
      <c r="J7575" s="157">
        <f t="shared" si="237"/>
        <v>413.25</v>
      </c>
    </row>
    <row r="7576" spans="1:10" ht="15.75">
      <c r="A7576" s="37">
        <f t="shared" si="236"/>
        <v>7572</v>
      </c>
      <c r="B7576" s="122" t="s">
        <v>206</v>
      </c>
      <c r="C7576" s="140" t="s">
        <v>13083</v>
      </c>
      <c r="D7576" s="122" t="s">
        <v>13084</v>
      </c>
      <c r="E7576" s="122" t="s">
        <v>211</v>
      </c>
      <c r="F7576" s="122"/>
      <c r="G7576" s="122">
        <v>1</v>
      </c>
      <c r="H7576" s="154">
        <v>848</v>
      </c>
      <c r="I7576" s="164">
        <v>0.25</v>
      </c>
      <c r="J7576" s="157">
        <f t="shared" si="237"/>
        <v>636</v>
      </c>
    </row>
    <row r="7577" spans="1:10" ht="15.75">
      <c r="A7577" s="37">
        <f t="shared" si="236"/>
        <v>7573</v>
      </c>
      <c r="B7577" s="122" t="s">
        <v>206</v>
      </c>
      <c r="C7577" s="140" t="s">
        <v>13085</v>
      </c>
      <c r="D7577" s="122" t="s">
        <v>13086</v>
      </c>
      <c r="E7577" s="122" t="s">
        <v>211</v>
      </c>
      <c r="F7577" s="122"/>
      <c r="G7577" s="122">
        <v>1</v>
      </c>
      <c r="H7577" s="154">
        <v>960</v>
      </c>
      <c r="I7577" s="164">
        <v>0.25</v>
      </c>
      <c r="J7577" s="157">
        <f t="shared" si="237"/>
        <v>720</v>
      </c>
    </row>
    <row r="7578" spans="1:10" ht="15.75">
      <c r="A7578" s="37">
        <f t="shared" si="236"/>
        <v>7574</v>
      </c>
      <c r="B7578" s="122" t="s">
        <v>206</v>
      </c>
      <c r="C7578" s="140" t="s">
        <v>13087</v>
      </c>
      <c r="D7578" s="122" t="s">
        <v>13088</v>
      </c>
      <c r="E7578" s="122" t="s">
        <v>211</v>
      </c>
      <c r="F7578" s="122"/>
      <c r="G7578" s="122">
        <v>1</v>
      </c>
      <c r="H7578" s="154">
        <v>539</v>
      </c>
      <c r="I7578" s="164">
        <v>0.25</v>
      </c>
      <c r="J7578" s="157">
        <f t="shared" si="237"/>
        <v>404.25</v>
      </c>
    </row>
    <row r="7579" spans="1:10" ht="15.75">
      <c r="A7579" s="37">
        <f t="shared" si="236"/>
        <v>7575</v>
      </c>
      <c r="B7579" s="122" t="s">
        <v>206</v>
      </c>
      <c r="C7579" s="140" t="s">
        <v>13089</v>
      </c>
      <c r="D7579" s="122" t="s">
        <v>13090</v>
      </c>
      <c r="E7579" s="122" t="s">
        <v>211</v>
      </c>
      <c r="F7579" s="122"/>
      <c r="G7579" s="122">
        <v>1</v>
      </c>
      <c r="H7579" s="154">
        <v>1248</v>
      </c>
      <c r="I7579" s="164">
        <v>0.25</v>
      </c>
      <c r="J7579" s="157">
        <f t="shared" si="237"/>
        <v>936</v>
      </c>
    </row>
    <row r="7580" spans="1:10" ht="15.75">
      <c r="A7580" s="37">
        <f t="shared" si="236"/>
        <v>7576</v>
      </c>
      <c r="B7580" s="122" t="s">
        <v>206</v>
      </c>
      <c r="C7580" s="140" t="s">
        <v>13091</v>
      </c>
      <c r="D7580" s="122" t="s">
        <v>13092</v>
      </c>
      <c r="E7580" s="122" t="s">
        <v>211</v>
      </c>
      <c r="F7580" s="122"/>
      <c r="G7580" s="122">
        <v>1</v>
      </c>
      <c r="H7580" s="154">
        <v>1248</v>
      </c>
      <c r="I7580" s="164">
        <v>0.25</v>
      </c>
      <c r="J7580" s="157">
        <f t="shared" si="237"/>
        <v>936</v>
      </c>
    </row>
    <row r="7581" spans="1:10" ht="15.75">
      <c r="A7581" s="37">
        <f t="shared" si="236"/>
        <v>7577</v>
      </c>
      <c r="B7581" s="122" t="s">
        <v>206</v>
      </c>
      <c r="C7581" s="140" t="s">
        <v>13093</v>
      </c>
      <c r="D7581" s="122" t="s">
        <v>13094</v>
      </c>
      <c r="E7581" s="122" t="s">
        <v>211</v>
      </c>
      <c r="F7581" s="122"/>
      <c r="G7581" s="122">
        <v>1</v>
      </c>
      <c r="H7581" s="154">
        <v>1292</v>
      </c>
      <c r="I7581" s="164">
        <v>0.25</v>
      </c>
      <c r="J7581" s="157">
        <f t="shared" si="237"/>
        <v>969</v>
      </c>
    </row>
    <row r="7582" spans="1:10" ht="15.75">
      <c r="A7582" s="37">
        <f t="shared" si="236"/>
        <v>7578</v>
      </c>
      <c r="B7582" s="122" t="s">
        <v>206</v>
      </c>
      <c r="C7582" s="140" t="s">
        <v>13095</v>
      </c>
      <c r="D7582" s="122" t="s">
        <v>13096</v>
      </c>
      <c r="E7582" s="122" t="s">
        <v>211</v>
      </c>
      <c r="F7582" s="122"/>
      <c r="G7582" s="122">
        <v>1</v>
      </c>
      <c r="H7582" s="154">
        <v>1248</v>
      </c>
      <c r="I7582" s="164">
        <v>0.25</v>
      </c>
      <c r="J7582" s="157">
        <f t="shared" si="237"/>
        <v>936</v>
      </c>
    </row>
    <row r="7583" spans="1:10" ht="15.75">
      <c r="A7583" s="37">
        <f t="shared" si="236"/>
        <v>7579</v>
      </c>
      <c r="B7583" s="122" t="s">
        <v>206</v>
      </c>
      <c r="C7583" s="140" t="s">
        <v>13097</v>
      </c>
      <c r="D7583" s="122" t="s">
        <v>13098</v>
      </c>
      <c r="E7583" s="122" t="s">
        <v>211</v>
      </c>
      <c r="F7583" s="122"/>
      <c r="G7583" s="122">
        <v>1</v>
      </c>
      <c r="H7583" s="154">
        <v>2090</v>
      </c>
      <c r="I7583" s="164">
        <v>0.25</v>
      </c>
      <c r="J7583" s="157">
        <f t="shared" si="237"/>
        <v>1567.5</v>
      </c>
    </row>
    <row r="7584" spans="1:10" ht="15.75">
      <c r="A7584" s="37">
        <f t="shared" si="236"/>
        <v>7580</v>
      </c>
      <c r="B7584" s="122" t="s">
        <v>206</v>
      </c>
      <c r="C7584" s="140" t="s">
        <v>13099</v>
      </c>
      <c r="D7584" s="122" t="s">
        <v>13100</v>
      </c>
      <c r="E7584" s="122" t="s">
        <v>211</v>
      </c>
      <c r="F7584" s="122"/>
      <c r="G7584" s="122">
        <v>1</v>
      </c>
      <c r="H7584" s="154">
        <v>2090</v>
      </c>
      <c r="I7584" s="164">
        <v>0.25</v>
      </c>
      <c r="J7584" s="157">
        <f t="shared" si="237"/>
        <v>1567.5</v>
      </c>
    </row>
    <row r="7585" spans="1:10" ht="15.75">
      <c r="A7585" s="37">
        <f t="shared" si="236"/>
        <v>7581</v>
      </c>
      <c r="B7585" s="122" t="s">
        <v>206</v>
      </c>
      <c r="C7585" s="140" t="s">
        <v>13101</v>
      </c>
      <c r="D7585" s="122" t="s">
        <v>13102</v>
      </c>
      <c r="E7585" s="122" t="s">
        <v>211</v>
      </c>
      <c r="F7585" s="122"/>
      <c r="G7585" s="122">
        <v>1</v>
      </c>
      <c r="H7585" s="154">
        <v>512</v>
      </c>
      <c r="I7585" s="164">
        <v>0.25</v>
      </c>
      <c r="J7585" s="157">
        <f t="shared" si="237"/>
        <v>384</v>
      </c>
    </row>
    <row r="7586" spans="1:10" ht="15.75">
      <c r="A7586" s="37">
        <f t="shared" si="236"/>
        <v>7582</v>
      </c>
      <c r="B7586" s="122" t="s">
        <v>206</v>
      </c>
      <c r="C7586" s="140" t="s">
        <v>13103</v>
      </c>
      <c r="D7586" s="122" t="s">
        <v>13104</v>
      </c>
      <c r="E7586" s="122" t="s">
        <v>211</v>
      </c>
      <c r="F7586" s="122"/>
      <c r="G7586" s="122">
        <v>1</v>
      </c>
      <c r="H7586" s="154">
        <v>512</v>
      </c>
      <c r="I7586" s="164">
        <v>0.25</v>
      </c>
      <c r="J7586" s="157">
        <f t="shared" si="237"/>
        <v>384</v>
      </c>
    </row>
    <row r="7587" spans="1:10" ht="15.75">
      <c r="A7587" s="37">
        <f t="shared" si="236"/>
        <v>7583</v>
      </c>
      <c r="B7587" s="122" t="s">
        <v>206</v>
      </c>
      <c r="C7587" s="140" t="s">
        <v>13105</v>
      </c>
      <c r="D7587" s="122" t="s">
        <v>13106</v>
      </c>
      <c r="E7587" s="122" t="s">
        <v>211</v>
      </c>
      <c r="F7587" s="122"/>
      <c r="G7587" s="122">
        <v>1</v>
      </c>
      <c r="H7587" s="154">
        <v>427</v>
      </c>
      <c r="I7587" s="164">
        <v>0.25</v>
      </c>
      <c r="J7587" s="157">
        <f t="shared" si="237"/>
        <v>320.25</v>
      </c>
    </row>
    <row r="7588" spans="1:10" ht="15.75">
      <c r="A7588" s="37">
        <f t="shared" si="236"/>
        <v>7584</v>
      </c>
      <c r="B7588" s="122" t="s">
        <v>206</v>
      </c>
      <c r="C7588" s="140" t="s">
        <v>13107</v>
      </c>
      <c r="D7588" s="122" t="s">
        <v>13108</v>
      </c>
      <c r="E7588" s="122" t="s">
        <v>211</v>
      </c>
      <c r="F7588" s="122"/>
      <c r="G7588" s="122">
        <v>1</v>
      </c>
      <c r="H7588" s="154">
        <v>960</v>
      </c>
      <c r="I7588" s="164">
        <v>0.25</v>
      </c>
      <c r="J7588" s="157">
        <f t="shared" si="237"/>
        <v>720</v>
      </c>
    </row>
    <row r="7589" spans="1:10" ht="15.75">
      <c r="A7589" s="37">
        <f t="shared" si="236"/>
        <v>7585</v>
      </c>
      <c r="B7589" s="122" t="s">
        <v>206</v>
      </c>
      <c r="C7589" s="140" t="s">
        <v>13109</v>
      </c>
      <c r="D7589" s="122" t="s">
        <v>13110</v>
      </c>
      <c r="E7589" s="122" t="s">
        <v>211</v>
      </c>
      <c r="F7589" s="122"/>
      <c r="G7589" s="122">
        <v>1</v>
      </c>
      <c r="H7589" s="154">
        <v>960</v>
      </c>
      <c r="I7589" s="164">
        <v>0.25</v>
      </c>
      <c r="J7589" s="157">
        <f t="shared" si="237"/>
        <v>720</v>
      </c>
    </row>
    <row r="7590" spans="1:10" ht="15.75">
      <c r="A7590" s="37">
        <f t="shared" si="236"/>
        <v>7586</v>
      </c>
      <c r="B7590" s="122" t="s">
        <v>206</v>
      </c>
      <c r="C7590" s="140" t="s">
        <v>13111</v>
      </c>
      <c r="D7590" s="122" t="s">
        <v>13112</v>
      </c>
      <c r="E7590" s="122" t="s">
        <v>211</v>
      </c>
      <c r="F7590" s="122"/>
      <c r="G7590" s="122">
        <v>1</v>
      </c>
      <c r="H7590" s="154">
        <v>1025</v>
      </c>
      <c r="I7590" s="164">
        <v>0.25</v>
      </c>
      <c r="J7590" s="157">
        <f t="shared" si="237"/>
        <v>768.75</v>
      </c>
    </row>
    <row r="7591" spans="1:10" ht="15.75">
      <c r="A7591" s="37">
        <f t="shared" si="236"/>
        <v>7587</v>
      </c>
      <c r="B7591" s="122" t="s">
        <v>206</v>
      </c>
      <c r="C7591" s="140" t="s">
        <v>13113</v>
      </c>
      <c r="D7591" s="122" t="s">
        <v>13114</v>
      </c>
      <c r="E7591" s="122" t="s">
        <v>211</v>
      </c>
      <c r="F7591" s="122"/>
      <c r="G7591" s="122">
        <v>1</v>
      </c>
      <c r="H7591" s="154">
        <v>33</v>
      </c>
      <c r="I7591" s="164">
        <v>0.25</v>
      </c>
      <c r="J7591" s="157">
        <f t="shared" si="237"/>
        <v>24.75</v>
      </c>
    </row>
    <row r="7592" spans="1:10" ht="15.75">
      <c r="A7592" s="37">
        <f t="shared" si="236"/>
        <v>7588</v>
      </c>
      <c r="B7592" s="122" t="s">
        <v>206</v>
      </c>
      <c r="C7592" s="140" t="s">
        <v>13115</v>
      </c>
      <c r="D7592" s="122" t="s">
        <v>13116</v>
      </c>
      <c r="E7592" s="122" t="s">
        <v>211</v>
      </c>
      <c r="F7592" s="122"/>
      <c r="G7592" s="122">
        <v>1</v>
      </c>
      <c r="H7592" s="154">
        <v>2124</v>
      </c>
      <c r="I7592" s="164">
        <v>0.25</v>
      </c>
      <c r="J7592" s="157">
        <f t="shared" si="237"/>
        <v>1593</v>
      </c>
    </row>
    <row r="7593" spans="1:10" ht="15.75">
      <c r="A7593" s="37">
        <f t="shared" si="236"/>
        <v>7589</v>
      </c>
      <c r="B7593" s="122" t="s">
        <v>206</v>
      </c>
      <c r="C7593" s="140" t="s">
        <v>13117</v>
      </c>
      <c r="D7593" s="122" t="s">
        <v>13118</v>
      </c>
      <c r="E7593" s="122" t="s">
        <v>211</v>
      </c>
      <c r="F7593" s="122"/>
      <c r="G7593" s="122">
        <v>1</v>
      </c>
      <c r="H7593" s="154">
        <v>54</v>
      </c>
      <c r="I7593" s="164">
        <v>0.25</v>
      </c>
      <c r="J7593" s="157">
        <f t="shared" si="237"/>
        <v>40.5</v>
      </c>
    </row>
    <row r="7594" spans="1:10" ht="15.75">
      <c r="A7594" s="37">
        <f t="shared" si="236"/>
        <v>7590</v>
      </c>
      <c r="B7594" s="122" t="s">
        <v>206</v>
      </c>
      <c r="C7594" s="140" t="s">
        <v>13119</v>
      </c>
      <c r="D7594" s="122" t="s">
        <v>13120</v>
      </c>
      <c r="E7594" s="122" t="s">
        <v>211</v>
      </c>
      <c r="F7594" s="122"/>
      <c r="G7594" s="122">
        <v>1</v>
      </c>
      <c r="H7594" s="154">
        <v>279</v>
      </c>
      <c r="I7594" s="164">
        <v>0.25</v>
      </c>
      <c r="J7594" s="157">
        <f t="shared" si="237"/>
        <v>209.25</v>
      </c>
    </row>
    <row r="7595" spans="1:10" ht="15.75">
      <c r="A7595" s="37">
        <f t="shared" si="236"/>
        <v>7591</v>
      </c>
      <c r="B7595" s="122" t="s">
        <v>206</v>
      </c>
      <c r="C7595" s="140" t="s">
        <v>13121</v>
      </c>
      <c r="D7595" s="122" t="s">
        <v>13122</v>
      </c>
      <c r="E7595" s="122" t="s">
        <v>211</v>
      </c>
      <c r="F7595" s="122"/>
      <c r="G7595" s="122">
        <v>1</v>
      </c>
      <c r="H7595" s="154">
        <v>225</v>
      </c>
      <c r="I7595" s="164">
        <v>0.25</v>
      </c>
      <c r="J7595" s="157">
        <f t="shared" si="237"/>
        <v>168.75</v>
      </c>
    </row>
    <row r="7596" spans="1:10" ht="15.75">
      <c r="A7596" s="37">
        <f t="shared" si="236"/>
        <v>7592</v>
      </c>
      <c r="B7596" s="122" t="s">
        <v>206</v>
      </c>
      <c r="C7596" s="140" t="s">
        <v>13123</v>
      </c>
      <c r="D7596" s="122" t="s">
        <v>13398</v>
      </c>
      <c r="E7596" s="122" t="s">
        <v>211</v>
      </c>
      <c r="F7596" s="122"/>
      <c r="G7596" s="122">
        <v>1</v>
      </c>
      <c r="H7596" s="154">
        <v>333</v>
      </c>
      <c r="I7596" s="164">
        <v>0.25</v>
      </c>
      <c r="J7596" s="157">
        <f t="shared" si="237"/>
        <v>249.75</v>
      </c>
    </row>
    <row r="7597" spans="1:10" ht="15.75">
      <c r="A7597" s="37">
        <f t="shared" si="236"/>
        <v>7593</v>
      </c>
      <c r="B7597" s="122" t="s">
        <v>206</v>
      </c>
      <c r="C7597" s="140" t="s">
        <v>13124</v>
      </c>
      <c r="D7597" s="122" t="s">
        <v>13125</v>
      </c>
      <c r="E7597" s="122" t="s">
        <v>211</v>
      </c>
      <c r="F7597" s="122"/>
      <c r="G7597" s="122">
        <v>1</v>
      </c>
      <c r="H7597" s="154">
        <v>129</v>
      </c>
      <c r="I7597" s="164">
        <v>0.25</v>
      </c>
      <c r="J7597" s="157">
        <f t="shared" si="237"/>
        <v>96.75</v>
      </c>
    </row>
    <row r="7598" spans="1:10" ht="15.75">
      <c r="A7598" s="37">
        <f t="shared" si="236"/>
        <v>7594</v>
      </c>
      <c r="B7598" s="122" t="s">
        <v>206</v>
      </c>
      <c r="C7598" s="140" t="s">
        <v>13126</v>
      </c>
      <c r="D7598" s="122" t="s">
        <v>13127</v>
      </c>
      <c r="E7598" s="122" t="s">
        <v>211</v>
      </c>
      <c r="F7598" s="122"/>
      <c r="G7598" s="122">
        <v>1</v>
      </c>
      <c r="H7598" s="154">
        <v>188</v>
      </c>
      <c r="I7598" s="164">
        <v>0.25</v>
      </c>
      <c r="J7598" s="157">
        <f t="shared" si="237"/>
        <v>141</v>
      </c>
    </row>
    <row r="7599" spans="1:10" ht="15.75">
      <c r="A7599" s="37">
        <f t="shared" si="236"/>
        <v>7595</v>
      </c>
      <c r="B7599" s="122" t="s">
        <v>206</v>
      </c>
      <c r="C7599" s="140" t="s">
        <v>13128</v>
      </c>
      <c r="D7599" s="122" t="s">
        <v>13129</v>
      </c>
      <c r="E7599" s="122" t="s">
        <v>211</v>
      </c>
      <c r="F7599" s="122"/>
      <c r="G7599" s="122">
        <v>1</v>
      </c>
      <c r="H7599" s="154">
        <v>150</v>
      </c>
      <c r="I7599" s="164">
        <v>0.25</v>
      </c>
      <c r="J7599" s="157">
        <f t="shared" si="237"/>
        <v>112.5</v>
      </c>
    </row>
    <row r="7600" spans="1:10" ht="15.75">
      <c r="A7600" s="37">
        <f t="shared" si="236"/>
        <v>7596</v>
      </c>
      <c r="B7600" s="122" t="s">
        <v>206</v>
      </c>
      <c r="C7600" s="140" t="s">
        <v>13130</v>
      </c>
      <c r="D7600" s="122" t="s">
        <v>13131</v>
      </c>
      <c r="E7600" s="122" t="s">
        <v>211</v>
      </c>
      <c r="F7600" s="122"/>
      <c r="G7600" s="122">
        <v>1</v>
      </c>
      <c r="H7600" s="154">
        <v>209</v>
      </c>
      <c r="I7600" s="164">
        <v>0.25</v>
      </c>
      <c r="J7600" s="157">
        <f t="shared" si="237"/>
        <v>156.75</v>
      </c>
    </row>
    <row r="7601" spans="1:10" ht="15.75">
      <c r="A7601" s="37">
        <f t="shared" si="236"/>
        <v>7597</v>
      </c>
      <c r="B7601" s="122" t="s">
        <v>206</v>
      </c>
      <c r="C7601" s="140" t="s">
        <v>13132</v>
      </c>
      <c r="D7601" s="122" t="s">
        <v>13133</v>
      </c>
      <c r="E7601" s="122" t="s">
        <v>211</v>
      </c>
      <c r="F7601" s="122"/>
      <c r="G7601" s="122">
        <v>1</v>
      </c>
      <c r="H7601" s="154">
        <v>374</v>
      </c>
      <c r="I7601" s="164">
        <v>0.25</v>
      </c>
      <c r="J7601" s="157">
        <f t="shared" si="237"/>
        <v>280.5</v>
      </c>
    </row>
    <row r="7602" spans="1:10" ht="15.75">
      <c r="A7602" s="37">
        <f t="shared" si="236"/>
        <v>7598</v>
      </c>
      <c r="B7602" s="122" t="s">
        <v>206</v>
      </c>
      <c r="C7602" s="140" t="s">
        <v>13134</v>
      </c>
      <c r="D7602" s="122" t="s">
        <v>13135</v>
      </c>
      <c r="E7602" s="122" t="s">
        <v>211</v>
      </c>
      <c r="F7602" s="122"/>
      <c r="G7602" s="122">
        <v>1</v>
      </c>
      <c r="H7602" s="154">
        <v>449</v>
      </c>
      <c r="I7602" s="164">
        <v>0.25</v>
      </c>
      <c r="J7602" s="157">
        <f t="shared" si="237"/>
        <v>336.75</v>
      </c>
    </row>
    <row r="7603" spans="1:10" ht="15.75">
      <c r="A7603" s="37">
        <f t="shared" si="236"/>
        <v>7599</v>
      </c>
      <c r="B7603" s="122" t="s">
        <v>206</v>
      </c>
      <c r="C7603" s="140" t="s">
        <v>13136</v>
      </c>
      <c r="D7603" s="122" t="s">
        <v>13137</v>
      </c>
      <c r="E7603" s="122" t="s">
        <v>211</v>
      </c>
      <c r="F7603" s="122"/>
      <c r="G7603" s="122">
        <v>1</v>
      </c>
      <c r="H7603" s="154">
        <v>279</v>
      </c>
      <c r="I7603" s="164">
        <v>0.25</v>
      </c>
      <c r="J7603" s="157">
        <f t="shared" si="237"/>
        <v>209.25</v>
      </c>
    </row>
    <row r="7604" spans="1:10" ht="15.75">
      <c r="A7604" s="37">
        <f t="shared" si="236"/>
        <v>7600</v>
      </c>
      <c r="B7604" s="122" t="s">
        <v>206</v>
      </c>
      <c r="C7604" s="140" t="s">
        <v>13138</v>
      </c>
      <c r="D7604" s="122" t="s">
        <v>13139</v>
      </c>
      <c r="E7604" s="122" t="s">
        <v>211</v>
      </c>
      <c r="F7604" s="122"/>
      <c r="G7604" s="122">
        <v>1</v>
      </c>
      <c r="H7604" s="154">
        <v>427</v>
      </c>
      <c r="I7604" s="164">
        <v>0.25</v>
      </c>
      <c r="J7604" s="157">
        <f t="shared" si="237"/>
        <v>320.25</v>
      </c>
    </row>
    <row r="7605" spans="1:10" ht="15.75">
      <c r="A7605" s="37">
        <f t="shared" si="236"/>
        <v>7601</v>
      </c>
      <c r="B7605" s="122" t="s">
        <v>206</v>
      </c>
      <c r="C7605" s="140" t="s">
        <v>13140</v>
      </c>
      <c r="D7605" s="122" t="s">
        <v>13141</v>
      </c>
      <c r="E7605" s="122" t="s">
        <v>211</v>
      </c>
      <c r="F7605" s="122"/>
      <c r="G7605" s="122">
        <v>1</v>
      </c>
      <c r="H7605" s="154">
        <v>640</v>
      </c>
      <c r="I7605" s="164">
        <v>0.25</v>
      </c>
      <c r="J7605" s="157">
        <f t="shared" si="237"/>
        <v>480</v>
      </c>
    </row>
    <row r="7606" spans="1:10" ht="15.75">
      <c r="A7606" s="37">
        <f t="shared" si="236"/>
        <v>7602</v>
      </c>
      <c r="B7606" s="122" t="s">
        <v>206</v>
      </c>
      <c r="C7606" s="140" t="s">
        <v>13142</v>
      </c>
      <c r="D7606" s="122" t="s">
        <v>13143</v>
      </c>
      <c r="E7606" s="122" t="s">
        <v>211</v>
      </c>
      <c r="F7606" s="122"/>
      <c r="G7606" s="122">
        <v>1</v>
      </c>
      <c r="H7606" s="154">
        <v>747</v>
      </c>
      <c r="I7606" s="164">
        <v>0.25</v>
      </c>
      <c r="J7606" s="157">
        <f t="shared" si="237"/>
        <v>560.25</v>
      </c>
    </row>
    <row r="7607" spans="1:10" ht="15.75">
      <c r="A7607" s="37">
        <f t="shared" si="236"/>
        <v>7603</v>
      </c>
      <c r="B7607" s="122" t="s">
        <v>206</v>
      </c>
      <c r="C7607" s="140" t="s">
        <v>13144</v>
      </c>
      <c r="D7607" s="122" t="s">
        <v>13145</v>
      </c>
      <c r="E7607" s="122" t="s">
        <v>211</v>
      </c>
      <c r="F7607" s="122"/>
      <c r="G7607" s="122">
        <v>1</v>
      </c>
      <c r="H7607" s="154">
        <v>27</v>
      </c>
      <c r="I7607" s="164">
        <v>0.25</v>
      </c>
      <c r="J7607" s="157">
        <f t="shared" si="237"/>
        <v>20.25</v>
      </c>
    </row>
    <row r="7608" spans="1:10" ht="15.75">
      <c r="A7608" s="37">
        <f t="shared" si="236"/>
        <v>7604</v>
      </c>
      <c r="B7608" s="122" t="s">
        <v>206</v>
      </c>
      <c r="C7608" s="140" t="s">
        <v>13146</v>
      </c>
      <c r="D7608" s="122" t="s">
        <v>13147</v>
      </c>
      <c r="E7608" s="122" t="s">
        <v>211</v>
      </c>
      <c r="F7608" s="122"/>
      <c r="G7608" s="122">
        <v>1</v>
      </c>
      <c r="H7608" s="154">
        <v>177</v>
      </c>
      <c r="I7608" s="164">
        <v>0.25</v>
      </c>
      <c r="J7608" s="157">
        <f t="shared" si="237"/>
        <v>132.75</v>
      </c>
    </row>
    <row r="7609" spans="1:10" ht="15.75">
      <c r="A7609" s="37">
        <f t="shared" si="236"/>
        <v>7605</v>
      </c>
      <c r="B7609" s="122" t="s">
        <v>206</v>
      </c>
      <c r="C7609" s="140" t="s">
        <v>13148</v>
      </c>
      <c r="D7609" s="122" t="s">
        <v>13149</v>
      </c>
      <c r="E7609" s="122" t="s">
        <v>211</v>
      </c>
      <c r="F7609" s="122"/>
      <c r="G7609" s="122">
        <v>1</v>
      </c>
      <c r="H7609" s="154">
        <v>44</v>
      </c>
      <c r="I7609" s="164">
        <v>0.25</v>
      </c>
      <c r="J7609" s="157">
        <f t="shared" si="237"/>
        <v>33</v>
      </c>
    </row>
    <row r="7610" spans="1:10" ht="15.75">
      <c r="A7610" s="37">
        <f t="shared" si="236"/>
        <v>7606</v>
      </c>
      <c r="B7610" s="122" t="s">
        <v>206</v>
      </c>
      <c r="C7610" s="140" t="s">
        <v>13150</v>
      </c>
      <c r="D7610" s="122" t="s">
        <v>13151</v>
      </c>
      <c r="E7610" s="122" t="s">
        <v>211</v>
      </c>
      <c r="F7610" s="122"/>
      <c r="G7610" s="122">
        <v>1</v>
      </c>
      <c r="H7610" s="154">
        <v>88</v>
      </c>
      <c r="I7610" s="164">
        <v>0.25</v>
      </c>
      <c r="J7610" s="157">
        <f t="shared" si="237"/>
        <v>66</v>
      </c>
    </row>
    <row r="7611" spans="1:10" ht="15.75">
      <c r="A7611" s="37">
        <f t="shared" si="236"/>
        <v>7607</v>
      </c>
      <c r="B7611" s="122" t="s">
        <v>206</v>
      </c>
      <c r="C7611" s="140" t="s">
        <v>13152</v>
      </c>
      <c r="D7611" s="122" t="s">
        <v>13153</v>
      </c>
      <c r="E7611" s="122" t="s">
        <v>211</v>
      </c>
      <c r="F7611" s="122"/>
      <c r="G7611" s="122">
        <v>1</v>
      </c>
      <c r="H7611" s="154">
        <v>50</v>
      </c>
      <c r="I7611" s="164">
        <v>0.25</v>
      </c>
      <c r="J7611" s="157">
        <f t="shared" si="237"/>
        <v>37.5</v>
      </c>
    </row>
    <row r="7612" spans="1:10" ht="15.75">
      <c r="A7612" s="37">
        <f t="shared" si="236"/>
        <v>7608</v>
      </c>
      <c r="B7612" s="122" t="s">
        <v>206</v>
      </c>
      <c r="C7612" s="140" t="s">
        <v>3876</v>
      </c>
      <c r="D7612" s="122" t="s">
        <v>13154</v>
      </c>
      <c r="E7612" s="122" t="s">
        <v>211</v>
      </c>
      <c r="F7612" s="122"/>
      <c r="G7612" s="122">
        <v>1</v>
      </c>
      <c r="H7612" s="154">
        <v>40</v>
      </c>
      <c r="I7612" s="164">
        <v>0.25</v>
      </c>
      <c r="J7612" s="157">
        <f t="shared" si="237"/>
        <v>30</v>
      </c>
    </row>
    <row r="7613" spans="1:10" ht="15.75">
      <c r="A7613" s="37">
        <f t="shared" si="236"/>
        <v>7609</v>
      </c>
      <c r="B7613" s="122" t="s">
        <v>206</v>
      </c>
      <c r="C7613" s="140" t="s">
        <v>13155</v>
      </c>
      <c r="D7613" s="122" t="s">
        <v>13156</v>
      </c>
      <c r="E7613" s="122" t="s">
        <v>211</v>
      </c>
      <c r="F7613" s="122"/>
      <c r="G7613" s="122">
        <v>1</v>
      </c>
      <c r="H7613" s="154">
        <v>78</v>
      </c>
      <c r="I7613" s="164">
        <v>0.25</v>
      </c>
      <c r="J7613" s="157">
        <f t="shared" si="237"/>
        <v>58.5</v>
      </c>
    </row>
    <row r="7614" spans="1:10" ht="15.75">
      <c r="A7614" s="37">
        <f t="shared" si="236"/>
        <v>7610</v>
      </c>
      <c r="B7614" s="122" t="s">
        <v>206</v>
      </c>
      <c r="C7614" s="140" t="s">
        <v>13157</v>
      </c>
      <c r="D7614" s="122" t="s">
        <v>13158</v>
      </c>
      <c r="E7614" s="122" t="s">
        <v>211</v>
      </c>
      <c r="F7614" s="122"/>
      <c r="G7614" s="122">
        <v>1</v>
      </c>
      <c r="H7614" s="154">
        <v>80</v>
      </c>
      <c r="I7614" s="164">
        <v>0.25</v>
      </c>
      <c r="J7614" s="157">
        <f t="shared" si="237"/>
        <v>60</v>
      </c>
    </row>
    <row r="7615" spans="1:10" ht="15.75">
      <c r="A7615" s="37">
        <f t="shared" si="236"/>
        <v>7611</v>
      </c>
      <c r="B7615" s="122" t="s">
        <v>206</v>
      </c>
      <c r="C7615" s="140" t="s">
        <v>13159</v>
      </c>
      <c r="D7615" s="122" t="s">
        <v>13160</v>
      </c>
      <c r="E7615" s="122" t="s">
        <v>211</v>
      </c>
      <c r="F7615" s="122"/>
      <c r="G7615" s="122">
        <v>1</v>
      </c>
      <c r="H7615" s="154">
        <v>103</v>
      </c>
      <c r="I7615" s="164">
        <v>0.25</v>
      </c>
      <c r="J7615" s="157">
        <f t="shared" si="237"/>
        <v>77.25</v>
      </c>
    </row>
    <row r="7616" spans="1:10" ht="15.75">
      <c r="A7616" s="37">
        <f t="shared" si="236"/>
        <v>7612</v>
      </c>
      <c r="B7616" s="122" t="s">
        <v>206</v>
      </c>
      <c r="C7616" s="140" t="s">
        <v>13161</v>
      </c>
      <c r="D7616" s="122" t="s">
        <v>13162</v>
      </c>
      <c r="E7616" s="122" t="s">
        <v>211</v>
      </c>
      <c r="F7616" s="122"/>
      <c r="G7616" s="122">
        <v>1</v>
      </c>
      <c r="H7616" s="154">
        <v>235</v>
      </c>
      <c r="I7616" s="164">
        <v>0.25</v>
      </c>
      <c r="J7616" s="157">
        <f t="shared" si="237"/>
        <v>176.25</v>
      </c>
    </row>
    <row r="7617" spans="1:10" ht="15.75">
      <c r="A7617" s="37">
        <f t="shared" si="236"/>
        <v>7613</v>
      </c>
      <c r="B7617" s="122" t="s">
        <v>206</v>
      </c>
      <c r="C7617" s="140" t="s">
        <v>13163</v>
      </c>
      <c r="D7617" s="122" t="s">
        <v>13164</v>
      </c>
      <c r="E7617" s="122" t="s">
        <v>211</v>
      </c>
      <c r="F7617" s="122"/>
      <c r="G7617" s="122">
        <v>1</v>
      </c>
      <c r="H7617" s="154">
        <v>331</v>
      </c>
      <c r="I7617" s="164">
        <v>0.25</v>
      </c>
      <c r="J7617" s="157">
        <f t="shared" si="237"/>
        <v>248.25</v>
      </c>
    </row>
    <row r="7618" spans="1:10" ht="15.75">
      <c r="A7618" s="37">
        <f t="shared" si="236"/>
        <v>7614</v>
      </c>
      <c r="B7618" s="122" t="s">
        <v>206</v>
      </c>
      <c r="C7618" s="140" t="s">
        <v>13165</v>
      </c>
      <c r="D7618" s="122" t="s">
        <v>13166</v>
      </c>
      <c r="E7618" s="122" t="s">
        <v>211</v>
      </c>
      <c r="F7618" s="122"/>
      <c r="G7618" s="122">
        <v>1</v>
      </c>
      <c r="H7618" s="154">
        <v>91</v>
      </c>
      <c r="I7618" s="164">
        <v>0.25</v>
      </c>
      <c r="J7618" s="157">
        <f t="shared" si="237"/>
        <v>68.25</v>
      </c>
    </row>
    <row r="7619" spans="1:10" ht="15.75">
      <c r="A7619" s="37">
        <f t="shared" si="236"/>
        <v>7615</v>
      </c>
      <c r="B7619" s="122" t="s">
        <v>206</v>
      </c>
      <c r="C7619" s="140" t="s">
        <v>13167</v>
      </c>
      <c r="D7619" s="122" t="s">
        <v>13168</v>
      </c>
      <c r="E7619" s="122" t="s">
        <v>211</v>
      </c>
      <c r="F7619" s="122"/>
      <c r="G7619" s="122">
        <v>1</v>
      </c>
      <c r="H7619" s="154">
        <v>76</v>
      </c>
      <c r="I7619" s="164">
        <v>0.25</v>
      </c>
      <c r="J7619" s="157">
        <f t="shared" si="237"/>
        <v>57</v>
      </c>
    </row>
    <row r="7620" spans="1:10" ht="15.75">
      <c r="A7620" s="37">
        <f t="shared" si="236"/>
        <v>7616</v>
      </c>
      <c r="B7620" s="122" t="s">
        <v>206</v>
      </c>
      <c r="C7620" s="140" t="s">
        <v>13169</v>
      </c>
      <c r="D7620" s="122" t="s">
        <v>13170</v>
      </c>
      <c r="E7620" s="122" t="s">
        <v>211</v>
      </c>
      <c r="F7620" s="122"/>
      <c r="G7620" s="122">
        <v>1</v>
      </c>
      <c r="H7620" s="154">
        <v>150</v>
      </c>
      <c r="I7620" s="164">
        <v>0.25</v>
      </c>
      <c r="J7620" s="157">
        <f t="shared" si="237"/>
        <v>112.5</v>
      </c>
    </row>
    <row r="7621" spans="1:10" ht="15.75">
      <c r="A7621" s="37">
        <f t="shared" si="236"/>
        <v>7617</v>
      </c>
      <c r="B7621" s="122" t="s">
        <v>206</v>
      </c>
      <c r="C7621" s="140" t="s">
        <v>13171</v>
      </c>
      <c r="D7621" s="122" t="s">
        <v>13172</v>
      </c>
      <c r="E7621" s="122" t="s">
        <v>211</v>
      </c>
      <c r="F7621" s="122"/>
      <c r="G7621" s="122">
        <v>1</v>
      </c>
      <c r="H7621" s="154">
        <v>145</v>
      </c>
      <c r="I7621" s="164">
        <v>0.25</v>
      </c>
      <c r="J7621" s="157">
        <f t="shared" si="237"/>
        <v>108.75</v>
      </c>
    </row>
    <row r="7622" spans="1:10" ht="15.75">
      <c r="A7622" s="37">
        <f t="shared" si="236"/>
        <v>7618</v>
      </c>
      <c r="B7622" s="122" t="s">
        <v>206</v>
      </c>
      <c r="C7622" s="140" t="s">
        <v>13173</v>
      </c>
      <c r="D7622" s="122" t="s">
        <v>13174</v>
      </c>
      <c r="E7622" s="122" t="s">
        <v>211</v>
      </c>
      <c r="F7622" s="122"/>
      <c r="G7622" s="122">
        <v>1</v>
      </c>
      <c r="H7622" s="154">
        <v>342</v>
      </c>
      <c r="I7622" s="164">
        <v>0.25</v>
      </c>
      <c r="J7622" s="157">
        <f t="shared" si="237"/>
        <v>256.5</v>
      </c>
    </row>
    <row r="7623" spans="1:10" ht="15.75">
      <c r="A7623" s="37">
        <f t="shared" ref="A7623:A7686" si="238">A7622+1</f>
        <v>7619</v>
      </c>
      <c r="B7623" s="122" t="s">
        <v>206</v>
      </c>
      <c r="C7623" s="140" t="s">
        <v>13175</v>
      </c>
      <c r="D7623" s="122" t="s">
        <v>13176</v>
      </c>
      <c r="E7623" s="122" t="s">
        <v>211</v>
      </c>
      <c r="F7623" s="122"/>
      <c r="G7623" s="122">
        <v>1</v>
      </c>
      <c r="H7623" s="154">
        <v>150</v>
      </c>
      <c r="I7623" s="164">
        <v>0.25</v>
      </c>
      <c r="J7623" s="157">
        <f t="shared" si="237"/>
        <v>112.5</v>
      </c>
    </row>
    <row r="7624" spans="1:10" ht="15.75">
      <c r="A7624" s="37">
        <f t="shared" si="238"/>
        <v>7620</v>
      </c>
      <c r="B7624" s="122" t="s">
        <v>206</v>
      </c>
      <c r="C7624" s="140" t="s">
        <v>13177</v>
      </c>
      <c r="D7624" s="122" t="s">
        <v>13178</v>
      </c>
      <c r="E7624" s="122" t="s">
        <v>211</v>
      </c>
      <c r="F7624" s="122"/>
      <c r="G7624" s="122">
        <v>1</v>
      </c>
      <c r="H7624" s="154">
        <v>342</v>
      </c>
      <c r="I7624" s="164">
        <v>0.25</v>
      </c>
      <c r="J7624" s="157">
        <f t="shared" si="237"/>
        <v>256.5</v>
      </c>
    </row>
    <row r="7625" spans="1:10" ht="15.75">
      <c r="A7625" s="37">
        <f t="shared" si="238"/>
        <v>7621</v>
      </c>
      <c r="B7625" s="122" t="s">
        <v>206</v>
      </c>
      <c r="C7625" s="140" t="s">
        <v>13179</v>
      </c>
      <c r="D7625" s="122" t="s">
        <v>13180</v>
      </c>
      <c r="E7625" s="122" t="s">
        <v>211</v>
      </c>
      <c r="F7625" s="122"/>
      <c r="G7625" s="122">
        <v>1</v>
      </c>
      <c r="H7625" s="154">
        <v>145</v>
      </c>
      <c r="I7625" s="164">
        <v>0.25</v>
      </c>
      <c r="J7625" s="157">
        <f t="shared" si="237"/>
        <v>108.75</v>
      </c>
    </row>
    <row r="7626" spans="1:10" ht="15.75">
      <c r="A7626" s="37">
        <f t="shared" si="238"/>
        <v>7622</v>
      </c>
      <c r="B7626" s="122" t="s">
        <v>206</v>
      </c>
      <c r="C7626" s="140" t="s">
        <v>13181</v>
      </c>
      <c r="D7626" s="122" t="s">
        <v>13182</v>
      </c>
      <c r="E7626" s="122" t="s">
        <v>211</v>
      </c>
      <c r="F7626" s="122"/>
      <c r="G7626" s="122">
        <v>1</v>
      </c>
      <c r="H7626" s="154">
        <v>230</v>
      </c>
      <c r="I7626" s="164">
        <v>0.25</v>
      </c>
      <c r="J7626" s="157">
        <f t="shared" si="237"/>
        <v>172.5</v>
      </c>
    </row>
    <row r="7627" spans="1:10" ht="15.75">
      <c r="A7627" s="37">
        <f t="shared" si="238"/>
        <v>7623</v>
      </c>
      <c r="B7627" s="122" t="s">
        <v>206</v>
      </c>
      <c r="C7627" s="140" t="s">
        <v>13183</v>
      </c>
      <c r="D7627" s="122" t="s">
        <v>13184</v>
      </c>
      <c r="E7627" s="122" t="s">
        <v>211</v>
      </c>
      <c r="F7627" s="122"/>
      <c r="G7627" s="122">
        <v>1</v>
      </c>
      <c r="H7627" s="154">
        <v>145</v>
      </c>
      <c r="I7627" s="164">
        <v>0.25</v>
      </c>
      <c r="J7627" s="157">
        <f t="shared" si="237"/>
        <v>108.75</v>
      </c>
    </row>
    <row r="7628" spans="1:10" ht="15.75">
      <c r="A7628" s="37">
        <f t="shared" si="238"/>
        <v>7624</v>
      </c>
      <c r="B7628" s="122" t="s">
        <v>206</v>
      </c>
      <c r="C7628" s="140" t="s">
        <v>13185</v>
      </c>
      <c r="D7628" s="122" t="s">
        <v>13186</v>
      </c>
      <c r="E7628" s="122" t="s">
        <v>211</v>
      </c>
      <c r="F7628" s="122"/>
      <c r="G7628" s="122">
        <v>1</v>
      </c>
      <c r="H7628" s="154">
        <v>161</v>
      </c>
      <c r="I7628" s="164">
        <v>0.25</v>
      </c>
      <c r="J7628" s="157">
        <f t="shared" si="237"/>
        <v>120.75</v>
      </c>
    </row>
    <row r="7629" spans="1:10" ht="15.75">
      <c r="A7629" s="37">
        <f t="shared" si="238"/>
        <v>7625</v>
      </c>
      <c r="B7629" s="122" t="s">
        <v>206</v>
      </c>
      <c r="C7629" s="140" t="s">
        <v>13187</v>
      </c>
      <c r="D7629" s="122" t="s">
        <v>13188</v>
      </c>
      <c r="E7629" s="122" t="s">
        <v>211</v>
      </c>
      <c r="F7629" s="122"/>
      <c r="G7629" s="122">
        <v>1</v>
      </c>
      <c r="H7629" s="154">
        <v>161</v>
      </c>
      <c r="I7629" s="164">
        <v>0.25</v>
      </c>
      <c r="J7629" s="157">
        <f t="shared" ref="J7629:J7673" si="239">H7629*(1-I7629)</f>
        <v>120.75</v>
      </c>
    </row>
    <row r="7630" spans="1:10" ht="15.75">
      <c r="A7630" s="37">
        <f t="shared" si="238"/>
        <v>7626</v>
      </c>
      <c r="B7630" s="122" t="s">
        <v>206</v>
      </c>
      <c r="C7630" s="140" t="s">
        <v>13189</v>
      </c>
      <c r="D7630" s="122" t="s">
        <v>13190</v>
      </c>
      <c r="E7630" s="122" t="s">
        <v>211</v>
      </c>
      <c r="F7630" s="122"/>
      <c r="G7630" s="122">
        <v>1</v>
      </c>
      <c r="H7630" s="154">
        <v>140</v>
      </c>
      <c r="I7630" s="164">
        <v>0.25</v>
      </c>
      <c r="J7630" s="157">
        <f t="shared" si="239"/>
        <v>105</v>
      </c>
    </row>
    <row r="7631" spans="1:10" ht="15.75">
      <c r="A7631" s="37">
        <f t="shared" si="238"/>
        <v>7627</v>
      </c>
      <c r="B7631" s="122" t="s">
        <v>206</v>
      </c>
      <c r="C7631" s="140" t="s">
        <v>13191</v>
      </c>
      <c r="D7631" s="122" t="s">
        <v>13192</v>
      </c>
      <c r="E7631" s="122" t="s">
        <v>211</v>
      </c>
      <c r="F7631" s="122"/>
      <c r="G7631" s="122">
        <v>1</v>
      </c>
      <c r="H7631" s="154">
        <v>140</v>
      </c>
      <c r="I7631" s="164">
        <v>0.25</v>
      </c>
      <c r="J7631" s="157">
        <f t="shared" si="239"/>
        <v>105</v>
      </c>
    </row>
    <row r="7632" spans="1:10" ht="15.75">
      <c r="A7632" s="37">
        <f t="shared" si="238"/>
        <v>7628</v>
      </c>
      <c r="B7632" s="122" t="s">
        <v>206</v>
      </c>
      <c r="C7632" s="140" t="s">
        <v>13193</v>
      </c>
      <c r="D7632" s="122" t="s">
        <v>13194</v>
      </c>
      <c r="E7632" s="122" t="s">
        <v>211</v>
      </c>
      <c r="F7632" s="122"/>
      <c r="G7632" s="122">
        <v>1</v>
      </c>
      <c r="H7632" s="154">
        <v>81</v>
      </c>
      <c r="I7632" s="164">
        <v>0.25</v>
      </c>
      <c r="J7632" s="157">
        <f t="shared" si="239"/>
        <v>60.75</v>
      </c>
    </row>
    <row r="7633" spans="1:10" ht="15.75">
      <c r="A7633" s="37">
        <f t="shared" si="238"/>
        <v>7629</v>
      </c>
      <c r="B7633" s="122" t="s">
        <v>206</v>
      </c>
      <c r="C7633" s="140" t="s">
        <v>13195</v>
      </c>
      <c r="D7633" s="122" t="s">
        <v>13196</v>
      </c>
      <c r="E7633" s="122" t="s">
        <v>211</v>
      </c>
      <c r="F7633" s="122"/>
      <c r="G7633" s="122">
        <v>1</v>
      </c>
      <c r="H7633" s="154">
        <v>102</v>
      </c>
      <c r="I7633" s="164">
        <v>0.25</v>
      </c>
      <c r="J7633" s="157">
        <f t="shared" si="239"/>
        <v>76.5</v>
      </c>
    </row>
    <row r="7634" spans="1:10" ht="15.75">
      <c r="A7634" s="37">
        <f t="shared" si="238"/>
        <v>7630</v>
      </c>
      <c r="B7634" s="122" t="s">
        <v>206</v>
      </c>
      <c r="C7634" s="140" t="s">
        <v>13197</v>
      </c>
      <c r="D7634" s="122" t="s">
        <v>13198</v>
      </c>
      <c r="E7634" s="122" t="s">
        <v>211</v>
      </c>
      <c r="F7634" s="122"/>
      <c r="G7634" s="122">
        <v>1</v>
      </c>
      <c r="H7634" s="154">
        <v>102</v>
      </c>
      <c r="I7634" s="164">
        <v>0.25</v>
      </c>
      <c r="J7634" s="157">
        <f t="shared" si="239"/>
        <v>76.5</v>
      </c>
    </row>
    <row r="7635" spans="1:10" ht="15.75">
      <c r="A7635" s="37">
        <f t="shared" si="238"/>
        <v>7631</v>
      </c>
      <c r="B7635" s="122" t="s">
        <v>206</v>
      </c>
      <c r="C7635" s="140" t="s">
        <v>13199</v>
      </c>
      <c r="D7635" s="122" t="s">
        <v>13200</v>
      </c>
      <c r="E7635" s="122" t="s">
        <v>211</v>
      </c>
      <c r="F7635" s="122"/>
      <c r="G7635" s="122">
        <v>1</v>
      </c>
      <c r="H7635" s="154">
        <v>263</v>
      </c>
      <c r="I7635" s="164">
        <v>0.25</v>
      </c>
      <c r="J7635" s="157">
        <f t="shared" si="239"/>
        <v>197.25</v>
      </c>
    </row>
    <row r="7636" spans="1:10" ht="15.75">
      <c r="A7636" s="37">
        <f t="shared" si="238"/>
        <v>7632</v>
      </c>
      <c r="B7636" s="122" t="s">
        <v>206</v>
      </c>
      <c r="C7636" s="140" t="s">
        <v>13201</v>
      </c>
      <c r="D7636" s="122" t="s">
        <v>13202</v>
      </c>
      <c r="E7636" s="122" t="s">
        <v>211</v>
      </c>
      <c r="F7636" s="122"/>
      <c r="G7636" s="122">
        <v>1</v>
      </c>
      <c r="H7636" s="154">
        <v>271</v>
      </c>
      <c r="I7636" s="164">
        <v>0.25</v>
      </c>
      <c r="J7636" s="157">
        <f t="shared" si="239"/>
        <v>203.25</v>
      </c>
    </row>
    <row r="7637" spans="1:10" ht="15.75">
      <c r="A7637" s="37">
        <f t="shared" si="238"/>
        <v>7633</v>
      </c>
      <c r="B7637" s="122" t="s">
        <v>206</v>
      </c>
      <c r="C7637" s="140" t="s">
        <v>13203</v>
      </c>
      <c r="D7637" s="122" t="s">
        <v>13204</v>
      </c>
      <c r="E7637" s="122" t="s">
        <v>211</v>
      </c>
      <c r="F7637" s="122"/>
      <c r="G7637" s="122">
        <v>1</v>
      </c>
      <c r="H7637" s="154">
        <v>232</v>
      </c>
      <c r="I7637" s="164">
        <v>0.25</v>
      </c>
      <c r="J7637" s="157">
        <f t="shared" si="239"/>
        <v>174</v>
      </c>
    </row>
    <row r="7638" spans="1:10" ht="15.75">
      <c r="A7638" s="37">
        <f t="shared" si="238"/>
        <v>7634</v>
      </c>
      <c r="B7638" s="122" t="s">
        <v>206</v>
      </c>
      <c r="C7638" s="140" t="s">
        <v>13205</v>
      </c>
      <c r="D7638" s="122" t="s">
        <v>13206</v>
      </c>
      <c r="E7638" s="122" t="s">
        <v>211</v>
      </c>
      <c r="F7638" s="122"/>
      <c r="G7638" s="122">
        <v>1</v>
      </c>
      <c r="H7638" s="154">
        <v>232</v>
      </c>
      <c r="I7638" s="164">
        <v>0.25</v>
      </c>
      <c r="J7638" s="157">
        <f t="shared" si="239"/>
        <v>174</v>
      </c>
    </row>
    <row r="7639" spans="1:10" ht="15.75">
      <c r="A7639" s="37">
        <f t="shared" si="238"/>
        <v>7635</v>
      </c>
      <c r="B7639" s="122" t="s">
        <v>206</v>
      </c>
      <c r="C7639" s="140" t="s">
        <v>13207</v>
      </c>
      <c r="D7639" s="122" t="s">
        <v>13208</v>
      </c>
      <c r="E7639" s="122" t="s">
        <v>211</v>
      </c>
      <c r="F7639" s="122"/>
      <c r="G7639" s="122">
        <v>1</v>
      </c>
      <c r="H7639" s="154">
        <v>240</v>
      </c>
      <c r="I7639" s="164">
        <v>0.25</v>
      </c>
      <c r="J7639" s="157">
        <f t="shared" si="239"/>
        <v>180</v>
      </c>
    </row>
    <row r="7640" spans="1:10" ht="15.75">
      <c r="A7640" s="37">
        <f t="shared" si="238"/>
        <v>7636</v>
      </c>
      <c r="B7640" s="122" t="s">
        <v>206</v>
      </c>
      <c r="C7640" s="140" t="s">
        <v>13209</v>
      </c>
      <c r="D7640" s="122" t="s">
        <v>13210</v>
      </c>
      <c r="E7640" s="122" t="s">
        <v>211</v>
      </c>
      <c r="F7640" s="122"/>
      <c r="G7640" s="122">
        <v>1</v>
      </c>
      <c r="H7640" s="154">
        <v>374</v>
      </c>
      <c r="I7640" s="164">
        <v>0.25</v>
      </c>
      <c r="J7640" s="157">
        <f t="shared" si="239"/>
        <v>280.5</v>
      </c>
    </row>
    <row r="7641" spans="1:10" ht="15.75">
      <c r="A7641" s="37">
        <f t="shared" si="238"/>
        <v>7637</v>
      </c>
      <c r="B7641" s="122" t="s">
        <v>206</v>
      </c>
      <c r="C7641" s="140" t="s">
        <v>13211</v>
      </c>
      <c r="D7641" s="122" t="s">
        <v>13212</v>
      </c>
      <c r="E7641" s="122" t="s">
        <v>211</v>
      </c>
      <c r="F7641" s="122"/>
      <c r="G7641" s="122">
        <v>1</v>
      </c>
      <c r="H7641" s="154">
        <v>374</v>
      </c>
      <c r="I7641" s="164">
        <v>0.25</v>
      </c>
      <c r="J7641" s="157">
        <f t="shared" si="239"/>
        <v>280.5</v>
      </c>
    </row>
    <row r="7642" spans="1:10" ht="15.75">
      <c r="A7642" s="37">
        <f t="shared" si="238"/>
        <v>7638</v>
      </c>
      <c r="B7642" s="122" t="s">
        <v>206</v>
      </c>
      <c r="C7642" s="140" t="s">
        <v>13213</v>
      </c>
      <c r="D7642" s="122" t="s">
        <v>13214</v>
      </c>
      <c r="E7642" s="122" t="s">
        <v>211</v>
      </c>
      <c r="F7642" s="122"/>
      <c r="G7642" s="122">
        <v>1</v>
      </c>
      <c r="H7642" s="154">
        <v>374</v>
      </c>
      <c r="I7642" s="164">
        <v>0.25</v>
      </c>
      <c r="J7642" s="157">
        <f t="shared" si="239"/>
        <v>280.5</v>
      </c>
    </row>
    <row r="7643" spans="1:10" ht="15.75">
      <c r="A7643" s="37">
        <f t="shared" si="238"/>
        <v>7639</v>
      </c>
      <c r="B7643" s="122" t="s">
        <v>206</v>
      </c>
      <c r="C7643" s="140" t="s">
        <v>13215</v>
      </c>
      <c r="D7643" s="122" t="s">
        <v>13216</v>
      </c>
      <c r="E7643" s="122" t="s">
        <v>211</v>
      </c>
      <c r="F7643" s="122"/>
      <c r="G7643" s="122">
        <v>1</v>
      </c>
      <c r="H7643" s="154">
        <v>374</v>
      </c>
      <c r="I7643" s="164">
        <v>0.25</v>
      </c>
      <c r="J7643" s="157">
        <f t="shared" si="239"/>
        <v>280.5</v>
      </c>
    </row>
    <row r="7644" spans="1:10" ht="15.75">
      <c r="A7644" s="37">
        <f t="shared" si="238"/>
        <v>7640</v>
      </c>
      <c r="B7644" s="122" t="s">
        <v>206</v>
      </c>
      <c r="C7644" s="140">
        <v>491</v>
      </c>
      <c r="D7644" s="122" t="s">
        <v>13217</v>
      </c>
      <c r="E7644" s="122" t="s">
        <v>211</v>
      </c>
      <c r="F7644" s="122"/>
      <c r="G7644" s="122">
        <v>1</v>
      </c>
      <c r="H7644" s="154">
        <v>197</v>
      </c>
      <c r="I7644" s="164">
        <v>0.25</v>
      </c>
      <c r="J7644" s="157">
        <f t="shared" si="239"/>
        <v>147.75</v>
      </c>
    </row>
    <row r="7645" spans="1:10" ht="15.75">
      <c r="A7645" s="37">
        <f t="shared" si="238"/>
        <v>7641</v>
      </c>
      <c r="B7645" s="122" t="s">
        <v>206</v>
      </c>
      <c r="C7645" s="140">
        <v>492</v>
      </c>
      <c r="D7645" s="122" t="s">
        <v>13218</v>
      </c>
      <c r="E7645" s="122" t="s">
        <v>211</v>
      </c>
      <c r="F7645" s="122"/>
      <c r="G7645" s="122">
        <v>1</v>
      </c>
      <c r="H7645" s="154">
        <v>161</v>
      </c>
      <c r="I7645" s="164">
        <v>0.25</v>
      </c>
      <c r="J7645" s="157">
        <f t="shared" si="239"/>
        <v>120.75</v>
      </c>
    </row>
    <row r="7646" spans="1:10" ht="15.75">
      <c r="A7646" s="37">
        <f t="shared" si="238"/>
        <v>7642</v>
      </c>
      <c r="B7646" s="122" t="s">
        <v>206</v>
      </c>
      <c r="C7646" s="140" t="s">
        <v>13219</v>
      </c>
      <c r="D7646" s="122" t="s">
        <v>13220</v>
      </c>
      <c r="E7646" s="122" t="s">
        <v>211</v>
      </c>
      <c r="F7646" s="122"/>
      <c r="G7646" s="122">
        <v>1</v>
      </c>
      <c r="H7646" s="154">
        <v>161</v>
      </c>
      <c r="I7646" s="164">
        <v>0.25</v>
      </c>
      <c r="J7646" s="157">
        <f t="shared" si="239"/>
        <v>120.75</v>
      </c>
    </row>
    <row r="7647" spans="1:10" ht="15.75">
      <c r="A7647" s="37">
        <f t="shared" si="238"/>
        <v>7643</v>
      </c>
      <c r="B7647" s="122" t="s">
        <v>206</v>
      </c>
      <c r="C7647" s="140" t="s">
        <v>13221</v>
      </c>
      <c r="D7647" s="122" t="s">
        <v>13222</v>
      </c>
      <c r="E7647" s="122" t="s">
        <v>211</v>
      </c>
      <c r="F7647" s="122"/>
      <c r="G7647" s="122">
        <v>1</v>
      </c>
      <c r="H7647" s="154">
        <v>161</v>
      </c>
      <c r="I7647" s="164">
        <v>0.25</v>
      </c>
      <c r="J7647" s="157">
        <f t="shared" si="239"/>
        <v>120.75</v>
      </c>
    </row>
    <row r="7648" spans="1:10" ht="15.75">
      <c r="A7648" s="37">
        <f t="shared" si="238"/>
        <v>7644</v>
      </c>
      <c r="B7648" s="122" t="s">
        <v>206</v>
      </c>
      <c r="C7648" s="140" t="s">
        <v>13223</v>
      </c>
      <c r="D7648" s="122" t="s">
        <v>13224</v>
      </c>
      <c r="E7648" s="122" t="s">
        <v>211</v>
      </c>
      <c r="F7648" s="122"/>
      <c r="G7648" s="122">
        <v>1</v>
      </c>
      <c r="H7648" s="154">
        <v>161</v>
      </c>
      <c r="I7648" s="164">
        <v>0.25</v>
      </c>
      <c r="J7648" s="157">
        <f t="shared" si="239"/>
        <v>120.75</v>
      </c>
    </row>
    <row r="7649" spans="1:10" ht="15.75">
      <c r="A7649" s="37">
        <f t="shared" si="238"/>
        <v>7645</v>
      </c>
      <c r="B7649" s="122" t="s">
        <v>206</v>
      </c>
      <c r="C7649" s="140" t="s">
        <v>13225</v>
      </c>
      <c r="D7649" s="122" t="s">
        <v>13226</v>
      </c>
      <c r="E7649" s="122" t="s">
        <v>211</v>
      </c>
      <c r="F7649" s="122"/>
      <c r="G7649" s="122">
        <v>1</v>
      </c>
      <c r="H7649" s="154">
        <v>161</v>
      </c>
      <c r="I7649" s="164">
        <v>0.25</v>
      </c>
      <c r="J7649" s="157">
        <f t="shared" si="239"/>
        <v>120.75</v>
      </c>
    </row>
    <row r="7650" spans="1:10" ht="15.75">
      <c r="A7650" s="37">
        <f t="shared" si="238"/>
        <v>7646</v>
      </c>
      <c r="B7650" s="122" t="s">
        <v>206</v>
      </c>
      <c r="C7650" s="140" t="s">
        <v>13227</v>
      </c>
      <c r="D7650" s="122" t="s">
        <v>13228</v>
      </c>
      <c r="E7650" s="122" t="s">
        <v>211</v>
      </c>
      <c r="F7650" s="122"/>
      <c r="G7650" s="122">
        <v>1</v>
      </c>
      <c r="H7650" s="154">
        <v>161</v>
      </c>
      <c r="I7650" s="164">
        <v>0.25</v>
      </c>
      <c r="J7650" s="157">
        <f t="shared" si="239"/>
        <v>120.75</v>
      </c>
    </row>
    <row r="7651" spans="1:10" ht="15.75">
      <c r="A7651" s="37">
        <f t="shared" si="238"/>
        <v>7647</v>
      </c>
      <c r="B7651" s="122" t="s">
        <v>206</v>
      </c>
      <c r="C7651" s="140" t="s">
        <v>13229</v>
      </c>
      <c r="D7651" s="122" t="s">
        <v>13230</v>
      </c>
      <c r="E7651" s="122" t="s">
        <v>211</v>
      </c>
      <c r="F7651" s="122"/>
      <c r="G7651" s="122">
        <v>1</v>
      </c>
      <c r="H7651" s="154">
        <v>81</v>
      </c>
      <c r="I7651" s="164">
        <v>0.25</v>
      </c>
      <c r="J7651" s="157">
        <f t="shared" si="239"/>
        <v>60.75</v>
      </c>
    </row>
    <row r="7652" spans="1:10" ht="15.75">
      <c r="A7652" s="37">
        <f t="shared" si="238"/>
        <v>7648</v>
      </c>
      <c r="B7652" s="122" t="s">
        <v>206</v>
      </c>
      <c r="C7652" s="140" t="s">
        <v>13231</v>
      </c>
      <c r="D7652" s="122" t="s">
        <v>13232</v>
      </c>
      <c r="E7652" s="122" t="s">
        <v>211</v>
      </c>
      <c r="F7652" s="122"/>
      <c r="G7652" s="122">
        <v>1</v>
      </c>
      <c r="H7652" s="154">
        <v>65</v>
      </c>
      <c r="I7652" s="164">
        <v>0.25</v>
      </c>
      <c r="J7652" s="157">
        <f t="shared" si="239"/>
        <v>48.75</v>
      </c>
    </row>
    <row r="7653" spans="1:10" ht="15.75">
      <c r="A7653" s="37">
        <f t="shared" si="238"/>
        <v>7649</v>
      </c>
      <c r="B7653" s="122" t="s">
        <v>206</v>
      </c>
      <c r="C7653" s="140" t="s">
        <v>13233</v>
      </c>
      <c r="D7653" s="122" t="s">
        <v>13234</v>
      </c>
      <c r="E7653" s="122" t="s">
        <v>211</v>
      </c>
      <c r="F7653" s="122"/>
      <c r="G7653" s="122">
        <v>1</v>
      </c>
      <c r="H7653" s="154">
        <v>22</v>
      </c>
      <c r="I7653" s="164">
        <v>0.25</v>
      </c>
      <c r="J7653" s="157">
        <f t="shared" si="239"/>
        <v>16.5</v>
      </c>
    </row>
    <row r="7654" spans="1:10" ht="15.75">
      <c r="A7654" s="37">
        <f t="shared" si="238"/>
        <v>7650</v>
      </c>
      <c r="B7654" s="122" t="s">
        <v>206</v>
      </c>
      <c r="C7654" s="140" t="s">
        <v>13235</v>
      </c>
      <c r="D7654" s="122" t="s">
        <v>13236</v>
      </c>
      <c r="E7654" s="122" t="s">
        <v>211</v>
      </c>
      <c r="F7654" s="122"/>
      <c r="G7654" s="122">
        <v>1</v>
      </c>
      <c r="H7654" s="154">
        <v>44</v>
      </c>
      <c r="I7654" s="164">
        <v>0.25</v>
      </c>
      <c r="J7654" s="157">
        <f t="shared" si="239"/>
        <v>33</v>
      </c>
    </row>
    <row r="7655" spans="1:10" ht="15.75">
      <c r="A7655" s="37">
        <f t="shared" si="238"/>
        <v>7651</v>
      </c>
      <c r="B7655" s="122" t="s">
        <v>206</v>
      </c>
      <c r="C7655" s="140" t="s">
        <v>13237</v>
      </c>
      <c r="D7655" s="122" t="s">
        <v>13238</v>
      </c>
      <c r="E7655" s="122" t="s">
        <v>211</v>
      </c>
      <c r="F7655" s="122"/>
      <c r="G7655" s="122">
        <v>1</v>
      </c>
      <c r="H7655" s="154">
        <v>108</v>
      </c>
      <c r="I7655" s="164">
        <v>0.25</v>
      </c>
      <c r="J7655" s="157">
        <f t="shared" si="239"/>
        <v>81</v>
      </c>
    </row>
    <row r="7656" spans="1:10" ht="15.75">
      <c r="A7656" s="37">
        <f t="shared" si="238"/>
        <v>7652</v>
      </c>
      <c r="B7656" s="122" t="s">
        <v>206</v>
      </c>
      <c r="C7656" s="140" t="s">
        <v>13239</v>
      </c>
      <c r="D7656" s="122" t="s">
        <v>13240</v>
      </c>
      <c r="E7656" s="122" t="s">
        <v>211</v>
      </c>
      <c r="F7656" s="122"/>
      <c r="G7656" s="122">
        <v>1</v>
      </c>
      <c r="H7656" s="154">
        <v>156</v>
      </c>
      <c r="I7656" s="164">
        <v>0.25</v>
      </c>
      <c r="J7656" s="157">
        <f t="shared" si="239"/>
        <v>117</v>
      </c>
    </row>
    <row r="7657" spans="1:10" ht="15.75">
      <c r="A7657" s="37">
        <f t="shared" si="238"/>
        <v>7653</v>
      </c>
      <c r="B7657" s="122" t="s">
        <v>206</v>
      </c>
      <c r="C7657" s="140" t="s">
        <v>13241</v>
      </c>
      <c r="D7657" s="122" t="s">
        <v>13242</v>
      </c>
      <c r="E7657" s="122" t="s">
        <v>211</v>
      </c>
      <c r="F7657" s="122"/>
      <c r="G7657" s="122">
        <v>1</v>
      </c>
      <c r="H7657" s="154">
        <v>52</v>
      </c>
      <c r="I7657" s="164">
        <v>0.25</v>
      </c>
      <c r="J7657" s="157">
        <f t="shared" si="239"/>
        <v>39</v>
      </c>
    </row>
    <row r="7658" spans="1:10" ht="15.75">
      <c r="A7658" s="37">
        <f t="shared" si="238"/>
        <v>7654</v>
      </c>
      <c r="B7658" s="122" t="s">
        <v>206</v>
      </c>
      <c r="C7658" s="140" t="s">
        <v>13243</v>
      </c>
      <c r="D7658" s="122" t="s">
        <v>13244</v>
      </c>
      <c r="E7658" s="122" t="s">
        <v>211</v>
      </c>
      <c r="F7658" s="122"/>
      <c r="G7658" s="122">
        <v>1</v>
      </c>
      <c r="H7658" s="154">
        <v>243</v>
      </c>
      <c r="I7658" s="164">
        <v>0.25</v>
      </c>
      <c r="J7658" s="157">
        <f t="shared" si="239"/>
        <v>182.25</v>
      </c>
    </row>
    <row r="7659" spans="1:10" ht="15.75">
      <c r="A7659" s="37">
        <f t="shared" si="238"/>
        <v>7655</v>
      </c>
      <c r="B7659" s="122" t="s">
        <v>206</v>
      </c>
      <c r="C7659" s="140" t="s">
        <v>13245</v>
      </c>
      <c r="D7659" s="122" t="s">
        <v>13246</v>
      </c>
      <c r="E7659" s="122" t="s">
        <v>211</v>
      </c>
      <c r="F7659" s="122"/>
      <c r="G7659" s="122">
        <v>1</v>
      </c>
      <c r="H7659" s="154">
        <v>243</v>
      </c>
      <c r="I7659" s="164">
        <v>0.25</v>
      </c>
      <c r="J7659" s="157">
        <f t="shared" si="239"/>
        <v>182.25</v>
      </c>
    </row>
    <row r="7660" spans="1:10" ht="15.75">
      <c r="A7660" s="37">
        <f t="shared" si="238"/>
        <v>7656</v>
      </c>
      <c r="B7660" s="122" t="s">
        <v>206</v>
      </c>
      <c r="C7660" s="140" t="s">
        <v>13247</v>
      </c>
      <c r="D7660" s="122" t="s">
        <v>13248</v>
      </c>
      <c r="E7660" s="122" t="s">
        <v>211</v>
      </c>
      <c r="F7660" s="122"/>
      <c r="G7660" s="122">
        <v>1</v>
      </c>
      <c r="H7660" s="154">
        <v>140</v>
      </c>
      <c r="I7660" s="164">
        <v>0.25</v>
      </c>
      <c r="J7660" s="157">
        <f t="shared" si="239"/>
        <v>105</v>
      </c>
    </row>
    <row r="7661" spans="1:10" ht="15.75">
      <c r="A7661" s="37">
        <f t="shared" si="238"/>
        <v>7657</v>
      </c>
      <c r="B7661" s="122" t="s">
        <v>206</v>
      </c>
      <c r="C7661" s="140" t="s">
        <v>13249</v>
      </c>
      <c r="D7661" s="122" t="s">
        <v>13250</v>
      </c>
      <c r="E7661" s="122" t="s">
        <v>211</v>
      </c>
      <c r="F7661" s="122"/>
      <c r="G7661" s="122">
        <v>1</v>
      </c>
      <c r="H7661" s="154">
        <v>140</v>
      </c>
      <c r="I7661" s="164">
        <v>0.25</v>
      </c>
      <c r="J7661" s="157">
        <f t="shared" si="239"/>
        <v>105</v>
      </c>
    </row>
    <row r="7662" spans="1:10" ht="15.75">
      <c r="A7662" s="37">
        <f t="shared" si="238"/>
        <v>7658</v>
      </c>
      <c r="B7662" s="122" t="s">
        <v>206</v>
      </c>
      <c r="C7662" s="140" t="s">
        <v>13251</v>
      </c>
      <c r="D7662" s="122" t="s">
        <v>13252</v>
      </c>
      <c r="E7662" s="122" t="s">
        <v>211</v>
      </c>
      <c r="F7662" s="122"/>
      <c r="G7662" s="122">
        <v>1</v>
      </c>
      <c r="H7662" s="154">
        <v>140</v>
      </c>
      <c r="I7662" s="164">
        <v>0.25</v>
      </c>
      <c r="J7662" s="157">
        <f t="shared" si="239"/>
        <v>105</v>
      </c>
    </row>
    <row r="7663" spans="1:10" ht="15.75">
      <c r="A7663" s="37">
        <f t="shared" si="238"/>
        <v>7659</v>
      </c>
      <c r="B7663" s="122" t="s">
        <v>206</v>
      </c>
      <c r="C7663" s="140" t="s">
        <v>13253</v>
      </c>
      <c r="D7663" s="122" t="s">
        <v>13254</v>
      </c>
      <c r="E7663" s="122" t="s">
        <v>211</v>
      </c>
      <c r="F7663" s="122"/>
      <c r="G7663" s="122">
        <v>1</v>
      </c>
      <c r="H7663" s="154">
        <v>140</v>
      </c>
      <c r="I7663" s="164">
        <v>0.25</v>
      </c>
      <c r="J7663" s="157">
        <f t="shared" si="239"/>
        <v>105</v>
      </c>
    </row>
    <row r="7664" spans="1:10" ht="15.75">
      <c r="A7664" s="37">
        <f t="shared" si="238"/>
        <v>7660</v>
      </c>
      <c r="B7664" s="122" t="s">
        <v>206</v>
      </c>
      <c r="C7664" s="140" t="s">
        <v>13255</v>
      </c>
      <c r="D7664" s="122" t="s">
        <v>13256</v>
      </c>
      <c r="E7664" s="122" t="s">
        <v>211</v>
      </c>
      <c r="F7664" s="122"/>
      <c r="G7664" s="122">
        <v>1</v>
      </c>
      <c r="H7664" s="154">
        <v>171</v>
      </c>
      <c r="I7664" s="164">
        <v>0.25</v>
      </c>
      <c r="J7664" s="157">
        <f t="shared" si="239"/>
        <v>128.25</v>
      </c>
    </row>
    <row r="7665" spans="1:10" ht="15.75">
      <c r="A7665" s="37">
        <f t="shared" si="238"/>
        <v>7661</v>
      </c>
      <c r="B7665" s="122" t="s">
        <v>206</v>
      </c>
      <c r="C7665" s="140" t="s">
        <v>13257</v>
      </c>
      <c r="D7665" s="122" t="s">
        <v>13258</v>
      </c>
      <c r="E7665" s="122" t="s">
        <v>211</v>
      </c>
      <c r="F7665" s="122"/>
      <c r="G7665" s="122">
        <v>1</v>
      </c>
      <c r="H7665" s="154">
        <v>21</v>
      </c>
      <c r="I7665" s="164">
        <v>0.25</v>
      </c>
      <c r="J7665" s="157">
        <f t="shared" si="239"/>
        <v>15.75</v>
      </c>
    </row>
    <row r="7666" spans="1:10" ht="15.75">
      <c r="A7666" s="37">
        <f t="shared" si="238"/>
        <v>7662</v>
      </c>
      <c r="B7666" s="122" t="s">
        <v>206</v>
      </c>
      <c r="C7666" s="140" t="s">
        <v>13259</v>
      </c>
      <c r="D7666" s="122" t="s">
        <v>13260</v>
      </c>
      <c r="E7666" s="122" t="s">
        <v>211</v>
      </c>
      <c r="F7666" s="122"/>
      <c r="G7666" s="122">
        <v>1</v>
      </c>
      <c r="H7666" s="154">
        <v>49</v>
      </c>
      <c r="I7666" s="164">
        <v>0.25</v>
      </c>
      <c r="J7666" s="157">
        <f t="shared" si="239"/>
        <v>36.75</v>
      </c>
    </row>
    <row r="7667" spans="1:10" ht="15.75">
      <c r="A7667" s="37">
        <f t="shared" si="238"/>
        <v>7663</v>
      </c>
      <c r="B7667" s="122" t="s">
        <v>206</v>
      </c>
      <c r="C7667" s="140" t="s">
        <v>13261</v>
      </c>
      <c r="D7667" s="122" t="s">
        <v>13262</v>
      </c>
      <c r="E7667" s="122" t="s">
        <v>211</v>
      </c>
      <c r="F7667" s="122"/>
      <c r="G7667" s="122">
        <v>1</v>
      </c>
      <c r="H7667" s="154">
        <v>209</v>
      </c>
      <c r="I7667" s="164">
        <v>0.25</v>
      </c>
      <c r="J7667" s="157">
        <f t="shared" si="239"/>
        <v>156.75</v>
      </c>
    </row>
    <row r="7668" spans="1:10" ht="15.75">
      <c r="A7668" s="37">
        <f t="shared" si="238"/>
        <v>7664</v>
      </c>
      <c r="B7668" s="122" t="s">
        <v>206</v>
      </c>
      <c r="C7668" s="140" t="s">
        <v>13263</v>
      </c>
      <c r="D7668" s="122" t="s">
        <v>13264</v>
      </c>
      <c r="E7668" s="122" t="s">
        <v>211</v>
      </c>
      <c r="F7668" s="122"/>
      <c r="G7668" s="122">
        <v>1</v>
      </c>
      <c r="H7668" s="154">
        <v>188</v>
      </c>
      <c r="I7668" s="164">
        <v>0.25</v>
      </c>
      <c r="J7668" s="157">
        <f t="shared" si="239"/>
        <v>141</v>
      </c>
    </row>
    <row r="7669" spans="1:10" ht="15.75">
      <c r="A7669" s="37">
        <f t="shared" si="238"/>
        <v>7665</v>
      </c>
      <c r="B7669" s="122" t="s">
        <v>206</v>
      </c>
      <c r="C7669" s="140" t="s">
        <v>13265</v>
      </c>
      <c r="D7669" s="122" t="s">
        <v>13266</v>
      </c>
      <c r="E7669" s="122" t="s">
        <v>211</v>
      </c>
      <c r="F7669" s="122"/>
      <c r="G7669" s="122">
        <v>1</v>
      </c>
      <c r="H7669" s="154">
        <v>450</v>
      </c>
      <c r="I7669" s="164">
        <v>0.25</v>
      </c>
      <c r="J7669" s="157">
        <f t="shared" si="239"/>
        <v>337.5</v>
      </c>
    </row>
    <row r="7670" spans="1:10" ht="15.75">
      <c r="A7670" s="37">
        <f t="shared" si="238"/>
        <v>7666</v>
      </c>
      <c r="B7670" s="122" t="s">
        <v>206</v>
      </c>
      <c r="C7670" s="140" t="s">
        <v>13267</v>
      </c>
      <c r="D7670" s="122" t="s">
        <v>13268</v>
      </c>
      <c r="E7670" s="122" t="s">
        <v>211</v>
      </c>
      <c r="F7670" s="122"/>
      <c r="G7670" s="122">
        <v>1</v>
      </c>
      <c r="H7670" s="154">
        <v>161</v>
      </c>
      <c r="I7670" s="164">
        <v>0.25</v>
      </c>
      <c r="J7670" s="157">
        <f t="shared" si="239"/>
        <v>120.75</v>
      </c>
    </row>
    <row r="7671" spans="1:10" ht="15.75">
      <c r="A7671" s="37">
        <f t="shared" si="238"/>
        <v>7667</v>
      </c>
      <c r="B7671" s="122" t="s">
        <v>206</v>
      </c>
      <c r="C7671" s="140" t="s">
        <v>13269</v>
      </c>
      <c r="D7671" s="122" t="s">
        <v>13270</v>
      </c>
      <c r="E7671" s="122" t="s">
        <v>211</v>
      </c>
      <c r="F7671" s="122"/>
      <c r="G7671" s="122">
        <v>1</v>
      </c>
      <c r="H7671" s="154">
        <v>214</v>
      </c>
      <c r="I7671" s="164">
        <v>0.25</v>
      </c>
      <c r="J7671" s="157">
        <f t="shared" si="239"/>
        <v>160.5</v>
      </c>
    </row>
    <row r="7672" spans="1:10" ht="15.75">
      <c r="A7672" s="37">
        <f t="shared" si="238"/>
        <v>7668</v>
      </c>
      <c r="B7672" s="122" t="s">
        <v>206</v>
      </c>
      <c r="C7672" s="140" t="s">
        <v>13271</v>
      </c>
      <c r="D7672" s="122" t="s">
        <v>13272</v>
      </c>
      <c r="E7672" s="122" t="s">
        <v>211</v>
      </c>
      <c r="F7672" s="122"/>
      <c r="G7672" s="122">
        <v>1</v>
      </c>
      <c r="H7672" s="154">
        <v>383</v>
      </c>
      <c r="I7672" s="164">
        <v>0.25</v>
      </c>
      <c r="J7672" s="157">
        <f t="shared" si="239"/>
        <v>287.25</v>
      </c>
    </row>
    <row r="7673" spans="1:10" ht="15.75">
      <c r="A7673" s="37">
        <f t="shared" si="238"/>
        <v>7669</v>
      </c>
      <c r="B7673" s="122" t="s">
        <v>206</v>
      </c>
      <c r="C7673" s="140" t="s">
        <v>13273</v>
      </c>
      <c r="D7673" s="122" t="s">
        <v>13274</v>
      </c>
      <c r="E7673" s="122" t="s">
        <v>211</v>
      </c>
      <c r="F7673" s="122"/>
      <c r="G7673" s="122">
        <v>1</v>
      </c>
      <c r="H7673" s="154">
        <v>383</v>
      </c>
      <c r="I7673" s="164">
        <v>0.25</v>
      </c>
      <c r="J7673" s="157">
        <f t="shared" si="239"/>
        <v>287.25</v>
      </c>
    </row>
    <row r="7674" spans="1:10" ht="15.75">
      <c r="A7674" s="37">
        <f t="shared" si="238"/>
        <v>7670</v>
      </c>
      <c r="B7674" s="122" t="s">
        <v>206</v>
      </c>
      <c r="C7674" s="140" t="s">
        <v>13275</v>
      </c>
      <c r="D7674" s="122" t="s">
        <v>13276</v>
      </c>
      <c r="E7674" s="122" t="s">
        <v>211</v>
      </c>
      <c r="F7674" s="122"/>
      <c r="G7674" s="122">
        <v>1</v>
      </c>
      <c r="H7674" s="154">
        <v>168</v>
      </c>
      <c r="I7674" s="164">
        <v>0.25</v>
      </c>
      <c r="J7674" s="157">
        <f t="shared" ref="J7674:J7733" si="240">H7674*(1-I7674)</f>
        <v>126</v>
      </c>
    </row>
    <row r="7675" spans="1:10" ht="15.75">
      <c r="A7675" s="37">
        <f t="shared" si="238"/>
        <v>7671</v>
      </c>
      <c r="B7675" s="122" t="s">
        <v>206</v>
      </c>
      <c r="C7675" s="140" t="s">
        <v>13277</v>
      </c>
      <c r="D7675" s="122" t="s">
        <v>13278</v>
      </c>
      <c r="E7675" s="122" t="s">
        <v>211</v>
      </c>
      <c r="F7675" s="122"/>
      <c r="G7675" s="122">
        <v>1</v>
      </c>
      <c r="H7675" s="154">
        <v>136</v>
      </c>
      <c r="I7675" s="164">
        <v>0.25</v>
      </c>
      <c r="J7675" s="157">
        <f t="shared" si="240"/>
        <v>102</v>
      </c>
    </row>
    <row r="7676" spans="1:10" ht="15.75">
      <c r="A7676" s="37">
        <f t="shared" si="238"/>
        <v>7672</v>
      </c>
      <c r="B7676" s="122" t="s">
        <v>206</v>
      </c>
      <c r="C7676" s="140" t="s">
        <v>13279</v>
      </c>
      <c r="D7676" s="122" t="s">
        <v>13280</v>
      </c>
      <c r="E7676" s="122" t="s">
        <v>211</v>
      </c>
      <c r="F7676" s="122"/>
      <c r="G7676" s="122">
        <v>1</v>
      </c>
      <c r="H7676" s="154">
        <v>30</v>
      </c>
      <c r="I7676" s="164">
        <v>0.25</v>
      </c>
      <c r="J7676" s="157">
        <f t="shared" si="240"/>
        <v>22.5</v>
      </c>
    </row>
    <row r="7677" spans="1:10" ht="15.75">
      <c r="A7677" s="37">
        <f t="shared" si="238"/>
        <v>7673</v>
      </c>
      <c r="B7677" s="122" t="s">
        <v>206</v>
      </c>
      <c r="C7677" s="140" t="s">
        <v>13281</v>
      </c>
      <c r="D7677" s="122" t="s">
        <v>13282</v>
      </c>
      <c r="E7677" s="122" t="s">
        <v>211</v>
      </c>
      <c r="F7677" s="122"/>
      <c r="G7677" s="122">
        <v>1</v>
      </c>
      <c r="H7677" s="154">
        <v>65</v>
      </c>
      <c r="I7677" s="164">
        <v>0.25</v>
      </c>
      <c r="J7677" s="157">
        <f t="shared" si="240"/>
        <v>48.75</v>
      </c>
    </row>
    <row r="7678" spans="1:10" ht="15.75">
      <c r="A7678" s="37">
        <f t="shared" si="238"/>
        <v>7674</v>
      </c>
      <c r="B7678" s="122" t="s">
        <v>206</v>
      </c>
      <c r="C7678" s="140" t="s">
        <v>13283</v>
      </c>
      <c r="D7678" s="122" t="s">
        <v>13280</v>
      </c>
      <c r="E7678" s="122" t="s">
        <v>211</v>
      </c>
      <c r="F7678" s="122"/>
      <c r="G7678" s="122">
        <v>1</v>
      </c>
      <c r="H7678" s="154">
        <v>65</v>
      </c>
      <c r="I7678" s="164">
        <v>0.25</v>
      </c>
      <c r="J7678" s="157">
        <f t="shared" si="240"/>
        <v>48.75</v>
      </c>
    </row>
    <row r="7679" spans="1:10" ht="15.75">
      <c r="A7679" s="37">
        <f t="shared" si="238"/>
        <v>7675</v>
      </c>
      <c r="B7679" s="122" t="s">
        <v>206</v>
      </c>
      <c r="C7679" s="140" t="s">
        <v>13284</v>
      </c>
      <c r="D7679" s="122" t="s">
        <v>13285</v>
      </c>
      <c r="E7679" s="122" t="s">
        <v>211</v>
      </c>
      <c r="F7679" s="122"/>
      <c r="G7679" s="122">
        <v>1</v>
      </c>
      <c r="H7679" s="154">
        <v>34</v>
      </c>
      <c r="I7679" s="164">
        <v>0.25</v>
      </c>
      <c r="J7679" s="157">
        <f t="shared" si="240"/>
        <v>25.5</v>
      </c>
    </row>
    <row r="7680" spans="1:10" ht="15.75">
      <c r="A7680" s="37">
        <f t="shared" si="238"/>
        <v>7676</v>
      </c>
      <c r="B7680" s="122" t="s">
        <v>206</v>
      </c>
      <c r="C7680" s="140" t="s">
        <v>13286</v>
      </c>
      <c r="D7680" s="122" t="s">
        <v>13287</v>
      </c>
      <c r="E7680" s="122" t="s">
        <v>211</v>
      </c>
      <c r="F7680" s="122"/>
      <c r="G7680" s="122">
        <v>1</v>
      </c>
      <c r="H7680" s="154">
        <v>80</v>
      </c>
      <c r="I7680" s="164">
        <v>0.25</v>
      </c>
      <c r="J7680" s="157">
        <f t="shared" si="240"/>
        <v>60</v>
      </c>
    </row>
    <row r="7681" spans="1:10" ht="15.75">
      <c r="A7681" s="37">
        <f t="shared" si="238"/>
        <v>7677</v>
      </c>
      <c r="B7681" s="122" t="s">
        <v>206</v>
      </c>
      <c r="C7681" s="140" t="s">
        <v>13288</v>
      </c>
      <c r="D7681" s="122" t="s">
        <v>13289</v>
      </c>
      <c r="E7681" s="122" t="s">
        <v>211</v>
      </c>
      <c r="F7681" s="122"/>
      <c r="G7681" s="122">
        <v>1</v>
      </c>
      <c r="H7681" s="154">
        <v>88</v>
      </c>
      <c r="I7681" s="164">
        <v>0.25</v>
      </c>
      <c r="J7681" s="157">
        <f t="shared" si="240"/>
        <v>66</v>
      </c>
    </row>
    <row r="7682" spans="1:10" ht="15.75">
      <c r="A7682" s="37">
        <f t="shared" si="238"/>
        <v>7678</v>
      </c>
      <c r="B7682" s="122" t="s">
        <v>206</v>
      </c>
      <c r="C7682" s="140" t="s">
        <v>13290</v>
      </c>
      <c r="D7682" s="122" t="s">
        <v>13291</v>
      </c>
      <c r="E7682" s="122" t="s">
        <v>211</v>
      </c>
      <c r="F7682" s="122"/>
      <c r="G7682" s="122">
        <v>1</v>
      </c>
      <c r="H7682" s="154">
        <v>417</v>
      </c>
      <c r="I7682" s="164">
        <v>0.25</v>
      </c>
      <c r="J7682" s="157">
        <f t="shared" si="240"/>
        <v>312.75</v>
      </c>
    </row>
    <row r="7683" spans="1:10" ht="15.75">
      <c r="A7683" s="37">
        <f t="shared" si="238"/>
        <v>7679</v>
      </c>
      <c r="B7683" s="122" t="s">
        <v>206</v>
      </c>
      <c r="C7683" s="140" t="s">
        <v>13292</v>
      </c>
      <c r="D7683" s="122" t="s">
        <v>13287</v>
      </c>
      <c r="E7683" s="122" t="s">
        <v>211</v>
      </c>
      <c r="F7683" s="122"/>
      <c r="G7683" s="122">
        <v>1</v>
      </c>
      <c r="H7683" s="154">
        <v>80</v>
      </c>
      <c r="I7683" s="164">
        <v>0.25</v>
      </c>
      <c r="J7683" s="157">
        <f t="shared" si="240"/>
        <v>60</v>
      </c>
    </row>
    <row r="7684" spans="1:10" ht="15.75">
      <c r="A7684" s="37">
        <f t="shared" si="238"/>
        <v>7680</v>
      </c>
      <c r="B7684" s="122" t="s">
        <v>206</v>
      </c>
      <c r="C7684" s="140" t="s">
        <v>13293</v>
      </c>
      <c r="D7684" s="122" t="s">
        <v>13294</v>
      </c>
      <c r="E7684" s="122" t="s">
        <v>211</v>
      </c>
      <c r="F7684" s="122"/>
      <c r="G7684" s="122">
        <v>1</v>
      </c>
      <c r="H7684" s="154">
        <v>88</v>
      </c>
      <c r="I7684" s="164">
        <v>0.25</v>
      </c>
      <c r="J7684" s="157">
        <f t="shared" si="240"/>
        <v>66</v>
      </c>
    </row>
    <row r="7685" spans="1:10" ht="15.75">
      <c r="A7685" s="37">
        <f t="shared" si="238"/>
        <v>7681</v>
      </c>
      <c r="B7685" s="122" t="s">
        <v>206</v>
      </c>
      <c r="C7685" s="140" t="s">
        <v>13295</v>
      </c>
      <c r="D7685" s="122" t="s">
        <v>13296</v>
      </c>
      <c r="E7685" s="122" t="s">
        <v>211</v>
      </c>
      <c r="F7685" s="122"/>
      <c r="G7685" s="122">
        <v>1</v>
      </c>
      <c r="H7685" s="154">
        <v>417</v>
      </c>
      <c r="I7685" s="164">
        <v>0.25</v>
      </c>
      <c r="J7685" s="157">
        <f t="shared" si="240"/>
        <v>312.75</v>
      </c>
    </row>
    <row r="7686" spans="1:10" ht="15.75">
      <c r="A7686" s="37">
        <f t="shared" si="238"/>
        <v>7682</v>
      </c>
      <c r="B7686" s="122" t="s">
        <v>206</v>
      </c>
      <c r="C7686" s="140" t="s">
        <v>13297</v>
      </c>
      <c r="D7686" s="122" t="s">
        <v>13298</v>
      </c>
      <c r="E7686" s="122" t="s">
        <v>211</v>
      </c>
      <c r="F7686" s="122"/>
      <c r="G7686" s="122">
        <v>1</v>
      </c>
      <c r="H7686" s="154">
        <v>417</v>
      </c>
      <c r="I7686" s="164">
        <v>0.25</v>
      </c>
      <c r="J7686" s="157">
        <f t="shared" si="240"/>
        <v>312.75</v>
      </c>
    </row>
    <row r="7687" spans="1:10" ht="15.75">
      <c r="A7687" s="37">
        <f t="shared" ref="A7687:A7742" si="241">A7686+1</f>
        <v>7683</v>
      </c>
      <c r="B7687" s="122" t="s">
        <v>206</v>
      </c>
      <c r="C7687" s="140" t="s">
        <v>13299</v>
      </c>
      <c r="D7687" s="122" t="s">
        <v>13300</v>
      </c>
      <c r="E7687" s="122" t="s">
        <v>211</v>
      </c>
      <c r="F7687" s="122"/>
      <c r="G7687" s="122">
        <v>1</v>
      </c>
      <c r="H7687" s="154">
        <v>417</v>
      </c>
      <c r="I7687" s="164">
        <v>0.25</v>
      </c>
      <c r="J7687" s="157">
        <f t="shared" si="240"/>
        <v>312.75</v>
      </c>
    </row>
    <row r="7688" spans="1:10" ht="15.75">
      <c r="A7688" s="37">
        <f t="shared" si="241"/>
        <v>7684</v>
      </c>
      <c r="B7688" s="122" t="s">
        <v>206</v>
      </c>
      <c r="C7688" s="140" t="s">
        <v>13301</v>
      </c>
      <c r="D7688" s="122" t="s">
        <v>13302</v>
      </c>
      <c r="E7688" s="122" t="s">
        <v>211</v>
      </c>
      <c r="F7688" s="122"/>
      <c r="G7688" s="122">
        <v>1</v>
      </c>
      <c r="H7688" s="154">
        <v>650</v>
      </c>
      <c r="I7688" s="164">
        <v>0.25</v>
      </c>
      <c r="J7688" s="157">
        <f t="shared" si="240"/>
        <v>487.5</v>
      </c>
    </row>
    <row r="7689" spans="1:10" ht="15.75">
      <c r="A7689" s="37">
        <f t="shared" si="241"/>
        <v>7685</v>
      </c>
      <c r="B7689" s="122" t="s">
        <v>206</v>
      </c>
      <c r="C7689" s="140" t="s">
        <v>13303</v>
      </c>
      <c r="D7689" s="122" t="s">
        <v>13304</v>
      </c>
      <c r="E7689" s="122" t="s">
        <v>211</v>
      </c>
      <c r="F7689" s="122"/>
      <c r="G7689" s="122">
        <v>1</v>
      </c>
      <c r="H7689" s="154">
        <v>650</v>
      </c>
      <c r="I7689" s="164">
        <v>0.25</v>
      </c>
      <c r="J7689" s="157">
        <f t="shared" si="240"/>
        <v>487.5</v>
      </c>
    </row>
    <row r="7690" spans="1:10" ht="15.75">
      <c r="A7690" s="37">
        <f t="shared" si="241"/>
        <v>7686</v>
      </c>
      <c r="B7690" s="122" t="s">
        <v>206</v>
      </c>
      <c r="C7690" s="140" t="s">
        <v>13305</v>
      </c>
      <c r="D7690" s="122" t="s">
        <v>13306</v>
      </c>
      <c r="E7690" s="122" t="s">
        <v>211</v>
      </c>
      <c r="F7690" s="122"/>
      <c r="G7690" s="122">
        <v>1</v>
      </c>
      <c r="H7690" s="154">
        <v>650</v>
      </c>
      <c r="I7690" s="164">
        <v>0.25</v>
      </c>
      <c r="J7690" s="157">
        <f t="shared" si="240"/>
        <v>487.5</v>
      </c>
    </row>
    <row r="7691" spans="1:10" ht="15.75">
      <c r="A7691" s="37">
        <f t="shared" si="241"/>
        <v>7687</v>
      </c>
      <c r="B7691" s="122" t="s">
        <v>206</v>
      </c>
      <c r="C7691" s="140" t="s">
        <v>13307</v>
      </c>
      <c r="D7691" s="122" t="s">
        <v>13308</v>
      </c>
      <c r="E7691" s="122" t="s">
        <v>211</v>
      </c>
      <c r="F7691" s="122"/>
      <c r="G7691" s="122">
        <v>1</v>
      </c>
      <c r="H7691" s="154">
        <v>650</v>
      </c>
      <c r="I7691" s="164">
        <v>0.25</v>
      </c>
      <c r="J7691" s="157">
        <f t="shared" si="240"/>
        <v>487.5</v>
      </c>
    </row>
    <row r="7692" spans="1:10" ht="15.75">
      <c r="A7692" s="37">
        <f t="shared" si="241"/>
        <v>7688</v>
      </c>
      <c r="B7692" s="122" t="s">
        <v>206</v>
      </c>
      <c r="C7692" s="140" t="s">
        <v>13309</v>
      </c>
      <c r="D7692" s="122" t="s">
        <v>13310</v>
      </c>
      <c r="E7692" s="122" t="s">
        <v>211</v>
      </c>
      <c r="F7692" s="122"/>
      <c r="G7692" s="122">
        <v>1</v>
      </c>
      <c r="H7692" s="154">
        <v>650</v>
      </c>
      <c r="I7692" s="164">
        <v>0.25</v>
      </c>
      <c r="J7692" s="157">
        <f t="shared" si="240"/>
        <v>487.5</v>
      </c>
    </row>
    <row r="7693" spans="1:10" ht="15.75">
      <c r="A7693" s="37">
        <f t="shared" si="241"/>
        <v>7689</v>
      </c>
      <c r="B7693" s="122" t="s">
        <v>206</v>
      </c>
      <c r="C7693" s="140" t="s">
        <v>13311</v>
      </c>
      <c r="D7693" s="122" t="s">
        <v>13312</v>
      </c>
      <c r="E7693" s="122" t="s">
        <v>211</v>
      </c>
      <c r="F7693" s="122"/>
      <c r="G7693" s="122">
        <v>1</v>
      </c>
      <c r="H7693" s="154">
        <v>650</v>
      </c>
      <c r="I7693" s="164">
        <v>0.25</v>
      </c>
      <c r="J7693" s="157">
        <f t="shared" si="240"/>
        <v>487.5</v>
      </c>
    </row>
    <row r="7694" spans="1:10" ht="15.75">
      <c r="A7694" s="37">
        <f t="shared" si="241"/>
        <v>7690</v>
      </c>
      <c r="B7694" s="122" t="s">
        <v>206</v>
      </c>
      <c r="C7694" s="140" t="s">
        <v>13313</v>
      </c>
      <c r="D7694" s="122" t="s">
        <v>13314</v>
      </c>
      <c r="E7694" s="122" t="s">
        <v>211</v>
      </c>
      <c r="F7694" s="122"/>
      <c r="G7694" s="122">
        <v>1</v>
      </c>
      <c r="H7694" s="154">
        <v>650</v>
      </c>
      <c r="I7694" s="164">
        <v>0.25</v>
      </c>
      <c r="J7694" s="157">
        <f t="shared" si="240"/>
        <v>487.5</v>
      </c>
    </row>
    <row r="7695" spans="1:10" ht="15.75">
      <c r="A7695" s="37">
        <f t="shared" si="241"/>
        <v>7691</v>
      </c>
      <c r="B7695" s="122" t="s">
        <v>206</v>
      </c>
      <c r="C7695" s="140" t="s">
        <v>13315</v>
      </c>
      <c r="D7695" s="122" t="s">
        <v>13316</v>
      </c>
      <c r="E7695" s="122" t="s">
        <v>211</v>
      </c>
      <c r="F7695" s="122"/>
      <c r="G7695" s="122">
        <v>1</v>
      </c>
      <c r="H7695" s="154">
        <v>650</v>
      </c>
      <c r="I7695" s="164">
        <v>0.25</v>
      </c>
      <c r="J7695" s="157">
        <f t="shared" si="240"/>
        <v>487.5</v>
      </c>
    </row>
    <row r="7696" spans="1:10" ht="15.75">
      <c r="A7696" s="37">
        <f t="shared" si="241"/>
        <v>7692</v>
      </c>
      <c r="B7696" s="122" t="s">
        <v>206</v>
      </c>
      <c r="C7696" s="140" t="s">
        <v>13317</v>
      </c>
      <c r="D7696" s="122" t="s">
        <v>13318</v>
      </c>
      <c r="E7696" s="122" t="s">
        <v>211</v>
      </c>
      <c r="F7696" s="122"/>
      <c r="G7696" s="122">
        <v>1</v>
      </c>
      <c r="H7696" s="154">
        <v>650</v>
      </c>
      <c r="I7696" s="164">
        <v>0.25</v>
      </c>
      <c r="J7696" s="157">
        <f t="shared" si="240"/>
        <v>487.5</v>
      </c>
    </row>
    <row r="7697" spans="1:10" ht="15.75">
      <c r="A7697" s="37">
        <f t="shared" si="241"/>
        <v>7693</v>
      </c>
      <c r="B7697" s="122" t="s">
        <v>206</v>
      </c>
      <c r="C7697" s="140" t="s">
        <v>13319</v>
      </c>
      <c r="D7697" s="122" t="s">
        <v>13320</v>
      </c>
      <c r="E7697" s="122" t="s">
        <v>211</v>
      </c>
      <c r="F7697" s="122"/>
      <c r="G7697" s="122">
        <v>1</v>
      </c>
      <c r="H7697" s="154">
        <v>650</v>
      </c>
      <c r="I7697" s="164">
        <v>0.25</v>
      </c>
      <c r="J7697" s="157">
        <f t="shared" si="240"/>
        <v>487.5</v>
      </c>
    </row>
    <row r="7698" spans="1:10" ht="15.75">
      <c r="A7698" s="37">
        <f t="shared" si="241"/>
        <v>7694</v>
      </c>
      <c r="B7698" s="122" t="s">
        <v>206</v>
      </c>
      <c r="C7698" s="140" t="s">
        <v>13321</v>
      </c>
      <c r="D7698" s="122" t="s">
        <v>13322</v>
      </c>
      <c r="E7698" s="122" t="s">
        <v>211</v>
      </c>
      <c r="F7698" s="122"/>
      <c r="G7698" s="122">
        <v>1</v>
      </c>
      <c r="H7698" s="154">
        <v>650</v>
      </c>
      <c r="I7698" s="164">
        <v>0.25</v>
      </c>
      <c r="J7698" s="157">
        <f t="shared" si="240"/>
        <v>487.5</v>
      </c>
    </row>
    <row r="7699" spans="1:10" ht="15.75">
      <c r="A7699" s="37">
        <f t="shared" si="241"/>
        <v>7695</v>
      </c>
      <c r="B7699" s="122" t="s">
        <v>206</v>
      </c>
      <c r="C7699" s="140" t="s">
        <v>13323</v>
      </c>
      <c r="D7699" s="122" t="s">
        <v>13324</v>
      </c>
      <c r="E7699" s="122" t="s">
        <v>211</v>
      </c>
      <c r="F7699" s="122"/>
      <c r="G7699" s="122">
        <v>1</v>
      </c>
      <c r="H7699" s="154">
        <v>650</v>
      </c>
      <c r="I7699" s="164">
        <v>0.25</v>
      </c>
      <c r="J7699" s="157">
        <f t="shared" si="240"/>
        <v>487.5</v>
      </c>
    </row>
    <row r="7700" spans="1:10" ht="15.75">
      <c r="A7700" s="37">
        <f t="shared" si="241"/>
        <v>7696</v>
      </c>
      <c r="B7700" s="122" t="s">
        <v>206</v>
      </c>
      <c r="C7700" s="140" t="s">
        <v>13325</v>
      </c>
      <c r="D7700" s="122" t="s">
        <v>13326</v>
      </c>
      <c r="E7700" s="122" t="s">
        <v>211</v>
      </c>
      <c r="F7700" s="122"/>
      <c r="G7700" s="122">
        <v>1</v>
      </c>
      <c r="H7700" s="154">
        <v>702</v>
      </c>
      <c r="I7700" s="164">
        <v>0.25</v>
      </c>
      <c r="J7700" s="157">
        <f t="shared" si="240"/>
        <v>526.5</v>
      </c>
    </row>
    <row r="7701" spans="1:10" ht="15.75">
      <c r="A7701" s="37">
        <f t="shared" si="241"/>
        <v>7697</v>
      </c>
      <c r="B7701" s="122" t="s">
        <v>206</v>
      </c>
      <c r="C7701" s="140" t="s">
        <v>13327</v>
      </c>
      <c r="D7701" s="122" t="s">
        <v>13328</v>
      </c>
      <c r="E7701" s="122" t="s">
        <v>211</v>
      </c>
      <c r="F7701" s="122"/>
      <c r="G7701" s="122">
        <v>1</v>
      </c>
      <c r="H7701" s="154">
        <v>650</v>
      </c>
      <c r="I7701" s="164">
        <v>0.25</v>
      </c>
      <c r="J7701" s="157">
        <f t="shared" si="240"/>
        <v>487.5</v>
      </c>
    </row>
    <row r="7702" spans="1:10" ht="15.75">
      <c r="A7702" s="37">
        <f t="shared" si="241"/>
        <v>7698</v>
      </c>
      <c r="B7702" s="115" t="s">
        <v>208</v>
      </c>
      <c r="C7702" s="115" t="s">
        <v>13345</v>
      </c>
      <c r="D7702" s="115" t="s">
        <v>13347</v>
      </c>
      <c r="E7702" s="115" t="s">
        <v>211</v>
      </c>
      <c r="F7702" s="115"/>
      <c r="G7702" s="115">
        <v>1</v>
      </c>
      <c r="H7702" s="155">
        <v>1500</v>
      </c>
      <c r="I7702" s="165">
        <v>0.25</v>
      </c>
      <c r="J7702" s="157">
        <f t="shared" si="240"/>
        <v>1125</v>
      </c>
    </row>
    <row r="7703" spans="1:10" ht="15.75">
      <c r="A7703" s="37">
        <f t="shared" si="241"/>
        <v>7699</v>
      </c>
      <c r="B7703" s="115" t="s">
        <v>208</v>
      </c>
      <c r="C7703" s="115" t="s">
        <v>13346</v>
      </c>
      <c r="D7703" s="115" t="s">
        <v>13347</v>
      </c>
      <c r="E7703" s="115" t="s">
        <v>211</v>
      </c>
      <c r="F7703" s="115"/>
      <c r="G7703" s="115">
        <v>1</v>
      </c>
      <c r="H7703" s="155">
        <v>2400</v>
      </c>
      <c r="I7703" s="165">
        <v>0.25</v>
      </c>
      <c r="J7703" s="157">
        <f t="shared" si="240"/>
        <v>1800</v>
      </c>
    </row>
    <row r="7704" spans="1:10" ht="15.75">
      <c r="A7704" s="37">
        <f t="shared" si="241"/>
        <v>7700</v>
      </c>
      <c r="B7704" s="115" t="s">
        <v>208</v>
      </c>
      <c r="C7704" s="115" t="s">
        <v>13348</v>
      </c>
      <c r="D7704" s="115" t="s">
        <v>13347</v>
      </c>
      <c r="E7704" s="115" t="s">
        <v>211</v>
      </c>
      <c r="F7704" s="115"/>
      <c r="G7704" s="115">
        <v>1</v>
      </c>
      <c r="H7704" s="155">
        <v>4200</v>
      </c>
      <c r="I7704" s="165">
        <v>0.25</v>
      </c>
      <c r="J7704" s="157">
        <f t="shared" si="240"/>
        <v>3150</v>
      </c>
    </row>
    <row r="7705" spans="1:10" ht="15.75">
      <c r="A7705" s="37">
        <f t="shared" si="241"/>
        <v>7701</v>
      </c>
      <c r="B7705" s="115" t="s">
        <v>208</v>
      </c>
      <c r="C7705" s="115" t="s">
        <v>13349</v>
      </c>
      <c r="D7705" s="115" t="s">
        <v>13347</v>
      </c>
      <c r="E7705" s="115" t="s">
        <v>211</v>
      </c>
      <c r="F7705" s="115"/>
      <c r="G7705" s="115">
        <v>1</v>
      </c>
      <c r="H7705" s="155">
        <v>6900</v>
      </c>
      <c r="I7705" s="165">
        <v>0.25</v>
      </c>
      <c r="J7705" s="157">
        <f t="shared" si="240"/>
        <v>5175</v>
      </c>
    </row>
    <row r="7706" spans="1:10" ht="15.75">
      <c r="A7706" s="37">
        <f t="shared" si="241"/>
        <v>7702</v>
      </c>
      <c r="B7706" s="115" t="s">
        <v>208</v>
      </c>
      <c r="C7706" s="115" t="s">
        <v>13350</v>
      </c>
      <c r="D7706" s="115" t="s">
        <v>13347</v>
      </c>
      <c r="E7706" s="115" t="s">
        <v>211</v>
      </c>
      <c r="F7706" s="115"/>
      <c r="G7706" s="115">
        <v>1</v>
      </c>
      <c r="H7706" s="155">
        <v>9600</v>
      </c>
      <c r="I7706" s="165">
        <v>0.25</v>
      </c>
      <c r="J7706" s="157">
        <f t="shared" si="240"/>
        <v>7200</v>
      </c>
    </row>
    <row r="7707" spans="1:10" ht="15.75">
      <c r="A7707" s="37">
        <f t="shared" si="241"/>
        <v>7703</v>
      </c>
      <c r="B7707" s="115" t="s">
        <v>208</v>
      </c>
      <c r="C7707" s="115" t="s">
        <v>13351</v>
      </c>
      <c r="D7707" s="115" t="s">
        <v>13347</v>
      </c>
      <c r="E7707" s="115" t="s">
        <v>211</v>
      </c>
      <c r="F7707" s="115"/>
      <c r="G7707" s="115">
        <v>1</v>
      </c>
      <c r="H7707" s="155">
        <v>16500</v>
      </c>
      <c r="I7707" s="165">
        <v>0.25</v>
      </c>
      <c r="J7707" s="157">
        <f t="shared" si="240"/>
        <v>12375</v>
      </c>
    </row>
    <row r="7708" spans="1:10" ht="15.75">
      <c r="A7708" s="37">
        <f t="shared" si="241"/>
        <v>7704</v>
      </c>
      <c r="B7708" s="115" t="s">
        <v>208</v>
      </c>
      <c r="C7708" s="115" t="s">
        <v>13352</v>
      </c>
      <c r="D7708" s="115" t="s">
        <v>13347</v>
      </c>
      <c r="E7708" s="115" t="s">
        <v>211</v>
      </c>
      <c r="F7708" s="115"/>
      <c r="G7708" s="115">
        <v>1</v>
      </c>
      <c r="H7708" s="155">
        <v>27000</v>
      </c>
      <c r="I7708" s="165">
        <v>0.25</v>
      </c>
      <c r="J7708" s="157">
        <f t="shared" si="240"/>
        <v>20250</v>
      </c>
    </row>
    <row r="7709" spans="1:10" ht="15.75">
      <c r="A7709" s="37">
        <f t="shared" si="241"/>
        <v>7705</v>
      </c>
      <c r="B7709" s="115" t="s">
        <v>208</v>
      </c>
      <c r="C7709" s="115" t="s">
        <v>13353</v>
      </c>
      <c r="D7709" s="115" t="s">
        <v>13347</v>
      </c>
      <c r="E7709" s="115" t="s">
        <v>211</v>
      </c>
      <c r="F7709" s="115"/>
      <c r="G7709" s="115">
        <v>1</v>
      </c>
      <c r="H7709" s="155">
        <v>36000</v>
      </c>
      <c r="I7709" s="165">
        <v>0.25</v>
      </c>
      <c r="J7709" s="157">
        <f t="shared" si="240"/>
        <v>27000</v>
      </c>
    </row>
    <row r="7710" spans="1:10" ht="15.75">
      <c r="A7710" s="37">
        <f t="shared" si="241"/>
        <v>7706</v>
      </c>
      <c r="B7710" s="115" t="s">
        <v>208</v>
      </c>
      <c r="C7710" s="115" t="s">
        <v>13354</v>
      </c>
      <c r="D7710" s="115" t="s">
        <v>13347</v>
      </c>
      <c r="E7710" s="115" t="s">
        <v>211</v>
      </c>
      <c r="F7710" s="115"/>
      <c r="G7710" s="115">
        <v>1</v>
      </c>
      <c r="H7710" s="155">
        <v>42000</v>
      </c>
      <c r="I7710" s="165">
        <v>0.25</v>
      </c>
      <c r="J7710" s="157">
        <f t="shared" si="240"/>
        <v>31500</v>
      </c>
    </row>
    <row r="7711" spans="1:10" ht="15.75">
      <c r="A7711" s="37">
        <f t="shared" si="241"/>
        <v>7707</v>
      </c>
      <c r="B7711" s="115" t="s">
        <v>208</v>
      </c>
      <c r="C7711" s="115" t="s">
        <v>13355</v>
      </c>
      <c r="D7711" s="115" t="s">
        <v>13347</v>
      </c>
      <c r="E7711" s="115" t="s">
        <v>211</v>
      </c>
      <c r="F7711" s="115"/>
      <c r="G7711" s="115">
        <v>1</v>
      </c>
      <c r="H7711" s="155">
        <v>2500</v>
      </c>
      <c r="I7711" s="165">
        <v>0.25</v>
      </c>
      <c r="J7711" s="157">
        <f t="shared" si="240"/>
        <v>1875</v>
      </c>
    </row>
    <row r="7712" spans="1:10" ht="15.75">
      <c r="A7712" s="37">
        <f t="shared" si="241"/>
        <v>7708</v>
      </c>
      <c r="B7712" s="115" t="s">
        <v>208</v>
      </c>
      <c r="C7712" s="115" t="s">
        <v>13356</v>
      </c>
      <c r="D7712" s="115" t="s">
        <v>13347</v>
      </c>
      <c r="E7712" s="115" t="s">
        <v>211</v>
      </c>
      <c r="F7712" s="115"/>
      <c r="G7712" s="115">
        <v>1</v>
      </c>
      <c r="H7712" s="155">
        <v>4000</v>
      </c>
      <c r="I7712" s="165">
        <v>0.25</v>
      </c>
      <c r="J7712" s="157">
        <f t="shared" si="240"/>
        <v>3000</v>
      </c>
    </row>
    <row r="7713" spans="1:10" ht="15.75">
      <c r="A7713" s="37">
        <f t="shared" si="241"/>
        <v>7709</v>
      </c>
      <c r="B7713" s="115" t="s">
        <v>208</v>
      </c>
      <c r="C7713" s="115" t="s">
        <v>13357</v>
      </c>
      <c r="D7713" s="115" t="s">
        <v>13347</v>
      </c>
      <c r="E7713" s="115" t="s">
        <v>211</v>
      </c>
      <c r="F7713" s="115"/>
      <c r="G7713" s="115">
        <v>1</v>
      </c>
      <c r="H7713" s="155">
        <v>7000</v>
      </c>
      <c r="I7713" s="165">
        <v>0.25</v>
      </c>
      <c r="J7713" s="157">
        <f t="shared" si="240"/>
        <v>5250</v>
      </c>
    </row>
    <row r="7714" spans="1:10" ht="15.75">
      <c r="A7714" s="37">
        <f t="shared" si="241"/>
        <v>7710</v>
      </c>
      <c r="B7714" s="115" t="s">
        <v>208</v>
      </c>
      <c r="C7714" s="115" t="s">
        <v>13358</v>
      </c>
      <c r="D7714" s="115" t="s">
        <v>13347</v>
      </c>
      <c r="E7714" s="115" t="s">
        <v>211</v>
      </c>
      <c r="F7714" s="115"/>
      <c r="G7714" s="115">
        <v>1</v>
      </c>
      <c r="H7714" s="155">
        <v>11500</v>
      </c>
      <c r="I7714" s="166">
        <v>0.25</v>
      </c>
      <c r="J7714" s="157">
        <f t="shared" si="240"/>
        <v>8625</v>
      </c>
    </row>
    <row r="7715" spans="1:10" ht="15.75">
      <c r="A7715" s="37">
        <f t="shared" si="241"/>
        <v>7711</v>
      </c>
      <c r="B7715" s="115" t="s">
        <v>208</v>
      </c>
      <c r="C7715" s="141" t="s">
        <v>13359</v>
      </c>
      <c r="D7715" s="141" t="s">
        <v>13347</v>
      </c>
      <c r="E7715" s="141" t="s">
        <v>211</v>
      </c>
      <c r="F7715" s="115"/>
      <c r="G7715" s="115">
        <v>1</v>
      </c>
      <c r="H7715" s="155">
        <v>16000</v>
      </c>
      <c r="I7715" s="165">
        <v>0.25</v>
      </c>
      <c r="J7715" s="157">
        <f t="shared" si="240"/>
        <v>12000</v>
      </c>
    </row>
    <row r="7716" spans="1:10" ht="15.75">
      <c r="A7716" s="37">
        <f t="shared" si="241"/>
        <v>7712</v>
      </c>
      <c r="B7716" s="115" t="s">
        <v>208</v>
      </c>
      <c r="C7716" s="141" t="s">
        <v>13360</v>
      </c>
      <c r="D7716" s="141" t="s">
        <v>13347</v>
      </c>
      <c r="E7716" s="141" t="s">
        <v>211</v>
      </c>
      <c r="F7716" s="115"/>
      <c r="G7716" s="115">
        <v>1</v>
      </c>
      <c r="H7716" s="155">
        <v>27500</v>
      </c>
      <c r="I7716" s="165">
        <v>0.25</v>
      </c>
      <c r="J7716" s="157">
        <f t="shared" si="240"/>
        <v>20625</v>
      </c>
    </row>
    <row r="7717" spans="1:10" ht="15.75">
      <c r="A7717" s="37">
        <f t="shared" si="241"/>
        <v>7713</v>
      </c>
      <c r="B7717" s="115" t="s">
        <v>208</v>
      </c>
      <c r="C7717" s="141" t="s">
        <v>13361</v>
      </c>
      <c r="D7717" s="141" t="s">
        <v>13347</v>
      </c>
      <c r="E7717" s="141" t="s">
        <v>211</v>
      </c>
      <c r="F7717" s="115"/>
      <c r="G7717" s="115">
        <v>1</v>
      </c>
      <c r="H7717" s="155">
        <v>45000</v>
      </c>
      <c r="I7717" s="165">
        <v>0.25</v>
      </c>
      <c r="J7717" s="157">
        <f t="shared" si="240"/>
        <v>33750</v>
      </c>
    </row>
    <row r="7718" spans="1:10" ht="15.75">
      <c r="A7718" s="37">
        <f t="shared" si="241"/>
        <v>7714</v>
      </c>
      <c r="B7718" s="115" t="s">
        <v>208</v>
      </c>
      <c r="C7718" s="141" t="s">
        <v>13362</v>
      </c>
      <c r="D7718" s="141" t="s">
        <v>13347</v>
      </c>
      <c r="E7718" s="141" t="s">
        <v>211</v>
      </c>
      <c r="F7718" s="115"/>
      <c r="G7718" s="115">
        <v>1</v>
      </c>
      <c r="H7718" s="155">
        <v>60000</v>
      </c>
      <c r="I7718" s="165">
        <v>0.25</v>
      </c>
      <c r="J7718" s="157">
        <f t="shared" si="240"/>
        <v>45000</v>
      </c>
    </row>
    <row r="7719" spans="1:10" ht="15.75">
      <c r="A7719" s="37">
        <f t="shared" si="241"/>
        <v>7715</v>
      </c>
      <c r="B7719" s="115" t="s">
        <v>208</v>
      </c>
      <c r="C7719" s="141" t="s">
        <v>13362</v>
      </c>
      <c r="D7719" s="141" t="s">
        <v>13347</v>
      </c>
      <c r="E7719" s="141" t="s">
        <v>211</v>
      </c>
      <c r="F7719" s="115"/>
      <c r="G7719" s="115">
        <v>1</v>
      </c>
      <c r="H7719" s="155">
        <v>70000</v>
      </c>
      <c r="I7719" s="165">
        <v>0.25</v>
      </c>
      <c r="J7719" s="157">
        <f t="shared" si="240"/>
        <v>52500</v>
      </c>
    </row>
    <row r="7720" spans="1:10" ht="15.75">
      <c r="A7720" s="37">
        <f t="shared" si="241"/>
        <v>7716</v>
      </c>
      <c r="B7720" s="141" t="s">
        <v>208</v>
      </c>
      <c r="C7720" s="141" t="s">
        <v>13363</v>
      </c>
      <c r="D7720" s="141" t="s">
        <v>13364</v>
      </c>
      <c r="E7720" s="141" t="s">
        <v>211</v>
      </c>
      <c r="F7720" s="115"/>
      <c r="G7720" s="115">
        <v>1</v>
      </c>
      <c r="H7720" s="155">
        <v>2799</v>
      </c>
      <c r="I7720" s="165">
        <v>0.25</v>
      </c>
      <c r="J7720" s="157">
        <f t="shared" si="240"/>
        <v>2099.25</v>
      </c>
    </row>
    <row r="7721" spans="1:10" ht="26.25">
      <c r="A7721" s="37">
        <f t="shared" si="241"/>
        <v>7717</v>
      </c>
      <c r="B7721" s="141" t="s">
        <v>208</v>
      </c>
      <c r="C7721" s="141" t="s">
        <v>13365</v>
      </c>
      <c r="D7721" s="141" t="s">
        <v>13366</v>
      </c>
      <c r="E7721" s="141" t="s">
        <v>211</v>
      </c>
      <c r="F7721" s="115"/>
      <c r="G7721" s="115">
        <v>1</v>
      </c>
      <c r="H7721" s="155">
        <v>2360</v>
      </c>
      <c r="I7721" s="165">
        <v>0.25</v>
      </c>
      <c r="J7721" s="157">
        <f t="shared" si="240"/>
        <v>1770</v>
      </c>
    </row>
    <row r="7722" spans="1:10" ht="26.25">
      <c r="A7722" s="37">
        <f t="shared" si="241"/>
        <v>7718</v>
      </c>
      <c r="B7722" s="141" t="s">
        <v>208</v>
      </c>
      <c r="C7722" s="141" t="s">
        <v>13367</v>
      </c>
      <c r="D7722" s="141" t="s">
        <v>13368</v>
      </c>
      <c r="E7722" s="141" t="s">
        <v>211</v>
      </c>
      <c r="F7722" s="115"/>
      <c r="G7722" s="115">
        <v>1</v>
      </c>
      <c r="H7722" s="155">
        <v>365</v>
      </c>
      <c r="I7722" s="165">
        <v>0.25</v>
      </c>
      <c r="J7722" s="157">
        <f t="shared" si="240"/>
        <v>273.75</v>
      </c>
    </row>
    <row r="7723" spans="1:10" ht="15.75">
      <c r="A7723" s="37">
        <f t="shared" si="241"/>
        <v>7719</v>
      </c>
      <c r="B7723" s="141" t="s">
        <v>208</v>
      </c>
      <c r="C7723" s="141" t="s">
        <v>13369</v>
      </c>
      <c r="D7723" s="141" t="s">
        <v>13370</v>
      </c>
      <c r="E7723" s="141" t="s">
        <v>211</v>
      </c>
      <c r="F7723" s="115"/>
      <c r="G7723" s="115">
        <v>1</v>
      </c>
      <c r="H7723" s="155">
        <v>1120</v>
      </c>
      <c r="I7723" s="165">
        <v>0.25</v>
      </c>
      <c r="J7723" s="157">
        <f t="shared" si="240"/>
        <v>840</v>
      </c>
    </row>
    <row r="7724" spans="1:10" ht="15.75">
      <c r="A7724" s="37">
        <f t="shared" si="241"/>
        <v>7720</v>
      </c>
      <c r="B7724" s="141" t="s">
        <v>208</v>
      </c>
      <c r="C7724" s="141" t="s">
        <v>13371</v>
      </c>
      <c r="D7724" s="141" t="s">
        <v>13370</v>
      </c>
      <c r="E7724" s="141" t="s">
        <v>211</v>
      </c>
      <c r="F7724" s="115"/>
      <c r="G7724" s="115">
        <v>1</v>
      </c>
      <c r="H7724" s="155">
        <v>1975</v>
      </c>
      <c r="I7724" s="165">
        <v>0.25</v>
      </c>
      <c r="J7724" s="157">
        <f t="shared" si="240"/>
        <v>1481.25</v>
      </c>
    </row>
    <row r="7725" spans="1:10" ht="15.75">
      <c r="A7725" s="37">
        <f t="shared" si="241"/>
        <v>7721</v>
      </c>
      <c r="B7725" s="141" t="s">
        <v>208</v>
      </c>
      <c r="C7725" s="141" t="s">
        <v>13372</v>
      </c>
      <c r="D7725" s="141" t="s">
        <v>13373</v>
      </c>
      <c r="E7725" s="141" t="s">
        <v>211</v>
      </c>
      <c r="F7725" s="115"/>
      <c r="G7725" s="115">
        <v>1</v>
      </c>
      <c r="H7725" s="155">
        <v>649</v>
      </c>
      <c r="I7725" s="165">
        <v>0.25</v>
      </c>
      <c r="J7725" s="157">
        <f t="shared" si="240"/>
        <v>486.75</v>
      </c>
    </row>
    <row r="7726" spans="1:10" ht="15.75">
      <c r="A7726" s="37">
        <f t="shared" si="241"/>
        <v>7722</v>
      </c>
      <c r="B7726" s="141" t="s">
        <v>208</v>
      </c>
      <c r="C7726" s="141" t="s">
        <v>13374</v>
      </c>
      <c r="D7726" s="141" t="s">
        <v>13373</v>
      </c>
      <c r="E7726" s="141" t="s">
        <v>211</v>
      </c>
      <c r="F7726" s="115"/>
      <c r="G7726" s="115">
        <v>1</v>
      </c>
      <c r="H7726" s="155">
        <v>2535</v>
      </c>
      <c r="I7726" s="165">
        <v>0.25</v>
      </c>
      <c r="J7726" s="157">
        <f t="shared" si="240"/>
        <v>1901.25</v>
      </c>
    </row>
    <row r="7727" spans="1:10" ht="15.75">
      <c r="A7727" s="37">
        <f t="shared" si="241"/>
        <v>7723</v>
      </c>
      <c r="B7727" s="141" t="s">
        <v>208</v>
      </c>
      <c r="C7727" s="141" t="s">
        <v>13375</v>
      </c>
      <c r="D7727" s="141" t="s">
        <v>13373</v>
      </c>
      <c r="E7727" s="141" t="s">
        <v>211</v>
      </c>
      <c r="F7727" s="115"/>
      <c r="G7727" s="115">
        <v>1</v>
      </c>
      <c r="H7727" s="155">
        <v>5525</v>
      </c>
      <c r="I7727" s="165">
        <v>0.25</v>
      </c>
      <c r="J7727" s="157">
        <f t="shared" si="240"/>
        <v>4143.75</v>
      </c>
    </row>
    <row r="7728" spans="1:10" ht="15.75">
      <c r="A7728" s="37">
        <f t="shared" si="241"/>
        <v>7724</v>
      </c>
      <c r="B7728" s="141" t="s">
        <v>208</v>
      </c>
      <c r="C7728" s="141" t="s">
        <v>13376</v>
      </c>
      <c r="D7728" s="141" t="s">
        <v>13373</v>
      </c>
      <c r="E7728" s="141" t="s">
        <v>211</v>
      </c>
      <c r="F7728" s="115"/>
      <c r="G7728" s="115">
        <v>1</v>
      </c>
      <c r="H7728" s="155">
        <v>10075</v>
      </c>
      <c r="I7728" s="165">
        <v>0.25</v>
      </c>
      <c r="J7728" s="157">
        <f t="shared" si="240"/>
        <v>7556.25</v>
      </c>
    </row>
    <row r="7729" spans="1:10" ht="15.75">
      <c r="A7729" s="37">
        <f t="shared" si="241"/>
        <v>7725</v>
      </c>
      <c r="B7729" s="141" t="s">
        <v>208</v>
      </c>
      <c r="C7729" s="141" t="s">
        <v>13377</v>
      </c>
      <c r="D7729" s="141" t="s">
        <v>13373</v>
      </c>
      <c r="E7729" s="141" t="s">
        <v>211</v>
      </c>
      <c r="F7729" s="115"/>
      <c r="G7729" s="115">
        <v>1</v>
      </c>
      <c r="H7729" s="155">
        <v>12675</v>
      </c>
      <c r="I7729" s="165">
        <v>0.25</v>
      </c>
      <c r="J7729" s="157">
        <f t="shared" si="240"/>
        <v>9506.25</v>
      </c>
    </row>
    <row r="7730" spans="1:10" ht="15.75">
      <c r="A7730" s="37">
        <f t="shared" si="241"/>
        <v>7726</v>
      </c>
      <c r="B7730" s="141" t="s">
        <v>208</v>
      </c>
      <c r="C7730" s="141" t="s">
        <v>13378</v>
      </c>
      <c r="D7730" s="141" t="s">
        <v>13373</v>
      </c>
      <c r="E7730" s="141" t="s">
        <v>211</v>
      </c>
      <c r="F7730" s="115"/>
      <c r="G7730" s="115">
        <v>1</v>
      </c>
      <c r="H7730" s="155">
        <v>19500</v>
      </c>
      <c r="I7730" s="165">
        <v>0.25</v>
      </c>
      <c r="J7730" s="157">
        <f t="shared" si="240"/>
        <v>14625</v>
      </c>
    </row>
    <row r="7731" spans="1:10" ht="15.75">
      <c r="A7731" s="37">
        <f t="shared" si="241"/>
        <v>7727</v>
      </c>
      <c r="B7731" s="141" t="s">
        <v>208</v>
      </c>
      <c r="C7731" s="141" t="s">
        <v>13379</v>
      </c>
      <c r="D7731" s="141" t="s">
        <v>13373</v>
      </c>
      <c r="E7731" s="141" t="s">
        <v>211</v>
      </c>
      <c r="F7731" s="115"/>
      <c r="G7731" s="115">
        <v>1</v>
      </c>
      <c r="H7731" s="155">
        <v>35750</v>
      </c>
      <c r="I7731" s="165">
        <v>0.25</v>
      </c>
      <c r="J7731" s="157">
        <f t="shared" si="240"/>
        <v>26812.5</v>
      </c>
    </row>
    <row r="7732" spans="1:10" ht="15.75">
      <c r="A7732" s="37">
        <f t="shared" si="241"/>
        <v>7728</v>
      </c>
      <c r="B7732" s="141" t="s">
        <v>208</v>
      </c>
      <c r="C7732" s="141" t="s">
        <v>13380</v>
      </c>
      <c r="D7732" s="141" t="s">
        <v>13373</v>
      </c>
      <c r="E7732" s="141" t="s">
        <v>211</v>
      </c>
      <c r="F7732" s="115"/>
      <c r="G7732" s="115">
        <v>1</v>
      </c>
      <c r="H7732" s="155">
        <v>48750</v>
      </c>
      <c r="I7732" s="165">
        <v>0.25</v>
      </c>
      <c r="J7732" s="157">
        <f t="shared" si="240"/>
        <v>36562.5</v>
      </c>
    </row>
    <row r="7733" spans="1:10" ht="15.75">
      <c r="A7733" s="37">
        <f t="shared" si="241"/>
        <v>7729</v>
      </c>
      <c r="B7733" s="141" t="s">
        <v>208</v>
      </c>
      <c r="C7733" s="141" t="s">
        <v>13381</v>
      </c>
      <c r="D7733" s="141" t="s">
        <v>13373</v>
      </c>
      <c r="E7733" s="141" t="s">
        <v>211</v>
      </c>
      <c r="F7733" s="115"/>
      <c r="G7733" s="115">
        <v>1</v>
      </c>
      <c r="H7733" s="155">
        <v>58600</v>
      </c>
      <c r="I7733" s="165">
        <v>0.25</v>
      </c>
      <c r="J7733" s="157">
        <f t="shared" si="240"/>
        <v>43950</v>
      </c>
    </row>
    <row r="7734" spans="1:10" ht="15.75">
      <c r="A7734" s="37">
        <f t="shared" si="241"/>
        <v>7730</v>
      </c>
      <c r="B7734" s="141" t="s">
        <v>208</v>
      </c>
      <c r="C7734" s="141" t="s">
        <v>13382</v>
      </c>
      <c r="D7734" s="141" t="s">
        <v>13373</v>
      </c>
      <c r="E7734" s="141" t="s">
        <v>211</v>
      </c>
      <c r="F7734" s="115"/>
      <c r="G7734" s="115">
        <v>1</v>
      </c>
      <c r="H7734" s="155">
        <v>1049</v>
      </c>
      <c r="I7734" s="165">
        <v>0.25</v>
      </c>
      <c r="J7734" s="157">
        <f t="shared" ref="J7734:J7741" si="242">H7734*(1-I7734)</f>
        <v>786.75</v>
      </c>
    </row>
    <row r="7735" spans="1:10" ht="15.75">
      <c r="A7735" s="37">
        <f t="shared" si="241"/>
        <v>7731</v>
      </c>
      <c r="B7735" s="141" t="s">
        <v>208</v>
      </c>
      <c r="C7735" s="141" t="s">
        <v>13383</v>
      </c>
      <c r="D7735" s="141" t="s">
        <v>13373</v>
      </c>
      <c r="E7735" s="141" t="s">
        <v>211</v>
      </c>
      <c r="F7735" s="115"/>
      <c r="G7735" s="115">
        <v>1</v>
      </c>
      <c r="H7735" s="155">
        <v>4093</v>
      </c>
      <c r="I7735" s="165">
        <v>0.25</v>
      </c>
      <c r="J7735" s="157">
        <f t="shared" si="242"/>
        <v>3069.75</v>
      </c>
    </row>
    <row r="7736" spans="1:10" ht="15.75">
      <c r="A7736" s="37">
        <f t="shared" si="241"/>
        <v>7732</v>
      </c>
      <c r="B7736" s="141" t="s">
        <v>208</v>
      </c>
      <c r="C7736" s="141" t="s">
        <v>13384</v>
      </c>
      <c r="D7736" s="141" t="s">
        <v>13373</v>
      </c>
      <c r="E7736" s="141" t="s">
        <v>211</v>
      </c>
      <c r="F7736" s="115"/>
      <c r="G7736" s="115">
        <v>1</v>
      </c>
      <c r="H7736" s="155">
        <v>8921</v>
      </c>
      <c r="I7736" s="165">
        <v>0.25</v>
      </c>
      <c r="J7736" s="157">
        <f t="shared" si="242"/>
        <v>6690.75</v>
      </c>
    </row>
    <row r="7737" spans="1:10" ht="15.75">
      <c r="A7737" s="37">
        <f t="shared" si="241"/>
        <v>7733</v>
      </c>
      <c r="B7737" s="141" t="s">
        <v>208</v>
      </c>
      <c r="C7737" s="141" t="s">
        <v>13385</v>
      </c>
      <c r="D7737" s="141" t="s">
        <v>13373</v>
      </c>
      <c r="E7737" s="141" t="s">
        <v>211</v>
      </c>
      <c r="F7737" s="115"/>
      <c r="G7737" s="115">
        <v>1</v>
      </c>
      <c r="H7737" s="155">
        <v>16297</v>
      </c>
      <c r="I7737" s="165">
        <v>0.25</v>
      </c>
      <c r="J7737" s="157">
        <f t="shared" si="242"/>
        <v>12222.75</v>
      </c>
    </row>
    <row r="7738" spans="1:10" ht="15.75">
      <c r="A7738" s="37">
        <f t="shared" si="241"/>
        <v>7734</v>
      </c>
      <c r="B7738" s="141" t="s">
        <v>208</v>
      </c>
      <c r="C7738" s="141" t="s">
        <v>13386</v>
      </c>
      <c r="D7738" s="141" t="s">
        <v>13373</v>
      </c>
      <c r="E7738" s="141" t="s">
        <v>211</v>
      </c>
      <c r="F7738" s="115"/>
      <c r="G7738" s="115">
        <v>1</v>
      </c>
      <c r="H7738" s="155">
        <v>20465</v>
      </c>
      <c r="I7738" s="165">
        <v>0.25</v>
      </c>
      <c r="J7738" s="157">
        <f t="shared" si="242"/>
        <v>15348.75</v>
      </c>
    </row>
    <row r="7739" spans="1:10" ht="15.75">
      <c r="A7739" s="37">
        <f t="shared" si="241"/>
        <v>7735</v>
      </c>
      <c r="B7739" s="141" t="s">
        <v>208</v>
      </c>
      <c r="C7739" s="141" t="s">
        <v>13387</v>
      </c>
      <c r="D7739" s="141" t="s">
        <v>13373</v>
      </c>
      <c r="E7739" s="141" t="s">
        <v>211</v>
      </c>
      <c r="F7739" s="115"/>
      <c r="G7739" s="115">
        <v>1</v>
      </c>
      <c r="H7739" s="155">
        <v>31485</v>
      </c>
      <c r="I7739" s="165">
        <v>0.25</v>
      </c>
      <c r="J7739" s="157">
        <f t="shared" si="242"/>
        <v>23613.75</v>
      </c>
    </row>
    <row r="7740" spans="1:10" ht="15.75">
      <c r="A7740" s="37">
        <f t="shared" si="241"/>
        <v>7736</v>
      </c>
      <c r="B7740" s="141" t="s">
        <v>208</v>
      </c>
      <c r="C7740" s="141" t="s">
        <v>13388</v>
      </c>
      <c r="D7740" s="141" t="s">
        <v>13373</v>
      </c>
      <c r="E7740" s="141" t="s">
        <v>211</v>
      </c>
      <c r="F7740" s="115"/>
      <c r="G7740" s="115">
        <v>1</v>
      </c>
      <c r="H7740" s="155">
        <v>57723</v>
      </c>
      <c r="I7740" s="165">
        <v>0.25</v>
      </c>
      <c r="J7740" s="157">
        <f t="shared" si="242"/>
        <v>43292.25</v>
      </c>
    </row>
    <row r="7741" spans="1:10" ht="15.75">
      <c r="A7741" s="37">
        <f t="shared" si="241"/>
        <v>7737</v>
      </c>
      <c r="B7741" s="141" t="s">
        <v>208</v>
      </c>
      <c r="C7741" s="141" t="s">
        <v>13389</v>
      </c>
      <c r="D7741" s="141" t="s">
        <v>13373</v>
      </c>
      <c r="E7741" s="141" t="s">
        <v>211</v>
      </c>
      <c r="F7741" s="115"/>
      <c r="G7741" s="115">
        <v>1</v>
      </c>
      <c r="H7741" s="155">
        <v>78713</v>
      </c>
      <c r="I7741" s="165">
        <v>0.25</v>
      </c>
      <c r="J7741" s="157">
        <f t="shared" si="242"/>
        <v>59034.75</v>
      </c>
    </row>
    <row r="7742" spans="1:10" ht="15.75">
      <c r="A7742" s="37">
        <f t="shared" si="241"/>
        <v>7738</v>
      </c>
      <c r="B7742" s="141" t="s">
        <v>208</v>
      </c>
      <c r="C7742" s="141" t="s">
        <v>13390</v>
      </c>
      <c r="D7742" s="141" t="s">
        <v>13373</v>
      </c>
      <c r="E7742" s="141" t="s">
        <v>211</v>
      </c>
      <c r="F7742" s="115"/>
      <c r="G7742" s="115">
        <v>1</v>
      </c>
      <c r="H7742" s="155">
        <v>94455</v>
      </c>
      <c r="I7742" s="165">
        <v>0.25</v>
      </c>
      <c r="J7742" s="157">
        <f t="shared" ref="J7742" si="243">H7742*(1-I7742)</f>
        <v>70841.25</v>
      </c>
    </row>
  </sheetData>
  <sheetProtection sort="0" autoFilter="0"/>
  <autoFilter ref="A4:J7742" xr:uid="{16604105-0A21-4B48-AC77-545F33D3091F}"/>
  <mergeCells count="1">
    <mergeCell ref="C2:D2"/>
  </mergeCells>
  <printOptions horizontalCentered="1"/>
  <pageMargins left="0.45" right="0.45" top="0.75" bottom="1" header="0.3" footer="0.3"/>
  <pageSetup paperSize="3" scale="70" fitToHeight="0" orientation="landscape" r:id="rId1"/>
  <headerFooter>
    <oddHeader>&amp;LGROUP 77201, AWARD 23150
INTELLIGENT FACILITY &amp;&amp; SECURITY SYSTEMS AND SOLUTIONS
&amp;RGREAT LAKES BUILDING SYSTEMS INC
CONTRACT NO.: PT68804</oddHeader>
    <oddFooter>&amp;L&amp;F
&amp;A&amp;REffective Dates:
Equipment: 4/28/22
Prevailing Wage Rates: 7/1/25
Non-Prevailing Wage Rates: 4/28/22</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369AE-E6C8-4C0D-9902-10361CF838DF}">
  <sheetPr codeName="Sheet4">
    <pageSetUpPr fitToPage="1"/>
  </sheetPr>
  <dimension ref="A1:G9"/>
  <sheetViews>
    <sheetView zoomScaleNormal="100" workbookViewId="0">
      <selection activeCell="A34" sqref="A34"/>
    </sheetView>
  </sheetViews>
  <sheetFormatPr defaultColWidth="9.140625" defaultRowHeight="15"/>
  <cols>
    <col min="1" max="1" width="11.5703125" style="42" bestFit="1" customWidth="1"/>
    <col min="2" max="2" width="34.7109375" style="42" bestFit="1" customWidth="1"/>
    <col min="3" max="3" width="31.42578125" style="42" bestFit="1" customWidth="1"/>
    <col min="4" max="4" width="43.85546875" style="42" bestFit="1" customWidth="1"/>
    <col min="5" max="5" width="19.140625" style="42" bestFit="1" customWidth="1"/>
    <col min="6" max="6" width="29.7109375" style="42" bestFit="1" customWidth="1"/>
    <col min="7" max="7" width="19.7109375" style="168" bestFit="1" customWidth="1"/>
    <col min="8" max="16384" width="9.140625" style="42"/>
  </cols>
  <sheetData>
    <row r="1" spans="1:7" ht="15.75">
      <c r="B1" s="86" t="s">
        <v>194</v>
      </c>
    </row>
    <row r="2" spans="1:7" ht="15.75">
      <c r="B2" s="87" t="s">
        <v>13400</v>
      </c>
      <c r="C2" s="42" t="str">
        <f>'Cover Page'!B3</f>
        <v>Great Lakes Building Systems, Inc.</v>
      </c>
    </row>
    <row r="3" spans="1:7" ht="15.75">
      <c r="B3" s="87"/>
    </row>
    <row r="4" spans="1:7" ht="63">
      <c r="A4" s="29" t="s">
        <v>24</v>
      </c>
      <c r="B4" s="30" t="s">
        <v>195</v>
      </c>
      <c r="C4" s="30" t="s">
        <v>197</v>
      </c>
      <c r="D4" s="31" t="s">
        <v>196</v>
      </c>
      <c r="E4" s="30" t="s">
        <v>3</v>
      </c>
      <c r="F4" s="30" t="s">
        <v>26</v>
      </c>
      <c r="G4" s="169" t="s">
        <v>1</v>
      </c>
    </row>
    <row r="5" spans="1:7" ht="15.75">
      <c r="A5" s="39">
        <v>1</v>
      </c>
      <c r="B5" s="88" t="s">
        <v>13331</v>
      </c>
      <c r="C5" s="88" t="s">
        <v>13336</v>
      </c>
      <c r="D5" s="88" t="s">
        <v>13342</v>
      </c>
      <c r="E5" s="88" t="s">
        <v>13334</v>
      </c>
      <c r="F5" s="88" t="s">
        <v>13335</v>
      </c>
      <c r="G5" s="170">
        <v>285</v>
      </c>
    </row>
    <row r="6" spans="1:7" ht="15.75">
      <c r="A6" s="39">
        <v>2</v>
      </c>
      <c r="B6" s="88" t="s">
        <v>13332</v>
      </c>
      <c r="C6" s="88" t="s">
        <v>13329</v>
      </c>
      <c r="D6" s="88" t="s">
        <v>13343</v>
      </c>
      <c r="E6" s="88" t="s">
        <v>13334</v>
      </c>
      <c r="F6" s="88" t="s">
        <v>13335</v>
      </c>
      <c r="G6" s="170">
        <v>285</v>
      </c>
    </row>
    <row r="7" spans="1:7" ht="15.75">
      <c r="A7" s="39">
        <v>3</v>
      </c>
      <c r="B7" s="88" t="s">
        <v>13333</v>
      </c>
      <c r="C7" s="88" t="s">
        <v>13330</v>
      </c>
      <c r="D7" s="88" t="s">
        <v>13344</v>
      </c>
      <c r="E7" s="88" t="s">
        <v>13334</v>
      </c>
      <c r="F7" s="88" t="s">
        <v>13335</v>
      </c>
      <c r="G7" s="170">
        <v>425</v>
      </c>
    </row>
    <row r="8" spans="1:7" ht="15.75">
      <c r="A8" s="39">
        <v>4</v>
      </c>
      <c r="B8" s="88" t="s">
        <v>13338</v>
      </c>
      <c r="C8" s="88" t="s">
        <v>13337</v>
      </c>
      <c r="D8" s="88" t="s">
        <v>13339</v>
      </c>
      <c r="E8" s="88" t="s">
        <v>13334</v>
      </c>
      <c r="F8" s="88" t="s">
        <v>13335</v>
      </c>
      <c r="G8" s="170">
        <v>285</v>
      </c>
    </row>
    <row r="9" spans="1:7" ht="15.75">
      <c r="A9" s="39">
        <v>5</v>
      </c>
      <c r="B9" s="88" t="s">
        <v>13340</v>
      </c>
      <c r="C9" s="88" t="s">
        <v>13341</v>
      </c>
      <c r="D9" s="88" t="s">
        <v>13340</v>
      </c>
      <c r="E9" s="88" t="s">
        <v>13334</v>
      </c>
      <c r="F9" s="88" t="s">
        <v>13335</v>
      </c>
      <c r="G9" s="170">
        <v>285</v>
      </c>
    </row>
  </sheetData>
  <sheetProtection autoFilter="0"/>
  <autoFilter ref="A4:G4" xr:uid="{FBCA0D40-B1AD-49F8-A390-817E2184BF27}"/>
  <printOptions horizontalCentered="1"/>
  <pageMargins left="0.45" right="0.45" top="0.75" bottom="1" header="0.3" footer="0.3"/>
  <pageSetup paperSize="3" fitToHeight="0" orientation="landscape" r:id="rId1"/>
  <headerFooter>
    <oddHeader>&amp;LGROUP 77201, AWARD 23150
INTELLIGENT FACILITY &amp;&amp; SECURITY SYSTEMS AND SOLUTIONS
&amp;RGREAT LAKES BUILDING SYSTEMS INC
CONTRACT NO.: PT68804</oddHeader>
    <oddFooter>&amp;L&amp;F
&amp;A&amp;REffective Dates:
Equipment: 4/28/22
Prevailing Wage Rates: 7/1/25
Non-Prevailing Wage Rates: 4/28/22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8A80C-7226-4AA6-A952-B599561F79CC}">
  <sheetPr codeName="Sheet8">
    <pageSetUpPr fitToPage="1"/>
  </sheetPr>
  <dimension ref="A1:XFA206"/>
  <sheetViews>
    <sheetView zoomScale="90" zoomScaleNormal="90" workbookViewId="0">
      <pane ySplit="1" topLeftCell="A2" activePane="bottomLeft" state="frozen"/>
      <selection activeCell="A34" sqref="A34"/>
      <selection pane="bottomLeft"/>
    </sheetView>
  </sheetViews>
  <sheetFormatPr defaultRowHeight="12.7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c r="A1" s="181" t="s">
        <v>14624</v>
      </c>
      <c r="B1" s="182" t="s">
        <v>14625</v>
      </c>
      <c r="C1" s="182" t="s">
        <v>14626</v>
      </c>
      <c r="D1" s="182" t="s">
        <v>14627</v>
      </c>
      <c r="E1" s="182" t="s">
        <v>27</v>
      </c>
      <c r="F1" s="183" t="s">
        <v>14628</v>
      </c>
      <c r="G1" s="183" t="s">
        <v>14629</v>
      </c>
      <c r="H1" s="183" t="s">
        <v>14630</v>
      </c>
      <c r="I1" s="183" t="s">
        <v>14631</v>
      </c>
      <c r="J1" s="183" t="s">
        <v>14632</v>
      </c>
      <c r="K1" s="183" t="s">
        <v>14633</v>
      </c>
      <c r="L1" s="184" t="s">
        <v>14837</v>
      </c>
    </row>
    <row r="2" spans="1:13">
      <c r="A2" s="185">
        <v>1</v>
      </c>
      <c r="B2" s="186" t="s">
        <v>14634</v>
      </c>
      <c r="C2" s="186" t="s">
        <v>14635</v>
      </c>
      <c r="D2" s="186" t="s">
        <v>14636</v>
      </c>
      <c r="E2" s="186" t="s">
        <v>14637</v>
      </c>
      <c r="F2" s="187">
        <v>70.569999999999993</v>
      </c>
      <c r="G2" s="187"/>
      <c r="H2" s="187">
        <v>16.28</v>
      </c>
      <c r="I2" s="188">
        <v>0.33250000000000002</v>
      </c>
      <c r="J2" s="189"/>
      <c r="K2" s="187"/>
      <c r="L2" s="190"/>
    </row>
    <row r="3" spans="1:13">
      <c r="A3" s="191">
        <v>2</v>
      </c>
      <c r="B3" s="192" t="s">
        <v>14634</v>
      </c>
      <c r="C3" s="192" t="s">
        <v>14638</v>
      </c>
      <c r="D3" s="192" t="s">
        <v>14636</v>
      </c>
      <c r="E3" s="192" t="s">
        <v>14639</v>
      </c>
      <c r="F3" s="193">
        <v>42.93</v>
      </c>
      <c r="G3" s="193"/>
      <c r="H3" s="193">
        <v>24.7</v>
      </c>
      <c r="I3" s="194">
        <v>0.18</v>
      </c>
      <c r="J3" s="195"/>
      <c r="K3" s="193"/>
      <c r="L3" s="196"/>
    </row>
    <row r="4" spans="1:13">
      <c r="A4" s="185">
        <v>3</v>
      </c>
      <c r="B4" s="186" t="s">
        <v>14640</v>
      </c>
      <c r="C4" s="186" t="s">
        <v>14638</v>
      </c>
      <c r="D4" s="186" t="s">
        <v>14636</v>
      </c>
      <c r="E4" s="186" t="s">
        <v>14641</v>
      </c>
      <c r="F4" s="187">
        <v>64.25</v>
      </c>
      <c r="G4" s="187"/>
      <c r="H4" s="187">
        <v>35.69</v>
      </c>
      <c r="I4" s="188">
        <v>0.18</v>
      </c>
      <c r="J4" s="189"/>
      <c r="K4" s="187"/>
      <c r="L4" s="190"/>
    </row>
    <row r="5" spans="1:13">
      <c r="A5" s="191">
        <v>4</v>
      </c>
      <c r="B5" s="192" t="s">
        <v>14642</v>
      </c>
      <c r="C5" s="192" t="s">
        <v>14638</v>
      </c>
      <c r="D5" s="192" t="s">
        <v>14636</v>
      </c>
      <c r="E5" s="192" t="s">
        <v>14643</v>
      </c>
      <c r="F5" s="197">
        <v>43.744999999999997</v>
      </c>
      <c r="G5" s="193"/>
      <c r="H5" s="198">
        <v>55.602499999999999</v>
      </c>
      <c r="I5" s="194"/>
      <c r="J5" s="195"/>
      <c r="K5" s="193"/>
      <c r="L5" s="196"/>
    </row>
    <row r="6" spans="1:13" ht="15">
      <c r="A6" s="191"/>
      <c r="B6" s="228" t="s">
        <v>14642</v>
      </c>
      <c r="C6" s="228" t="s">
        <v>14638</v>
      </c>
      <c r="D6" s="228" t="s">
        <v>14636</v>
      </c>
      <c r="E6" s="228" t="s">
        <v>14644</v>
      </c>
      <c r="F6" s="229">
        <v>44.9</v>
      </c>
      <c r="G6" s="229"/>
      <c r="H6" s="229">
        <v>13.25</v>
      </c>
      <c r="I6" s="199"/>
      <c r="J6" s="200"/>
      <c r="K6" s="229"/>
      <c r="L6" s="230"/>
      <c r="M6" s="231"/>
    </row>
    <row r="7" spans="1:13">
      <c r="A7" s="185">
        <v>5</v>
      </c>
      <c r="B7" s="186" t="s">
        <v>14645</v>
      </c>
      <c r="C7" s="186" t="s">
        <v>14646</v>
      </c>
      <c r="D7" s="186" t="s">
        <v>14636</v>
      </c>
      <c r="E7" s="186" t="s">
        <v>14647</v>
      </c>
      <c r="F7" s="187">
        <v>46.6</v>
      </c>
      <c r="G7" s="187"/>
      <c r="H7" s="187">
        <v>22.71</v>
      </c>
      <c r="I7" s="188"/>
      <c r="J7" s="189"/>
      <c r="K7" s="187"/>
      <c r="L7" s="190"/>
    </row>
    <row r="8" spans="1:13">
      <c r="A8" s="191">
        <v>6</v>
      </c>
      <c r="B8" s="192" t="s">
        <v>14645</v>
      </c>
      <c r="C8" s="192" t="s">
        <v>14646</v>
      </c>
      <c r="D8" s="192" t="s">
        <v>14636</v>
      </c>
      <c r="E8" s="192" t="s">
        <v>14648</v>
      </c>
      <c r="F8" s="193">
        <v>70.36</v>
      </c>
      <c r="G8" s="193"/>
      <c r="H8" s="193">
        <v>54.24</v>
      </c>
      <c r="I8" s="194"/>
      <c r="J8" s="195">
        <v>106.92</v>
      </c>
      <c r="K8" s="201">
        <v>140.66</v>
      </c>
      <c r="L8" s="196" t="s">
        <v>14649</v>
      </c>
    </row>
    <row r="9" spans="1:13">
      <c r="A9" s="185">
        <v>7</v>
      </c>
      <c r="B9" s="186" t="s">
        <v>14650</v>
      </c>
      <c r="C9" s="186" t="s">
        <v>14651</v>
      </c>
      <c r="D9" s="186" t="s">
        <v>14636</v>
      </c>
      <c r="E9" s="186" t="s">
        <v>14652</v>
      </c>
      <c r="F9" s="187">
        <v>76.86</v>
      </c>
      <c r="G9" s="187"/>
      <c r="H9" s="187">
        <v>47.34</v>
      </c>
      <c r="I9" s="188"/>
      <c r="J9" s="189"/>
      <c r="K9" s="186"/>
      <c r="L9" s="190"/>
    </row>
    <row r="10" spans="1:13">
      <c r="A10" s="191">
        <v>8</v>
      </c>
      <c r="B10" s="192" t="s">
        <v>14653</v>
      </c>
      <c r="C10" s="192" t="s">
        <v>14638</v>
      </c>
      <c r="D10" s="192" t="s">
        <v>14636</v>
      </c>
      <c r="E10" s="192" t="s">
        <v>14654</v>
      </c>
      <c r="F10" s="193">
        <v>96.15</v>
      </c>
      <c r="G10" s="193"/>
      <c r="H10" s="193">
        <v>42.4</v>
      </c>
      <c r="I10" s="194"/>
      <c r="J10" s="195"/>
      <c r="K10" s="193">
        <v>38.1</v>
      </c>
      <c r="L10" s="196" t="s">
        <v>14655</v>
      </c>
    </row>
    <row r="11" spans="1:13">
      <c r="A11" s="191"/>
      <c r="B11" s="192" t="s">
        <v>14653</v>
      </c>
      <c r="C11" s="192" t="s">
        <v>14638</v>
      </c>
      <c r="D11" s="192" t="s">
        <v>14636</v>
      </c>
      <c r="E11" s="192" t="s">
        <v>14656</v>
      </c>
      <c r="F11" s="193">
        <v>80.430000000000007</v>
      </c>
      <c r="G11" s="193"/>
      <c r="H11" s="193">
        <v>42.4</v>
      </c>
      <c r="I11" s="194"/>
      <c r="J11" s="195"/>
      <c r="K11" s="193">
        <v>38.1</v>
      </c>
      <c r="L11" s="196" t="s">
        <v>14655</v>
      </c>
    </row>
    <row r="12" spans="1:13">
      <c r="A12" s="191"/>
      <c r="B12" s="192" t="s">
        <v>14653</v>
      </c>
      <c r="C12" s="192" t="s">
        <v>14638</v>
      </c>
      <c r="D12" s="192" t="s">
        <v>14636</v>
      </c>
      <c r="E12" s="192" t="s">
        <v>14657</v>
      </c>
      <c r="F12" s="193">
        <v>76.44</v>
      </c>
      <c r="G12" s="193"/>
      <c r="H12" s="193">
        <v>42.4</v>
      </c>
      <c r="I12" s="194"/>
      <c r="J12" s="195"/>
      <c r="K12" s="193">
        <v>38.1</v>
      </c>
      <c r="L12" s="196" t="s">
        <v>14655</v>
      </c>
    </row>
    <row r="13" spans="1:13">
      <c r="A13" s="191"/>
      <c r="B13" s="192" t="s">
        <v>14653</v>
      </c>
      <c r="C13" s="192" t="s">
        <v>14638</v>
      </c>
      <c r="D13" s="192" t="s">
        <v>14636</v>
      </c>
      <c r="E13" s="192" t="s">
        <v>14658</v>
      </c>
      <c r="F13" s="193">
        <v>73.78</v>
      </c>
      <c r="G13" s="193"/>
      <c r="H13" s="193">
        <v>42.4</v>
      </c>
      <c r="I13" s="194"/>
      <c r="J13" s="195"/>
      <c r="K13" s="193">
        <v>38.1</v>
      </c>
      <c r="L13" s="196" t="s">
        <v>14655</v>
      </c>
    </row>
    <row r="14" spans="1:13">
      <c r="A14" s="191"/>
      <c r="B14" s="192" t="s">
        <v>14653</v>
      </c>
      <c r="C14" s="192" t="s">
        <v>14638</v>
      </c>
      <c r="D14" s="192" t="s">
        <v>14636</v>
      </c>
      <c r="E14" s="192" t="s">
        <v>14659</v>
      </c>
      <c r="F14" s="193">
        <v>56.54</v>
      </c>
      <c r="G14" s="193"/>
      <c r="H14" s="193">
        <v>42.4</v>
      </c>
      <c r="I14" s="194"/>
      <c r="J14" s="195"/>
      <c r="K14" s="193">
        <v>38.1</v>
      </c>
      <c r="L14" s="196" t="s">
        <v>14655</v>
      </c>
    </row>
    <row r="15" spans="1:13">
      <c r="A15" s="185">
        <v>9</v>
      </c>
      <c r="B15" s="186" t="s">
        <v>14660</v>
      </c>
      <c r="C15" s="186" t="s">
        <v>14661</v>
      </c>
      <c r="D15" s="186" t="s">
        <v>14636</v>
      </c>
      <c r="E15" s="186" t="s">
        <v>14662</v>
      </c>
      <c r="F15" s="187">
        <v>62</v>
      </c>
      <c r="G15" s="187"/>
      <c r="H15" s="187">
        <v>70.75</v>
      </c>
      <c r="I15" s="202"/>
      <c r="J15" s="203"/>
      <c r="K15" s="187">
        <v>70.010000000000005</v>
      </c>
      <c r="L15" s="190"/>
    </row>
    <row r="16" spans="1:13">
      <c r="A16" s="191">
        <v>10</v>
      </c>
      <c r="B16" s="192" t="s">
        <v>14660</v>
      </c>
      <c r="C16" s="192" t="s">
        <v>14663</v>
      </c>
      <c r="D16" s="192" t="s">
        <v>14636</v>
      </c>
      <c r="E16" s="192" t="s">
        <v>14664</v>
      </c>
      <c r="F16" s="193">
        <v>38.4</v>
      </c>
      <c r="G16" s="193"/>
      <c r="H16" s="193">
        <v>22.76</v>
      </c>
      <c r="I16" s="194"/>
      <c r="J16" s="195"/>
      <c r="K16" s="193"/>
      <c r="L16" s="196"/>
    </row>
    <row r="17" spans="1:12" ht="25.5">
      <c r="A17" s="185">
        <v>11</v>
      </c>
      <c r="B17" s="186" t="s">
        <v>14653</v>
      </c>
      <c r="C17" s="204" t="s">
        <v>14665</v>
      </c>
      <c r="D17" s="186" t="s">
        <v>14666</v>
      </c>
      <c r="E17" s="186" t="s">
        <v>14667</v>
      </c>
      <c r="F17" s="187">
        <v>81.94</v>
      </c>
      <c r="G17" s="187"/>
      <c r="H17" s="187"/>
      <c r="I17" s="202"/>
      <c r="J17" s="203">
        <v>29.45</v>
      </c>
      <c r="K17" s="187">
        <v>7.65</v>
      </c>
      <c r="L17" s="190"/>
    </row>
    <row r="18" spans="1:12">
      <c r="A18" s="191">
        <v>12</v>
      </c>
      <c r="B18" s="192" t="s">
        <v>14653</v>
      </c>
      <c r="C18" s="192" t="s">
        <v>14661</v>
      </c>
      <c r="D18" s="192" t="s">
        <v>14636</v>
      </c>
      <c r="E18" s="192" t="s">
        <v>14668</v>
      </c>
      <c r="F18" s="193">
        <v>83.44</v>
      </c>
      <c r="G18" s="193"/>
      <c r="H18" s="193"/>
      <c r="I18" s="194"/>
      <c r="J18" s="195">
        <v>31.43</v>
      </c>
      <c r="K18" s="193">
        <v>7.4</v>
      </c>
      <c r="L18" s="196"/>
    </row>
    <row r="19" spans="1:12">
      <c r="A19" s="191"/>
      <c r="B19" s="192" t="s">
        <v>14653</v>
      </c>
      <c r="C19" s="192" t="s">
        <v>14661</v>
      </c>
      <c r="D19" s="192" t="s">
        <v>14636</v>
      </c>
      <c r="E19" s="192" t="s">
        <v>14669</v>
      </c>
      <c r="F19" s="193">
        <v>58.31</v>
      </c>
      <c r="G19" s="193"/>
      <c r="H19" s="193"/>
      <c r="I19" s="194"/>
      <c r="J19" s="195">
        <v>31.93</v>
      </c>
      <c r="K19" s="193">
        <v>7.4</v>
      </c>
      <c r="L19" s="196"/>
    </row>
    <row r="20" spans="1:12" ht="25.5">
      <c r="A20" s="185">
        <v>13</v>
      </c>
      <c r="B20" s="204" t="s">
        <v>14670</v>
      </c>
      <c r="C20" s="204" t="s">
        <v>14661</v>
      </c>
      <c r="D20" s="186" t="s">
        <v>14636</v>
      </c>
      <c r="E20" s="186" t="s">
        <v>14671</v>
      </c>
      <c r="F20" s="205">
        <v>46.115000000000002</v>
      </c>
      <c r="G20" s="187"/>
      <c r="H20" s="206">
        <v>59.652500000000003</v>
      </c>
      <c r="I20" s="202"/>
      <c r="J20" s="203"/>
      <c r="K20" s="187"/>
      <c r="L20" s="190"/>
    </row>
    <row r="21" spans="1:12" ht="30">
      <c r="A21" s="185"/>
      <c r="B21" s="232" t="s">
        <v>14670</v>
      </c>
      <c r="C21" s="232" t="s">
        <v>14661</v>
      </c>
      <c r="D21" s="233" t="s">
        <v>14636</v>
      </c>
      <c r="E21" s="233" t="s">
        <v>14672</v>
      </c>
      <c r="F21" s="234">
        <v>47.314999999999998</v>
      </c>
      <c r="G21" s="235"/>
      <c r="H21" s="236">
        <v>57.652500000000003</v>
      </c>
      <c r="I21" s="202"/>
      <c r="J21" s="203"/>
      <c r="K21" s="187"/>
      <c r="L21" s="190"/>
    </row>
    <row r="22" spans="1:12">
      <c r="A22" s="191">
        <v>14</v>
      </c>
      <c r="B22" s="192" t="s">
        <v>14653</v>
      </c>
      <c r="C22" s="192" t="s">
        <v>14673</v>
      </c>
      <c r="D22" s="192" t="s">
        <v>14674</v>
      </c>
      <c r="E22" s="192" t="s">
        <v>14675</v>
      </c>
      <c r="F22" s="193">
        <v>55.42</v>
      </c>
      <c r="G22" s="193"/>
      <c r="H22" s="193">
        <v>33.5</v>
      </c>
      <c r="I22" s="194"/>
      <c r="J22" s="195"/>
      <c r="K22" s="193"/>
      <c r="L22" s="196"/>
    </row>
    <row r="23" spans="1:12">
      <c r="A23" s="191"/>
      <c r="B23" s="192" t="s">
        <v>14653</v>
      </c>
      <c r="C23" s="192" t="s">
        <v>14673</v>
      </c>
      <c r="D23" s="192" t="s">
        <v>14674</v>
      </c>
      <c r="E23" s="192" t="s">
        <v>14656</v>
      </c>
      <c r="F23" s="193">
        <v>54.93</v>
      </c>
      <c r="G23" s="193"/>
      <c r="H23" s="193">
        <v>33.5</v>
      </c>
      <c r="I23" s="194"/>
      <c r="J23" s="195"/>
      <c r="K23" s="193"/>
      <c r="L23" s="196"/>
    </row>
    <row r="24" spans="1:12">
      <c r="A24" s="191"/>
      <c r="B24" s="192" t="s">
        <v>14653</v>
      </c>
      <c r="C24" s="192" t="s">
        <v>14673</v>
      </c>
      <c r="D24" s="192" t="s">
        <v>14674</v>
      </c>
      <c r="E24" s="192" t="s">
        <v>14657</v>
      </c>
      <c r="F24" s="193">
        <v>53.91</v>
      </c>
      <c r="G24" s="193"/>
      <c r="H24" s="193">
        <v>33.5</v>
      </c>
      <c r="I24" s="194"/>
      <c r="J24" s="195"/>
      <c r="K24" s="193"/>
      <c r="L24" s="196"/>
    </row>
    <row r="25" spans="1:12">
      <c r="A25" s="191"/>
      <c r="B25" s="192" t="s">
        <v>14653</v>
      </c>
      <c r="C25" s="192" t="s">
        <v>14673</v>
      </c>
      <c r="D25" s="192" t="s">
        <v>14674</v>
      </c>
      <c r="E25" s="192" t="s">
        <v>14658</v>
      </c>
      <c r="F25" s="193">
        <v>51.01</v>
      </c>
      <c r="G25" s="193"/>
      <c r="H25" s="193">
        <v>33.5</v>
      </c>
      <c r="I25" s="194"/>
      <c r="J25" s="195"/>
      <c r="K25" s="193"/>
      <c r="L25" s="196"/>
    </row>
    <row r="26" spans="1:12">
      <c r="A26" s="185">
        <v>15</v>
      </c>
      <c r="B26" s="186" t="s">
        <v>14676</v>
      </c>
      <c r="C26" s="186" t="s">
        <v>14673</v>
      </c>
      <c r="D26" s="186" t="s">
        <v>14674</v>
      </c>
      <c r="E26" s="186" t="s">
        <v>14675</v>
      </c>
      <c r="F26" s="187">
        <v>60.3</v>
      </c>
      <c r="G26" s="187"/>
      <c r="H26" s="187">
        <v>33.700000000000003</v>
      </c>
      <c r="I26" s="202"/>
      <c r="J26" s="203"/>
      <c r="K26" s="187"/>
      <c r="L26" s="190"/>
    </row>
    <row r="27" spans="1:12">
      <c r="A27" s="185"/>
      <c r="B27" s="186" t="s">
        <v>14676</v>
      </c>
      <c r="C27" s="186" t="s">
        <v>14673</v>
      </c>
      <c r="D27" s="186" t="s">
        <v>14674</v>
      </c>
      <c r="E27" s="186" t="s">
        <v>14656</v>
      </c>
      <c r="F27" s="187">
        <v>57.3</v>
      </c>
      <c r="G27" s="187"/>
      <c r="H27" s="187">
        <v>33.700000000000003</v>
      </c>
      <c r="I27" s="202"/>
      <c r="J27" s="203"/>
      <c r="K27" s="187"/>
      <c r="L27" s="190"/>
    </row>
    <row r="28" spans="1:12">
      <c r="A28" s="185"/>
      <c r="B28" s="186" t="s">
        <v>14676</v>
      </c>
      <c r="C28" s="186" t="s">
        <v>14673</v>
      </c>
      <c r="D28" s="186" t="s">
        <v>14674</v>
      </c>
      <c r="E28" s="186" t="s">
        <v>14657</v>
      </c>
      <c r="F28" s="187">
        <v>56.39</v>
      </c>
      <c r="G28" s="187"/>
      <c r="H28" s="187">
        <v>33.700000000000003</v>
      </c>
      <c r="I28" s="202"/>
      <c r="J28" s="203"/>
      <c r="K28" s="187"/>
      <c r="L28" s="190"/>
    </row>
    <row r="29" spans="1:12">
      <c r="A29" s="185"/>
      <c r="B29" s="186" t="s">
        <v>14676</v>
      </c>
      <c r="C29" s="186" t="s">
        <v>14673</v>
      </c>
      <c r="D29" s="186" t="s">
        <v>14674</v>
      </c>
      <c r="E29" s="186" t="s">
        <v>14658</v>
      </c>
      <c r="F29" s="187">
        <v>53.82</v>
      </c>
      <c r="G29" s="187"/>
      <c r="H29" s="187">
        <v>33.700000000000003</v>
      </c>
      <c r="I29" s="202"/>
      <c r="J29" s="203"/>
      <c r="K29" s="187"/>
      <c r="L29" s="190"/>
    </row>
    <row r="30" spans="1:12">
      <c r="A30" s="191">
        <v>16</v>
      </c>
      <c r="B30" s="192" t="s">
        <v>14677</v>
      </c>
      <c r="C30" s="192" t="s">
        <v>14678</v>
      </c>
      <c r="D30" s="192" t="s">
        <v>14636</v>
      </c>
      <c r="E30" s="192" t="s">
        <v>14679</v>
      </c>
      <c r="F30" s="193">
        <v>37.909999999999997</v>
      </c>
      <c r="G30" s="193"/>
      <c r="H30" s="193">
        <v>46.37</v>
      </c>
      <c r="I30" s="194"/>
      <c r="J30" s="195"/>
      <c r="K30" s="193"/>
      <c r="L30" s="196"/>
    </row>
    <row r="31" spans="1:12">
      <c r="A31" s="191"/>
      <c r="B31" s="192" t="s">
        <v>14677</v>
      </c>
      <c r="C31" s="192" t="s">
        <v>14678</v>
      </c>
      <c r="D31" s="192" t="s">
        <v>14636</v>
      </c>
      <c r="E31" s="192" t="s">
        <v>14680</v>
      </c>
      <c r="F31" s="193">
        <v>35.72</v>
      </c>
      <c r="G31" s="193"/>
      <c r="H31" s="193">
        <v>46.37</v>
      </c>
      <c r="I31" s="194"/>
      <c r="J31" s="195"/>
      <c r="K31" s="193"/>
      <c r="L31" s="196"/>
    </row>
    <row r="32" spans="1:12">
      <c r="A32" s="191"/>
      <c r="B32" s="192" t="s">
        <v>14677</v>
      </c>
      <c r="C32" s="192" t="s">
        <v>14678</v>
      </c>
      <c r="D32" s="192" t="s">
        <v>14636</v>
      </c>
      <c r="E32" s="192" t="s">
        <v>14681</v>
      </c>
      <c r="F32" s="193">
        <v>39.03</v>
      </c>
      <c r="G32" s="193"/>
      <c r="H32" s="193">
        <v>46.37</v>
      </c>
      <c r="I32" s="194"/>
      <c r="J32" s="195"/>
      <c r="K32" s="193"/>
      <c r="L32" s="196"/>
    </row>
    <row r="33" spans="1:12">
      <c r="A33" s="191"/>
      <c r="B33" s="192" t="s">
        <v>14677</v>
      </c>
      <c r="C33" s="192" t="s">
        <v>14678</v>
      </c>
      <c r="D33" s="192" t="s">
        <v>14636</v>
      </c>
      <c r="E33" s="192" t="s">
        <v>14682</v>
      </c>
      <c r="F33" s="193">
        <v>37.35</v>
      </c>
      <c r="G33" s="193"/>
      <c r="H33" s="193">
        <v>46.37</v>
      </c>
      <c r="I33" s="194"/>
      <c r="J33" s="195"/>
      <c r="K33" s="193"/>
      <c r="L33" s="196"/>
    </row>
    <row r="34" spans="1:12">
      <c r="A34" s="191"/>
      <c r="B34" s="192" t="s">
        <v>14677</v>
      </c>
      <c r="C34" s="192" t="s">
        <v>14678</v>
      </c>
      <c r="D34" s="192" t="s">
        <v>14636</v>
      </c>
      <c r="E34" s="192" t="s">
        <v>14683</v>
      </c>
      <c r="F34" s="193">
        <v>37.130000000000003</v>
      </c>
      <c r="G34" s="193"/>
      <c r="H34" s="193">
        <v>46.37</v>
      </c>
      <c r="I34" s="194"/>
      <c r="J34" s="195"/>
      <c r="K34" s="193"/>
      <c r="L34" s="196"/>
    </row>
    <row r="35" spans="1:12">
      <c r="A35" s="191"/>
      <c r="B35" s="192" t="s">
        <v>14677</v>
      </c>
      <c r="C35" s="192" t="s">
        <v>14678</v>
      </c>
      <c r="D35" s="192" t="s">
        <v>14636</v>
      </c>
      <c r="E35" s="192" t="s">
        <v>14684</v>
      </c>
      <c r="F35" s="193">
        <v>37.020000000000003</v>
      </c>
      <c r="G35" s="193"/>
      <c r="H35" s="193">
        <v>46.37</v>
      </c>
      <c r="I35" s="194"/>
      <c r="J35" s="195"/>
      <c r="K35" s="193"/>
      <c r="L35" s="196"/>
    </row>
    <row r="36" spans="1:12">
      <c r="A36" s="191"/>
      <c r="B36" s="192" t="s">
        <v>14677</v>
      </c>
      <c r="C36" s="192" t="s">
        <v>14678</v>
      </c>
      <c r="D36" s="192" t="s">
        <v>14636</v>
      </c>
      <c r="E36" s="192" t="s">
        <v>14685</v>
      </c>
      <c r="F36" s="193">
        <v>36.9</v>
      </c>
      <c r="G36" s="193"/>
      <c r="H36" s="193">
        <v>46.37</v>
      </c>
      <c r="I36" s="194"/>
      <c r="J36" s="195"/>
      <c r="K36" s="193"/>
      <c r="L36" s="196"/>
    </row>
    <row r="37" spans="1:12">
      <c r="A37" s="185">
        <v>17</v>
      </c>
      <c r="B37" s="186" t="s">
        <v>14660</v>
      </c>
      <c r="C37" s="186" t="s">
        <v>14686</v>
      </c>
      <c r="D37" s="186" t="s">
        <v>14666</v>
      </c>
      <c r="E37" s="186" t="s">
        <v>14687</v>
      </c>
      <c r="F37" s="187">
        <v>51.5</v>
      </c>
      <c r="G37" s="187">
        <v>10</v>
      </c>
      <c r="H37" s="187"/>
      <c r="I37" s="202">
        <v>0.03</v>
      </c>
      <c r="J37" s="203">
        <v>30.69</v>
      </c>
      <c r="K37" s="187"/>
      <c r="L37" s="190"/>
    </row>
    <row r="38" spans="1:12">
      <c r="A38" s="191">
        <v>18</v>
      </c>
      <c r="B38" s="192" t="s">
        <v>14650</v>
      </c>
      <c r="C38" s="192" t="s">
        <v>14678</v>
      </c>
      <c r="D38" s="192" t="s">
        <v>14636</v>
      </c>
      <c r="E38" s="192" t="s">
        <v>14650</v>
      </c>
      <c r="F38" s="193">
        <v>53.38</v>
      </c>
      <c r="G38" s="193"/>
      <c r="H38" s="193">
        <v>45.56</v>
      </c>
      <c r="I38" s="194"/>
      <c r="J38" s="195"/>
      <c r="K38" s="193"/>
      <c r="L38" s="196"/>
    </row>
    <row r="39" spans="1:12">
      <c r="A39" s="185">
        <v>19</v>
      </c>
      <c r="B39" s="186" t="s">
        <v>14688</v>
      </c>
      <c r="C39" s="186" t="s">
        <v>14689</v>
      </c>
      <c r="D39" s="186" t="s">
        <v>14636</v>
      </c>
      <c r="E39" s="186" t="s">
        <v>14690</v>
      </c>
      <c r="F39" s="187">
        <v>40.81</v>
      </c>
      <c r="G39" s="187"/>
      <c r="H39" s="187"/>
      <c r="I39" s="202">
        <v>0.03</v>
      </c>
      <c r="J39" s="203">
        <v>5.77</v>
      </c>
      <c r="K39" s="187"/>
      <c r="L39" s="190"/>
    </row>
    <row r="40" spans="1:12">
      <c r="A40" s="191">
        <v>20</v>
      </c>
      <c r="B40" s="192" t="s">
        <v>14691</v>
      </c>
      <c r="C40" s="192" t="s">
        <v>14689</v>
      </c>
      <c r="D40" s="192" t="s">
        <v>14636</v>
      </c>
      <c r="E40" s="192" t="s">
        <v>14692</v>
      </c>
      <c r="F40" s="193">
        <v>61.56</v>
      </c>
      <c r="G40" s="193"/>
      <c r="H40" s="193"/>
      <c r="I40" s="194">
        <v>7.0000000000000007E-2</v>
      </c>
      <c r="J40" s="195">
        <v>31.9</v>
      </c>
      <c r="K40" s="193"/>
      <c r="L40" s="196"/>
    </row>
    <row r="41" spans="1:12">
      <c r="A41" s="185">
        <v>21</v>
      </c>
      <c r="B41" s="186" t="s">
        <v>14660</v>
      </c>
      <c r="C41" s="186" t="s">
        <v>14693</v>
      </c>
      <c r="D41" s="186" t="s">
        <v>14636</v>
      </c>
      <c r="E41" s="186" t="s">
        <v>14694</v>
      </c>
      <c r="F41" s="187">
        <v>58.75</v>
      </c>
      <c r="G41" s="187"/>
      <c r="H41" s="187">
        <v>61.09</v>
      </c>
      <c r="I41" s="202"/>
      <c r="J41" s="203"/>
      <c r="K41" s="187"/>
      <c r="L41" s="190"/>
    </row>
    <row r="42" spans="1:12">
      <c r="A42" s="191">
        <v>22</v>
      </c>
      <c r="B42" s="192" t="s">
        <v>14660</v>
      </c>
      <c r="C42" s="192" t="s">
        <v>14695</v>
      </c>
      <c r="D42" s="192" t="s">
        <v>14636</v>
      </c>
      <c r="E42" s="192" t="s">
        <v>14664</v>
      </c>
      <c r="F42" s="193">
        <v>38.4</v>
      </c>
      <c r="G42" s="193"/>
      <c r="H42" s="193">
        <v>22.76</v>
      </c>
      <c r="I42" s="194"/>
      <c r="J42" s="195"/>
      <c r="K42" s="193"/>
      <c r="L42" s="196"/>
    </row>
    <row r="43" spans="1:12">
      <c r="A43" s="185">
        <v>23</v>
      </c>
      <c r="B43" s="186" t="s">
        <v>14660</v>
      </c>
      <c r="C43" s="186" t="s">
        <v>14696</v>
      </c>
      <c r="D43" s="186" t="s">
        <v>14666</v>
      </c>
      <c r="E43" s="186" t="s">
        <v>14697</v>
      </c>
      <c r="F43" s="187">
        <v>51.5</v>
      </c>
      <c r="G43" s="187">
        <v>10</v>
      </c>
      <c r="H43" s="187"/>
      <c r="I43" s="202">
        <v>0.03</v>
      </c>
      <c r="J43" s="203">
        <v>30.69</v>
      </c>
      <c r="K43" s="187"/>
      <c r="L43" s="190"/>
    </row>
    <row r="44" spans="1:12">
      <c r="A44" s="191">
        <v>24</v>
      </c>
      <c r="B44" s="192" t="s">
        <v>14698</v>
      </c>
      <c r="C44" s="192" t="s">
        <v>14699</v>
      </c>
      <c r="D44" s="192" t="s">
        <v>14700</v>
      </c>
      <c r="E44" s="192" t="s">
        <v>14701</v>
      </c>
      <c r="F44" s="193">
        <v>44.43</v>
      </c>
      <c r="G44" s="193">
        <v>4.5199999999999996</v>
      </c>
      <c r="H44" s="193">
        <v>31.84</v>
      </c>
      <c r="I44" s="194"/>
      <c r="J44" s="195"/>
      <c r="K44" s="193"/>
      <c r="L44" s="196"/>
    </row>
    <row r="45" spans="1:12">
      <c r="A45" s="185">
        <v>25</v>
      </c>
      <c r="B45" s="186" t="s">
        <v>14653</v>
      </c>
      <c r="C45" s="186" t="s">
        <v>14702</v>
      </c>
      <c r="D45" s="186" t="s">
        <v>14666</v>
      </c>
      <c r="E45" s="186" t="s">
        <v>14703</v>
      </c>
      <c r="F45" s="187">
        <v>69.25</v>
      </c>
      <c r="G45" s="187"/>
      <c r="H45" s="187">
        <v>32.92</v>
      </c>
      <c r="I45" s="202"/>
      <c r="J45" s="203"/>
      <c r="K45" s="187"/>
      <c r="L45" s="190"/>
    </row>
    <row r="46" spans="1:12">
      <c r="A46" s="185"/>
      <c r="B46" s="186" t="s">
        <v>14653</v>
      </c>
      <c r="C46" s="186" t="s">
        <v>14702</v>
      </c>
      <c r="D46" s="186" t="s">
        <v>14666</v>
      </c>
      <c r="E46" s="186" t="s">
        <v>14704</v>
      </c>
      <c r="F46" s="187">
        <v>71.67</v>
      </c>
      <c r="G46" s="187"/>
      <c r="H46" s="187">
        <v>32.92</v>
      </c>
      <c r="I46" s="202"/>
      <c r="J46" s="203"/>
      <c r="K46" s="187"/>
      <c r="L46" s="190"/>
    </row>
    <row r="47" spans="1:12">
      <c r="A47" s="185"/>
      <c r="B47" s="186" t="s">
        <v>14653</v>
      </c>
      <c r="C47" s="186" t="s">
        <v>14702</v>
      </c>
      <c r="D47" s="186" t="s">
        <v>14666</v>
      </c>
      <c r="E47" s="186" t="s">
        <v>14705</v>
      </c>
      <c r="F47" s="187">
        <v>81.89</v>
      </c>
      <c r="G47" s="187"/>
      <c r="H47" s="187">
        <v>32.92</v>
      </c>
      <c r="I47" s="202"/>
      <c r="J47" s="203"/>
      <c r="K47" s="187"/>
      <c r="L47" s="190"/>
    </row>
    <row r="48" spans="1:12">
      <c r="A48" s="185"/>
      <c r="B48" s="186" t="s">
        <v>14653</v>
      </c>
      <c r="C48" s="186" t="s">
        <v>14702</v>
      </c>
      <c r="D48" s="186" t="s">
        <v>14666</v>
      </c>
      <c r="E48" s="186" t="s">
        <v>14706</v>
      </c>
      <c r="F48" s="187">
        <v>60.56</v>
      </c>
      <c r="G48" s="187"/>
      <c r="H48" s="187">
        <v>32.92</v>
      </c>
      <c r="I48" s="202"/>
      <c r="J48" s="203"/>
      <c r="K48" s="187"/>
      <c r="L48" s="190"/>
    </row>
    <row r="49" spans="1:12">
      <c r="A49" s="185"/>
      <c r="B49" s="186" t="s">
        <v>14653</v>
      </c>
      <c r="C49" s="186" t="s">
        <v>14702</v>
      </c>
      <c r="D49" s="186" t="s">
        <v>14666</v>
      </c>
      <c r="E49" s="186" t="s">
        <v>14707</v>
      </c>
      <c r="F49" s="187">
        <v>55.77</v>
      </c>
      <c r="G49" s="187"/>
      <c r="H49" s="187">
        <v>32.92</v>
      </c>
      <c r="I49" s="202"/>
      <c r="J49" s="203"/>
      <c r="K49" s="187"/>
      <c r="L49" s="190"/>
    </row>
    <row r="50" spans="1:12">
      <c r="A50" s="185"/>
      <c r="B50" s="186" t="s">
        <v>14653</v>
      </c>
      <c r="C50" s="186" t="s">
        <v>14702</v>
      </c>
      <c r="D50" s="186" t="s">
        <v>14666</v>
      </c>
      <c r="E50" s="186" t="s">
        <v>14708</v>
      </c>
      <c r="F50" s="187">
        <v>58.42</v>
      </c>
      <c r="G50" s="187"/>
      <c r="H50" s="187">
        <v>32.92</v>
      </c>
      <c r="I50" s="202"/>
      <c r="J50" s="203"/>
      <c r="K50" s="187"/>
      <c r="L50" s="190"/>
    </row>
    <row r="51" spans="1:12">
      <c r="A51" s="185"/>
      <c r="B51" s="186" t="s">
        <v>14653</v>
      </c>
      <c r="C51" s="186" t="s">
        <v>14702</v>
      </c>
      <c r="D51" s="186" t="s">
        <v>14666</v>
      </c>
      <c r="E51" s="186" t="s">
        <v>14709</v>
      </c>
      <c r="F51" s="187">
        <v>50.72</v>
      </c>
      <c r="G51" s="187"/>
      <c r="H51" s="187">
        <v>32.92</v>
      </c>
      <c r="I51" s="202"/>
      <c r="J51" s="203"/>
      <c r="K51" s="187"/>
      <c r="L51" s="190"/>
    </row>
    <row r="52" spans="1:12">
      <c r="A52" s="191">
        <v>26</v>
      </c>
      <c r="B52" s="192" t="s">
        <v>14710</v>
      </c>
      <c r="C52" s="192" t="s">
        <v>14702</v>
      </c>
      <c r="D52" s="192" t="s">
        <v>14636</v>
      </c>
      <c r="E52" s="192" t="s">
        <v>14711</v>
      </c>
      <c r="F52" s="193">
        <v>65.069999999999993</v>
      </c>
      <c r="G52" s="193"/>
      <c r="H52" s="193">
        <v>45.35</v>
      </c>
      <c r="I52" s="194"/>
      <c r="J52" s="195"/>
      <c r="K52" s="193"/>
      <c r="L52" s="196"/>
    </row>
    <row r="53" spans="1:12">
      <c r="A53" s="185">
        <v>27</v>
      </c>
      <c r="B53" s="186" t="s">
        <v>14677</v>
      </c>
      <c r="C53" s="186" t="s">
        <v>14702</v>
      </c>
      <c r="D53" s="186" t="s">
        <v>14636</v>
      </c>
      <c r="E53" s="186" t="s">
        <v>14712</v>
      </c>
      <c r="F53" s="187">
        <v>48.61</v>
      </c>
      <c r="G53" s="187"/>
      <c r="H53" s="187">
        <v>38.08</v>
      </c>
      <c r="I53" s="202"/>
      <c r="J53" s="203"/>
      <c r="K53" s="187"/>
      <c r="L53" s="190"/>
    </row>
    <row r="54" spans="1:12">
      <c r="A54" s="185"/>
      <c r="B54" s="186" t="s">
        <v>14677</v>
      </c>
      <c r="C54" s="186" t="s">
        <v>14702</v>
      </c>
      <c r="D54" s="186" t="s">
        <v>14636</v>
      </c>
      <c r="E54" s="186" t="s">
        <v>14713</v>
      </c>
      <c r="F54" s="187">
        <v>49.23</v>
      </c>
      <c r="G54" s="187"/>
      <c r="H54" s="187">
        <v>38.08</v>
      </c>
      <c r="I54" s="202"/>
      <c r="J54" s="203"/>
      <c r="K54" s="187"/>
      <c r="L54" s="190"/>
    </row>
    <row r="55" spans="1:12">
      <c r="A55" s="185"/>
      <c r="B55" s="186" t="s">
        <v>14677</v>
      </c>
      <c r="C55" s="186" t="s">
        <v>14702</v>
      </c>
      <c r="D55" s="186" t="s">
        <v>14636</v>
      </c>
      <c r="E55" s="186" t="s">
        <v>14714</v>
      </c>
      <c r="F55" s="187">
        <v>51.36</v>
      </c>
      <c r="G55" s="187"/>
      <c r="H55" s="187">
        <v>38.08</v>
      </c>
      <c r="I55" s="202"/>
      <c r="J55" s="203"/>
      <c r="K55" s="187"/>
      <c r="L55" s="190"/>
    </row>
    <row r="56" spans="1:12">
      <c r="A56" s="191">
        <v>28</v>
      </c>
      <c r="B56" s="192" t="s">
        <v>14660</v>
      </c>
      <c r="C56" s="192" t="s">
        <v>14715</v>
      </c>
      <c r="D56" s="192" t="s">
        <v>14716</v>
      </c>
      <c r="E56" s="192" t="s">
        <v>14717</v>
      </c>
      <c r="F56" s="193">
        <v>51.5</v>
      </c>
      <c r="G56" s="193">
        <v>10</v>
      </c>
      <c r="H56" s="193"/>
      <c r="I56" s="194">
        <v>0.03</v>
      </c>
      <c r="J56" s="195">
        <v>30.69</v>
      </c>
      <c r="K56" s="193"/>
      <c r="L56" s="196"/>
    </row>
    <row r="57" spans="1:12">
      <c r="A57" s="185">
        <v>29</v>
      </c>
      <c r="B57" s="186" t="s">
        <v>14691</v>
      </c>
      <c r="C57" s="186" t="s">
        <v>14693</v>
      </c>
      <c r="D57" s="186" t="s">
        <v>14636</v>
      </c>
      <c r="E57" s="186" t="s">
        <v>14718</v>
      </c>
      <c r="F57" s="187">
        <v>64.7</v>
      </c>
      <c r="G57" s="187"/>
      <c r="H57" s="187"/>
      <c r="I57" s="202">
        <v>7.0000000000000007E-2</v>
      </c>
      <c r="J57" s="203">
        <v>31.9</v>
      </c>
      <c r="K57" s="187"/>
      <c r="L57" s="190"/>
    </row>
    <row r="58" spans="1:12">
      <c r="A58" s="191">
        <v>30</v>
      </c>
      <c r="B58" s="192" t="s">
        <v>14660</v>
      </c>
      <c r="C58" s="192" t="s">
        <v>14693</v>
      </c>
      <c r="D58" s="192" t="s">
        <v>14636</v>
      </c>
      <c r="E58" s="192" t="s">
        <v>14719</v>
      </c>
      <c r="F58" s="193">
        <v>58.75</v>
      </c>
      <c r="G58" s="193"/>
      <c r="H58" s="193">
        <v>61.09</v>
      </c>
      <c r="I58" s="194"/>
      <c r="J58" s="195"/>
      <c r="K58" s="193"/>
      <c r="L58" s="196"/>
    </row>
    <row r="59" spans="1:12" ht="25.5">
      <c r="A59" s="185">
        <v>31</v>
      </c>
      <c r="B59" s="204" t="s">
        <v>14720</v>
      </c>
      <c r="C59" s="186" t="s">
        <v>14721</v>
      </c>
      <c r="D59" s="186" t="s">
        <v>14636</v>
      </c>
      <c r="E59" s="186" t="s">
        <v>14722</v>
      </c>
      <c r="F59" s="187">
        <v>68.22</v>
      </c>
      <c r="G59" s="187">
        <v>5</v>
      </c>
      <c r="H59" s="187">
        <v>35.25</v>
      </c>
      <c r="I59" s="202"/>
      <c r="J59" s="203"/>
      <c r="K59" s="187"/>
      <c r="L59" s="190"/>
    </row>
    <row r="60" spans="1:12" ht="25.5">
      <c r="A60" s="185"/>
      <c r="B60" s="204" t="s">
        <v>14720</v>
      </c>
      <c r="C60" s="186" t="s">
        <v>14721</v>
      </c>
      <c r="D60" s="186" t="s">
        <v>14636</v>
      </c>
      <c r="E60" s="186" t="s">
        <v>14723</v>
      </c>
      <c r="F60" s="187">
        <v>67.22</v>
      </c>
      <c r="G60" s="187">
        <v>5</v>
      </c>
      <c r="H60" s="187">
        <v>35.25</v>
      </c>
      <c r="I60" s="202"/>
      <c r="J60" s="203"/>
      <c r="K60" s="187"/>
      <c r="L60" s="190"/>
    </row>
    <row r="61" spans="1:12" ht="25.5">
      <c r="A61" s="185"/>
      <c r="B61" s="204" t="s">
        <v>14720</v>
      </c>
      <c r="C61" s="186" t="s">
        <v>14721</v>
      </c>
      <c r="D61" s="186" t="s">
        <v>14636</v>
      </c>
      <c r="E61" s="186" t="s">
        <v>14724</v>
      </c>
      <c r="F61" s="187">
        <v>66.22</v>
      </c>
      <c r="G61" s="187">
        <v>5</v>
      </c>
      <c r="H61" s="187">
        <v>35.25</v>
      </c>
      <c r="I61" s="202"/>
      <c r="J61" s="203"/>
      <c r="K61" s="187"/>
      <c r="L61" s="190"/>
    </row>
    <row r="62" spans="1:12" ht="25.5">
      <c r="A62" s="185"/>
      <c r="B62" s="204" t="s">
        <v>14720</v>
      </c>
      <c r="C62" s="186" t="s">
        <v>14721</v>
      </c>
      <c r="D62" s="186" t="s">
        <v>14636</v>
      </c>
      <c r="E62" s="186" t="s">
        <v>14725</v>
      </c>
      <c r="F62" s="187">
        <v>63.72</v>
      </c>
      <c r="G62" s="187">
        <v>5</v>
      </c>
      <c r="H62" s="187">
        <v>35.25</v>
      </c>
      <c r="I62" s="202"/>
      <c r="J62" s="203"/>
      <c r="K62" s="187"/>
      <c r="L62" s="190"/>
    </row>
    <row r="63" spans="1:12" ht="25.5">
      <c r="A63" s="185"/>
      <c r="B63" s="204" t="s">
        <v>14720</v>
      </c>
      <c r="C63" s="186" t="s">
        <v>14721</v>
      </c>
      <c r="D63" s="186" t="s">
        <v>14636</v>
      </c>
      <c r="E63" s="186" t="s">
        <v>14675</v>
      </c>
      <c r="F63" s="187">
        <v>62.72</v>
      </c>
      <c r="G63" s="187">
        <v>5</v>
      </c>
      <c r="H63" s="187">
        <v>35.25</v>
      </c>
      <c r="I63" s="202"/>
      <c r="J63" s="203"/>
      <c r="K63" s="187"/>
      <c r="L63" s="190"/>
    </row>
    <row r="64" spans="1:12" ht="25.5">
      <c r="A64" s="185"/>
      <c r="B64" s="204" t="s">
        <v>14720</v>
      </c>
      <c r="C64" s="186" t="s">
        <v>14721</v>
      </c>
      <c r="D64" s="186" t="s">
        <v>14636</v>
      </c>
      <c r="E64" s="186" t="s">
        <v>14726</v>
      </c>
      <c r="F64" s="187">
        <v>61.72</v>
      </c>
      <c r="G64" s="187">
        <v>5</v>
      </c>
      <c r="H64" s="187">
        <v>35.25</v>
      </c>
      <c r="I64" s="202"/>
      <c r="J64" s="203"/>
      <c r="K64" s="187"/>
      <c r="L64" s="190"/>
    </row>
    <row r="65" spans="1:12">
      <c r="A65" s="191">
        <v>32</v>
      </c>
      <c r="B65" s="192" t="s">
        <v>14727</v>
      </c>
      <c r="C65" s="192" t="s">
        <v>14728</v>
      </c>
      <c r="D65" s="192" t="s">
        <v>14636</v>
      </c>
      <c r="E65" s="192" t="s">
        <v>14727</v>
      </c>
      <c r="F65" s="193">
        <v>57.2</v>
      </c>
      <c r="G65" s="193"/>
      <c r="H65" s="193">
        <v>31.36</v>
      </c>
      <c r="I65" s="194"/>
      <c r="J65" s="195"/>
      <c r="K65" s="193"/>
      <c r="L65" s="196"/>
    </row>
    <row r="66" spans="1:12">
      <c r="A66" s="185">
        <v>33</v>
      </c>
      <c r="B66" s="204" t="s">
        <v>14729</v>
      </c>
      <c r="C66" s="186" t="s">
        <v>14666</v>
      </c>
      <c r="D66" s="186" t="s">
        <v>14700</v>
      </c>
      <c r="E66" s="186" t="s">
        <v>14730</v>
      </c>
      <c r="F66" s="187">
        <v>60.66</v>
      </c>
      <c r="G66" s="187"/>
      <c r="H66" s="187">
        <v>45.35</v>
      </c>
      <c r="I66" s="202"/>
      <c r="J66" s="203"/>
      <c r="K66" s="187"/>
      <c r="L66" s="190"/>
    </row>
    <row r="67" spans="1:12">
      <c r="A67" s="191">
        <v>34</v>
      </c>
      <c r="B67" s="192" t="s">
        <v>14729</v>
      </c>
      <c r="C67" s="192" t="s">
        <v>14731</v>
      </c>
      <c r="D67" s="192" t="s">
        <v>14732</v>
      </c>
      <c r="E67" s="192" t="s">
        <v>14733</v>
      </c>
      <c r="F67" s="193">
        <v>53.2</v>
      </c>
      <c r="G67" s="193"/>
      <c r="H67" s="193">
        <v>46.57</v>
      </c>
      <c r="I67" s="194"/>
      <c r="J67" s="195">
        <v>0.1</v>
      </c>
      <c r="K67" s="193"/>
      <c r="L67" s="196"/>
    </row>
    <row r="68" spans="1:12">
      <c r="A68" s="185">
        <v>35</v>
      </c>
      <c r="B68" s="204" t="s">
        <v>14691</v>
      </c>
      <c r="C68" s="186" t="s">
        <v>14689</v>
      </c>
      <c r="D68" s="186" t="s">
        <v>14636</v>
      </c>
      <c r="E68" s="186" t="s">
        <v>14692</v>
      </c>
      <c r="F68" s="187">
        <v>61.56</v>
      </c>
      <c r="G68" s="187"/>
      <c r="H68" s="187"/>
      <c r="I68" s="202">
        <v>7.0000000000000007E-2</v>
      </c>
      <c r="J68" s="203">
        <v>31.9</v>
      </c>
      <c r="K68" s="187"/>
      <c r="L68" s="190"/>
    </row>
    <row r="69" spans="1:12">
      <c r="A69" s="191">
        <v>36</v>
      </c>
      <c r="B69" s="192" t="s">
        <v>14660</v>
      </c>
      <c r="C69" s="192" t="s">
        <v>14673</v>
      </c>
      <c r="D69" s="192" t="s">
        <v>14734</v>
      </c>
      <c r="E69" s="192" t="s">
        <v>14660</v>
      </c>
      <c r="F69" s="193">
        <v>50</v>
      </c>
      <c r="G69" s="193"/>
      <c r="H69" s="193"/>
      <c r="I69" s="194">
        <v>0.03</v>
      </c>
      <c r="J69" s="195">
        <v>31.5</v>
      </c>
      <c r="K69" s="193"/>
      <c r="L69" s="196"/>
    </row>
    <row r="70" spans="1:12" ht="25.5">
      <c r="A70" s="185">
        <v>37</v>
      </c>
      <c r="B70" s="204" t="s">
        <v>14650</v>
      </c>
      <c r="C70" s="186" t="s">
        <v>14673</v>
      </c>
      <c r="D70" s="204" t="s">
        <v>14735</v>
      </c>
      <c r="E70" s="186" t="s">
        <v>14650</v>
      </c>
      <c r="F70" s="187">
        <v>40.75</v>
      </c>
      <c r="G70" s="187"/>
      <c r="H70" s="187">
        <v>34.17</v>
      </c>
      <c r="I70" s="202"/>
      <c r="J70" s="203"/>
      <c r="K70" s="187"/>
      <c r="L70" s="190"/>
    </row>
    <row r="71" spans="1:12">
      <c r="A71" s="191">
        <v>38</v>
      </c>
      <c r="B71" s="192" t="s">
        <v>14653</v>
      </c>
      <c r="C71" s="192" t="s">
        <v>14673</v>
      </c>
      <c r="D71" s="192" t="s">
        <v>14666</v>
      </c>
      <c r="E71" s="192" t="s">
        <v>14675</v>
      </c>
      <c r="F71" s="193">
        <v>55.42</v>
      </c>
      <c r="G71" s="193"/>
      <c r="H71" s="193">
        <v>33.5</v>
      </c>
      <c r="I71" s="194"/>
      <c r="J71" s="195"/>
      <c r="K71" s="193"/>
      <c r="L71" s="196"/>
    </row>
    <row r="72" spans="1:12">
      <c r="A72" s="191"/>
      <c r="B72" s="192" t="s">
        <v>14653</v>
      </c>
      <c r="C72" s="192" t="s">
        <v>14673</v>
      </c>
      <c r="D72" s="192" t="s">
        <v>14666</v>
      </c>
      <c r="E72" s="192" t="s">
        <v>14656</v>
      </c>
      <c r="F72" s="193">
        <v>54.93</v>
      </c>
      <c r="G72" s="193"/>
      <c r="H72" s="193">
        <v>33.5</v>
      </c>
      <c r="I72" s="194"/>
      <c r="J72" s="195"/>
      <c r="K72" s="193"/>
      <c r="L72" s="196"/>
    </row>
    <row r="73" spans="1:12">
      <c r="A73" s="185">
        <v>39</v>
      </c>
      <c r="B73" s="186" t="s">
        <v>14729</v>
      </c>
      <c r="C73" s="186" t="s">
        <v>14736</v>
      </c>
      <c r="D73" s="186" t="s">
        <v>14737</v>
      </c>
      <c r="E73" s="186" t="s">
        <v>14738</v>
      </c>
      <c r="F73" s="187">
        <v>55.26</v>
      </c>
      <c r="G73" s="187"/>
      <c r="H73" s="187">
        <v>29.53</v>
      </c>
      <c r="I73" s="202"/>
      <c r="J73" s="203"/>
      <c r="K73" s="187"/>
      <c r="L73" s="190"/>
    </row>
    <row r="74" spans="1:12">
      <c r="A74" s="191">
        <v>40</v>
      </c>
      <c r="B74" s="192" t="s">
        <v>14727</v>
      </c>
      <c r="C74" s="192" t="s">
        <v>14739</v>
      </c>
      <c r="D74" s="192" t="s">
        <v>14636</v>
      </c>
      <c r="E74" s="192" t="s">
        <v>14727</v>
      </c>
      <c r="F74" s="193">
        <v>47.85</v>
      </c>
      <c r="G74" s="193"/>
      <c r="H74" s="193">
        <v>27.64</v>
      </c>
      <c r="I74" s="194"/>
      <c r="J74" s="195"/>
      <c r="K74" s="193"/>
      <c r="L74" s="196"/>
    </row>
    <row r="75" spans="1:12">
      <c r="A75" s="185">
        <v>41</v>
      </c>
      <c r="B75" s="186" t="s">
        <v>14740</v>
      </c>
      <c r="C75" s="186" t="s">
        <v>14673</v>
      </c>
      <c r="D75" s="186" t="s">
        <v>14741</v>
      </c>
      <c r="E75" s="186" t="s">
        <v>14712</v>
      </c>
      <c r="F75" s="187">
        <v>33.65</v>
      </c>
      <c r="G75" s="187"/>
      <c r="H75" s="187">
        <v>30.56</v>
      </c>
      <c r="I75" s="202"/>
      <c r="J75" s="203"/>
      <c r="K75" s="187"/>
      <c r="L75" s="190"/>
    </row>
    <row r="76" spans="1:12">
      <c r="A76" s="185"/>
      <c r="B76" s="186" t="s">
        <v>14740</v>
      </c>
      <c r="C76" s="186" t="s">
        <v>14673</v>
      </c>
      <c r="D76" s="186" t="s">
        <v>14741</v>
      </c>
      <c r="E76" s="186" t="s">
        <v>14713</v>
      </c>
      <c r="F76" s="187">
        <v>33.950000000000003</v>
      </c>
      <c r="G76" s="187"/>
      <c r="H76" s="187">
        <v>30.56</v>
      </c>
      <c r="I76" s="202"/>
      <c r="J76" s="203"/>
      <c r="K76" s="187"/>
      <c r="L76" s="190"/>
    </row>
    <row r="77" spans="1:12" ht="25.5">
      <c r="A77" s="191">
        <v>42</v>
      </c>
      <c r="B77" s="192" t="s">
        <v>14742</v>
      </c>
      <c r="C77" s="192" t="s">
        <v>14673</v>
      </c>
      <c r="D77" s="207" t="s">
        <v>14743</v>
      </c>
      <c r="E77" s="192" t="s">
        <v>14679</v>
      </c>
      <c r="F77" s="193">
        <v>41.78</v>
      </c>
      <c r="G77" s="193"/>
      <c r="H77" s="193">
        <v>30.87</v>
      </c>
      <c r="I77" s="194"/>
      <c r="J77" s="195"/>
      <c r="K77" s="193"/>
      <c r="L77" s="196"/>
    </row>
    <row r="78" spans="1:12" ht="25.5">
      <c r="A78" s="191"/>
      <c r="B78" s="192" t="s">
        <v>14742</v>
      </c>
      <c r="C78" s="192" t="s">
        <v>14673</v>
      </c>
      <c r="D78" s="207" t="s">
        <v>14743</v>
      </c>
      <c r="E78" s="192" t="s">
        <v>14681</v>
      </c>
      <c r="F78" s="193">
        <v>41.84</v>
      </c>
      <c r="G78" s="193"/>
      <c r="H78" s="193">
        <v>30.87</v>
      </c>
      <c r="I78" s="194"/>
      <c r="J78" s="195"/>
      <c r="K78" s="193"/>
      <c r="L78" s="196"/>
    </row>
    <row r="79" spans="1:12" ht="25.5">
      <c r="A79" s="191"/>
      <c r="B79" s="192" t="s">
        <v>14742</v>
      </c>
      <c r="C79" s="192" t="s">
        <v>14673</v>
      </c>
      <c r="D79" s="207" t="s">
        <v>14743</v>
      </c>
      <c r="E79" s="192" t="s">
        <v>14682</v>
      </c>
      <c r="F79" s="193">
        <v>41.93</v>
      </c>
      <c r="G79" s="193"/>
      <c r="H79" s="193">
        <v>30.87</v>
      </c>
      <c r="I79" s="194"/>
      <c r="J79" s="195"/>
      <c r="K79" s="193"/>
      <c r="L79" s="196"/>
    </row>
    <row r="80" spans="1:12">
      <c r="A80" s="185">
        <v>43</v>
      </c>
      <c r="B80" s="186" t="s">
        <v>14727</v>
      </c>
      <c r="C80" s="186" t="s">
        <v>14744</v>
      </c>
      <c r="D80" s="204" t="s">
        <v>14636</v>
      </c>
      <c r="E80" s="186" t="s">
        <v>14727</v>
      </c>
      <c r="F80" s="187">
        <v>45.06</v>
      </c>
      <c r="G80" s="187"/>
      <c r="H80" s="187">
        <v>29.41</v>
      </c>
      <c r="I80" s="202"/>
      <c r="J80" s="203"/>
      <c r="K80" s="187"/>
      <c r="L80" s="190"/>
    </row>
    <row r="81" spans="1:1021 1026:3071 3073:4093 4098:6143 6145:7165 7170:9215 9217:10237 10242:12287 12289:13309 13314:15359 15361:16381">
      <c r="A81" s="191">
        <v>44</v>
      </c>
      <c r="B81" s="192" t="s">
        <v>14660</v>
      </c>
      <c r="C81" s="192" t="s">
        <v>14745</v>
      </c>
      <c r="D81" s="207" t="s">
        <v>14746</v>
      </c>
      <c r="E81" s="192" t="s">
        <v>14660</v>
      </c>
      <c r="F81" s="193">
        <v>42.68</v>
      </c>
      <c r="G81" s="193"/>
      <c r="H81" s="193"/>
      <c r="I81" s="194">
        <v>0.03</v>
      </c>
      <c r="J81" s="195">
        <v>31.78</v>
      </c>
      <c r="K81" s="193"/>
      <c r="L81" s="196"/>
    </row>
    <row r="82" spans="1:1021 1026:3071 3073:4093 4098:6143 6145:7165 7170:9215 9217:10237 10242:12287 12289:13309 13314:15359 15361:16381">
      <c r="A82" s="185">
        <v>45</v>
      </c>
      <c r="B82" s="186" t="s">
        <v>14729</v>
      </c>
      <c r="C82" s="186" t="s">
        <v>14747</v>
      </c>
      <c r="D82" s="204" t="s">
        <v>14748</v>
      </c>
      <c r="E82" s="186" t="s">
        <v>14749</v>
      </c>
      <c r="F82" s="187">
        <v>44.91</v>
      </c>
      <c r="G82" s="187"/>
      <c r="H82" s="187">
        <v>33.36</v>
      </c>
      <c r="I82" s="202"/>
      <c r="J82" s="203"/>
      <c r="K82" s="187"/>
      <c r="L82" s="190"/>
    </row>
    <row r="83" spans="1:1021 1026:3071 3073:4093 4098:6143 6145:7165 7170:9215 9217:10237 10242:12287 12289:13309 13314:15359 15361:16381">
      <c r="A83" s="191">
        <v>46</v>
      </c>
      <c r="B83" s="192" t="s">
        <v>14740</v>
      </c>
      <c r="C83" s="192" t="s">
        <v>14750</v>
      </c>
      <c r="D83" s="192" t="s">
        <v>14751</v>
      </c>
      <c r="E83" s="192" t="s">
        <v>14752</v>
      </c>
      <c r="F83" s="193">
        <v>35.479999999999997</v>
      </c>
      <c r="G83" s="193"/>
      <c r="H83" s="193">
        <v>31.67</v>
      </c>
      <c r="I83" s="194"/>
      <c r="J83" s="195"/>
      <c r="K83" s="193"/>
      <c r="L83" s="196"/>
    </row>
    <row r="84" spans="1:1021 1026:3071 3073:4093 4098:6143 6145:7165 7170:9215 9217:10237 10242:12287 12289:13309 13314:15359 15361:16381">
      <c r="A84" s="191"/>
      <c r="B84" s="192" t="s">
        <v>14740</v>
      </c>
      <c r="C84" s="192" t="s">
        <v>14750</v>
      </c>
      <c r="D84" s="192" t="s">
        <v>14751</v>
      </c>
      <c r="E84" s="192" t="s">
        <v>14713</v>
      </c>
      <c r="F84" s="193">
        <v>35.479999999999997</v>
      </c>
      <c r="G84" s="193"/>
      <c r="H84" s="193">
        <v>31.67</v>
      </c>
      <c r="I84" s="194"/>
      <c r="J84" s="195"/>
      <c r="K84" s="193"/>
      <c r="L84" s="196"/>
    </row>
    <row r="85" spans="1:1021 1026:3071 3073:4093 4098:6143 6145:7165 7170:9215 9217:10237 10242:12287 12289:13309 13314:15359 15361:16381">
      <c r="A85" s="185">
        <v>47</v>
      </c>
      <c r="B85" s="186" t="s">
        <v>14742</v>
      </c>
      <c r="C85" s="186" t="s">
        <v>14753</v>
      </c>
      <c r="D85" s="186" t="s">
        <v>14754</v>
      </c>
      <c r="E85" s="186" t="s">
        <v>14679</v>
      </c>
      <c r="F85" s="187">
        <v>36.630000000000003</v>
      </c>
      <c r="G85" s="187"/>
      <c r="H85" s="187">
        <v>28.2</v>
      </c>
      <c r="I85" s="202"/>
      <c r="J85" s="203"/>
      <c r="K85" s="187"/>
      <c r="L85" s="190"/>
      <c r="M85" s="208"/>
      <c r="R85" s="209"/>
      <c r="S85" s="209"/>
      <c r="T85" s="209"/>
      <c r="U85" s="210"/>
      <c r="V85" s="211"/>
      <c r="W85" s="209"/>
      <c r="Y85" s="208"/>
      <c r="AD85" s="209"/>
      <c r="AE85" s="209"/>
      <c r="AF85" s="209"/>
      <c r="AG85" s="210"/>
      <c r="AH85" s="211"/>
      <c r="AI85" s="209"/>
      <c r="AK85" s="208"/>
      <c r="AP85" s="209"/>
      <c r="AQ85" s="209"/>
      <c r="AR85" s="209"/>
      <c r="AS85" s="210"/>
      <c r="AT85" s="211"/>
      <c r="AU85" s="209"/>
      <c r="AW85" s="208"/>
      <c r="BB85" s="209"/>
      <c r="BC85" s="209"/>
      <c r="BD85" s="209"/>
      <c r="BE85" s="210"/>
      <c r="BF85" s="211"/>
      <c r="BG85" s="209"/>
      <c r="BI85" s="208"/>
      <c r="BN85" s="209"/>
      <c r="BO85" s="209"/>
      <c r="BP85" s="209"/>
      <c r="BQ85" s="210"/>
      <c r="BR85" s="211"/>
      <c r="BS85" s="209"/>
      <c r="BU85" s="208"/>
      <c r="BZ85" s="209"/>
      <c r="CA85" s="209"/>
      <c r="CB85" s="209"/>
      <c r="CC85" s="210"/>
      <c r="CD85" s="211"/>
      <c r="CE85" s="209"/>
      <c r="CG85" s="208"/>
      <c r="CL85" s="209"/>
      <c r="CM85" s="209"/>
      <c r="CN85" s="209"/>
      <c r="CO85" s="210"/>
      <c r="CP85" s="211"/>
      <c r="CQ85" s="209"/>
      <c r="CS85" s="208"/>
      <c r="CX85" s="209"/>
      <c r="CY85" s="209"/>
      <c r="CZ85" s="209"/>
      <c r="DA85" s="210"/>
      <c r="DB85" s="211"/>
      <c r="DC85" s="209"/>
      <c r="DE85" s="208"/>
      <c r="DJ85" s="209"/>
      <c r="DK85" s="209"/>
      <c r="DL85" s="209"/>
      <c r="DM85" s="210"/>
      <c r="DN85" s="211"/>
      <c r="DO85" s="209"/>
      <c r="DQ85" s="208"/>
      <c r="DV85" s="209"/>
      <c r="DW85" s="209"/>
      <c r="DX85" s="209"/>
      <c r="DY85" s="210"/>
      <c r="DZ85" s="211"/>
      <c r="EA85" s="209"/>
      <c r="EC85" s="208"/>
      <c r="EH85" s="209"/>
      <c r="EI85" s="209"/>
      <c r="EJ85" s="209"/>
      <c r="EK85" s="210"/>
      <c r="EL85" s="211"/>
      <c r="EM85" s="209"/>
      <c r="EO85" s="208"/>
      <c r="ET85" s="209"/>
      <c r="EU85" s="209"/>
      <c r="EV85" s="209"/>
      <c r="EW85" s="210"/>
      <c r="EX85" s="211"/>
      <c r="EY85" s="209"/>
      <c r="FA85" s="208"/>
      <c r="FF85" s="209"/>
      <c r="FG85" s="209"/>
      <c r="FH85" s="209"/>
      <c r="FI85" s="210"/>
      <c r="FJ85" s="211"/>
      <c r="FK85" s="209"/>
      <c r="FM85" s="208"/>
      <c r="FR85" s="209"/>
      <c r="FS85" s="209"/>
      <c r="FT85" s="209"/>
      <c r="FU85" s="210"/>
      <c r="FV85" s="211"/>
      <c r="FW85" s="209"/>
      <c r="FY85" s="208"/>
      <c r="GD85" s="209"/>
      <c r="GE85" s="209"/>
      <c r="GF85" s="209"/>
      <c r="GG85" s="210"/>
      <c r="GH85" s="211"/>
      <c r="GI85" s="209"/>
      <c r="GK85" s="208"/>
      <c r="GP85" s="209"/>
      <c r="GQ85" s="209"/>
      <c r="GR85" s="209"/>
      <c r="GS85" s="210"/>
      <c r="GT85" s="211"/>
      <c r="GU85" s="209"/>
      <c r="GW85" s="208"/>
      <c r="HB85" s="209"/>
      <c r="HC85" s="209"/>
      <c r="HD85" s="209"/>
      <c r="HE85" s="210"/>
      <c r="HF85" s="211"/>
      <c r="HG85" s="209"/>
      <c r="HI85" s="208"/>
      <c r="HN85" s="209"/>
      <c r="HO85" s="209"/>
      <c r="HP85" s="209"/>
      <c r="HQ85" s="210"/>
      <c r="HR85" s="211"/>
      <c r="HS85" s="209"/>
      <c r="HU85" s="208"/>
      <c r="HZ85" s="209"/>
      <c r="IA85" s="209"/>
      <c r="IB85" s="209"/>
      <c r="IC85" s="210"/>
      <c r="ID85" s="211"/>
      <c r="IE85" s="209"/>
      <c r="IG85" s="208"/>
      <c r="IL85" s="209"/>
      <c r="IM85" s="209"/>
      <c r="IN85" s="209"/>
      <c r="IO85" s="210"/>
      <c r="IP85" s="211"/>
      <c r="IQ85" s="209"/>
      <c r="IS85" s="208"/>
      <c r="IX85" s="209"/>
      <c r="IY85" s="209"/>
      <c r="IZ85" s="209"/>
      <c r="JA85" s="210"/>
      <c r="JB85" s="211"/>
      <c r="JC85" s="209"/>
      <c r="JE85" s="208"/>
      <c r="JJ85" s="209"/>
      <c r="JK85" s="209"/>
      <c r="JL85" s="209"/>
      <c r="JM85" s="210"/>
      <c r="JN85" s="211"/>
      <c r="JO85" s="209"/>
      <c r="JQ85" s="208"/>
      <c r="JV85" s="209"/>
      <c r="JW85" s="209"/>
      <c r="JX85" s="209"/>
      <c r="JY85" s="210"/>
      <c r="JZ85" s="211"/>
      <c r="KA85" s="209"/>
      <c r="KC85" s="208"/>
      <c r="KH85" s="209"/>
      <c r="KI85" s="209"/>
      <c r="KJ85" s="209"/>
      <c r="KK85" s="210"/>
      <c r="KL85" s="211"/>
      <c r="KM85" s="209"/>
      <c r="KO85" s="208"/>
      <c r="KT85" s="209"/>
      <c r="KU85" s="209"/>
      <c r="KV85" s="209"/>
      <c r="KW85" s="210"/>
      <c r="KX85" s="211"/>
      <c r="KY85" s="209"/>
      <c r="LA85" s="208"/>
      <c r="LF85" s="209"/>
      <c r="LG85" s="209"/>
      <c r="LH85" s="209"/>
      <c r="LI85" s="210"/>
      <c r="LJ85" s="211"/>
      <c r="LK85" s="209"/>
      <c r="LM85" s="208"/>
      <c r="LR85" s="209"/>
      <c r="LS85" s="209"/>
      <c r="LT85" s="209"/>
      <c r="LU85" s="210"/>
      <c r="LV85" s="211"/>
      <c r="LW85" s="209"/>
      <c r="LY85" s="208"/>
      <c r="MD85" s="209"/>
      <c r="ME85" s="209"/>
      <c r="MF85" s="209"/>
      <c r="MG85" s="210"/>
      <c r="MH85" s="211"/>
      <c r="MI85" s="209"/>
      <c r="MK85" s="208"/>
      <c r="MP85" s="209"/>
      <c r="MQ85" s="209"/>
      <c r="MR85" s="209"/>
      <c r="MS85" s="210"/>
      <c r="MT85" s="211"/>
      <c r="MU85" s="209"/>
      <c r="MW85" s="208"/>
      <c r="NB85" s="209"/>
      <c r="NC85" s="209"/>
      <c r="ND85" s="209"/>
      <c r="NE85" s="210"/>
      <c r="NF85" s="211"/>
      <c r="NG85" s="209"/>
      <c r="NI85" s="208"/>
      <c r="NN85" s="209"/>
      <c r="NO85" s="209"/>
      <c r="NP85" s="209"/>
      <c r="NQ85" s="210"/>
      <c r="NR85" s="211"/>
      <c r="NS85" s="209"/>
      <c r="NU85" s="208"/>
      <c r="NZ85" s="209"/>
      <c r="OA85" s="209"/>
      <c r="OB85" s="209"/>
      <c r="OC85" s="210"/>
      <c r="OD85" s="211"/>
      <c r="OE85" s="209"/>
      <c r="OG85" s="208"/>
      <c r="OL85" s="209"/>
      <c r="OM85" s="209"/>
      <c r="ON85" s="209"/>
      <c r="OO85" s="210"/>
      <c r="OP85" s="211"/>
      <c r="OQ85" s="209"/>
      <c r="OS85" s="208"/>
      <c r="OX85" s="209"/>
      <c r="OY85" s="209"/>
      <c r="OZ85" s="209"/>
      <c r="PA85" s="210"/>
      <c r="PB85" s="211"/>
      <c r="PC85" s="209"/>
      <c r="PE85" s="208"/>
      <c r="PJ85" s="209"/>
      <c r="PK85" s="209"/>
      <c r="PL85" s="209"/>
      <c r="PM85" s="210"/>
      <c r="PN85" s="211"/>
      <c r="PO85" s="209"/>
      <c r="PQ85" s="208"/>
      <c r="PV85" s="209"/>
      <c r="PW85" s="209"/>
      <c r="PX85" s="209"/>
      <c r="PY85" s="210"/>
      <c r="PZ85" s="211"/>
      <c r="QA85" s="209"/>
      <c r="QC85" s="208"/>
      <c r="QH85" s="209"/>
      <c r="QI85" s="209"/>
      <c r="QJ85" s="209"/>
      <c r="QK85" s="210"/>
      <c r="QL85" s="211"/>
      <c r="QM85" s="209"/>
      <c r="QO85" s="208"/>
      <c r="QT85" s="209"/>
      <c r="QU85" s="209"/>
      <c r="QV85" s="209"/>
      <c r="QW85" s="210"/>
      <c r="QX85" s="211"/>
      <c r="QY85" s="209"/>
      <c r="RA85" s="208"/>
      <c r="RF85" s="209"/>
      <c r="RG85" s="209"/>
      <c r="RH85" s="209"/>
      <c r="RI85" s="210"/>
      <c r="RJ85" s="211"/>
      <c r="RK85" s="209"/>
      <c r="RM85" s="208"/>
      <c r="RR85" s="209"/>
      <c r="RS85" s="209"/>
      <c r="RT85" s="209"/>
      <c r="RU85" s="210"/>
      <c r="RV85" s="211"/>
      <c r="RW85" s="209"/>
      <c r="RY85" s="208"/>
      <c r="SD85" s="209"/>
      <c r="SE85" s="209"/>
      <c r="SF85" s="209"/>
      <c r="SG85" s="210"/>
      <c r="SH85" s="211"/>
      <c r="SI85" s="209"/>
      <c r="SK85" s="208"/>
      <c r="SP85" s="209"/>
      <c r="SQ85" s="209"/>
      <c r="SR85" s="209"/>
      <c r="SS85" s="210"/>
      <c r="ST85" s="211"/>
      <c r="SU85" s="209"/>
      <c r="SW85" s="208"/>
      <c r="TB85" s="209"/>
      <c r="TC85" s="209"/>
      <c r="TD85" s="209"/>
      <c r="TE85" s="210"/>
      <c r="TF85" s="211"/>
      <c r="TG85" s="209"/>
      <c r="TI85" s="208"/>
      <c r="TN85" s="209"/>
      <c r="TO85" s="209"/>
      <c r="TP85" s="209"/>
      <c r="TQ85" s="210"/>
      <c r="TR85" s="211"/>
      <c r="TS85" s="209"/>
      <c r="TU85" s="208"/>
      <c r="TZ85" s="209"/>
      <c r="UA85" s="209"/>
      <c r="UB85" s="209"/>
      <c r="UC85" s="210"/>
      <c r="UD85" s="211"/>
      <c r="UE85" s="209"/>
      <c r="UG85" s="208"/>
      <c r="UL85" s="209"/>
      <c r="UM85" s="209"/>
      <c r="UN85" s="209"/>
      <c r="UO85" s="210"/>
      <c r="UP85" s="211"/>
      <c r="UQ85" s="209"/>
      <c r="US85" s="208"/>
      <c r="UX85" s="209"/>
      <c r="UY85" s="209"/>
      <c r="UZ85" s="209"/>
      <c r="VA85" s="210"/>
      <c r="VB85" s="211"/>
      <c r="VC85" s="209"/>
      <c r="VE85" s="208"/>
      <c r="VJ85" s="209"/>
      <c r="VK85" s="209"/>
      <c r="VL85" s="209"/>
      <c r="VM85" s="210"/>
      <c r="VN85" s="211"/>
      <c r="VO85" s="209"/>
      <c r="VQ85" s="208"/>
      <c r="VV85" s="209"/>
      <c r="VW85" s="209"/>
      <c r="VX85" s="209"/>
      <c r="VY85" s="210"/>
      <c r="VZ85" s="211"/>
      <c r="WA85" s="209"/>
      <c r="WC85" s="208"/>
      <c r="WH85" s="209"/>
      <c r="WI85" s="209"/>
      <c r="WJ85" s="209"/>
      <c r="WK85" s="210"/>
      <c r="WL85" s="211"/>
      <c r="WM85" s="209"/>
      <c r="WO85" s="208"/>
      <c r="WT85" s="209"/>
      <c r="WU85" s="209"/>
      <c r="WV85" s="209"/>
      <c r="WW85" s="210"/>
      <c r="WX85" s="211"/>
      <c r="WY85" s="209"/>
      <c r="XA85" s="208"/>
      <c r="XF85" s="209"/>
      <c r="XG85" s="209"/>
      <c r="XH85" s="209"/>
      <c r="XI85" s="210"/>
      <c r="XJ85" s="211"/>
      <c r="XK85" s="209"/>
      <c r="XM85" s="208"/>
      <c r="XR85" s="209"/>
      <c r="XS85" s="209"/>
      <c r="XT85" s="209"/>
      <c r="XU85" s="210"/>
      <c r="XV85" s="211"/>
      <c r="XW85" s="209"/>
      <c r="XY85" s="208"/>
      <c r="YD85" s="209"/>
      <c r="YE85" s="209"/>
      <c r="YF85" s="209"/>
      <c r="YG85" s="210"/>
      <c r="YH85" s="211"/>
      <c r="YI85" s="209"/>
      <c r="YK85" s="208"/>
      <c r="YP85" s="209"/>
      <c r="YQ85" s="209"/>
      <c r="YR85" s="209"/>
      <c r="YS85" s="210"/>
      <c r="YT85" s="211"/>
      <c r="YU85" s="209"/>
      <c r="YW85" s="208"/>
      <c r="ZB85" s="209"/>
      <c r="ZC85" s="209"/>
      <c r="ZD85" s="209"/>
      <c r="ZE85" s="210"/>
      <c r="ZF85" s="211"/>
      <c r="ZG85" s="209"/>
      <c r="ZI85" s="208"/>
      <c r="ZN85" s="209"/>
      <c r="ZO85" s="209"/>
      <c r="ZP85" s="209"/>
      <c r="ZQ85" s="210"/>
      <c r="ZR85" s="211"/>
      <c r="ZS85" s="209"/>
      <c r="ZU85" s="208"/>
      <c r="ZZ85" s="209"/>
      <c r="AAA85" s="209"/>
      <c r="AAB85" s="209"/>
      <c r="AAC85" s="210"/>
      <c r="AAD85" s="211"/>
      <c r="AAE85" s="209"/>
      <c r="AAG85" s="208"/>
      <c r="AAL85" s="209"/>
      <c r="AAM85" s="209"/>
      <c r="AAN85" s="209"/>
      <c r="AAO85" s="210"/>
      <c r="AAP85" s="211"/>
      <c r="AAQ85" s="209"/>
      <c r="AAS85" s="208"/>
      <c r="AAX85" s="209"/>
      <c r="AAY85" s="209"/>
      <c r="AAZ85" s="209"/>
      <c r="ABA85" s="210"/>
      <c r="ABB85" s="211"/>
      <c r="ABC85" s="209"/>
      <c r="ABE85" s="208"/>
      <c r="ABJ85" s="209"/>
      <c r="ABK85" s="209"/>
      <c r="ABL85" s="209"/>
      <c r="ABM85" s="210"/>
      <c r="ABN85" s="211"/>
      <c r="ABO85" s="209"/>
      <c r="ABQ85" s="208"/>
      <c r="ABV85" s="209"/>
      <c r="ABW85" s="209"/>
      <c r="ABX85" s="209"/>
      <c r="ABY85" s="210"/>
      <c r="ABZ85" s="211"/>
      <c r="ACA85" s="209"/>
      <c r="ACC85" s="208"/>
      <c r="ACH85" s="209"/>
      <c r="ACI85" s="209"/>
      <c r="ACJ85" s="209"/>
      <c r="ACK85" s="210"/>
      <c r="ACL85" s="211"/>
      <c r="ACM85" s="209"/>
      <c r="ACO85" s="208"/>
      <c r="ACT85" s="209"/>
      <c r="ACU85" s="209"/>
      <c r="ACV85" s="209"/>
      <c r="ACW85" s="210"/>
      <c r="ACX85" s="211"/>
      <c r="ACY85" s="209"/>
      <c r="ADA85" s="208"/>
      <c r="ADF85" s="209"/>
      <c r="ADG85" s="209"/>
      <c r="ADH85" s="209"/>
      <c r="ADI85" s="210"/>
      <c r="ADJ85" s="211"/>
      <c r="ADK85" s="209"/>
      <c r="ADM85" s="208"/>
      <c r="ADR85" s="209"/>
      <c r="ADS85" s="209"/>
      <c r="ADT85" s="209"/>
      <c r="ADU85" s="210"/>
      <c r="ADV85" s="211"/>
      <c r="ADW85" s="209"/>
      <c r="ADY85" s="208"/>
      <c r="AED85" s="209"/>
      <c r="AEE85" s="209"/>
      <c r="AEF85" s="209"/>
      <c r="AEG85" s="210"/>
      <c r="AEH85" s="211"/>
      <c r="AEI85" s="209"/>
      <c r="AEK85" s="208"/>
      <c r="AEP85" s="209"/>
      <c r="AEQ85" s="209"/>
      <c r="AER85" s="209"/>
      <c r="AES85" s="210"/>
      <c r="AET85" s="211"/>
      <c r="AEU85" s="209"/>
      <c r="AEW85" s="208"/>
      <c r="AFB85" s="209"/>
      <c r="AFC85" s="209"/>
      <c r="AFD85" s="209"/>
      <c r="AFE85" s="210"/>
      <c r="AFF85" s="211"/>
      <c r="AFG85" s="209"/>
      <c r="AFI85" s="208"/>
      <c r="AFN85" s="209"/>
      <c r="AFO85" s="209"/>
      <c r="AFP85" s="209"/>
      <c r="AFQ85" s="210"/>
      <c r="AFR85" s="211"/>
      <c r="AFS85" s="209"/>
      <c r="AFU85" s="208"/>
      <c r="AFZ85" s="209"/>
      <c r="AGA85" s="209"/>
      <c r="AGB85" s="209"/>
      <c r="AGC85" s="210"/>
      <c r="AGD85" s="211"/>
      <c r="AGE85" s="209"/>
      <c r="AGG85" s="208"/>
      <c r="AGL85" s="209"/>
      <c r="AGM85" s="209"/>
      <c r="AGN85" s="209"/>
      <c r="AGO85" s="210"/>
      <c r="AGP85" s="211"/>
      <c r="AGQ85" s="209"/>
      <c r="AGS85" s="208"/>
      <c r="AGX85" s="209"/>
      <c r="AGY85" s="209"/>
      <c r="AGZ85" s="209"/>
      <c r="AHA85" s="210"/>
      <c r="AHB85" s="211"/>
      <c r="AHC85" s="209"/>
      <c r="AHE85" s="208"/>
      <c r="AHJ85" s="209"/>
      <c r="AHK85" s="209"/>
      <c r="AHL85" s="209"/>
      <c r="AHM85" s="210"/>
      <c r="AHN85" s="211"/>
      <c r="AHO85" s="209"/>
      <c r="AHQ85" s="208"/>
      <c r="AHV85" s="209"/>
      <c r="AHW85" s="209"/>
      <c r="AHX85" s="209"/>
      <c r="AHY85" s="210"/>
      <c r="AHZ85" s="211"/>
      <c r="AIA85" s="209"/>
      <c r="AIC85" s="208"/>
      <c r="AIH85" s="209"/>
      <c r="AII85" s="209"/>
      <c r="AIJ85" s="209"/>
      <c r="AIK85" s="210"/>
      <c r="AIL85" s="211"/>
      <c r="AIM85" s="209"/>
      <c r="AIO85" s="208"/>
      <c r="AIT85" s="209"/>
      <c r="AIU85" s="209"/>
      <c r="AIV85" s="209"/>
      <c r="AIW85" s="210"/>
      <c r="AIX85" s="211"/>
      <c r="AIY85" s="209"/>
      <c r="AJA85" s="208"/>
      <c r="AJF85" s="209"/>
      <c r="AJG85" s="209"/>
      <c r="AJH85" s="209"/>
      <c r="AJI85" s="210"/>
      <c r="AJJ85" s="211"/>
      <c r="AJK85" s="209"/>
      <c r="AJM85" s="208"/>
      <c r="AJR85" s="209"/>
      <c r="AJS85" s="209"/>
      <c r="AJT85" s="209"/>
      <c r="AJU85" s="210"/>
      <c r="AJV85" s="211"/>
      <c r="AJW85" s="209"/>
      <c r="AJY85" s="208"/>
      <c r="AKD85" s="209"/>
      <c r="AKE85" s="209"/>
      <c r="AKF85" s="209"/>
      <c r="AKG85" s="210"/>
      <c r="AKH85" s="211"/>
      <c r="AKI85" s="209"/>
      <c r="AKK85" s="208"/>
      <c r="AKP85" s="209"/>
      <c r="AKQ85" s="209"/>
      <c r="AKR85" s="209"/>
      <c r="AKS85" s="210"/>
      <c r="AKT85" s="211"/>
      <c r="AKU85" s="209"/>
      <c r="AKW85" s="208"/>
      <c r="ALB85" s="209"/>
      <c r="ALC85" s="209"/>
      <c r="ALD85" s="209"/>
      <c r="ALE85" s="210"/>
      <c r="ALF85" s="211"/>
      <c r="ALG85" s="209"/>
      <c r="ALI85" s="208"/>
      <c r="ALN85" s="209"/>
      <c r="ALO85" s="209"/>
      <c r="ALP85" s="209"/>
      <c r="ALQ85" s="210"/>
      <c r="ALR85" s="211"/>
      <c r="ALS85" s="209"/>
      <c r="ALU85" s="208"/>
      <c r="ALZ85" s="209"/>
      <c r="AMA85" s="209"/>
      <c r="AMB85" s="209"/>
      <c r="AMC85" s="210"/>
      <c r="AMD85" s="211"/>
      <c r="AME85" s="209"/>
      <c r="AMG85" s="208"/>
      <c r="AML85" s="209"/>
      <c r="AMM85" s="209"/>
      <c r="AMN85" s="209"/>
      <c r="AMO85" s="210"/>
      <c r="AMP85" s="211"/>
      <c r="AMQ85" s="209"/>
      <c r="AMS85" s="208"/>
      <c r="AMX85" s="209"/>
      <c r="AMY85" s="209"/>
      <c r="AMZ85" s="209"/>
      <c r="ANA85" s="210"/>
      <c r="ANB85" s="211"/>
      <c r="ANC85" s="209"/>
      <c r="ANE85" s="208"/>
      <c r="ANJ85" s="209"/>
      <c r="ANK85" s="209"/>
      <c r="ANL85" s="209"/>
      <c r="ANM85" s="210"/>
      <c r="ANN85" s="211"/>
      <c r="ANO85" s="209"/>
      <c r="ANQ85" s="208"/>
      <c r="ANV85" s="209"/>
      <c r="ANW85" s="209"/>
      <c r="ANX85" s="209"/>
      <c r="ANY85" s="210"/>
      <c r="ANZ85" s="211"/>
      <c r="AOA85" s="209"/>
      <c r="AOC85" s="208"/>
      <c r="AOH85" s="209"/>
      <c r="AOI85" s="209"/>
      <c r="AOJ85" s="209"/>
      <c r="AOK85" s="210"/>
      <c r="AOL85" s="211"/>
      <c r="AOM85" s="209"/>
      <c r="AOO85" s="208"/>
      <c r="AOT85" s="209"/>
      <c r="AOU85" s="209"/>
      <c r="AOV85" s="209"/>
      <c r="AOW85" s="210"/>
      <c r="AOX85" s="211"/>
      <c r="AOY85" s="209"/>
      <c r="APA85" s="208"/>
      <c r="APF85" s="209"/>
      <c r="APG85" s="209"/>
      <c r="APH85" s="209"/>
      <c r="API85" s="210"/>
      <c r="APJ85" s="211"/>
      <c r="APK85" s="209"/>
      <c r="APM85" s="208"/>
      <c r="APR85" s="209"/>
      <c r="APS85" s="209"/>
      <c r="APT85" s="209"/>
      <c r="APU85" s="210"/>
      <c r="APV85" s="211"/>
      <c r="APW85" s="209"/>
      <c r="APY85" s="208"/>
      <c r="AQD85" s="209"/>
      <c r="AQE85" s="209"/>
      <c r="AQF85" s="209"/>
      <c r="AQG85" s="210"/>
      <c r="AQH85" s="211"/>
      <c r="AQI85" s="209"/>
      <c r="AQK85" s="208"/>
      <c r="AQP85" s="209"/>
      <c r="AQQ85" s="209"/>
      <c r="AQR85" s="209"/>
      <c r="AQS85" s="210"/>
      <c r="AQT85" s="211"/>
      <c r="AQU85" s="209"/>
      <c r="AQW85" s="208"/>
      <c r="ARB85" s="209"/>
      <c r="ARC85" s="209"/>
      <c r="ARD85" s="209"/>
      <c r="ARE85" s="210"/>
      <c r="ARF85" s="211"/>
      <c r="ARG85" s="209"/>
      <c r="ARI85" s="208"/>
      <c r="ARN85" s="209"/>
      <c r="ARO85" s="209"/>
      <c r="ARP85" s="209"/>
      <c r="ARQ85" s="210"/>
      <c r="ARR85" s="211"/>
      <c r="ARS85" s="209"/>
      <c r="ARU85" s="208"/>
      <c r="ARZ85" s="209"/>
      <c r="ASA85" s="209"/>
      <c r="ASB85" s="209"/>
      <c r="ASC85" s="210"/>
      <c r="ASD85" s="211"/>
      <c r="ASE85" s="209"/>
      <c r="ASG85" s="208"/>
      <c r="ASL85" s="209"/>
      <c r="ASM85" s="209"/>
      <c r="ASN85" s="209"/>
      <c r="ASO85" s="210"/>
      <c r="ASP85" s="211"/>
      <c r="ASQ85" s="209"/>
      <c r="ASS85" s="208"/>
      <c r="ASX85" s="209"/>
      <c r="ASY85" s="209"/>
      <c r="ASZ85" s="209"/>
      <c r="ATA85" s="210"/>
      <c r="ATB85" s="211"/>
      <c r="ATC85" s="209"/>
      <c r="ATE85" s="208"/>
      <c r="ATJ85" s="209"/>
      <c r="ATK85" s="209"/>
      <c r="ATL85" s="209"/>
      <c r="ATM85" s="210"/>
      <c r="ATN85" s="211"/>
      <c r="ATO85" s="209"/>
      <c r="ATQ85" s="208"/>
      <c r="ATV85" s="209"/>
      <c r="ATW85" s="209"/>
      <c r="ATX85" s="209"/>
      <c r="ATY85" s="210"/>
      <c r="ATZ85" s="211"/>
      <c r="AUA85" s="209"/>
      <c r="AUC85" s="208"/>
      <c r="AUH85" s="209"/>
      <c r="AUI85" s="209"/>
      <c r="AUJ85" s="209"/>
      <c r="AUK85" s="210"/>
      <c r="AUL85" s="211"/>
      <c r="AUM85" s="209"/>
      <c r="AUO85" s="208"/>
      <c r="AUT85" s="209"/>
      <c r="AUU85" s="209"/>
      <c r="AUV85" s="209"/>
      <c r="AUW85" s="210"/>
      <c r="AUX85" s="211"/>
      <c r="AUY85" s="209"/>
      <c r="AVA85" s="208"/>
      <c r="AVF85" s="209"/>
      <c r="AVG85" s="209"/>
      <c r="AVH85" s="209"/>
      <c r="AVI85" s="210"/>
      <c r="AVJ85" s="211"/>
      <c r="AVK85" s="209"/>
      <c r="AVM85" s="208"/>
      <c r="AVR85" s="209"/>
      <c r="AVS85" s="209"/>
      <c r="AVT85" s="209"/>
      <c r="AVU85" s="210"/>
      <c r="AVV85" s="211"/>
      <c r="AVW85" s="209"/>
      <c r="AVY85" s="208"/>
      <c r="AWD85" s="209"/>
      <c r="AWE85" s="209"/>
      <c r="AWF85" s="209"/>
      <c r="AWG85" s="210"/>
      <c r="AWH85" s="211"/>
      <c r="AWI85" s="209"/>
      <c r="AWK85" s="208"/>
      <c r="AWP85" s="209"/>
      <c r="AWQ85" s="209"/>
      <c r="AWR85" s="209"/>
      <c r="AWS85" s="210"/>
      <c r="AWT85" s="211"/>
      <c r="AWU85" s="209"/>
      <c r="AWW85" s="208"/>
      <c r="AXB85" s="209"/>
      <c r="AXC85" s="209"/>
      <c r="AXD85" s="209"/>
      <c r="AXE85" s="210"/>
      <c r="AXF85" s="211"/>
      <c r="AXG85" s="209"/>
      <c r="AXI85" s="208"/>
      <c r="AXN85" s="209"/>
      <c r="AXO85" s="209"/>
      <c r="AXP85" s="209"/>
      <c r="AXQ85" s="210"/>
      <c r="AXR85" s="211"/>
      <c r="AXS85" s="209"/>
      <c r="AXU85" s="208"/>
      <c r="AXZ85" s="209"/>
      <c r="AYA85" s="209"/>
      <c r="AYB85" s="209"/>
      <c r="AYC85" s="210"/>
      <c r="AYD85" s="211"/>
      <c r="AYE85" s="209"/>
      <c r="AYG85" s="208"/>
      <c r="AYL85" s="209"/>
      <c r="AYM85" s="209"/>
      <c r="AYN85" s="209"/>
      <c r="AYO85" s="210"/>
      <c r="AYP85" s="211"/>
      <c r="AYQ85" s="209"/>
      <c r="AYS85" s="208"/>
      <c r="AYX85" s="209"/>
      <c r="AYY85" s="209"/>
      <c r="AYZ85" s="209"/>
      <c r="AZA85" s="210"/>
      <c r="AZB85" s="211"/>
      <c r="AZC85" s="209"/>
      <c r="AZE85" s="208"/>
      <c r="AZJ85" s="209"/>
      <c r="AZK85" s="209"/>
      <c r="AZL85" s="209"/>
      <c r="AZM85" s="210"/>
      <c r="AZN85" s="211"/>
      <c r="AZO85" s="209"/>
      <c r="AZQ85" s="208"/>
      <c r="AZV85" s="209"/>
      <c r="AZW85" s="209"/>
      <c r="AZX85" s="209"/>
      <c r="AZY85" s="210"/>
      <c r="AZZ85" s="211"/>
      <c r="BAA85" s="209"/>
      <c r="BAC85" s="208"/>
      <c r="BAH85" s="209"/>
      <c r="BAI85" s="209"/>
      <c r="BAJ85" s="209"/>
      <c r="BAK85" s="210"/>
      <c r="BAL85" s="211"/>
      <c r="BAM85" s="209"/>
      <c r="BAO85" s="208"/>
      <c r="BAT85" s="209"/>
      <c r="BAU85" s="209"/>
      <c r="BAV85" s="209"/>
      <c r="BAW85" s="210"/>
      <c r="BAX85" s="211"/>
      <c r="BAY85" s="209"/>
      <c r="BBA85" s="208"/>
      <c r="BBF85" s="209"/>
      <c r="BBG85" s="209"/>
      <c r="BBH85" s="209"/>
      <c r="BBI85" s="210"/>
      <c r="BBJ85" s="211"/>
      <c r="BBK85" s="209"/>
      <c r="BBM85" s="208"/>
      <c r="BBR85" s="209"/>
      <c r="BBS85" s="209"/>
      <c r="BBT85" s="209"/>
      <c r="BBU85" s="210"/>
      <c r="BBV85" s="211"/>
      <c r="BBW85" s="209"/>
      <c r="BBY85" s="208"/>
      <c r="BCD85" s="209"/>
      <c r="BCE85" s="209"/>
      <c r="BCF85" s="209"/>
      <c r="BCG85" s="210"/>
      <c r="BCH85" s="211"/>
      <c r="BCI85" s="209"/>
      <c r="BCK85" s="208"/>
      <c r="BCP85" s="209"/>
      <c r="BCQ85" s="209"/>
      <c r="BCR85" s="209"/>
      <c r="BCS85" s="210"/>
      <c r="BCT85" s="211"/>
      <c r="BCU85" s="209"/>
      <c r="BCW85" s="208"/>
      <c r="BDB85" s="209"/>
      <c r="BDC85" s="209"/>
      <c r="BDD85" s="209"/>
      <c r="BDE85" s="210"/>
      <c r="BDF85" s="211"/>
      <c r="BDG85" s="209"/>
      <c r="BDI85" s="208"/>
      <c r="BDN85" s="209"/>
      <c r="BDO85" s="209"/>
      <c r="BDP85" s="209"/>
      <c r="BDQ85" s="210"/>
      <c r="BDR85" s="211"/>
      <c r="BDS85" s="209"/>
      <c r="BDU85" s="208"/>
      <c r="BDZ85" s="209"/>
      <c r="BEA85" s="209"/>
      <c r="BEB85" s="209"/>
      <c r="BEC85" s="210"/>
      <c r="BED85" s="211"/>
      <c r="BEE85" s="209"/>
      <c r="BEG85" s="208"/>
      <c r="BEL85" s="209"/>
      <c r="BEM85" s="209"/>
      <c r="BEN85" s="209"/>
      <c r="BEO85" s="210"/>
      <c r="BEP85" s="211"/>
      <c r="BEQ85" s="209"/>
      <c r="BES85" s="208"/>
      <c r="BEX85" s="209"/>
      <c r="BEY85" s="209"/>
      <c r="BEZ85" s="209"/>
      <c r="BFA85" s="210"/>
      <c r="BFB85" s="211"/>
      <c r="BFC85" s="209"/>
      <c r="BFE85" s="208"/>
      <c r="BFJ85" s="209"/>
      <c r="BFK85" s="209"/>
      <c r="BFL85" s="209"/>
      <c r="BFM85" s="210"/>
      <c r="BFN85" s="211"/>
      <c r="BFO85" s="209"/>
      <c r="BFQ85" s="208"/>
      <c r="BFV85" s="209"/>
      <c r="BFW85" s="209"/>
      <c r="BFX85" s="209"/>
      <c r="BFY85" s="210"/>
      <c r="BFZ85" s="211"/>
      <c r="BGA85" s="209"/>
      <c r="BGC85" s="208"/>
      <c r="BGH85" s="209"/>
      <c r="BGI85" s="209"/>
      <c r="BGJ85" s="209"/>
      <c r="BGK85" s="210"/>
      <c r="BGL85" s="211"/>
      <c r="BGM85" s="209"/>
      <c r="BGO85" s="208"/>
      <c r="BGT85" s="209"/>
      <c r="BGU85" s="209"/>
      <c r="BGV85" s="209"/>
      <c r="BGW85" s="210"/>
      <c r="BGX85" s="211"/>
      <c r="BGY85" s="209"/>
      <c r="BHA85" s="208"/>
      <c r="BHF85" s="209"/>
      <c r="BHG85" s="209"/>
      <c r="BHH85" s="209"/>
      <c r="BHI85" s="210"/>
      <c r="BHJ85" s="211"/>
      <c r="BHK85" s="209"/>
      <c r="BHM85" s="208"/>
      <c r="BHR85" s="209"/>
      <c r="BHS85" s="209"/>
      <c r="BHT85" s="209"/>
      <c r="BHU85" s="210"/>
      <c r="BHV85" s="211"/>
      <c r="BHW85" s="209"/>
      <c r="BHY85" s="208"/>
      <c r="BID85" s="209"/>
      <c r="BIE85" s="209"/>
      <c r="BIF85" s="209"/>
      <c r="BIG85" s="210"/>
      <c r="BIH85" s="211"/>
      <c r="BII85" s="209"/>
      <c r="BIK85" s="208"/>
      <c r="BIP85" s="209"/>
      <c r="BIQ85" s="209"/>
      <c r="BIR85" s="209"/>
      <c r="BIS85" s="210"/>
      <c r="BIT85" s="211"/>
      <c r="BIU85" s="209"/>
      <c r="BIW85" s="208"/>
      <c r="BJB85" s="209"/>
      <c r="BJC85" s="209"/>
      <c r="BJD85" s="209"/>
      <c r="BJE85" s="210"/>
      <c r="BJF85" s="211"/>
      <c r="BJG85" s="209"/>
      <c r="BJI85" s="208"/>
      <c r="BJN85" s="209"/>
      <c r="BJO85" s="209"/>
      <c r="BJP85" s="209"/>
      <c r="BJQ85" s="210"/>
      <c r="BJR85" s="211"/>
      <c r="BJS85" s="209"/>
      <c r="BJU85" s="208"/>
      <c r="BJZ85" s="209"/>
      <c r="BKA85" s="209"/>
      <c r="BKB85" s="209"/>
      <c r="BKC85" s="210"/>
      <c r="BKD85" s="211"/>
      <c r="BKE85" s="209"/>
      <c r="BKG85" s="208"/>
      <c r="BKL85" s="209"/>
      <c r="BKM85" s="209"/>
      <c r="BKN85" s="209"/>
      <c r="BKO85" s="210"/>
      <c r="BKP85" s="211"/>
      <c r="BKQ85" s="209"/>
      <c r="BKS85" s="208"/>
      <c r="BKX85" s="209"/>
      <c r="BKY85" s="209"/>
      <c r="BKZ85" s="209"/>
      <c r="BLA85" s="210"/>
      <c r="BLB85" s="211"/>
      <c r="BLC85" s="209"/>
      <c r="BLE85" s="208"/>
      <c r="BLJ85" s="209"/>
      <c r="BLK85" s="209"/>
      <c r="BLL85" s="209"/>
      <c r="BLM85" s="210"/>
      <c r="BLN85" s="211"/>
      <c r="BLO85" s="209"/>
      <c r="BLQ85" s="208"/>
      <c r="BLV85" s="209"/>
      <c r="BLW85" s="209"/>
      <c r="BLX85" s="209"/>
      <c r="BLY85" s="210"/>
      <c r="BLZ85" s="211"/>
      <c r="BMA85" s="209"/>
      <c r="BMC85" s="208"/>
      <c r="BMH85" s="209"/>
      <c r="BMI85" s="209"/>
      <c r="BMJ85" s="209"/>
      <c r="BMK85" s="210"/>
      <c r="BML85" s="211"/>
      <c r="BMM85" s="209"/>
      <c r="BMO85" s="208"/>
      <c r="BMT85" s="209"/>
      <c r="BMU85" s="209"/>
      <c r="BMV85" s="209"/>
      <c r="BMW85" s="210"/>
      <c r="BMX85" s="211"/>
      <c r="BMY85" s="209"/>
      <c r="BNA85" s="208"/>
      <c r="BNF85" s="209"/>
      <c r="BNG85" s="209"/>
      <c r="BNH85" s="209"/>
      <c r="BNI85" s="210"/>
      <c r="BNJ85" s="211"/>
      <c r="BNK85" s="209"/>
      <c r="BNM85" s="208"/>
      <c r="BNR85" s="209"/>
      <c r="BNS85" s="209"/>
      <c r="BNT85" s="209"/>
      <c r="BNU85" s="210"/>
      <c r="BNV85" s="211"/>
      <c r="BNW85" s="209"/>
      <c r="BNY85" s="208"/>
      <c r="BOD85" s="209"/>
      <c r="BOE85" s="209"/>
      <c r="BOF85" s="209"/>
      <c r="BOG85" s="210"/>
      <c r="BOH85" s="211"/>
      <c r="BOI85" s="209"/>
      <c r="BOK85" s="208"/>
      <c r="BOP85" s="209"/>
      <c r="BOQ85" s="209"/>
      <c r="BOR85" s="209"/>
      <c r="BOS85" s="210"/>
      <c r="BOT85" s="211"/>
      <c r="BOU85" s="209"/>
      <c r="BOW85" s="208"/>
      <c r="BPB85" s="209"/>
      <c r="BPC85" s="209"/>
      <c r="BPD85" s="209"/>
      <c r="BPE85" s="210"/>
      <c r="BPF85" s="211"/>
      <c r="BPG85" s="209"/>
      <c r="BPI85" s="208"/>
      <c r="BPN85" s="209"/>
      <c r="BPO85" s="209"/>
      <c r="BPP85" s="209"/>
      <c r="BPQ85" s="210"/>
      <c r="BPR85" s="211"/>
      <c r="BPS85" s="209"/>
      <c r="BPU85" s="208"/>
      <c r="BPZ85" s="209"/>
      <c r="BQA85" s="209"/>
      <c r="BQB85" s="209"/>
      <c r="BQC85" s="210"/>
      <c r="BQD85" s="211"/>
      <c r="BQE85" s="209"/>
      <c r="BQG85" s="208"/>
      <c r="BQL85" s="209"/>
      <c r="BQM85" s="209"/>
      <c r="BQN85" s="209"/>
      <c r="BQO85" s="210"/>
      <c r="BQP85" s="211"/>
      <c r="BQQ85" s="209"/>
      <c r="BQS85" s="208"/>
      <c r="BQX85" s="209"/>
      <c r="BQY85" s="209"/>
      <c r="BQZ85" s="209"/>
      <c r="BRA85" s="210"/>
      <c r="BRB85" s="211"/>
      <c r="BRC85" s="209"/>
      <c r="BRE85" s="208"/>
      <c r="BRJ85" s="209"/>
      <c r="BRK85" s="209"/>
      <c r="BRL85" s="209"/>
      <c r="BRM85" s="210"/>
      <c r="BRN85" s="211"/>
      <c r="BRO85" s="209"/>
      <c r="BRQ85" s="208"/>
      <c r="BRV85" s="209"/>
      <c r="BRW85" s="209"/>
      <c r="BRX85" s="209"/>
      <c r="BRY85" s="210"/>
      <c r="BRZ85" s="211"/>
      <c r="BSA85" s="209"/>
      <c r="BSC85" s="208"/>
      <c r="BSH85" s="209"/>
      <c r="BSI85" s="209"/>
      <c r="BSJ85" s="209"/>
      <c r="BSK85" s="210"/>
      <c r="BSL85" s="211"/>
      <c r="BSM85" s="209"/>
      <c r="BSO85" s="208"/>
      <c r="BST85" s="209"/>
      <c r="BSU85" s="209"/>
      <c r="BSV85" s="209"/>
      <c r="BSW85" s="210"/>
      <c r="BSX85" s="211"/>
      <c r="BSY85" s="209"/>
      <c r="BTA85" s="208"/>
      <c r="BTF85" s="209"/>
      <c r="BTG85" s="209"/>
      <c r="BTH85" s="209"/>
      <c r="BTI85" s="210"/>
      <c r="BTJ85" s="211"/>
      <c r="BTK85" s="209"/>
      <c r="BTM85" s="208"/>
      <c r="BTR85" s="209"/>
      <c r="BTS85" s="209"/>
      <c r="BTT85" s="209"/>
      <c r="BTU85" s="210"/>
      <c r="BTV85" s="211"/>
      <c r="BTW85" s="209"/>
      <c r="BTY85" s="208"/>
      <c r="BUD85" s="209"/>
      <c r="BUE85" s="209"/>
      <c r="BUF85" s="209"/>
      <c r="BUG85" s="210"/>
      <c r="BUH85" s="211"/>
      <c r="BUI85" s="209"/>
      <c r="BUK85" s="208"/>
      <c r="BUP85" s="209"/>
      <c r="BUQ85" s="209"/>
      <c r="BUR85" s="209"/>
      <c r="BUS85" s="210"/>
      <c r="BUT85" s="211"/>
      <c r="BUU85" s="209"/>
      <c r="BUW85" s="208"/>
      <c r="BVB85" s="209"/>
      <c r="BVC85" s="209"/>
      <c r="BVD85" s="209"/>
      <c r="BVE85" s="210"/>
      <c r="BVF85" s="211"/>
      <c r="BVG85" s="209"/>
      <c r="BVI85" s="208"/>
      <c r="BVN85" s="209"/>
      <c r="BVO85" s="209"/>
      <c r="BVP85" s="209"/>
      <c r="BVQ85" s="210"/>
      <c r="BVR85" s="211"/>
      <c r="BVS85" s="209"/>
      <c r="BVU85" s="208"/>
      <c r="BVZ85" s="209"/>
      <c r="BWA85" s="209"/>
      <c r="BWB85" s="209"/>
      <c r="BWC85" s="210"/>
      <c r="BWD85" s="211"/>
      <c r="BWE85" s="209"/>
      <c r="BWG85" s="208"/>
      <c r="BWL85" s="209"/>
      <c r="BWM85" s="209"/>
      <c r="BWN85" s="209"/>
      <c r="BWO85" s="210"/>
      <c r="BWP85" s="211"/>
      <c r="BWQ85" s="209"/>
      <c r="BWS85" s="208"/>
      <c r="BWX85" s="209"/>
      <c r="BWY85" s="209"/>
      <c r="BWZ85" s="209"/>
      <c r="BXA85" s="210"/>
      <c r="BXB85" s="211"/>
      <c r="BXC85" s="209"/>
      <c r="BXE85" s="208"/>
      <c r="BXJ85" s="209"/>
      <c r="BXK85" s="209"/>
      <c r="BXL85" s="209"/>
      <c r="BXM85" s="210"/>
      <c r="BXN85" s="211"/>
      <c r="BXO85" s="209"/>
      <c r="BXQ85" s="208"/>
      <c r="BXV85" s="209"/>
      <c r="BXW85" s="209"/>
      <c r="BXX85" s="209"/>
      <c r="BXY85" s="210"/>
      <c r="BXZ85" s="211"/>
      <c r="BYA85" s="209"/>
      <c r="BYC85" s="208"/>
      <c r="BYH85" s="209"/>
      <c r="BYI85" s="209"/>
      <c r="BYJ85" s="209"/>
      <c r="BYK85" s="210"/>
      <c r="BYL85" s="211"/>
      <c r="BYM85" s="209"/>
      <c r="BYO85" s="208"/>
      <c r="BYT85" s="209"/>
      <c r="BYU85" s="209"/>
      <c r="BYV85" s="209"/>
      <c r="BYW85" s="210"/>
      <c r="BYX85" s="211"/>
      <c r="BYY85" s="209"/>
      <c r="BZA85" s="208"/>
      <c r="BZF85" s="209"/>
      <c r="BZG85" s="209"/>
      <c r="BZH85" s="209"/>
      <c r="BZI85" s="210"/>
      <c r="BZJ85" s="211"/>
      <c r="BZK85" s="209"/>
      <c r="BZM85" s="208"/>
      <c r="BZR85" s="209"/>
      <c r="BZS85" s="209"/>
      <c r="BZT85" s="209"/>
      <c r="BZU85" s="210"/>
      <c r="BZV85" s="211"/>
      <c r="BZW85" s="209"/>
      <c r="BZY85" s="208"/>
      <c r="CAD85" s="209"/>
      <c r="CAE85" s="209"/>
      <c r="CAF85" s="209"/>
      <c r="CAG85" s="210"/>
      <c r="CAH85" s="211"/>
      <c r="CAI85" s="209"/>
      <c r="CAK85" s="208"/>
      <c r="CAP85" s="209"/>
      <c r="CAQ85" s="209"/>
      <c r="CAR85" s="209"/>
      <c r="CAS85" s="210"/>
      <c r="CAT85" s="211"/>
      <c r="CAU85" s="209"/>
      <c r="CAW85" s="208"/>
      <c r="CBB85" s="209"/>
      <c r="CBC85" s="209"/>
      <c r="CBD85" s="209"/>
      <c r="CBE85" s="210"/>
      <c r="CBF85" s="211"/>
      <c r="CBG85" s="209"/>
      <c r="CBI85" s="208"/>
      <c r="CBN85" s="209"/>
      <c r="CBO85" s="209"/>
      <c r="CBP85" s="209"/>
      <c r="CBQ85" s="210"/>
      <c r="CBR85" s="211"/>
      <c r="CBS85" s="209"/>
      <c r="CBU85" s="208"/>
      <c r="CBZ85" s="209"/>
      <c r="CCA85" s="209"/>
      <c r="CCB85" s="209"/>
      <c r="CCC85" s="210"/>
      <c r="CCD85" s="211"/>
      <c r="CCE85" s="209"/>
      <c r="CCG85" s="208"/>
      <c r="CCL85" s="209"/>
      <c r="CCM85" s="209"/>
      <c r="CCN85" s="209"/>
      <c r="CCO85" s="210"/>
      <c r="CCP85" s="211"/>
      <c r="CCQ85" s="209"/>
      <c r="CCS85" s="208"/>
      <c r="CCX85" s="209"/>
      <c r="CCY85" s="209"/>
      <c r="CCZ85" s="209"/>
      <c r="CDA85" s="210"/>
      <c r="CDB85" s="211"/>
      <c r="CDC85" s="209"/>
      <c r="CDE85" s="208"/>
      <c r="CDJ85" s="209"/>
      <c r="CDK85" s="209"/>
      <c r="CDL85" s="209"/>
      <c r="CDM85" s="210"/>
      <c r="CDN85" s="211"/>
      <c r="CDO85" s="209"/>
      <c r="CDQ85" s="208"/>
      <c r="CDV85" s="209"/>
      <c r="CDW85" s="209"/>
      <c r="CDX85" s="209"/>
      <c r="CDY85" s="210"/>
      <c r="CDZ85" s="211"/>
      <c r="CEA85" s="209"/>
      <c r="CEC85" s="208"/>
      <c r="CEH85" s="209"/>
      <c r="CEI85" s="209"/>
      <c r="CEJ85" s="209"/>
      <c r="CEK85" s="210"/>
      <c r="CEL85" s="211"/>
      <c r="CEM85" s="209"/>
      <c r="CEO85" s="208"/>
      <c r="CET85" s="209"/>
      <c r="CEU85" s="209"/>
      <c r="CEV85" s="209"/>
      <c r="CEW85" s="210"/>
      <c r="CEX85" s="211"/>
      <c r="CEY85" s="209"/>
      <c r="CFA85" s="208"/>
      <c r="CFF85" s="209"/>
      <c r="CFG85" s="209"/>
      <c r="CFH85" s="209"/>
      <c r="CFI85" s="210"/>
      <c r="CFJ85" s="211"/>
      <c r="CFK85" s="209"/>
      <c r="CFM85" s="208"/>
      <c r="CFR85" s="209"/>
      <c r="CFS85" s="209"/>
      <c r="CFT85" s="209"/>
      <c r="CFU85" s="210"/>
      <c r="CFV85" s="211"/>
      <c r="CFW85" s="209"/>
      <c r="CFY85" s="208"/>
      <c r="CGD85" s="209"/>
      <c r="CGE85" s="209"/>
      <c r="CGF85" s="209"/>
      <c r="CGG85" s="210"/>
      <c r="CGH85" s="211"/>
      <c r="CGI85" s="209"/>
      <c r="CGK85" s="208"/>
      <c r="CGP85" s="209"/>
      <c r="CGQ85" s="209"/>
      <c r="CGR85" s="209"/>
      <c r="CGS85" s="210"/>
      <c r="CGT85" s="211"/>
      <c r="CGU85" s="209"/>
      <c r="CGW85" s="208"/>
      <c r="CHB85" s="209"/>
      <c r="CHC85" s="209"/>
      <c r="CHD85" s="209"/>
      <c r="CHE85" s="210"/>
      <c r="CHF85" s="211"/>
      <c r="CHG85" s="209"/>
      <c r="CHI85" s="208"/>
      <c r="CHN85" s="209"/>
      <c r="CHO85" s="209"/>
      <c r="CHP85" s="209"/>
      <c r="CHQ85" s="210"/>
      <c r="CHR85" s="211"/>
      <c r="CHS85" s="209"/>
      <c r="CHU85" s="208"/>
      <c r="CHZ85" s="209"/>
      <c r="CIA85" s="209"/>
      <c r="CIB85" s="209"/>
      <c r="CIC85" s="210"/>
      <c r="CID85" s="211"/>
      <c r="CIE85" s="209"/>
      <c r="CIG85" s="208"/>
      <c r="CIL85" s="209"/>
      <c r="CIM85" s="209"/>
      <c r="CIN85" s="209"/>
      <c r="CIO85" s="210"/>
      <c r="CIP85" s="211"/>
      <c r="CIQ85" s="209"/>
      <c r="CIS85" s="208"/>
      <c r="CIX85" s="209"/>
      <c r="CIY85" s="209"/>
      <c r="CIZ85" s="209"/>
      <c r="CJA85" s="210"/>
      <c r="CJB85" s="211"/>
      <c r="CJC85" s="209"/>
      <c r="CJE85" s="208"/>
      <c r="CJJ85" s="209"/>
      <c r="CJK85" s="209"/>
      <c r="CJL85" s="209"/>
      <c r="CJM85" s="210"/>
      <c r="CJN85" s="211"/>
      <c r="CJO85" s="209"/>
      <c r="CJQ85" s="208"/>
      <c r="CJV85" s="209"/>
      <c r="CJW85" s="209"/>
      <c r="CJX85" s="209"/>
      <c r="CJY85" s="210"/>
      <c r="CJZ85" s="211"/>
      <c r="CKA85" s="209"/>
      <c r="CKC85" s="208"/>
      <c r="CKH85" s="209"/>
      <c r="CKI85" s="209"/>
      <c r="CKJ85" s="209"/>
      <c r="CKK85" s="210"/>
      <c r="CKL85" s="211"/>
      <c r="CKM85" s="209"/>
      <c r="CKO85" s="208"/>
      <c r="CKT85" s="209"/>
      <c r="CKU85" s="209"/>
      <c r="CKV85" s="209"/>
      <c r="CKW85" s="210"/>
      <c r="CKX85" s="211"/>
      <c r="CKY85" s="209"/>
      <c r="CLA85" s="208"/>
      <c r="CLF85" s="209"/>
      <c r="CLG85" s="209"/>
      <c r="CLH85" s="209"/>
      <c r="CLI85" s="210"/>
      <c r="CLJ85" s="211"/>
      <c r="CLK85" s="209"/>
      <c r="CLM85" s="208"/>
      <c r="CLR85" s="209"/>
      <c r="CLS85" s="209"/>
      <c r="CLT85" s="209"/>
      <c r="CLU85" s="210"/>
      <c r="CLV85" s="211"/>
      <c r="CLW85" s="209"/>
      <c r="CLY85" s="208"/>
      <c r="CMD85" s="209"/>
      <c r="CME85" s="209"/>
      <c r="CMF85" s="209"/>
      <c r="CMG85" s="210"/>
      <c r="CMH85" s="211"/>
      <c r="CMI85" s="209"/>
      <c r="CMK85" s="208"/>
      <c r="CMP85" s="209"/>
      <c r="CMQ85" s="209"/>
      <c r="CMR85" s="209"/>
      <c r="CMS85" s="210"/>
      <c r="CMT85" s="211"/>
      <c r="CMU85" s="209"/>
      <c r="CMW85" s="208"/>
      <c r="CNB85" s="209"/>
      <c r="CNC85" s="209"/>
      <c r="CND85" s="209"/>
      <c r="CNE85" s="210"/>
      <c r="CNF85" s="211"/>
      <c r="CNG85" s="209"/>
      <c r="CNI85" s="208"/>
      <c r="CNN85" s="209"/>
      <c r="CNO85" s="209"/>
      <c r="CNP85" s="209"/>
      <c r="CNQ85" s="210"/>
      <c r="CNR85" s="211"/>
      <c r="CNS85" s="209"/>
      <c r="CNU85" s="208"/>
      <c r="CNZ85" s="209"/>
      <c r="COA85" s="209"/>
      <c r="COB85" s="209"/>
      <c r="COC85" s="210"/>
      <c r="COD85" s="211"/>
      <c r="COE85" s="209"/>
      <c r="COG85" s="208"/>
      <c r="COL85" s="209"/>
      <c r="COM85" s="209"/>
      <c r="CON85" s="209"/>
      <c r="COO85" s="210"/>
      <c r="COP85" s="211"/>
      <c r="COQ85" s="209"/>
      <c r="COS85" s="208"/>
      <c r="COX85" s="209"/>
      <c r="COY85" s="209"/>
      <c r="COZ85" s="209"/>
      <c r="CPA85" s="210"/>
      <c r="CPB85" s="211"/>
      <c r="CPC85" s="209"/>
      <c r="CPE85" s="208"/>
      <c r="CPJ85" s="209"/>
      <c r="CPK85" s="209"/>
      <c r="CPL85" s="209"/>
      <c r="CPM85" s="210"/>
      <c r="CPN85" s="211"/>
      <c r="CPO85" s="209"/>
      <c r="CPQ85" s="208"/>
      <c r="CPV85" s="209"/>
      <c r="CPW85" s="209"/>
      <c r="CPX85" s="209"/>
      <c r="CPY85" s="210"/>
      <c r="CPZ85" s="211"/>
      <c r="CQA85" s="209"/>
      <c r="CQC85" s="208"/>
      <c r="CQH85" s="209"/>
      <c r="CQI85" s="209"/>
      <c r="CQJ85" s="209"/>
      <c r="CQK85" s="210"/>
      <c r="CQL85" s="211"/>
      <c r="CQM85" s="209"/>
      <c r="CQO85" s="208"/>
      <c r="CQT85" s="209"/>
      <c r="CQU85" s="209"/>
      <c r="CQV85" s="209"/>
      <c r="CQW85" s="210"/>
      <c r="CQX85" s="211"/>
      <c r="CQY85" s="209"/>
      <c r="CRA85" s="208"/>
      <c r="CRF85" s="209"/>
      <c r="CRG85" s="209"/>
      <c r="CRH85" s="209"/>
      <c r="CRI85" s="210"/>
      <c r="CRJ85" s="211"/>
      <c r="CRK85" s="209"/>
      <c r="CRM85" s="208"/>
      <c r="CRR85" s="209"/>
      <c r="CRS85" s="209"/>
      <c r="CRT85" s="209"/>
      <c r="CRU85" s="210"/>
      <c r="CRV85" s="211"/>
      <c r="CRW85" s="209"/>
      <c r="CRY85" s="208"/>
      <c r="CSD85" s="209"/>
      <c r="CSE85" s="209"/>
      <c r="CSF85" s="209"/>
      <c r="CSG85" s="210"/>
      <c r="CSH85" s="211"/>
      <c r="CSI85" s="209"/>
      <c r="CSK85" s="208"/>
      <c r="CSP85" s="209"/>
      <c r="CSQ85" s="209"/>
      <c r="CSR85" s="209"/>
      <c r="CSS85" s="210"/>
      <c r="CST85" s="211"/>
      <c r="CSU85" s="209"/>
      <c r="CSW85" s="208"/>
      <c r="CTB85" s="209"/>
      <c r="CTC85" s="209"/>
      <c r="CTD85" s="209"/>
      <c r="CTE85" s="210"/>
      <c r="CTF85" s="211"/>
      <c r="CTG85" s="209"/>
      <c r="CTI85" s="208"/>
      <c r="CTN85" s="209"/>
      <c r="CTO85" s="209"/>
      <c r="CTP85" s="209"/>
      <c r="CTQ85" s="210"/>
      <c r="CTR85" s="211"/>
      <c r="CTS85" s="209"/>
      <c r="CTU85" s="208"/>
      <c r="CTZ85" s="209"/>
      <c r="CUA85" s="209"/>
      <c r="CUB85" s="209"/>
      <c r="CUC85" s="210"/>
      <c r="CUD85" s="211"/>
      <c r="CUE85" s="209"/>
      <c r="CUG85" s="208"/>
      <c r="CUL85" s="209"/>
      <c r="CUM85" s="209"/>
      <c r="CUN85" s="209"/>
      <c r="CUO85" s="210"/>
      <c r="CUP85" s="211"/>
      <c r="CUQ85" s="209"/>
      <c r="CUS85" s="208"/>
      <c r="CUX85" s="209"/>
      <c r="CUY85" s="209"/>
      <c r="CUZ85" s="209"/>
      <c r="CVA85" s="210"/>
      <c r="CVB85" s="211"/>
      <c r="CVC85" s="209"/>
      <c r="CVE85" s="208"/>
      <c r="CVJ85" s="209"/>
      <c r="CVK85" s="209"/>
      <c r="CVL85" s="209"/>
      <c r="CVM85" s="210"/>
      <c r="CVN85" s="211"/>
      <c r="CVO85" s="209"/>
      <c r="CVQ85" s="208"/>
      <c r="CVV85" s="209"/>
      <c r="CVW85" s="209"/>
      <c r="CVX85" s="209"/>
      <c r="CVY85" s="210"/>
      <c r="CVZ85" s="211"/>
      <c r="CWA85" s="209"/>
      <c r="CWC85" s="208"/>
      <c r="CWH85" s="209"/>
      <c r="CWI85" s="209"/>
      <c r="CWJ85" s="209"/>
      <c r="CWK85" s="210"/>
      <c r="CWL85" s="211"/>
      <c r="CWM85" s="209"/>
      <c r="CWO85" s="208"/>
      <c r="CWT85" s="209"/>
      <c r="CWU85" s="209"/>
      <c r="CWV85" s="209"/>
      <c r="CWW85" s="210"/>
      <c r="CWX85" s="211"/>
      <c r="CWY85" s="209"/>
      <c r="CXA85" s="208"/>
      <c r="CXF85" s="209"/>
      <c r="CXG85" s="209"/>
      <c r="CXH85" s="209"/>
      <c r="CXI85" s="210"/>
      <c r="CXJ85" s="211"/>
      <c r="CXK85" s="209"/>
      <c r="CXM85" s="208"/>
      <c r="CXR85" s="209"/>
      <c r="CXS85" s="209"/>
      <c r="CXT85" s="209"/>
      <c r="CXU85" s="210"/>
      <c r="CXV85" s="211"/>
      <c r="CXW85" s="209"/>
      <c r="CXY85" s="208"/>
      <c r="CYD85" s="209"/>
      <c r="CYE85" s="209"/>
      <c r="CYF85" s="209"/>
      <c r="CYG85" s="210"/>
      <c r="CYH85" s="211"/>
      <c r="CYI85" s="209"/>
      <c r="CYK85" s="208"/>
      <c r="CYP85" s="209"/>
      <c r="CYQ85" s="209"/>
      <c r="CYR85" s="209"/>
      <c r="CYS85" s="210"/>
      <c r="CYT85" s="211"/>
      <c r="CYU85" s="209"/>
      <c r="CYW85" s="208"/>
      <c r="CZB85" s="209"/>
      <c r="CZC85" s="209"/>
      <c r="CZD85" s="209"/>
      <c r="CZE85" s="210"/>
      <c r="CZF85" s="211"/>
      <c r="CZG85" s="209"/>
      <c r="CZI85" s="208"/>
      <c r="CZN85" s="209"/>
      <c r="CZO85" s="209"/>
      <c r="CZP85" s="209"/>
      <c r="CZQ85" s="210"/>
      <c r="CZR85" s="211"/>
      <c r="CZS85" s="209"/>
      <c r="CZU85" s="208"/>
      <c r="CZZ85" s="209"/>
      <c r="DAA85" s="209"/>
      <c r="DAB85" s="209"/>
      <c r="DAC85" s="210"/>
      <c r="DAD85" s="211"/>
      <c r="DAE85" s="209"/>
      <c r="DAG85" s="208"/>
      <c r="DAL85" s="209"/>
      <c r="DAM85" s="209"/>
      <c r="DAN85" s="209"/>
      <c r="DAO85" s="210"/>
      <c r="DAP85" s="211"/>
      <c r="DAQ85" s="209"/>
      <c r="DAS85" s="208"/>
      <c r="DAX85" s="209"/>
      <c r="DAY85" s="209"/>
      <c r="DAZ85" s="209"/>
      <c r="DBA85" s="210"/>
      <c r="DBB85" s="211"/>
      <c r="DBC85" s="209"/>
      <c r="DBE85" s="208"/>
      <c r="DBJ85" s="209"/>
      <c r="DBK85" s="209"/>
      <c r="DBL85" s="209"/>
      <c r="DBM85" s="210"/>
      <c r="DBN85" s="211"/>
      <c r="DBO85" s="209"/>
      <c r="DBQ85" s="208"/>
      <c r="DBV85" s="209"/>
      <c r="DBW85" s="209"/>
      <c r="DBX85" s="209"/>
      <c r="DBY85" s="210"/>
      <c r="DBZ85" s="211"/>
      <c r="DCA85" s="209"/>
      <c r="DCC85" s="208"/>
      <c r="DCH85" s="209"/>
      <c r="DCI85" s="209"/>
      <c r="DCJ85" s="209"/>
      <c r="DCK85" s="210"/>
      <c r="DCL85" s="211"/>
      <c r="DCM85" s="209"/>
      <c r="DCO85" s="208"/>
      <c r="DCT85" s="209"/>
      <c r="DCU85" s="209"/>
      <c r="DCV85" s="209"/>
      <c r="DCW85" s="210"/>
      <c r="DCX85" s="211"/>
      <c r="DCY85" s="209"/>
      <c r="DDA85" s="208"/>
      <c r="DDF85" s="209"/>
      <c r="DDG85" s="209"/>
      <c r="DDH85" s="209"/>
      <c r="DDI85" s="210"/>
      <c r="DDJ85" s="211"/>
      <c r="DDK85" s="209"/>
      <c r="DDM85" s="208"/>
      <c r="DDR85" s="209"/>
      <c r="DDS85" s="209"/>
      <c r="DDT85" s="209"/>
      <c r="DDU85" s="210"/>
      <c r="DDV85" s="211"/>
      <c r="DDW85" s="209"/>
      <c r="DDY85" s="208"/>
      <c r="DED85" s="209"/>
      <c r="DEE85" s="209"/>
      <c r="DEF85" s="209"/>
      <c r="DEG85" s="210"/>
      <c r="DEH85" s="211"/>
      <c r="DEI85" s="209"/>
      <c r="DEK85" s="208"/>
      <c r="DEP85" s="209"/>
      <c r="DEQ85" s="209"/>
      <c r="DER85" s="209"/>
      <c r="DES85" s="210"/>
      <c r="DET85" s="211"/>
      <c r="DEU85" s="209"/>
      <c r="DEW85" s="208"/>
      <c r="DFB85" s="209"/>
      <c r="DFC85" s="209"/>
      <c r="DFD85" s="209"/>
      <c r="DFE85" s="210"/>
      <c r="DFF85" s="211"/>
      <c r="DFG85" s="209"/>
      <c r="DFI85" s="208"/>
      <c r="DFN85" s="209"/>
      <c r="DFO85" s="209"/>
      <c r="DFP85" s="209"/>
      <c r="DFQ85" s="210"/>
      <c r="DFR85" s="211"/>
      <c r="DFS85" s="209"/>
      <c r="DFU85" s="208"/>
      <c r="DFZ85" s="209"/>
      <c r="DGA85" s="209"/>
      <c r="DGB85" s="209"/>
      <c r="DGC85" s="210"/>
      <c r="DGD85" s="211"/>
      <c r="DGE85" s="209"/>
      <c r="DGG85" s="208"/>
      <c r="DGL85" s="209"/>
      <c r="DGM85" s="209"/>
      <c r="DGN85" s="209"/>
      <c r="DGO85" s="210"/>
      <c r="DGP85" s="211"/>
      <c r="DGQ85" s="209"/>
      <c r="DGS85" s="208"/>
      <c r="DGX85" s="209"/>
      <c r="DGY85" s="209"/>
      <c r="DGZ85" s="209"/>
      <c r="DHA85" s="210"/>
      <c r="DHB85" s="211"/>
      <c r="DHC85" s="209"/>
      <c r="DHE85" s="208"/>
      <c r="DHJ85" s="209"/>
      <c r="DHK85" s="209"/>
      <c r="DHL85" s="209"/>
      <c r="DHM85" s="210"/>
      <c r="DHN85" s="211"/>
      <c r="DHO85" s="209"/>
      <c r="DHQ85" s="208"/>
      <c r="DHV85" s="209"/>
      <c r="DHW85" s="209"/>
      <c r="DHX85" s="209"/>
      <c r="DHY85" s="210"/>
      <c r="DHZ85" s="211"/>
      <c r="DIA85" s="209"/>
      <c r="DIC85" s="208"/>
      <c r="DIH85" s="209"/>
      <c r="DII85" s="209"/>
      <c r="DIJ85" s="209"/>
      <c r="DIK85" s="210"/>
      <c r="DIL85" s="211"/>
      <c r="DIM85" s="209"/>
      <c r="DIO85" s="208"/>
      <c r="DIT85" s="209"/>
      <c r="DIU85" s="209"/>
      <c r="DIV85" s="209"/>
      <c r="DIW85" s="210"/>
      <c r="DIX85" s="211"/>
      <c r="DIY85" s="209"/>
      <c r="DJA85" s="208"/>
      <c r="DJF85" s="209"/>
      <c r="DJG85" s="209"/>
      <c r="DJH85" s="209"/>
      <c r="DJI85" s="210"/>
      <c r="DJJ85" s="211"/>
      <c r="DJK85" s="209"/>
      <c r="DJM85" s="208"/>
      <c r="DJR85" s="209"/>
      <c r="DJS85" s="209"/>
      <c r="DJT85" s="209"/>
      <c r="DJU85" s="210"/>
      <c r="DJV85" s="211"/>
      <c r="DJW85" s="209"/>
      <c r="DJY85" s="208"/>
      <c r="DKD85" s="209"/>
      <c r="DKE85" s="209"/>
      <c r="DKF85" s="209"/>
      <c r="DKG85" s="210"/>
      <c r="DKH85" s="211"/>
      <c r="DKI85" s="209"/>
      <c r="DKK85" s="208"/>
      <c r="DKP85" s="209"/>
      <c r="DKQ85" s="209"/>
      <c r="DKR85" s="209"/>
      <c r="DKS85" s="210"/>
      <c r="DKT85" s="211"/>
      <c r="DKU85" s="209"/>
      <c r="DKW85" s="208"/>
      <c r="DLB85" s="209"/>
      <c r="DLC85" s="209"/>
      <c r="DLD85" s="209"/>
      <c r="DLE85" s="210"/>
      <c r="DLF85" s="211"/>
      <c r="DLG85" s="209"/>
      <c r="DLI85" s="208"/>
      <c r="DLN85" s="209"/>
      <c r="DLO85" s="209"/>
      <c r="DLP85" s="209"/>
      <c r="DLQ85" s="210"/>
      <c r="DLR85" s="211"/>
      <c r="DLS85" s="209"/>
      <c r="DLU85" s="208"/>
      <c r="DLZ85" s="209"/>
      <c r="DMA85" s="209"/>
      <c r="DMB85" s="209"/>
      <c r="DMC85" s="210"/>
      <c r="DMD85" s="211"/>
      <c r="DME85" s="209"/>
      <c r="DMG85" s="208"/>
      <c r="DML85" s="209"/>
      <c r="DMM85" s="209"/>
      <c r="DMN85" s="209"/>
      <c r="DMO85" s="210"/>
      <c r="DMP85" s="211"/>
      <c r="DMQ85" s="209"/>
      <c r="DMS85" s="208"/>
      <c r="DMX85" s="209"/>
      <c r="DMY85" s="209"/>
      <c r="DMZ85" s="209"/>
      <c r="DNA85" s="210"/>
      <c r="DNB85" s="211"/>
      <c r="DNC85" s="209"/>
      <c r="DNE85" s="208"/>
      <c r="DNJ85" s="209"/>
      <c r="DNK85" s="209"/>
      <c r="DNL85" s="209"/>
      <c r="DNM85" s="210"/>
      <c r="DNN85" s="211"/>
      <c r="DNO85" s="209"/>
      <c r="DNQ85" s="208"/>
      <c r="DNV85" s="209"/>
      <c r="DNW85" s="209"/>
      <c r="DNX85" s="209"/>
      <c r="DNY85" s="210"/>
      <c r="DNZ85" s="211"/>
      <c r="DOA85" s="209"/>
      <c r="DOC85" s="208"/>
      <c r="DOH85" s="209"/>
      <c r="DOI85" s="209"/>
      <c r="DOJ85" s="209"/>
      <c r="DOK85" s="210"/>
      <c r="DOL85" s="211"/>
      <c r="DOM85" s="209"/>
      <c r="DOO85" s="208"/>
      <c r="DOT85" s="209"/>
      <c r="DOU85" s="209"/>
      <c r="DOV85" s="209"/>
      <c r="DOW85" s="210"/>
      <c r="DOX85" s="211"/>
      <c r="DOY85" s="209"/>
      <c r="DPA85" s="208"/>
      <c r="DPF85" s="209"/>
      <c r="DPG85" s="209"/>
      <c r="DPH85" s="209"/>
      <c r="DPI85" s="210"/>
      <c r="DPJ85" s="211"/>
      <c r="DPK85" s="209"/>
      <c r="DPM85" s="208"/>
      <c r="DPR85" s="209"/>
      <c r="DPS85" s="209"/>
      <c r="DPT85" s="209"/>
      <c r="DPU85" s="210"/>
      <c r="DPV85" s="211"/>
      <c r="DPW85" s="209"/>
      <c r="DPY85" s="208"/>
      <c r="DQD85" s="209"/>
      <c r="DQE85" s="209"/>
      <c r="DQF85" s="209"/>
      <c r="DQG85" s="210"/>
      <c r="DQH85" s="211"/>
      <c r="DQI85" s="209"/>
      <c r="DQK85" s="208"/>
      <c r="DQP85" s="209"/>
      <c r="DQQ85" s="209"/>
      <c r="DQR85" s="209"/>
      <c r="DQS85" s="210"/>
      <c r="DQT85" s="211"/>
      <c r="DQU85" s="209"/>
      <c r="DQW85" s="208"/>
      <c r="DRB85" s="209"/>
      <c r="DRC85" s="209"/>
      <c r="DRD85" s="209"/>
      <c r="DRE85" s="210"/>
      <c r="DRF85" s="211"/>
      <c r="DRG85" s="209"/>
      <c r="DRI85" s="208"/>
      <c r="DRN85" s="209"/>
      <c r="DRO85" s="209"/>
      <c r="DRP85" s="209"/>
      <c r="DRQ85" s="210"/>
      <c r="DRR85" s="211"/>
      <c r="DRS85" s="209"/>
      <c r="DRU85" s="208"/>
      <c r="DRZ85" s="209"/>
      <c r="DSA85" s="209"/>
      <c r="DSB85" s="209"/>
      <c r="DSC85" s="210"/>
      <c r="DSD85" s="211"/>
      <c r="DSE85" s="209"/>
      <c r="DSG85" s="208"/>
      <c r="DSL85" s="209"/>
      <c r="DSM85" s="209"/>
      <c r="DSN85" s="209"/>
      <c r="DSO85" s="210"/>
      <c r="DSP85" s="211"/>
      <c r="DSQ85" s="209"/>
      <c r="DSS85" s="208"/>
      <c r="DSX85" s="209"/>
      <c r="DSY85" s="209"/>
      <c r="DSZ85" s="209"/>
      <c r="DTA85" s="210"/>
      <c r="DTB85" s="211"/>
      <c r="DTC85" s="209"/>
      <c r="DTE85" s="208"/>
      <c r="DTJ85" s="209"/>
      <c r="DTK85" s="209"/>
      <c r="DTL85" s="209"/>
      <c r="DTM85" s="210"/>
      <c r="DTN85" s="211"/>
      <c r="DTO85" s="209"/>
      <c r="DTQ85" s="208"/>
      <c r="DTV85" s="209"/>
      <c r="DTW85" s="209"/>
      <c r="DTX85" s="209"/>
      <c r="DTY85" s="210"/>
      <c r="DTZ85" s="211"/>
      <c r="DUA85" s="209"/>
      <c r="DUC85" s="208"/>
      <c r="DUH85" s="209"/>
      <c r="DUI85" s="209"/>
      <c r="DUJ85" s="209"/>
      <c r="DUK85" s="210"/>
      <c r="DUL85" s="211"/>
      <c r="DUM85" s="209"/>
      <c r="DUO85" s="208"/>
      <c r="DUT85" s="209"/>
      <c r="DUU85" s="209"/>
      <c r="DUV85" s="209"/>
      <c r="DUW85" s="210"/>
      <c r="DUX85" s="211"/>
      <c r="DUY85" s="209"/>
      <c r="DVA85" s="208"/>
      <c r="DVF85" s="209"/>
      <c r="DVG85" s="209"/>
      <c r="DVH85" s="209"/>
      <c r="DVI85" s="210"/>
      <c r="DVJ85" s="211"/>
      <c r="DVK85" s="209"/>
      <c r="DVM85" s="208"/>
      <c r="DVR85" s="209"/>
      <c r="DVS85" s="209"/>
      <c r="DVT85" s="209"/>
      <c r="DVU85" s="210"/>
      <c r="DVV85" s="211"/>
      <c r="DVW85" s="209"/>
      <c r="DVY85" s="208"/>
      <c r="DWD85" s="209"/>
      <c r="DWE85" s="209"/>
      <c r="DWF85" s="209"/>
      <c r="DWG85" s="210"/>
      <c r="DWH85" s="211"/>
      <c r="DWI85" s="209"/>
      <c r="DWK85" s="208"/>
      <c r="DWP85" s="209"/>
      <c r="DWQ85" s="209"/>
      <c r="DWR85" s="209"/>
      <c r="DWS85" s="210"/>
      <c r="DWT85" s="211"/>
      <c r="DWU85" s="209"/>
      <c r="DWW85" s="208"/>
      <c r="DXB85" s="209"/>
      <c r="DXC85" s="209"/>
      <c r="DXD85" s="209"/>
      <c r="DXE85" s="210"/>
      <c r="DXF85" s="211"/>
      <c r="DXG85" s="209"/>
      <c r="DXI85" s="208"/>
      <c r="DXN85" s="209"/>
      <c r="DXO85" s="209"/>
      <c r="DXP85" s="209"/>
      <c r="DXQ85" s="210"/>
      <c r="DXR85" s="211"/>
      <c r="DXS85" s="209"/>
      <c r="DXU85" s="208"/>
      <c r="DXZ85" s="209"/>
      <c r="DYA85" s="209"/>
      <c r="DYB85" s="209"/>
      <c r="DYC85" s="210"/>
      <c r="DYD85" s="211"/>
      <c r="DYE85" s="209"/>
      <c r="DYG85" s="208"/>
      <c r="DYL85" s="209"/>
      <c r="DYM85" s="209"/>
      <c r="DYN85" s="209"/>
      <c r="DYO85" s="210"/>
      <c r="DYP85" s="211"/>
      <c r="DYQ85" s="209"/>
      <c r="DYS85" s="208"/>
      <c r="DYX85" s="209"/>
      <c r="DYY85" s="209"/>
      <c r="DYZ85" s="209"/>
      <c r="DZA85" s="210"/>
      <c r="DZB85" s="211"/>
      <c r="DZC85" s="209"/>
      <c r="DZE85" s="208"/>
      <c r="DZJ85" s="209"/>
      <c r="DZK85" s="209"/>
      <c r="DZL85" s="209"/>
      <c r="DZM85" s="210"/>
      <c r="DZN85" s="211"/>
      <c r="DZO85" s="209"/>
      <c r="DZQ85" s="208"/>
      <c r="DZV85" s="209"/>
      <c r="DZW85" s="209"/>
      <c r="DZX85" s="209"/>
      <c r="DZY85" s="210"/>
      <c r="DZZ85" s="211"/>
      <c r="EAA85" s="209"/>
      <c r="EAC85" s="208"/>
      <c r="EAH85" s="209"/>
      <c r="EAI85" s="209"/>
      <c r="EAJ85" s="209"/>
      <c r="EAK85" s="210"/>
      <c r="EAL85" s="211"/>
      <c r="EAM85" s="209"/>
      <c r="EAO85" s="208"/>
      <c r="EAT85" s="209"/>
      <c r="EAU85" s="209"/>
      <c r="EAV85" s="209"/>
      <c r="EAW85" s="210"/>
      <c r="EAX85" s="211"/>
      <c r="EAY85" s="209"/>
      <c r="EBA85" s="208"/>
      <c r="EBF85" s="209"/>
      <c r="EBG85" s="209"/>
      <c r="EBH85" s="209"/>
      <c r="EBI85" s="210"/>
      <c r="EBJ85" s="211"/>
      <c r="EBK85" s="209"/>
      <c r="EBM85" s="208"/>
      <c r="EBR85" s="209"/>
      <c r="EBS85" s="209"/>
      <c r="EBT85" s="209"/>
      <c r="EBU85" s="210"/>
      <c r="EBV85" s="211"/>
      <c r="EBW85" s="209"/>
      <c r="EBY85" s="208"/>
      <c r="ECD85" s="209"/>
      <c r="ECE85" s="209"/>
      <c r="ECF85" s="209"/>
      <c r="ECG85" s="210"/>
      <c r="ECH85" s="211"/>
      <c r="ECI85" s="209"/>
      <c r="ECK85" s="208"/>
      <c r="ECP85" s="209"/>
      <c r="ECQ85" s="209"/>
      <c r="ECR85" s="209"/>
      <c r="ECS85" s="210"/>
      <c r="ECT85" s="211"/>
      <c r="ECU85" s="209"/>
      <c r="ECW85" s="208"/>
      <c r="EDB85" s="209"/>
      <c r="EDC85" s="209"/>
      <c r="EDD85" s="209"/>
      <c r="EDE85" s="210"/>
      <c r="EDF85" s="211"/>
      <c r="EDG85" s="209"/>
      <c r="EDI85" s="208"/>
      <c r="EDN85" s="209"/>
      <c r="EDO85" s="209"/>
      <c r="EDP85" s="209"/>
      <c r="EDQ85" s="210"/>
      <c r="EDR85" s="211"/>
      <c r="EDS85" s="209"/>
      <c r="EDU85" s="208"/>
      <c r="EDZ85" s="209"/>
      <c r="EEA85" s="209"/>
      <c r="EEB85" s="209"/>
      <c r="EEC85" s="210"/>
      <c r="EED85" s="211"/>
      <c r="EEE85" s="209"/>
      <c r="EEG85" s="208"/>
      <c r="EEL85" s="209"/>
      <c r="EEM85" s="209"/>
      <c r="EEN85" s="209"/>
      <c r="EEO85" s="210"/>
      <c r="EEP85" s="211"/>
      <c r="EEQ85" s="209"/>
      <c r="EES85" s="208"/>
      <c r="EEX85" s="209"/>
      <c r="EEY85" s="209"/>
      <c r="EEZ85" s="209"/>
      <c r="EFA85" s="210"/>
      <c r="EFB85" s="211"/>
      <c r="EFC85" s="209"/>
      <c r="EFE85" s="208"/>
      <c r="EFJ85" s="209"/>
      <c r="EFK85" s="209"/>
      <c r="EFL85" s="209"/>
      <c r="EFM85" s="210"/>
      <c r="EFN85" s="211"/>
      <c r="EFO85" s="209"/>
      <c r="EFQ85" s="208"/>
      <c r="EFV85" s="209"/>
      <c r="EFW85" s="209"/>
      <c r="EFX85" s="209"/>
      <c r="EFY85" s="210"/>
      <c r="EFZ85" s="211"/>
      <c r="EGA85" s="209"/>
      <c r="EGC85" s="208"/>
      <c r="EGH85" s="209"/>
      <c r="EGI85" s="209"/>
      <c r="EGJ85" s="209"/>
      <c r="EGK85" s="210"/>
      <c r="EGL85" s="211"/>
      <c r="EGM85" s="209"/>
      <c r="EGO85" s="208"/>
      <c r="EGT85" s="209"/>
      <c r="EGU85" s="209"/>
      <c r="EGV85" s="209"/>
      <c r="EGW85" s="210"/>
      <c r="EGX85" s="211"/>
      <c r="EGY85" s="209"/>
      <c r="EHA85" s="208"/>
      <c r="EHF85" s="209"/>
      <c r="EHG85" s="209"/>
      <c r="EHH85" s="209"/>
      <c r="EHI85" s="210"/>
      <c r="EHJ85" s="211"/>
      <c r="EHK85" s="209"/>
      <c r="EHM85" s="208"/>
      <c r="EHR85" s="209"/>
      <c r="EHS85" s="209"/>
      <c r="EHT85" s="209"/>
      <c r="EHU85" s="210"/>
      <c r="EHV85" s="211"/>
      <c r="EHW85" s="209"/>
      <c r="EHY85" s="208"/>
      <c r="EID85" s="209"/>
      <c r="EIE85" s="209"/>
      <c r="EIF85" s="209"/>
      <c r="EIG85" s="210"/>
      <c r="EIH85" s="211"/>
      <c r="EII85" s="209"/>
      <c r="EIK85" s="208"/>
      <c r="EIP85" s="209"/>
      <c r="EIQ85" s="209"/>
      <c r="EIR85" s="209"/>
      <c r="EIS85" s="210"/>
      <c r="EIT85" s="211"/>
      <c r="EIU85" s="209"/>
      <c r="EIW85" s="208"/>
      <c r="EJB85" s="209"/>
      <c r="EJC85" s="209"/>
      <c r="EJD85" s="209"/>
      <c r="EJE85" s="210"/>
      <c r="EJF85" s="211"/>
      <c r="EJG85" s="209"/>
      <c r="EJI85" s="208"/>
      <c r="EJN85" s="209"/>
      <c r="EJO85" s="209"/>
      <c r="EJP85" s="209"/>
      <c r="EJQ85" s="210"/>
      <c r="EJR85" s="211"/>
      <c r="EJS85" s="209"/>
      <c r="EJU85" s="208"/>
      <c r="EJZ85" s="209"/>
      <c r="EKA85" s="209"/>
      <c r="EKB85" s="209"/>
      <c r="EKC85" s="210"/>
      <c r="EKD85" s="211"/>
      <c r="EKE85" s="209"/>
      <c r="EKG85" s="208"/>
      <c r="EKL85" s="209"/>
      <c r="EKM85" s="209"/>
      <c r="EKN85" s="209"/>
      <c r="EKO85" s="210"/>
      <c r="EKP85" s="211"/>
      <c r="EKQ85" s="209"/>
      <c r="EKS85" s="208"/>
      <c r="EKX85" s="209"/>
      <c r="EKY85" s="209"/>
      <c r="EKZ85" s="209"/>
      <c r="ELA85" s="210"/>
      <c r="ELB85" s="211"/>
      <c r="ELC85" s="209"/>
      <c r="ELE85" s="208"/>
      <c r="ELJ85" s="209"/>
      <c r="ELK85" s="209"/>
      <c r="ELL85" s="209"/>
      <c r="ELM85" s="210"/>
      <c r="ELN85" s="211"/>
      <c r="ELO85" s="209"/>
      <c r="ELQ85" s="208"/>
      <c r="ELV85" s="209"/>
      <c r="ELW85" s="209"/>
      <c r="ELX85" s="209"/>
      <c r="ELY85" s="210"/>
      <c r="ELZ85" s="211"/>
      <c r="EMA85" s="209"/>
      <c r="EMC85" s="208"/>
      <c r="EMH85" s="209"/>
      <c r="EMI85" s="209"/>
      <c r="EMJ85" s="209"/>
      <c r="EMK85" s="210"/>
      <c r="EML85" s="211"/>
      <c r="EMM85" s="209"/>
      <c r="EMO85" s="208"/>
      <c r="EMT85" s="209"/>
      <c r="EMU85" s="209"/>
      <c r="EMV85" s="209"/>
      <c r="EMW85" s="210"/>
      <c r="EMX85" s="211"/>
      <c r="EMY85" s="209"/>
      <c r="ENA85" s="208"/>
      <c r="ENF85" s="209"/>
      <c r="ENG85" s="209"/>
      <c r="ENH85" s="209"/>
      <c r="ENI85" s="210"/>
      <c r="ENJ85" s="211"/>
      <c r="ENK85" s="209"/>
      <c r="ENM85" s="208"/>
      <c r="ENR85" s="209"/>
      <c r="ENS85" s="209"/>
      <c r="ENT85" s="209"/>
      <c r="ENU85" s="210"/>
      <c r="ENV85" s="211"/>
      <c r="ENW85" s="209"/>
      <c r="ENY85" s="208"/>
      <c r="EOD85" s="209"/>
      <c r="EOE85" s="209"/>
      <c r="EOF85" s="209"/>
      <c r="EOG85" s="210"/>
      <c r="EOH85" s="211"/>
      <c r="EOI85" s="209"/>
      <c r="EOK85" s="208"/>
      <c r="EOP85" s="209"/>
      <c r="EOQ85" s="209"/>
      <c r="EOR85" s="209"/>
      <c r="EOS85" s="210"/>
      <c r="EOT85" s="211"/>
      <c r="EOU85" s="209"/>
      <c r="EOW85" s="208"/>
      <c r="EPB85" s="209"/>
      <c r="EPC85" s="209"/>
      <c r="EPD85" s="209"/>
      <c r="EPE85" s="210"/>
      <c r="EPF85" s="211"/>
      <c r="EPG85" s="209"/>
      <c r="EPI85" s="208"/>
      <c r="EPN85" s="209"/>
      <c r="EPO85" s="209"/>
      <c r="EPP85" s="209"/>
      <c r="EPQ85" s="210"/>
      <c r="EPR85" s="211"/>
      <c r="EPS85" s="209"/>
      <c r="EPU85" s="208"/>
      <c r="EPZ85" s="209"/>
      <c r="EQA85" s="209"/>
      <c r="EQB85" s="209"/>
      <c r="EQC85" s="210"/>
      <c r="EQD85" s="211"/>
      <c r="EQE85" s="209"/>
      <c r="EQG85" s="208"/>
      <c r="EQL85" s="209"/>
      <c r="EQM85" s="209"/>
      <c r="EQN85" s="209"/>
      <c r="EQO85" s="210"/>
      <c r="EQP85" s="211"/>
      <c r="EQQ85" s="209"/>
      <c r="EQS85" s="208"/>
      <c r="EQX85" s="209"/>
      <c r="EQY85" s="209"/>
      <c r="EQZ85" s="209"/>
      <c r="ERA85" s="210"/>
      <c r="ERB85" s="211"/>
      <c r="ERC85" s="209"/>
      <c r="ERE85" s="208"/>
      <c r="ERJ85" s="209"/>
      <c r="ERK85" s="209"/>
      <c r="ERL85" s="209"/>
      <c r="ERM85" s="210"/>
      <c r="ERN85" s="211"/>
      <c r="ERO85" s="209"/>
      <c r="ERQ85" s="208"/>
      <c r="ERV85" s="209"/>
      <c r="ERW85" s="209"/>
      <c r="ERX85" s="209"/>
      <c r="ERY85" s="210"/>
      <c r="ERZ85" s="211"/>
      <c r="ESA85" s="209"/>
      <c r="ESC85" s="208"/>
      <c r="ESH85" s="209"/>
      <c r="ESI85" s="209"/>
      <c r="ESJ85" s="209"/>
      <c r="ESK85" s="210"/>
      <c r="ESL85" s="211"/>
      <c r="ESM85" s="209"/>
      <c r="ESO85" s="208"/>
      <c r="EST85" s="209"/>
      <c r="ESU85" s="209"/>
      <c r="ESV85" s="209"/>
      <c r="ESW85" s="210"/>
      <c r="ESX85" s="211"/>
      <c r="ESY85" s="209"/>
      <c r="ETA85" s="208"/>
      <c r="ETF85" s="209"/>
      <c r="ETG85" s="209"/>
      <c r="ETH85" s="209"/>
      <c r="ETI85" s="210"/>
      <c r="ETJ85" s="211"/>
      <c r="ETK85" s="209"/>
      <c r="ETM85" s="208"/>
      <c r="ETR85" s="209"/>
      <c r="ETS85" s="209"/>
      <c r="ETT85" s="209"/>
      <c r="ETU85" s="210"/>
      <c r="ETV85" s="211"/>
      <c r="ETW85" s="209"/>
      <c r="ETY85" s="208"/>
      <c r="EUD85" s="209"/>
      <c r="EUE85" s="209"/>
      <c r="EUF85" s="209"/>
      <c r="EUG85" s="210"/>
      <c r="EUH85" s="211"/>
      <c r="EUI85" s="209"/>
      <c r="EUK85" s="208"/>
      <c r="EUP85" s="209"/>
      <c r="EUQ85" s="209"/>
      <c r="EUR85" s="209"/>
      <c r="EUS85" s="210"/>
      <c r="EUT85" s="211"/>
      <c r="EUU85" s="209"/>
      <c r="EUW85" s="208"/>
      <c r="EVB85" s="209"/>
      <c r="EVC85" s="209"/>
      <c r="EVD85" s="209"/>
      <c r="EVE85" s="210"/>
      <c r="EVF85" s="211"/>
      <c r="EVG85" s="209"/>
      <c r="EVI85" s="208"/>
      <c r="EVN85" s="209"/>
      <c r="EVO85" s="209"/>
      <c r="EVP85" s="209"/>
      <c r="EVQ85" s="210"/>
      <c r="EVR85" s="211"/>
      <c r="EVS85" s="209"/>
      <c r="EVU85" s="208"/>
      <c r="EVZ85" s="209"/>
      <c r="EWA85" s="209"/>
      <c r="EWB85" s="209"/>
      <c r="EWC85" s="210"/>
      <c r="EWD85" s="211"/>
      <c r="EWE85" s="209"/>
      <c r="EWG85" s="208"/>
      <c r="EWL85" s="209"/>
      <c r="EWM85" s="209"/>
      <c r="EWN85" s="209"/>
      <c r="EWO85" s="210"/>
      <c r="EWP85" s="211"/>
      <c r="EWQ85" s="209"/>
      <c r="EWS85" s="208"/>
      <c r="EWX85" s="209"/>
      <c r="EWY85" s="209"/>
      <c r="EWZ85" s="209"/>
      <c r="EXA85" s="210"/>
      <c r="EXB85" s="211"/>
      <c r="EXC85" s="209"/>
      <c r="EXE85" s="208"/>
      <c r="EXJ85" s="209"/>
      <c r="EXK85" s="209"/>
      <c r="EXL85" s="209"/>
      <c r="EXM85" s="210"/>
      <c r="EXN85" s="211"/>
      <c r="EXO85" s="209"/>
      <c r="EXQ85" s="208"/>
      <c r="EXV85" s="209"/>
      <c r="EXW85" s="209"/>
      <c r="EXX85" s="209"/>
      <c r="EXY85" s="210"/>
      <c r="EXZ85" s="211"/>
      <c r="EYA85" s="209"/>
      <c r="EYC85" s="208"/>
      <c r="EYH85" s="209"/>
      <c r="EYI85" s="209"/>
      <c r="EYJ85" s="209"/>
      <c r="EYK85" s="210"/>
      <c r="EYL85" s="211"/>
      <c r="EYM85" s="209"/>
      <c r="EYO85" s="208"/>
      <c r="EYT85" s="209"/>
      <c r="EYU85" s="209"/>
      <c r="EYV85" s="209"/>
      <c r="EYW85" s="210"/>
      <c r="EYX85" s="211"/>
      <c r="EYY85" s="209"/>
      <c r="EZA85" s="208"/>
      <c r="EZF85" s="209"/>
      <c r="EZG85" s="209"/>
      <c r="EZH85" s="209"/>
      <c r="EZI85" s="210"/>
      <c r="EZJ85" s="211"/>
      <c r="EZK85" s="209"/>
      <c r="EZM85" s="208"/>
      <c r="EZR85" s="209"/>
      <c r="EZS85" s="209"/>
      <c r="EZT85" s="209"/>
      <c r="EZU85" s="210"/>
      <c r="EZV85" s="211"/>
      <c r="EZW85" s="209"/>
      <c r="EZY85" s="208"/>
      <c r="FAD85" s="209"/>
      <c r="FAE85" s="209"/>
      <c r="FAF85" s="209"/>
      <c r="FAG85" s="210"/>
      <c r="FAH85" s="211"/>
      <c r="FAI85" s="209"/>
      <c r="FAK85" s="208"/>
      <c r="FAP85" s="209"/>
      <c r="FAQ85" s="209"/>
      <c r="FAR85" s="209"/>
      <c r="FAS85" s="210"/>
      <c r="FAT85" s="211"/>
      <c r="FAU85" s="209"/>
      <c r="FAW85" s="208"/>
      <c r="FBB85" s="209"/>
      <c r="FBC85" s="209"/>
      <c r="FBD85" s="209"/>
      <c r="FBE85" s="210"/>
      <c r="FBF85" s="211"/>
      <c r="FBG85" s="209"/>
      <c r="FBI85" s="208"/>
      <c r="FBN85" s="209"/>
      <c r="FBO85" s="209"/>
      <c r="FBP85" s="209"/>
      <c r="FBQ85" s="210"/>
      <c r="FBR85" s="211"/>
      <c r="FBS85" s="209"/>
      <c r="FBU85" s="208"/>
      <c r="FBZ85" s="209"/>
      <c r="FCA85" s="209"/>
      <c r="FCB85" s="209"/>
      <c r="FCC85" s="210"/>
      <c r="FCD85" s="211"/>
      <c r="FCE85" s="209"/>
      <c r="FCG85" s="208"/>
      <c r="FCL85" s="209"/>
      <c r="FCM85" s="209"/>
      <c r="FCN85" s="209"/>
      <c r="FCO85" s="210"/>
      <c r="FCP85" s="211"/>
      <c r="FCQ85" s="209"/>
      <c r="FCS85" s="208"/>
      <c r="FCX85" s="209"/>
      <c r="FCY85" s="209"/>
      <c r="FCZ85" s="209"/>
      <c r="FDA85" s="210"/>
      <c r="FDB85" s="211"/>
      <c r="FDC85" s="209"/>
      <c r="FDE85" s="208"/>
      <c r="FDJ85" s="209"/>
      <c r="FDK85" s="209"/>
      <c r="FDL85" s="209"/>
      <c r="FDM85" s="210"/>
      <c r="FDN85" s="211"/>
      <c r="FDO85" s="209"/>
      <c r="FDQ85" s="208"/>
      <c r="FDV85" s="209"/>
      <c r="FDW85" s="209"/>
      <c r="FDX85" s="209"/>
      <c r="FDY85" s="210"/>
      <c r="FDZ85" s="211"/>
      <c r="FEA85" s="209"/>
      <c r="FEC85" s="208"/>
      <c r="FEH85" s="209"/>
      <c r="FEI85" s="209"/>
      <c r="FEJ85" s="209"/>
      <c r="FEK85" s="210"/>
      <c r="FEL85" s="211"/>
      <c r="FEM85" s="209"/>
      <c r="FEO85" s="208"/>
      <c r="FET85" s="209"/>
      <c r="FEU85" s="209"/>
      <c r="FEV85" s="209"/>
      <c r="FEW85" s="210"/>
      <c r="FEX85" s="211"/>
      <c r="FEY85" s="209"/>
      <c r="FFA85" s="208"/>
      <c r="FFF85" s="209"/>
      <c r="FFG85" s="209"/>
      <c r="FFH85" s="209"/>
      <c r="FFI85" s="210"/>
      <c r="FFJ85" s="211"/>
      <c r="FFK85" s="209"/>
      <c r="FFM85" s="208"/>
      <c r="FFR85" s="209"/>
      <c r="FFS85" s="209"/>
      <c r="FFT85" s="209"/>
      <c r="FFU85" s="210"/>
      <c r="FFV85" s="211"/>
      <c r="FFW85" s="209"/>
      <c r="FFY85" s="208"/>
      <c r="FGD85" s="209"/>
      <c r="FGE85" s="209"/>
      <c r="FGF85" s="209"/>
      <c r="FGG85" s="210"/>
      <c r="FGH85" s="211"/>
      <c r="FGI85" s="209"/>
      <c r="FGK85" s="208"/>
      <c r="FGP85" s="209"/>
      <c r="FGQ85" s="209"/>
      <c r="FGR85" s="209"/>
      <c r="FGS85" s="210"/>
      <c r="FGT85" s="211"/>
      <c r="FGU85" s="209"/>
      <c r="FGW85" s="208"/>
      <c r="FHB85" s="209"/>
      <c r="FHC85" s="209"/>
      <c r="FHD85" s="209"/>
      <c r="FHE85" s="210"/>
      <c r="FHF85" s="211"/>
      <c r="FHG85" s="209"/>
      <c r="FHI85" s="208"/>
      <c r="FHN85" s="209"/>
      <c r="FHO85" s="209"/>
      <c r="FHP85" s="209"/>
      <c r="FHQ85" s="210"/>
      <c r="FHR85" s="211"/>
      <c r="FHS85" s="209"/>
      <c r="FHU85" s="208"/>
      <c r="FHZ85" s="209"/>
      <c r="FIA85" s="209"/>
      <c r="FIB85" s="209"/>
      <c r="FIC85" s="210"/>
      <c r="FID85" s="211"/>
      <c r="FIE85" s="209"/>
      <c r="FIG85" s="208"/>
      <c r="FIL85" s="209"/>
      <c r="FIM85" s="209"/>
      <c r="FIN85" s="209"/>
      <c r="FIO85" s="210"/>
      <c r="FIP85" s="211"/>
      <c r="FIQ85" s="209"/>
      <c r="FIS85" s="208"/>
      <c r="FIX85" s="209"/>
      <c r="FIY85" s="209"/>
      <c r="FIZ85" s="209"/>
      <c r="FJA85" s="210"/>
      <c r="FJB85" s="211"/>
      <c r="FJC85" s="209"/>
      <c r="FJE85" s="208"/>
      <c r="FJJ85" s="209"/>
      <c r="FJK85" s="209"/>
      <c r="FJL85" s="209"/>
      <c r="FJM85" s="210"/>
      <c r="FJN85" s="211"/>
      <c r="FJO85" s="209"/>
      <c r="FJQ85" s="208"/>
      <c r="FJV85" s="209"/>
      <c r="FJW85" s="209"/>
      <c r="FJX85" s="209"/>
      <c r="FJY85" s="210"/>
      <c r="FJZ85" s="211"/>
      <c r="FKA85" s="209"/>
      <c r="FKC85" s="208"/>
      <c r="FKH85" s="209"/>
      <c r="FKI85" s="209"/>
      <c r="FKJ85" s="209"/>
      <c r="FKK85" s="210"/>
      <c r="FKL85" s="211"/>
      <c r="FKM85" s="209"/>
      <c r="FKO85" s="208"/>
      <c r="FKT85" s="209"/>
      <c r="FKU85" s="209"/>
      <c r="FKV85" s="209"/>
      <c r="FKW85" s="210"/>
      <c r="FKX85" s="211"/>
      <c r="FKY85" s="209"/>
      <c r="FLA85" s="208"/>
      <c r="FLF85" s="209"/>
      <c r="FLG85" s="209"/>
      <c r="FLH85" s="209"/>
      <c r="FLI85" s="210"/>
      <c r="FLJ85" s="211"/>
      <c r="FLK85" s="209"/>
      <c r="FLM85" s="208"/>
      <c r="FLR85" s="209"/>
      <c r="FLS85" s="209"/>
      <c r="FLT85" s="209"/>
      <c r="FLU85" s="210"/>
      <c r="FLV85" s="211"/>
      <c r="FLW85" s="209"/>
      <c r="FLY85" s="208"/>
      <c r="FMD85" s="209"/>
      <c r="FME85" s="209"/>
      <c r="FMF85" s="209"/>
      <c r="FMG85" s="210"/>
      <c r="FMH85" s="211"/>
      <c r="FMI85" s="209"/>
      <c r="FMK85" s="208"/>
      <c r="FMP85" s="209"/>
      <c r="FMQ85" s="209"/>
      <c r="FMR85" s="209"/>
      <c r="FMS85" s="210"/>
      <c r="FMT85" s="211"/>
      <c r="FMU85" s="209"/>
      <c r="FMW85" s="208"/>
      <c r="FNB85" s="209"/>
      <c r="FNC85" s="209"/>
      <c r="FND85" s="209"/>
      <c r="FNE85" s="210"/>
      <c r="FNF85" s="211"/>
      <c r="FNG85" s="209"/>
      <c r="FNI85" s="208"/>
      <c r="FNN85" s="209"/>
      <c r="FNO85" s="209"/>
      <c r="FNP85" s="209"/>
      <c r="FNQ85" s="210"/>
      <c r="FNR85" s="211"/>
      <c r="FNS85" s="209"/>
      <c r="FNU85" s="208"/>
      <c r="FNZ85" s="209"/>
      <c r="FOA85" s="209"/>
      <c r="FOB85" s="209"/>
      <c r="FOC85" s="210"/>
      <c r="FOD85" s="211"/>
      <c r="FOE85" s="209"/>
      <c r="FOG85" s="208"/>
      <c r="FOL85" s="209"/>
      <c r="FOM85" s="209"/>
      <c r="FON85" s="209"/>
      <c r="FOO85" s="210"/>
      <c r="FOP85" s="211"/>
      <c r="FOQ85" s="209"/>
      <c r="FOS85" s="208"/>
      <c r="FOX85" s="209"/>
      <c r="FOY85" s="209"/>
      <c r="FOZ85" s="209"/>
      <c r="FPA85" s="210"/>
      <c r="FPB85" s="211"/>
      <c r="FPC85" s="209"/>
      <c r="FPE85" s="208"/>
      <c r="FPJ85" s="209"/>
      <c r="FPK85" s="209"/>
      <c r="FPL85" s="209"/>
      <c r="FPM85" s="210"/>
      <c r="FPN85" s="211"/>
      <c r="FPO85" s="209"/>
      <c r="FPQ85" s="208"/>
      <c r="FPV85" s="209"/>
      <c r="FPW85" s="209"/>
      <c r="FPX85" s="209"/>
      <c r="FPY85" s="210"/>
      <c r="FPZ85" s="211"/>
      <c r="FQA85" s="209"/>
      <c r="FQC85" s="208"/>
      <c r="FQH85" s="209"/>
      <c r="FQI85" s="209"/>
      <c r="FQJ85" s="209"/>
      <c r="FQK85" s="210"/>
      <c r="FQL85" s="211"/>
      <c r="FQM85" s="209"/>
      <c r="FQO85" s="208"/>
      <c r="FQT85" s="209"/>
      <c r="FQU85" s="209"/>
      <c r="FQV85" s="209"/>
      <c r="FQW85" s="210"/>
      <c r="FQX85" s="211"/>
      <c r="FQY85" s="209"/>
      <c r="FRA85" s="208"/>
      <c r="FRF85" s="209"/>
      <c r="FRG85" s="209"/>
      <c r="FRH85" s="209"/>
      <c r="FRI85" s="210"/>
      <c r="FRJ85" s="211"/>
      <c r="FRK85" s="209"/>
      <c r="FRM85" s="208"/>
      <c r="FRR85" s="209"/>
      <c r="FRS85" s="209"/>
      <c r="FRT85" s="209"/>
      <c r="FRU85" s="210"/>
      <c r="FRV85" s="211"/>
      <c r="FRW85" s="209"/>
      <c r="FRY85" s="208"/>
      <c r="FSD85" s="209"/>
      <c r="FSE85" s="209"/>
      <c r="FSF85" s="209"/>
      <c r="FSG85" s="210"/>
      <c r="FSH85" s="211"/>
      <c r="FSI85" s="209"/>
      <c r="FSK85" s="208"/>
      <c r="FSP85" s="209"/>
      <c r="FSQ85" s="209"/>
      <c r="FSR85" s="209"/>
      <c r="FSS85" s="210"/>
      <c r="FST85" s="211"/>
      <c r="FSU85" s="209"/>
      <c r="FSW85" s="208"/>
      <c r="FTB85" s="209"/>
      <c r="FTC85" s="209"/>
      <c r="FTD85" s="209"/>
      <c r="FTE85" s="210"/>
      <c r="FTF85" s="211"/>
      <c r="FTG85" s="209"/>
      <c r="FTI85" s="208"/>
      <c r="FTN85" s="209"/>
      <c r="FTO85" s="209"/>
      <c r="FTP85" s="209"/>
      <c r="FTQ85" s="210"/>
      <c r="FTR85" s="211"/>
      <c r="FTS85" s="209"/>
      <c r="FTU85" s="208"/>
      <c r="FTZ85" s="209"/>
      <c r="FUA85" s="209"/>
      <c r="FUB85" s="209"/>
      <c r="FUC85" s="210"/>
      <c r="FUD85" s="211"/>
      <c r="FUE85" s="209"/>
      <c r="FUG85" s="208"/>
      <c r="FUL85" s="209"/>
      <c r="FUM85" s="209"/>
      <c r="FUN85" s="209"/>
      <c r="FUO85" s="210"/>
      <c r="FUP85" s="211"/>
      <c r="FUQ85" s="209"/>
      <c r="FUS85" s="208"/>
      <c r="FUX85" s="209"/>
      <c r="FUY85" s="209"/>
      <c r="FUZ85" s="209"/>
      <c r="FVA85" s="210"/>
      <c r="FVB85" s="211"/>
      <c r="FVC85" s="209"/>
      <c r="FVE85" s="208"/>
      <c r="FVJ85" s="209"/>
      <c r="FVK85" s="209"/>
      <c r="FVL85" s="209"/>
      <c r="FVM85" s="210"/>
      <c r="FVN85" s="211"/>
      <c r="FVO85" s="209"/>
      <c r="FVQ85" s="208"/>
      <c r="FVV85" s="209"/>
      <c r="FVW85" s="209"/>
      <c r="FVX85" s="209"/>
      <c r="FVY85" s="210"/>
      <c r="FVZ85" s="211"/>
      <c r="FWA85" s="209"/>
      <c r="FWC85" s="208"/>
      <c r="FWH85" s="209"/>
      <c r="FWI85" s="209"/>
      <c r="FWJ85" s="209"/>
      <c r="FWK85" s="210"/>
      <c r="FWL85" s="211"/>
      <c r="FWM85" s="209"/>
      <c r="FWO85" s="208"/>
      <c r="FWT85" s="209"/>
      <c r="FWU85" s="209"/>
      <c r="FWV85" s="209"/>
      <c r="FWW85" s="210"/>
      <c r="FWX85" s="211"/>
      <c r="FWY85" s="209"/>
      <c r="FXA85" s="208"/>
      <c r="FXF85" s="209"/>
      <c r="FXG85" s="209"/>
      <c r="FXH85" s="209"/>
      <c r="FXI85" s="210"/>
      <c r="FXJ85" s="211"/>
      <c r="FXK85" s="209"/>
      <c r="FXM85" s="208"/>
      <c r="FXR85" s="209"/>
      <c r="FXS85" s="209"/>
      <c r="FXT85" s="209"/>
      <c r="FXU85" s="210"/>
      <c r="FXV85" s="211"/>
      <c r="FXW85" s="209"/>
      <c r="FXY85" s="208"/>
      <c r="FYD85" s="209"/>
      <c r="FYE85" s="209"/>
      <c r="FYF85" s="209"/>
      <c r="FYG85" s="210"/>
      <c r="FYH85" s="211"/>
      <c r="FYI85" s="209"/>
      <c r="FYK85" s="208"/>
      <c r="FYP85" s="209"/>
      <c r="FYQ85" s="209"/>
      <c r="FYR85" s="209"/>
      <c r="FYS85" s="210"/>
      <c r="FYT85" s="211"/>
      <c r="FYU85" s="209"/>
      <c r="FYW85" s="208"/>
      <c r="FZB85" s="209"/>
      <c r="FZC85" s="209"/>
      <c r="FZD85" s="209"/>
      <c r="FZE85" s="210"/>
      <c r="FZF85" s="211"/>
      <c r="FZG85" s="209"/>
      <c r="FZI85" s="208"/>
      <c r="FZN85" s="209"/>
      <c r="FZO85" s="209"/>
      <c r="FZP85" s="209"/>
      <c r="FZQ85" s="210"/>
      <c r="FZR85" s="211"/>
      <c r="FZS85" s="209"/>
      <c r="FZU85" s="208"/>
      <c r="FZZ85" s="209"/>
      <c r="GAA85" s="209"/>
      <c r="GAB85" s="209"/>
      <c r="GAC85" s="210"/>
      <c r="GAD85" s="211"/>
      <c r="GAE85" s="209"/>
      <c r="GAG85" s="208"/>
      <c r="GAL85" s="209"/>
      <c r="GAM85" s="209"/>
      <c r="GAN85" s="209"/>
      <c r="GAO85" s="210"/>
      <c r="GAP85" s="211"/>
      <c r="GAQ85" s="209"/>
      <c r="GAS85" s="208"/>
      <c r="GAX85" s="209"/>
      <c r="GAY85" s="209"/>
      <c r="GAZ85" s="209"/>
      <c r="GBA85" s="210"/>
      <c r="GBB85" s="211"/>
      <c r="GBC85" s="209"/>
      <c r="GBE85" s="208"/>
      <c r="GBJ85" s="209"/>
      <c r="GBK85" s="209"/>
      <c r="GBL85" s="209"/>
      <c r="GBM85" s="210"/>
      <c r="GBN85" s="211"/>
      <c r="GBO85" s="209"/>
      <c r="GBQ85" s="208"/>
      <c r="GBV85" s="209"/>
      <c r="GBW85" s="209"/>
      <c r="GBX85" s="209"/>
      <c r="GBY85" s="210"/>
      <c r="GBZ85" s="211"/>
      <c r="GCA85" s="209"/>
      <c r="GCC85" s="208"/>
      <c r="GCH85" s="209"/>
      <c r="GCI85" s="209"/>
      <c r="GCJ85" s="209"/>
      <c r="GCK85" s="210"/>
      <c r="GCL85" s="211"/>
      <c r="GCM85" s="209"/>
      <c r="GCO85" s="208"/>
      <c r="GCT85" s="209"/>
      <c r="GCU85" s="209"/>
      <c r="GCV85" s="209"/>
      <c r="GCW85" s="210"/>
      <c r="GCX85" s="211"/>
      <c r="GCY85" s="209"/>
      <c r="GDA85" s="208"/>
      <c r="GDF85" s="209"/>
      <c r="GDG85" s="209"/>
      <c r="GDH85" s="209"/>
      <c r="GDI85" s="210"/>
      <c r="GDJ85" s="211"/>
      <c r="GDK85" s="209"/>
      <c r="GDM85" s="208"/>
      <c r="GDR85" s="209"/>
      <c r="GDS85" s="209"/>
      <c r="GDT85" s="209"/>
      <c r="GDU85" s="210"/>
      <c r="GDV85" s="211"/>
      <c r="GDW85" s="209"/>
      <c r="GDY85" s="208"/>
      <c r="GED85" s="209"/>
      <c r="GEE85" s="209"/>
      <c r="GEF85" s="209"/>
      <c r="GEG85" s="210"/>
      <c r="GEH85" s="211"/>
      <c r="GEI85" s="209"/>
      <c r="GEK85" s="208"/>
      <c r="GEP85" s="209"/>
      <c r="GEQ85" s="209"/>
      <c r="GER85" s="209"/>
      <c r="GES85" s="210"/>
      <c r="GET85" s="211"/>
      <c r="GEU85" s="209"/>
      <c r="GEW85" s="208"/>
      <c r="GFB85" s="209"/>
      <c r="GFC85" s="209"/>
      <c r="GFD85" s="209"/>
      <c r="GFE85" s="210"/>
      <c r="GFF85" s="211"/>
      <c r="GFG85" s="209"/>
      <c r="GFI85" s="208"/>
      <c r="GFN85" s="209"/>
      <c r="GFO85" s="209"/>
      <c r="GFP85" s="209"/>
      <c r="GFQ85" s="210"/>
      <c r="GFR85" s="211"/>
      <c r="GFS85" s="209"/>
      <c r="GFU85" s="208"/>
      <c r="GFZ85" s="209"/>
      <c r="GGA85" s="209"/>
      <c r="GGB85" s="209"/>
      <c r="GGC85" s="210"/>
      <c r="GGD85" s="211"/>
      <c r="GGE85" s="209"/>
      <c r="GGG85" s="208"/>
      <c r="GGL85" s="209"/>
      <c r="GGM85" s="209"/>
      <c r="GGN85" s="209"/>
      <c r="GGO85" s="210"/>
      <c r="GGP85" s="211"/>
      <c r="GGQ85" s="209"/>
      <c r="GGS85" s="208"/>
      <c r="GGX85" s="209"/>
      <c r="GGY85" s="209"/>
      <c r="GGZ85" s="209"/>
      <c r="GHA85" s="210"/>
      <c r="GHB85" s="211"/>
      <c r="GHC85" s="209"/>
      <c r="GHE85" s="208"/>
      <c r="GHJ85" s="209"/>
      <c r="GHK85" s="209"/>
      <c r="GHL85" s="209"/>
      <c r="GHM85" s="210"/>
      <c r="GHN85" s="211"/>
      <c r="GHO85" s="209"/>
      <c r="GHQ85" s="208"/>
      <c r="GHV85" s="209"/>
      <c r="GHW85" s="209"/>
      <c r="GHX85" s="209"/>
      <c r="GHY85" s="210"/>
      <c r="GHZ85" s="211"/>
      <c r="GIA85" s="209"/>
      <c r="GIC85" s="208"/>
      <c r="GIH85" s="209"/>
      <c r="GII85" s="209"/>
      <c r="GIJ85" s="209"/>
      <c r="GIK85" s="210"/>
      <c r="GIL85" s="211"/>
      <c r="GIM85" s="209"/>
      <c r="GIO85" s="208"/>
      <c r="GIT85" s="209"/>
      <c r="GIU85" s="209"/>
      <c r="GIV85" s="209"/>
      <c r="GIW85" s="210"/>
      <c r="GIX85" s="211"/>
      <c r="GIY85" s="209"/>
      <c r="GJA85" s="208"/>
      <c r="GJF85" s="209"/>
      <c r="GJG85" s="209"/>
      <c r="GJH85" s="209"/>
      <c r="GJI85" s="210"/>
      <c r="GJJ85" s="211"/>
      <c r="GJK85" s="209"/>
      <c r="GJM85" s="208"/>
      <c r="GJR85" s="209"/>
      <c r="GJS85" s="209"/>
      <c r="GJT85" s="209"/>
      <c r="GJU85" s="210"/>
      <c r="GJV85" s="211"/>
      <c r="GJW85" s="209"/>
      <c r="GJY85" s="208"/>
      <c r="GKD85" s="209"/>
      <c r="GKE85" s="209"/>
      <c r="GKF85" s="209"/>
      <c r="GKG85" s="210"/>
      <c r="GKH85" s="211"/>
      <c r="GKI85" s="209"/>
      <c r="GKK85" s="208"/>
      <c r="GKP85" s="209"/>
      <c r="GKQ85" s="209"/>
      <c r="GKR85" s="209"/>
      <c r="GKS85" s="210"/>
      <c r="GKT85" s="211"/>
      <c r="GKU85" s="209"/>
      <c r="GKW85" s="208"/>
      <c r="GLB85" s="209"/>
      <c r="GLC85" s="209"/>
      <c r="GLD85" s="209"/>
      <c r="GLE85" s="210"/>
      <c r="GLF85" s="211"/>
      <c r="GLG85" s="209"/>
      <c r="GLI85" s="208"/>
      <c r="GLN85" s="209"/>
      <c r="GLO85" s="209"/>
      <c r="GLP85" s="209"/>
      <c r="GLQ85" s="210"/>
      <c r="GLR85" s="211"/>
      <c r="GLS85" s="209"/>
      <c r="GLU85" s="208"/>
      <c r="GLZ85" s="209"/>
      <c r="GMA85" s="209"/>
      <c r="GMB85" s="209"/>
      <c r="GMC85" s="210"/>
      <c r="GMD85" s="211"/>
      <c r="GME85" s="209"/>
      <c r="GMG85" s="208"/>
      <c r="GML85" s="209"/>
      <c r="GMM85" s="209"/>
      <c r="GMN85" s="209"/>
      <c r="GMO85" s="210"/>
      <c r="GMP85" s="211"/>
      <c r="GMQ85" s="209"/>
      <c r="GMS85" s="208"/>
      <c r="GMX85" s="209"/>
      <c r="GMY85" s="209"/>
      <c r="GMZ85" s="209"/>
      <c r="GNA85" s="210"/>
      <c r="GNB85" s="211"/>
      <c r="GNC85" s="209"/>
      <c r="GNE85" s="208"/>
      <c r="GNJ85" s="209"/>
      <c r="GNK85" s="209"/>
      <c r="GNL85" s="209"/>
      <c r="GNM85" s="210"/>
      <c r="GNN85" s="211"/>
      <c r="GNO85" s="209"/>
      <c r="GNQ85" s="208"/>
      <c r="GNV85" s="209"/>
      <c r="GNW85" s="209"/>
      <c r="GNX85" s="209"/>
      <c r="GNY85" s="210"/>
      <c r="GNZ85" s="211"/>
      <c r="GOA85" s="209"/>
      <c r="GOC85" s="208"/>
      <c r="GOH85" s="209"/>
      <c r="GOI85" s="209"/>
      <c r="GOJ85" s="209"/>
      <c r="GOK85" s="210"/>
      <c r="GOL85" s="211"/>
      <c r="GOM85" s="209"/>
      <c r="GOO85" s="208"/>
      <c r="GOT85" s="209"/>
      <c r="GOU85" s="209"/>
      <c r="GOV85" s="209"/>
      <c r="GOW85" s="210"/>
      <c r="GOX85" s="211"/>
      <c r="GOY85" s="209"/>
      <c r="GPA85" s="208"/>
      <c r="GPF85" s="209"/>
      <c r="GPG85" s="209"/>
      <c r="GPH85" s="209"/>
      <c r="GPI85" s="210"/>
      <c r="GPJ85" s="211"/>
      <c r="GPK85" s="209"/>
      <c r="GPM85" s="208"/>
      <c r="GPR85" s="209"/>
      <c r="GPS85" s="209"/>
      <c r="GPT85" s="209"/>
      <c r="GPU85" s="210"/>
      <c r="GPV85" s="211"/>
      <c r="GPW85" s="209"/>
      <c r="GPY85" s="208"/>
      <c r="GQD85" s="209"/>
      <c r="GQE85" s="209"/>
      <c r="GQF85" s="209"/>
      <c r="GQG85" s="210"/>
      <c r="GQH85" s="211"/>
      <c r="GQI85" s="209"/>
      <c r="GQK85" s="208"/>
      <c r="GQP85" s="209"/>
      <c r="GQQ85" s="209"/>
      <c r="GQR85" s="209"/>
      <c r="GQS85" s="210"/>
      <c r="GQT85" s="211"/>
      <c r="GQU85" s="209"/>
      <c r="GQW85" s="208"/>
      <c r="GRB85" s="209"/>
      <c r="GRC85" s="209"/>
      <c r="GRD85" s="209"/>
      <c r="GRE85" s="210"/>
      <c r="GRF85" s="211"/>
      <c r="GRG85" s="209"/>
      <c r="GRI85" s="208"/>
      <c r="GRN85" s="209"/>
      <c r="GRO85" s="209"/>
      <c r="GRP85" s="209"/>
      <c r="GRQ85" s="210"/>
      <c r="GRR85" s="211"/>
      <c r="GRS85" s="209"/>
      <c r="GRU85" s="208"/>
      <c r="GRZ85" s="209"/>
      <c r="GSA85" s="209"/>
      <c r="GSB85" s="209"/>
      <c r="GSC85" s="210"/>
      <c r="GSD85" s="211"/>
      <c r="GSE85" s="209"/>
      <c r="GSG85" s="208"/>
      <c r="GSL85" s="209"/>
      <c r="GSM85" s="209"/>
      <c r="GSN85" s="209"/>
      <c r="GSO85" s="210"/>
      <c r="GSP85" s="211"/>
      <c r="GSQ85" s="209"/>
      <c r="GSS85" s="208"/>
      <c r="GSX85" s="209"/>
      <c r="GSY85" s="209"/>
      <c r="GSZ85" s="209"/>
      <c r="GTA85" s="210"/>
      <c r="GTB85" s="211"/>
      <c r="GTC85" s="209"/>
      <c r="GTE85" s="208"/>
      <c r="GTJ85" s="209"/>
      <c r="GTK85" s="209"/>
      <c r="GTL85" s="209"/>
      <c r="GTM85" s="210"/>
      <c r="GTN85" s="211"/>
      <c r="GTO85" s="209"/>
      <c r="GTQ85" s="208"/>
      <c r="GTV85" s="209"/>
      <c r="GTW85" s="209"/>
      <c r="GTX85" s="209"/>
      <c r="GTY85" s="210"/>
      <c r="GTZ85" s="211"/>
      <c r="GUA85" s="209"/>
      <c r="GUC85" s="208"/>
      <c r="GUH85" s="209"/>
      <c r="GUI85" s="209"/>
      <c r="GUJ85" s="209"/>
      <c r="GUK85" s="210"/>
      <c r="GUL85" s="211"/>
      <c r="GUM85" s="209"/>
      <c r="GUO85" s="208"/>
      <c r="GUT85" s="209"/>
      <c r="GUU85" s="209"/>
      <c r="GUV85" s="209"/>
      <c r="GUW85" s="210"/>
      <c r="GUX85" s="211"/>
      <c r="GUY85" s="209"/>
      <c r="GVA85" s="208"/>
      <c r="GVF85" s="209"/>
      <c r="GVG85" s="209"/>
      <c r="GVH85" s="209"/>
      <c r="GVI85" s="210"/>
      <c r="GVJ85" s="211"/>
      <c r="GVK85" s="209"/>
      <c r="GVM85" s="208"/>
      <c r="GVR85" s="209"/>
      <c r="GVS85" s="209"/>
      <c r="GVT85" s="209"/>
      <c r="GVU85" s="210"/>
      <c r="GVV85" s="211"/>
      <c r="GVW85" s="209"/>
      <c r="GVY85" s="208"/>
      <c r="GWD85" s="209"/>
      <c r="GWE85" s="209"/>
      <c r="GWF85" s="209"/>
      <c r="GWG85" s="210"/>
      <c r="GWH85" s="211"/>
      <c r="GWI85" s="209"/>
      <c r="GWK85" s="208"/>
      <c r="GWP85" s="209"/>
      <c r="GWQ85" s="209"/>
      <c r="GWR85" s="209"/>
      <c r="GWS85" s="210"/>
      <c r="GWT85" s="211"/>
      <c r="GWU85" s="209"/>
      <c r="GWW85" s="208"/>
      <c r="GXB85" s="209"/>
      <c r="GXC85" s="209"/>
      <c r="GXD85" s="209"/>
      <c r="GXE85" s="210"/>
      <c r="GXF85" s="211"/>
      <c r="GXG85" s="209"/>
      <c r="GXI85" s="208"/>
      <c r="GXN85" s="209"/>
      <c r="GXO85" s="209"/>
      <c r="GXP85" s="209"/>
      <c r="GXQ85" s="210"/>
      <c r="GXR85" s="211"/>
      <c r="GXS85" s="209"/>
      <c r="GXU85" s="208"/>
      <c r="GXZ85" s="209"/>
      <c r="GYA85" s="209"/>
      <c r="GYB85" s="209"/>
      <c r="GYC85" s="210"/>
      <c r="GYD85" s="211"/>
      <c r="GYE85" s="209"/>
      <c r="GYG85" s="208"/>
      <c r="GYL85" s="209"/>
      <c r="GYM85" s="209"/>
      <c r="GYN85" s="209"/>
      <c r="GYO85" s="210"/>
      <c r="GYP85" s="211"/>
      <c r="GYQ85" s="209"/>
      <c r="GYS85" s="208"/>
      <c r="GYX85" s="209"/>
      <c r="GYY85" s="209"/>
      <c r="GYZ85" s="209"/>
      <c r="GZA85" s="210"/>
      <c r="GZB85" s="211"/>
      <c r="GZC85" s="209"/>
      <c r="GZE85" s="208"/>
      <c r="GZJ85" s="209"/>
      <c r="GZK85" s="209"/>
      <c r="GZL85" s="209"/>
      <c r="GZM85" s="210"/>
      <c r="GZN85" s="211"/>
      <c r="GZO85" s="209"/>
      <c r="GZQ85" s="208"/>
      <c r="GZV85" s="209"/>
      <c r="GZW85" s="209"/>
      <c r="GZX85" s="209"/>
      <c r="GZY85" s="210"/>
      <c r="GZZ85" s="211"/>
      <c r="HAA85" s="209"/>
      <c r="HAC85" s="208"/>
      <c r="HAH85" s="209"/>
      <c r="HAI85" s="209"/>
      <c r="HAJ85" s="209"/>
      <c r="HAK85" s="210"/>
      <c r="HAL85" s="211"/>
      <c r="HAM85" s="209"/>
      <c r="HAO85" s="208"/>
      <c r="HAT85" s="209"/>
      <c r="HAU85" s="209"/>
      <c r="HAV85" s="209"/>
      <c r="HAW85" s="210"/>
      <c r="HAX85" s="211"/>
      <c r="HAY85" s="209"/>
      <c r="HBA85" s="208"/>
      <c r="HBF85" s="209"/>
      <c r="HBG85" s="209"/>
      <c r="HBH85" s="209"/>
      <c r="HBI85" s="210"/>
      <c r="HBJ85" s="211"/>
      <c r="HBK85" s="209"/>
      <c r="HBM85" s="208"/>
      <c r="HBR85" s="209"/>
      <c r="HBS85" s="209"/>
      <c r="HBT85" s="209"/>
      <c r="HBU85" s="210"/>
      <c r="HBV85" s="211"/>
      <c r="HBW85" s="209"/>
      <c r="HBY85" s="208"/>
      <c r="HCD85" s="209"/>
      <c r="HCE85" s="209"/>
      <c r="HCF85" s="209"/>
      <c r="HCG85" s="210"/>
      <c r="HCH85" s="211"/>
      <c r="HCI85" s="209"/>
      <c r="HCK85" s="208"/>
      <c r="HCP85" s="209"/>
      <c r="HCQ85" s="209"/>
      <c r="HCR85" s="209"/>
      <c r="HCS85" s="210"/>
      <c r="HCT85" s="211"/>
      <c r="HCU85" s="209"/>
      <c r="HCW85" s="208"/>
      <c r="HDB85" s="209"/>
      <c r="HDC85" s="209"/>
      <c r="HDD85" s="209"/>
      <c r="HDE85" s="210"/>
      <c r="HDF85" s="211"/>
      <c r="HDG85" s="209"/>
      <c r="HDI85" s="208"/>
      <c r="HDN85" s="209"/>
      <c r="HDO85" s="209"/>
      <c r="HDP85" s="209"/>
      <c r="HDQ85" s="210"/>
      <c r="HDR85" s="211"/>
      <c r="HDS85" s="209"/>
      <c r="HDU85" s="208"/>
      <c r="HDZ85" s="209"/>
      <c r="HEA85" s="209"/>
      <c r="HEB85" s="209"/>
      <c r="HEC85" s="210"/>
      <c r="HED85" s="211"/>
      <c r="HEE85" s="209"/>
      <c r="HEG85" s="208"/>
      <c r="HEL85" s="209"/>
      <c r="HEM85" s="209"/>
      <c r="HEN85" s="209"/>
      <c r="HEO85" s="210"/>
      <c r="HEP85" s="211"/>
      <c r="HEQ85" s="209"/>
      <c r="HES85" s="208"/>
      <c r="HEX85" s="209"/>
      <c r="HEY85" s="209"/>
      <c r="HEZ85" s="209"/>
      <c r="HFA85" s="210"/>
      <c r="HFB85" s="211"/>
      <c r="HFC85" s="209"/>
      <c r="HFE85" s="208"/>
      <c r="HFJ85" s="209"/>
      <c r="HFK85" s="209"/>
      <c r="HFL85" s="209"/>
      <c r="HFM85" s="210"/>
      <c r="HFN85" s="211"/>
      <c r="HFO85" s="209"/>
      <c r="HFQ85" s="208"/>
      <c r="HFV85" s="209"/>
      <c r="HFW85" s="209"/>
      <c r="HFX85" s="209"/>
      <c r="HFY85" s="210"/>
      <c r="HFZ85" s="211"/>
      <c r="HGA85" s="209"/>
      <c r="HGC85" s="208"/>
      <c r="HGH85" s="209"/>
      <c r="HGI85" s="209"/>
      <c r="HGJ85" s="209"/>
      <c r="HGK85" s="210"/>
      <c r="HGL85" s="211"/>
      <c r="HGM85" s="209"/>
      <c r="HGO85" s="208"/>
      <c r="HGT85" s="209"/>
      <c r="HGU85" s="209"/>
      <c r="HGV85" s="209"/>
      <c r="HGW85" s="210"/>
      <c r="HGX85" s="211"/>
      <c r="HGY85" s="209"/>
      <c r="HHA85" s="208"/>
      <c r="HHF85" s="209"/>
      <c r="HHG85" s="209"/>
      <c r="HHH85" s="209"/>
      <c r="HHI85" s="210"/>
      <c r="HHJ85" s="211"/>
      <c r="HHK85" s="209"/>
      <c r="HHM85" s="208"/>
      <c r="HHR85" s="209"/>
      <c r="HHS85" s="209"/>
      <c r="HHT85" s="209"/>
      <c r="HHU85" s="210"/>
      <c r="HHV85" s="211"/>
      <c r="HHW85" s="209"/>
      <c r="HHY85" s="208"/>
      <c r="HID85" s="209"/>
      <c r="HIE85" s="209"/>
      <c r="HIF85" s="209"/>
      <c r="HIG85" s="210"/>
      <c r="HIH85" s="211"/>
      <c r="HII85" s="209"/>
      <c r="HIK85" s="208"/>
      <c r="HIP85" s="209"/>
      <c r="HIQ85" s="209"/>
      <c r="HIR85" s="209"/>
      <c r="HIS85" s="210"/>
      <c r="HIT85" s="211"/>
      <c r="HIU85" s="209"/>
      <c r="HIW85" s="208"/>
      <c r="HJB85" s="209"/>
      <c r="HJC85" s="209"/>
      <c r="HJD85" s="209"/>
      <c r="HJE85" s="210"/>
      <c r="HJF85" s="211"/>
      <c r="HJG85" s="209"/>
      <c r="HJI85" s="208"/>
      <c r="HJN85" s="209"/>
      <c r="HJO85" s="209"/>
      <c r="HJP85" s="209"/>
      <c r="HJQ85" s="210"/>
      <c r="HJR85" s="211"/>
      <c r="HJS85" s="209"/>
      <c r="HJU85" s="208"/>
      <c r="HJZ85" s="209"/>
      <c r="HKA85" s="209"/>
      <c r="HKB85" s="209"/>
      <c r="HKC85" s="210"/>
      <c r="HKD85" s="211"/>
      <c r="HKE85" s="209"/>
      <c r="HKG85" s="208"/>
      <c r="HKL85" s="209"/>
      <c r="HKM85" s="209"/>
      <c r="HKN85" s="209"/>
      <c r="HKO85" s="210"/>
      <c r="HKP85" s="211"/>
      <c r="HKQ85" s="209"/>
      <c r="HKS85" s="208"/>
      <c r="HKX85" s="209"/>
      <c r="HKY85" s="209"/>
      <c r="HKZ85" s="209"/>
      <c r="HLA85" s="210"/>
      <c r="HLB85" s="211"/>
      <c r="HLC85" s="209"/>
      <c r="HLE85" s="208"/>
      <c r="HLJ85" s="209"/>
      <c r="HLK85" s="209"/>
      <c r="HLL85" s="209"/>
      <c r="HLM85" s="210"/>
      <c r="HLN85" s="211"/>
      <c r="HLO85" s="209"/>
      <c r="HLQ85" s="208"/>
      <c r="HLV85" s="209"/>
      <c r="HLW85" s="209"/>
      <c r="HLX85" s="209"/>
      <c r="HLY85" s="210"/>
      <c r="HLZ85" s="211"/>
      <c r="HMA85" s="209"/>
      <c r="HMC85" s="208"/>
      <c r="HMH85" s="209"/>
      <c r="HMI85" s="209"/>
      <c r="HMJ85" s="209"/>
      <c r="HMK85" s="210"/>
      <c r="HML85" s="211"/>
      <c r="HMM85" s="209"/>
      <c r="HMO85" s="208"/>
      <c r="HMT85" s="209"/>
      <c r="HMU85" s="209"/>
      <c r="HMV85" s="209"/>
      <c r="HMW85" s="210"/>
      <c r="HMX85" s="211"/>
      <c r="HMY85" s="209"/>
      <c r="HNA85" s="208"/>
      <c r="HNF85" s="209"/>
      <c r="HNG85" s="209"/>
      <c r="HNH85" s="209"/>
      <c r="HNI85" s="210"/>
      <c r="HNJ85" s="211"/>
      <c r="HNK85" s="209"/>
      <c r="HNM85" s="208"/>
      <c r="HNR85" s="209"/>
      <c r="HNS85" s="209"/>
      <c r="HNT85" s="209"/>
      <c r="HNU85" s="210"/>
      <c r="HNV85" s="211"/>
      <c r="HNW85" s="209"/>
      <c r="HNY85" s="208"/>
      <c r="HOD85" s="209"/>
      <c r="HOE85" s="209"/>
      <c r="HOF85" s="209"/>
      <c r="HOG85" s="210"/>
      <c r="HOH85" s="211"/>
      <c r="HOI85" s="209"/>
      <c r="HOK85" s="208"/>
      <c r="HOP85" s="209"/>
      <c r="HOQ85" s="209"/>
      <c r="HOR85" s="209"/>
      <c r="HOS85" s="210"/>
      <c r="HOT85" s="211"/>
      <c r="HOU85" s="209"/>
      <c r="HOW85" s="208"/>
      <c r="HPB85" s="209"/>
      <c r="HPC85" s="209"/>
      <c r="HPD85" s="209"/>
      <c r="HPE85" s="210"/>
      <c r="HPF85" s="211"/>
      <c r="HPG85" s="209"/>
      <c r="HPI85" s="208"/>
      <c r="HPN85" s="209"/>
      <c r="HPO85" s="209"/>
      <c r="HPP85" s="209"/>
      <c r="HPQ85" s="210"/>
      <c r="HPR85" s="211"/>
      <c r="HPS85" s="209"/>
      <c r="HPU85" s="208"/>
      <c r="HPZ85" s="209"/>
      <c r="HQA85" s="209"/>
      <c r="HQB85" s="209"/>
      <c r="HQC85" s="210"/>
      <c r="HQD85" s="211"/>
      <c r="HQE85" s="209"/>
      <c r="HQG85" s="208"/>
      <c r="HQL85" s="209"/>
      <c r="HQM85" s="209"/>
      <c r="HQN85" s="209"/>
      <c r="HQO85" s="210"/>
      <c r="HQP85" s="211"/>
      <c r="HQQ85" s="209"/>
      <c r="HQS85" s="208"/>
      <c r="HQX85" s="209"/>
      <c r="HQY85" s="209"/>
      <c r="HQZ85" s="209"/>
      <c r="HRA85" s="210"/>
      <c r="HRB85" s="211"/>
      <c r="HRC85" s="209"/>
      <c r="HRE85" s="208"/>
      <c r="HRJ85" s="209"/>
      <c r="HRK85" s="209"/>
      <c r="HRL85" s="209"/>
      <c r="HRM85" s="210"/>
      <c r="HRN85" s="211"/>
      <c r="HRO85" s="209"/>
      <c r="HRQ85" s="208"/>
      <c r="HRV85" s="209"/>
      <c r="HRW85" s="209"/>
      <c r="HRX85" s="209"/>
      <c r="HRY85" s="210"/>
      <c r="HRZ85" s="211"/>
      <c r="HSA85" s="209"/>
      <c r="HSC85" s="208"/>
      <c r="HSH85" s="209"/>
      <c r="HSI85" s="209"/>
      <c r="HSJ85" s="209"/>
      <c r="HSK85" s="210"/>
      <c r="HSL85" s="211"/>
      <c r="HSM85" s="209"/>
      <c r="HSO85" s="208"/>
      <c r="HST85" s="209"/>
      <c r="HSU85" s="209"/>
      <c r="HSV85" s="209"/>
      <c r="HSW85" s="210"/>
      <c r="HSX85" s="211"/>
      <c r="HSY85" s="209"/>
      <c r="HTA85" s="208"/>
      <c r="HTF85" s="209"/>
      <c r="HTG85" s="209"/>
      <c r="HTH85" s="209"/>
      <c r="HTI85" s="210"/>
      <c r="HTJ85" s="211"/>
      <c r="HTK85" s="209"/>
      <c r="HTM85" s="208"/>
      <c r="HTR85" s="209"/>
      <c r="HTS85" s="209"/>
      <c r="HTT85" s="209"/>
      <c r="HTU85" s="210"/>
      <c r="HTV85" s="211"/>
      <c r="HTW85" s="209"/>
      <c r="HTY85" s="208"/>
      <c r="HUD85" s="209"/>
      <c r="HUE85" s="209"/>
      <c r="HUF85" s="209"/>
      <c r="HUG85" s="210"/>
      <c r="HUH85" s="211"/>
      <c r="HUI85" s="209"/>
      <c r="HUK85" s="208"/>
      <c r="HUP85" s="209"/>
      <c r="HUQ85" s="209"/>
      <c r="HUR85" s="209"/>
      <c r="HUS85" s="210"/>
      <c r="HUT85" s="211"/>
      <c r="HUU85" s="209"/>
      <c r="HUW85" s="208"/>
      <c r="HVB85" s="209"/>
      <c r="HVC85" s="209"/>
      <c r="HVD85" s="209"/>
      <c r="HVE85" s="210"/>
      <c r="HVF85" s="211"/>
      <c r="HVG85" s="209"/>
      <c r="HVI85" s="208"/>
      <c r="HVN85" s="209"/>
      <c r="HVO85" s="209"/>
      <c r="HVP85" s="209"/>
      <c r="HVQ85" s="210"/>
      <c r="HVR85" s="211"/>
      <c r="HVS85" s="209"/>
      <c r="HVU85" s="208"/>
      <c r="HVZ85" s="209"/>
      <c r="HWA85" s="209"/>
      <c r="HWB85" s="209"/>
      <c r="HWC85" s="210"/>
      <c r="HWD85" s="211"/>
      <c r="HWE85" s="209"/>
      <c r="HWG85" s="208"/>
      <c r="HWL85" s="209"/>
      <c r="HWM85" s="209"/>
      <c r="HWN85" s="209"/>
      <c r="HWO85" s="210"/>
      <c r="HWP85" s="211"/>
      <c r="HWQ85" s="209"/>
      <c r="HWS85" s="208"/>
      <c r="HWX85" s="209"/>
      <c r="HWY85" s="209"/>
      <c r="HWZ85" s="209"/>
      <c r="HXA85" s="210"/>
      <c r="HXB85" s="211"/>
      <c r="HXC85" s="209"/>
      <c r="HXE85" s="208"/>
      <c r="HXJ85" s="209"/>
      <c r="HXK85" s="209"/>
      <c r="HXL85" s="209"/>
      <c r="HXM85" s="210"/>
      <c r="HXN85" s="211"/>
      <c r="HXO85" s="209"/>
      <c r="HXQ85" s="208"/>
      <c r="HXV85" s="209"/>
      <c r="HXW85" s="209"/>
      <c r="HXX85" s="209"/>
      <c r="HXY85" s="210"/>
      <c r="HXZ85" s="211"/>
      <c r="HYA85" s="209"/>
      <c r="HYC85" s="208"/>
      <c r="HYH85" s="209"/>
      <c r="HYI85" s="209"/>
      <c r="HYJ85" s="209"/>
      <c r="HYK85" s="210"/>
      <c r="HYL85" s="211"/>
      <c r="HYM85" s="209"/>
      <c r="HYO85" s="208"/>
      <c r="HYT85" s="209"/>
      <c r="HYU85" s="209"/>
      <c r="HYV85" s="209"/>
      <c r="HYW85" s="210"/>
      <c r="HYX85" s="211"/>
      <c r="HYY85" s="209"/>
      <c r="HZA85" s="208"/>
      <c r="HZF85" s="209"/>
      <c r="HZG85" s="209"/>
      <c r="HZH85" s="209"/>
      <c r="HZI85" s="210"/>
      <c r="HZJ85" s="211"/>
      <c r="HZK85" s="209"/>
      <c r="HZM85" s="208"/>
      <c r="HZR85" s="209"/>
      <c r="HZS85" s="209"/>
      <c r="HZT85" s="209"/>
      <c r="HZU85" s="210"/>
      <c r="HZV85" s="211"/>
      <c r="HZW85" s="209"/>
      <c r="HZY85" s="208"/>
      <c r="IAD85" s="209"/>
      <c r="IAE85" s="209"/>
      <c r="IAF85" s="209"/>
      <c r="IAG85" s="210"/>
      <c r="IAH85" s="211"/>
      <c r="IAI85" s="209"/>
      <c r="IAK85" s="208"/>
      <c r="IAP85" s="209"/>
      <c r="IAQ85" s="209"/>
      <c r="IAR85" s="209"/>
      <c r="IAS85" s="210"/>
      <c r="IAT85" s="211"/>
      <c r="IAU85" s="209"/>
      <c r="IAW85" s="208"/>
      <c r="IBB85" s="209"/>
      <c r="IBC85" s="209"/>
      <c r="IBD85" s="209"/>
      <c r="IBE85" s="210"/>
      <c r="IBF85" s="211"/>
      <c r="IBG85" s="209"/>
      <c r="IBI85" s="208"/>
      <c r="IBN85" s="209"/>
      <c r="IBO85" s="209"/>
      <c r="IBP85" s="209"/>
      <c r="IBQ85" s="210"/>
      <c r="IBR85" s="211"/>
      <c r="IBS85" s="209"/>
      <c r="IBU85" s="208"/>
      <c r="IBZ85" s="209"/>
      <c r="ICA85" s="209"/>
      <c r="ICB85" s="209"/>
      <c r="ICC85" s="210"/>
      <c r="ICD85" s="211"/>
      <c r="ICE85" s="209"/>
      <c r="ICG85" s="208"/>
      <c r="ICL85" s="209"/>
      <c r="ICM85" s="209"/>
      <c r="ICN85" s="209"/>
      <c r="ICO85" s="210"/>
      <c r="ICP85" s="211"/>
      <c r="ICQ85" s="209"/>
      <c r="ICS85" s="208"/>
      <c r="ICX85" s="209"/>
      <c r="ICY85" s="209"/>
      <c r="ICZ85" s="209"/>
      <c r="IDA85" s="210"/>
      <c r="IDB85" s="211"/>
      <c r="IDC85" s="209"/>
      <c r="IDE85" s="208"/>
      <c r="IDJ85" s="209"/>
      <c r="IDK85" s="209"/>
      <c r="IDL85" s="209"/>
      <c r="IDM85" s="210"/>
      <c r="IDN85" s="211"/>
      <c r="IDO85" s="209"/>
      <c r="IDQ85" s="208"/>
      <c r="IDV85" s="209"/>
      <c r="IDW85" s="209"/>
      <c r="IDX85" s="209"/>
      <c r="IDY85" s="210"/>
      <c r="IDZ85" s="211"/>
      <c r="IEA85" s="209"/>
      <c r="IEC85" s="208"/>
      <c r="IEH85" s="209"/>
      <c r="IEI85" s="209"/>
      <c r="IEJ85" s="209"/>
      <c r="IEK85" s="210"/>
      <c r="IEL85" s="211"/>
      <c r="IEM85" s="209"/>
      <c r="IEO85" s="208"/>
      <c r="IET85" s="209"/>
      <c r="IEU85" s="209"/>
      <c r="IEV85" s="209"/>
      <c r="IEW85" s="210"/>
      <c r="IEX85" s="211"/>
      <c r="IEY85" s="209"/>
      <c r="IFA85" s="208"/>
      <c r="IFF85" s="209"/>
      <c r="IFG85" s="209"/>
      <c r="IFH85" s="209"/>
      <c r="IFI85" s="210"/>
      <c r="IFJ85" s="211"/>
      <c r="IFK85" s="209"/>
      <c r="IFM85" s="208"/>
      <c r="IFR85" s="209"/>
      <c r="IFS85" s="209"/>
      <c r="IFT85" s="209"/>
      <c r="IFU85" s="210"/>
      <c r="IFV85" s="211"/>
      <c r="IFW85" s="209"/>
      <c r="IFY85" s="208"/>
      <c r="IGD85" s="209"/>
      <c r="IGE85" s="209"/>
      <c r="IGF85" s="209"/>
      <c r="IGG85" s="210"/>
      <c r="IGH85" s="211"/>
      <c r="IGI85" s="209"/>
      <c r="IGK85" s="208"/>
      <c r="IGP85" s="209"/>
      <c r="IGQ85" s="209"/>
      <c r="IGR85" s="209"/>
      <c r="IGS85" s="210"/>
      <c r="IGT85" s="211"/>
      <c r="IGU85" s="209"/>
      <c r="IGW85" s="208"/>
      <c r="IHB85" s="209"/>
      <c r="IHC85" s="209"/>
      <c r="IHD85" s="209"/>
      <c r="IHE85" s="210"/>
      <c r="IHF85" s="211"/>
      <c r="IHG85" s="209"/>
      <c r="IHI85" s="208"/>
      <c r="IHN85" s="209"/>
      <c r="IHO85" s="209"/>
      <c r="IHP85" s="209"/>
      <c r="IHQ85" s="210"/>
      <c r="IHR85" s="211"/>
      <c r="IHS85" s="209"/>
      <c r="IHU85" s="208"/>
      <c r="IHZ85" s="209"/>
      <c r="IIA85" s="209"/>
      <c r="IIB85" s="209"/>
      <c r="IIC85" s="210"/>
      <c r="IID85" s="211"/>
      <c r="IIE85" s="209"/>
      <c r="IIG85" s="208"/>
      <c r="IIL85" s="209"/>
      <c r="IIM85" s="209"/>
      <c r="IIN85" s="209"/>
      <c r="IIO85" s="210"/>
      <c r="IIP85" s="211"/>
      <c r="IIQ85" s="209"/>
      <c r="IIS85" s="208"/>
      <c r="IIX85" s="209"/>
      <c r="IIY85" s="209"/>
      <c r="IIZ85" s="209"/>
      <c r="IJA85" s="210"/>
      <c r="IJB85" s="211"/>
      <c r="IJC85" s="209"/>
      <c r="IJE85" s="208"/>
      <c r="IJJ85" s="209"/>
      <c r="IJK85" s="209"/>
      <c r="IJL85" s="209"/>
      <c r="IJM85" s="210"/>
      <c r="IJN85" s="211"/>
      <c r="IJO85" s="209"/>
      <c r="IJQ85" s="208"/>
      <c r="IJV85" s="209"/>
      <c r="IJW85" s="209"/>
      <c r="IJX85" s="209"/>
      <c r="IJY85" s="210"/>
      <c r="IJZ85" s="211"/>
      <c r="IKA85" s="209"/>
      <c r="IKC85" s="208"/>
      <c r="IKH85" s="209"/>
      <c r="IKI85" s="209"/>
      <c r="IKJ85" s="209"/>
      <c r="IKK85" s="210"/>
      <c r="IKL85" s="211"/>
      <c r="IKM85" s="209"/>
      <c r="IKO85" s="208"/>
      <c r="IKT85" s="209"/>
      <c r="IKU85" s="209"/>
      <c r="IKV85" s="209"/>
      <c r="IKW85" s="210"/>
      <c r="IKX85" s="211"/>
      <c r="IKY85" s="209"/>
      <c r="ILA85" s="208"/>
      <c r="ILF85" s="209"/>
      <c r="ILG85" s="209"/>
      <c r="ILH85" s="209"/>
      <c r="ILI85" s="210"/>
      <c r="ILJ85" s="211"/>
      <c r="ILK85" s="209"/>
      <c r="ILM85" s="208"/>
      <c r="ILR85" s="209"/>
      <c r="ILS85" s="209"/>
      <c r="ILT85" s="209"/>
      <c r="ILU85" s="210"/>
      <c r="ILV85" s="211"/>
      <c r="ILW85" s="209"/>
      <c r="ILY85" s="208"/>
      <c r="IMD85" s="209"/>
      <c r="IME85" s="209"/>
      <c r="IMF85" s="209"/>
      <c r="IMG85" s="210"/>
      <c r="IMH85" s="211"/>
      <c r="IMI85" s="209"/>
      <c r="IMK85" s="208"/>
      <c r="IMP85" s="209"/>
      <c r="IMQ85" s="209"/>
      <c r="IMR85" s="209"/>
      <c r="IMS85" s="210"/>
      <c r="IMT85" s="211"/>
      <c r="IMU85" s="209"/>
      <c r="IMW85" s="208"/>
      <c r="INB85" s="209"/>
      <c r="INC85" s="209"/>
      <c r="IND85" s="209"/>
      <c r="INE85" s="210"/>
      <c r="INF85" s="211"/>
      <c r="ING85" s="209"/>
      <c r="INI85" s="208"/>
      <c r="INN85" s="209"/>
      <c r="INO85" s="209"/>
      <c r="INP85" s="209"/>
      <c r="INQ85" s="210"/>
      <c r="INR85" s="211"/>
      <c r="INS85" s="209"/>
      <c r="INU85" s="208"/>
      <c r="INZ85" s="209"/>
      <c r="IOA85" s="209"/>
      <c r="IOB85" s="209"/>
      <c r="IOC85" s="210"/>
      <c r="IOD85" s="211"/>
      <c r="IOE85" s="209"/>
      <c r="IOG85" s="208"/>
      <c r="IOL85" s="209"/>
      <c r="IOM85" s="209"/>
      <c r="ION85" s="209"/>
      <c r="IOO85" s="210"/>
      <c r="IOP85" s="211"/>
      <c r="IOQ85" s="209"/>
      <c r="IOS85" s="208"/>
      <c r="IOX85" s="209"/>
      <c r="IOY85" s="209"/>
      <c r="IOZ85" s="209"/>
      <c r="IPA85" s="210"/>
      <c r="IPB85" s="211"/>
      <c r="IPC85" s="209"/>
      <c r="IPE85" s="208"/>
      <c r="IPJ85" s="209"/>
      <c r="IPK85" s="209"/>
      <c r="IPL85" s="209"/>
      <c r="IPM85" s="210"/>
      <c r="IPN85" s="211"/>
      <c r="IPO85" s="209"/>
      <c r="IPQ85" s="208"/>
      <c r="IPV85" s="209"/>
      <c r="IPW85" s="209"/>
      <c r="IPX85" s="209"/>
      <c r="IPY85" s="210"/>
      <c r="IPZ85" s="211"/>
      <c r="IQA85" s="209"/>
      <c r="IQC85" s="208"/>
      <c r="IQH85" s="209"/>
      <c r="IQI85" s="209"/>
      <c r="IQJ85" s="209"/>
      <c r="IQK85" s="210"/>
      <c r="IQL85" s="211"/>
      <c r="IQM85" s="209"/>
      <c r="IQO85" s="208"/>
      <c r="IQT85" s="209"/>
      <c r="IQU85" s="209"/>
      <c r="IQV85" s="209"/>
      <c r="IQW85" s="210"/>
      <c r="IQX85" s="211"/>
      <c r="IQY85" s="209"/>
      <c r="IRA85" s="208"/>
      <c r="IRF85" s="209"/>
      <c r="IRG85" s="209"/>
      <c r="IRH85" s="209"/>
      <c r="IRI85" s="210"/>
      <c r="IRJ85" s="211"/>
      <c r="IRK85" s="209"/>
      <c r="IRM85" s="208"/>
      <c r="IRR85" s="209"/>
      <c r="IRS85" s="209"/>
      <c r="IRT85" s="209"/>
      <c r="IRU85" s="210"/>
      <c r="IRV85" s="211"/>
      <c r="IRW85" s="209"/>
      <c r="IRY85" s="208"/>
      <c r="ISD85" s="209"/>
      <c r="ISE85" s="209"/>
      <c r="ISF85" s="209"/>
      <c r="ISG85" s="210"/>
      <c r="ISH85" s="211"/>
      <c r="ISI85" s="209"/>
      <c r="ISK85" s="208"/>
      <c r="ISP85" s="209"/>
      <c r="ISQ85" s="209"/>
      <c r="ISR85" s="209"/>
      <c r="ISS85" s="210"/>
      <c r="IST85" s="211"/>
      <c r="ISU85" s="209"/>
      <c r="ISW85" s="208"/>
      <c r="ITB85" s="209"/>
      <c r="ITC85" s="209"/>
      <c r="ITD85" s="209"/>
      <c r="ITE85" s="210"/>
      <c r="ITF85" s="211"/>
      <c r="ITG85" s="209"/>
      <c r="ITI85" s="208"/>
      <c r="ITN85" s="209"/>
      <c r="ITO85" s="209"/>
      <c r="ITP85" s="209"/>
      <c r="ITQ85" s="210"/>
      <c r="ITR85" s="211"/>
      <c r="ITS85" s="209"/>
      <c r="ITU85" s="208"/>
      <c r="ITZ85" s="209"/>
      <c r="IUA85" s="209"/>
      <c r="IUB85" s="209"/>
      <c r="IUC85" s="210"/>
      <c r="IUD85" s="211"/>
      <c r="IUE85" s="209"/>
      <c r="IUG85" s="208"/>
      <c r="IUL85" s="209"/>
      <c r="IUM85" s="209"/>
      <c r="IUN85" s="209"/>
      <c r="IUO85" s="210"/>
      <c r="IUP85" s="211"/>
      <c r="IUQ85" s="209"/>
      <c r="IUS85" s="208"/>
      <c r="IUX85" s="209"/>
      <c r="IUY85" s="209"/>
      <c r="IUZ85" s="209"/>
      <c r="IVA85" s="210"/>
      <c r="IVB85" s="211"/>
      <c r="IVC85" s="209"/>
      <c r="IVE85" s="208"/>
      <c r="IVJ85" s="209"/>
      <c r="IVK85" s="209"/>
      <c r="IVL85" s="209"/>
      <c r="IVM85" s="210"/>
      <c r="IVN85" s="211"/>
      <c r="IVO85" s="209"/>
      <c r="IVQ85" s="208"/>
      <c r="IVV85" s="209"/>
      <c r="IVW85" s="209"/>
      <c r="IVX85" s="209"/>
      <c r="IVY85" s="210"/>
      <c r="IVZ85" s="211"/>
      <c r="IWA85" s="209"/>
      <c r="IWC85" s="208"/>
      <c r="IWH85" s="209"/>
      <c r="IWI85" s="209"/>
      <c r="IWJ85" s="209"/>
      <c r="IWK85" s="210"/>
      <c r="IWL85" s="211"/>
      <c r="IWM85" s="209"/>
      <c r="IWO85" s="208"/>
      <c r="IWT85" s="209"/>
      <c r="IWU85" s="209"/>
      <c r="IWV85" s="209"/>
      <c r="IWW85" s="210"/>
      <c r="IWX85" s="211"/>
      <c r="IWY85" s="209"/>
      <c r="IXA85" s="208"/>
      <c r="IXF85" s="209"/>
      <c r="IXG85" s="209"/>
      <c r="IXH85" s="209"/>
      <c r="IXI85" s="210"/>
      <c r="IXJ85" s="211"/>
      <c r="IXK85" s="209"/>
      <c r="IXM85" s="208"/>
      <c r="IXR85" s="209"/>
      <c r="IXS85" s="209"/>
      <c r="IXT85" s="209"/>
      <c r="IXU85" s="210"/>
      <c r="IXV85" s="211"/>
      <c r="IXW85" s="209"/>
      <c r="IXY85" s="208"/>
      <c r="IYD85" s="209"/>
      <c r="IYE85" s="209"/>
      <c r="IYF85" s="209"/>
      <c r="IYG85" s="210"/>
      <c r="IYH85" s="211"/>
      <c r="IYI85" s="209"/>
      <c r="IYK85" s="208"/>
      <c r="IYP85" s="209"/>
      <c r="IYQ85" s="209"/>
      <c r="IYR85" s="209"/>
      <c r="IYS85" s="210"/>
      <c r="IYT85" s="211"/>
      <c r="IYU85" s="209"/>
      <c r="IYW85" s="208"/>
      <c r="IZB85" s="209"/>
      <c r="IZC85" s="209"/>
      <c r="IZD85" s="209"/>
      <c r="IZE85" s="210"/>
      <c r="IZF85" s="211"/>
      <c r="IZG85" s="209"/>
      <c r="IZI85" s="208"/>
      <c r="IZN85" s="209"/>
      <c r="IZO85" s="209"/>
      <c r="IZP85" s="209"/>
      <c r="IZQ85" s="210"/>
      <c r="IZR85" s="211"/>
      <c r="IZS85" s="209"/>
      <c r="IZU85" s="208"/>
      <c r="IZZ85" s="209"/>
      <c r="JAA85" s="209"/>
      <c r="JAB85" s="209"/>
      <c r="JAC85" s="210"/>
      <c r="JAD85" s="211"/>
      <c r="JAE85" s="209"/>
      <c r="JAG85" s="208"/>
      <c r="JAL85" s="209"/>
      <c r="JAM85" s="209"/>
      <c r="JAN85" s="209"/>
      <c r="JAO85" s="210"/>
      <c r="JAP85" s="211"/>
      <c r="JAQ85" s="209"/>
      <c r="JAS85" s="208"/>
      <c r="JAX85" s="209"/>
      <c r="JAY85" s="209"/>
      <c r="JAZ85" s="209"/>
      <c r="JBA85" s="210"/>
      <c r="JBB85" s="211"/>
      <c r="JBC85" s="209"/>
      <c r="JBE85" s="208"/>
      <c r="JBJ85" s="209"/>
      <c r="JBK85" s="209"/>
      <c r="JBL85" s="209"/>
      <c r="JBM85" s="210"/>
      <c r="JBN85" s="211"/>
      <c r="JBO85" s="209"/>
      <c r="JBQ85" s="208"/>
      <c r="JBV85" s="209"/>
      <c r="JBW85" s="209"/>
      <c r="JBX85" s="209"/>
      <c r="JBY85" s="210"/>
      <c r="JBZ85" s="211"/>
      <c r="JCA85" s="209"/>
      <c r="JCC85" s="208"/>
      <c r="JCH85" s="209"/>
      <c r="JCI85" s="209"/>
      <c r="JCJ85" s="209"/>
      <c r="JCK85" s="210"/>
      <c r="JCL85" s="211"/>
      <c r="JCM85" s="209"/>
      <c r="JCO85" s="208"/>
      <c r="JCT85" s="209"/>
      <c r="JCU85" s="209"/>
      <c r="JCV85" s="209"/>
      <c r="JCW85" s="210"/>
      <c r="JCX85" s="211"/>
      <c r="JCY85" s="209"/>
      <c r="JDA85" s="208"/>
      <c r="JDF85" s="209"/>
      <c r="JDG85" s="209"/>
      <c r="JDH85" s="209"/>
      <c r="JDI85" s="210"/>
      <c r="JDJ85" s="211"/>
      <c r="JDK85" s="209"/>
      <c r="JDM85" s="208"/>
      <c r="JDR85" s="209"/>
      <c r="JDS85" s="209"/>
      <c r="JDT85" s="209"/>
      <c r="JDU85" s="210"/>
      <c r="JDV85" s="211"/>
      <c r="JDW85" s="209"/>
      <c r="JDY85" s="208"/>
      <c r="JED85" s="209"/>
      <c r="JEE85" s="209"/>
      <c r="JEF85" s="209"/>
      <c r="JEG85" s="210"/>
      <c r="JEH85" s="211"/>
      <c r="JEI85" s="209"/>
      <c r="JEK85" s="208"/>
      <c r="JEP85" s="209"/>
      <c r="JEQ85" s="209"/>
      <c r="JER85" s="209"/>
      <c r="JES85" s="210"/>
      <c r="JET85" s="211"/>
      <c r="JEU85" s="209"/>
      <c r="JEW85" s="208"/>
      <c r="JFB85" s="209"/>
      <c r="JFC85" s="209"/>
      <c r="JFD85" s="209"/>
      <c r="JFE85" s="210"/>
      <c r="JFF85" s="211"/>
      <c r="JFG85" s="209"/>
      <c r="JFI85" s="208"/>
      <c r="JFN85" s="209"/>
      <c r="JFO85" s="209"/>
      <c r="JFP85" s="209"/>
      <c r="JFQ85" s="210"/>
      <c r="JFR85" s="211"/>
      <c r="JFS85" s="209"/>
      <c r="JFU85" s="208"/>
      <c r="JFZ85" s="209"/>
      <c r="JGA85" s="209"/>
      <c r="JGB85" s="209"/>
      <c r="JGC85" s="210"/>
      <c r="JGD85" s="211"/>
      <c r="JGE85" s="209"/>
      <c r="JGG85" s="208"/>
      <c r="JGL85" s="209"/>
      <c r="JGM85" s="209"/>
      <c r="JGN85" s="209"/>
      <c r="JGO85" s="210"/>
      <c r="JGP85" s="211"/>
      <c r="JGQ85" s="209"/>
      <c r="JGS85" s="208"/>
      <c r="JGX85" s="209"/>
      <c r="JGY85" s="209"/>
      <c r="JGZ85" s="209"/>
      <c r="JHA85" s="210"/>
      <c r="JHB85" s="211"/>
      <c r="JHC85" s="209"/>
      <c r="JHE85" s="208"/>
      <c r="JHJ85" s="209"/>
      <c r="JHK85" s="209"/>
      <c r="JHL85" s="209"/>
      <c r="JHM85" s="210"/>
      <c r="JHN85" s="211"/>
      <c r="JHO85" s="209"/>
      <c r="JHQ85" s="208"/>
      <c r="JHV85" s="209"/>
      <c r="JHW85" s="209"/>
      <c r="JHX85" s="209"/>
      <c r="JHY85" s="210"/>
      <c r="JHZ85" s="211"/>
      <c r="JIA85" s="209"/>
      <c r="JIC85" s="208"/>
      <c r="JIH85" s="209"/>
      <c r="JII85" s="209"/>
      <c r="JIJ85" s="209"/>
      <c r="JIK85" s="210"/>
      <c r="JIL85" s="211"/>
      <c r="JIM85" s="209"/>
      <c r="JIO85" s="208"/>
      <c r="JIT85" s="209"/>
      <c r="JIU85" s="209"/>
      <c r="JIV85" s="209"/>
      <c r="JIW85" s="210"/>
      <c r="JIX85" s="211"/>
      <c r="JIY85" s="209"/>
      <c r="JJA85" s="208"/>
      <c r="JJF85" s="209"/>
      <c r="JJG85" s="209"/>
      <c r="JJH85" s="209"/>
      <c r="JJI85" s="210"/>
      <c r="JJJ85" s="211"/>
      <c r="JJK85" s="209"/>
      <c r="JJM85" s="208"/>
      <c r="JJR85" s="209"/>
      <c r="JJS85" s="209"/>
      <c r="JJT85" s="209"/>
      <c r="JJU85" s="210"/>
      <c r="JJV85" s="211"/>
      <c r="JJW85" s="209"/>
      <c r="JJY85" s="208"/>
      <c r="JKD85" s="209"/>
      <c r="JKE85" s="209"/>
      <c r="JKF85" s="209"/>
      <c r="JKG85" s="210"/>
      <c r="JKH85" s="211"/>
      <c r="JKI85" s="209"/>
      <c r="JKK85" s="208"/>
      <c r="JKP85" s="209"/>
      <c r="JKQ85" s="209"/>
      <c r="JKR85" s="209"/>
      <c r="JKS85" s="210"/>
      <c r="JKT85" s="211"/>
      <c r="JKU85" s="209"/>
      <c r="JKW85" s="208"/>
      <c r="JLB85" s="209"/>
      <c r="JLC85" s="209"/>
      <c r="JLD85" s="209"/>
      <c r="JLE85" s="210"/>
      <c r="JLF85" s="211"/>
      <c r="JLG85" s="209"/>
      <c r="JLI85" s="208"/>
      <c r="JLN85" s="209"/>
      <c r="JLO85" s="209"/>
      <c r="JLP85" s="209"/>
      <c r="JLQ85" s="210"/>
      <c r="JLR85" s="211"/>
      <c r="JLS85" s="209"/>
      <c r="JLU85" s="208"/>
      <c r="JLZ85" s="209"/>
      <c r="JMA85" s="209"/>
      <c r="JMB85" s="209"/>
      <c r="JMC85" s="210"/>
      <c r="JMD85" s="211"/>
      <c r="JME85" s="209"/>
      <c r="JMG85" s="208"/>
      <c r="JML85" s="209"/>
      <c r="JMM85" s="209"/>
      <c r="JMN85" s="209"/>
      <c r="JMO85" s="210"/>
      <c r="JMP85" s="211"/>
      <c r="JMQ85" s="209"/>
      <c r="JMS85" s="208"/>
      <c r="JMX85" s="209"/>
      <c r="JMY85" s="209"/>
      <c r="JMZ85" s="209"/>
      <c r="JNA85" s="210"/>
      <c r="JNB85" s="211"/>
      <c r="JNC85" s="209"/>
      <c r="JNE85" s="208"/>
      <c r="JNJ85" s="209"/>
      <c r="JNK85" s="209"/>
      <c r="JNL85" s="209"/>
      <c r="JNM85" s="210"/>
      <c r="JNN85" s="211"/>
      <c r="JNO85" s="209"/>
      <c r="JNQ85" s="208"/>
      <c r="JNV85" s="209"/>
      <c r="JNW85" s="209"/>
      <c r="JNX85" s="209"/>
      <c r="JNY85" s="210"/>
      <c r="JNZ85" s="211"/>
      <c r="JOA85" s="209"/>
      <c r="JOC85" s="208"/>
      <c r="JOH85" s="209"/>
      <c r="JOI85" s="209"/>
      <c r="JOJ85" s="209"/>
      <c r="JOK85" s="210"/>
      <c r="JOL85" s="211"/>
      <c r="JOM85" s="209"/>
      <c r="JOO85" s="208"/>
      <c r="JOT85" s="209"/>
      <c r="JOU85" s="209"/>
      <c r="JOV85" s="209"/>
      <c r="JOW85" s="210"/>
      <c r="JOX85" s="211"/>
      <c r="JOY85" s="209"/>
      <c r="JPA85" s="208"/>
      <c r="JPF85" s="209"/>
      <c r="JPG85" s="209"/>
      <c r="JPH85" s="209"/>
      <c r="JPI85" s="210"/>
      <c r="JPJ85" s="211"/>
      <c r="JPK85" s="209"/>
      <c r="JPM85" s="208"/>
      <c r="JPR85" s="209"/>
      <c r="JPS85" s="209"/>
      <c r="JPT85" s="209"/>
      <c r="JPU85" s="210"/>
      <c r="JPV85" s="211"/>
      <c r="JPW85" s="209"/>
      <c r="JPY85" s="208"/>
      <c r="JQD85" s="209"/>
      <c r="JQE85" s="209"/>
      <c r="JQF85" s="209"/>
      <c r="JQG85" s="210"/>
      <c r="JQH85" s="211"/>
      <c r="JQI85" s="209"/>
      <c r="JQK85" s="208"/>
      <c r="JQP85" s="209"/>
      <c r="JQQ85" s="209"/>
      <c r="JQR85" s="209"/>
      <c r="JQS85" s="210"/>
      <c r="JQT85" s="211"/>
      <c r="JQU85" s="209"/>
      <c r="JQW85" s="208"/>
      <c r="JRB85" s="209"/>
      <c r="JRC85" s="209"/>
      <c r="JRD85" s="209"/>
      <c r="JRE85" s="210"/>
      <c r="JRF85" s="211"/>
      <c r="JRG85" s="209"/>
      <c r="JRI85" s="208"/>
      <c r="JRN85" s="209"/>
      <c r="JRO85" s="209"/>
      <c r="JRP85" s="209"/>
      <c r="JRQ85" s="210"/>
      <c r="JRR85" s="211"/>
      <c r="JRS85" s="209"/>
      <c r="JRU85" s="208"/>
      <c r="JRZ85" s="209"/>
      <c r="JSA85" s="209"/>
      <c r="JSB85" s="209"/>
      <c r="JSC85" s="210"/>
      <c r="JSD85" s="211"/>
      <c r="JSE85" s="209"/>
      <c r="JSG85" s="208"/>
      <c r="JSL85" s="209"/>
      <c r="JSM85" s="209"/>
      <c r="JSN85" s="209"/>
      <c r="JSO85" s="210"/>
      <c r="JSP85" s="211"/>
      <c r="JSQ85" s="209"/>
      <c r="JSS85" s="208"/>
      <c r="JSX85" s="209"/>
      <c r="JSY85" s="209"/>
      <c r="JSZ85" s="209"/>
      <c r="JTA85" s="210"/>
      <c r="JTB85" s="211"/>
      <c r="JTC85" s="209"/>
      <c r="JTE85" s="208"/>
      <c r="JTJ85" s="209"/>
      <c r="JTK85" s="209"/>
      <c r="JTL85" s="209"/>
      <c r="JTM85" s="210"/>
      <c r="JTN85" s="211"/>
      <c r="JTO85" s="209"/>
      <c r="JTQ85" s="208"/>
      <c r="JTV85" s="209"/>
      <c r="JTW85" s="209"/>
      <c r="JTX85" s="209"/>
      <c r="JTY85" s="210"/>
      <c r="JTZ85" s="211"/>
      <c r="JUA85" s="209"/>
      <c r="JUC85" s="208"/>
      <c r="JUH85" s="209"/>
      <c r="JUI85" s="209"/>
      <c r="JUJ85" s="209"/>
      <c r="JUK85" s="210"/>
      <c r="JUL85" s="211"/>
      <c r="JUM85" s="209"/>
      <c r="JUO85" s="208"/>
      <c r="JUT85" s="209"/>
      <c r="JUU85" s="209"/>
      <c r="JUV85" s="209"/>
      <c r="JUW85" s="210"/>
      <c r="JUX85" s="211"/>
      <c r="JUY85" s="209"/>
      <c r="JVA85" s="208"/>
      <c r="JVF85" s="209"/>
      <c r="JVG85" s="209"/>
      <c r="JVH85" s="209"/>
      <c r="JVI85" s="210"/>
      <c r="JVJ85" s="211"/>
      <c r="JVK85" s="209"/>
      <c r="JVM85" s="208"/>
      <c r="JVR85" s="209"/>
      <c r="JVS85" s="209"/>
      <c r="JVT85" s="209"/>
      <c r="JVU85" s="210"/>
      <c r="JVV85" s="211"/>
      <c r="JVW85" s="209"/>
      <c r="JVY85" s="208"/>
      <c r="JWD85" s="209"/>
      <c r="JWE85" s="209"/>
      <c r="JWF85" s="209"/>
      <c r="JWG85" s="210"/>
      <c r="JWH85" s="211"/>
      <c r="JWI85" s="209"/>
      <c r="JWK85" s="208"/>
      <c r="JWP85" s="209"/>
      <c r="JWQ85" s="209"/>
      <c r="JWR85" s="209"/>
      <c r="JWS85" s="210"/>
      <c r="JWT85" s="211"/>
      <c r="JWU85" s="209"/>
      <c r="JWW85" s="208"/>
      <c r="JXB85" s="209"/>
      <c r="JXC85" s="209"/>
      <c r="JXD85" s="209"/>
      <c r="JXE85" s="210"/>
      <c r="JXF85" s="211"/>
      <c r="JXG85" s="209"/>
      <c r="JXI85" s="208"/>
      <c r="JXN85" s="209"/>
      <c r="JXO85" s="209"/>
      <c r="JXP85" s="209"/>
      <c r="JXQ85" s="210"/>
      <c r="JXR85" s="211"/>
      <c r="JXS85" s="209"/>
      <c r="JXU85" s="208"/>
      <c r="JXZ85" s="209"/>
      <c r="JYA85" s="209"/>
      <c r="JYB85" s="209"/>
      <c r="JYC85" s="210"/>
      <c r="JYD85" s="211"/>
      <c r="JYE85" s="209"/>
      <c r="JYG85" s="208"/>
      <c r="JYL85" s="209"/>
      <c r="JYM85" s="209"/>
      <c r="JYN85" s="209"/>
      <c r="JYO85" s="210"/>
      <c r="JYP85" s="211"/>
      <c r="JYQ85" s="209"/>
      <c r="JYS85" s="208"/>
      <c r="JYX85" s="209"/>
      <c r="JYY85" s="209"/>
      <c r="JYZ85" s="209"/>
      <c r="JZA85" s="210"/>
      <c r="JZB85" s="211"/>
      <c r="JZC85" s="209"/>
      <c r="JZE85" s="208"/>
      <c r="JZJ85" s="209"/>
      <c r="JZK85" s="209"/>
      <c r="JZL85" s="209"/>
      <c r="JZM85" s="210"/>
      <c r="JZN85" s="211"/>
      <c r="JZO85" s="209"/>
      <c r="JZQ85" s="208"/>
      <c r="JZV85" s="209"/>
      <c r="JZW85" s="209"/>
      <c r="JZX85" s="209"/>
      <c r="JZY85" s="210"/>
      <c r="JZZ85" s="211"/>
      <c r="KAA85" s="209"/>
      <c r="KAC85" s="208"/>
      <c r="KAH85" s="209"/>
      <c r="KAI85" s="209"/>
      <c r="KAJ85" s="209"/>
      <c r="KAK85" s="210"/>
      <c r="KAL85" s="211"/>
      <c r="KAM85" s="209"/>
      <c r="KAO85" s="208"/>
      <c r="KAT85" s="209"/>
      <c r="KAU85" s="209"/>
      <c r="KAV85" s="209"/>
      <c r="KAW85" s="210"/>
      <c r="KAX85" s="211"/>
      <c r="KAY85" s="209"/>
      <c r="KBA85" s="208"/>
      <c r="KBF85" s="209"/>
      <c r="KBG85" s="209"/>
      <c r="KBH85" s="209"/>
      <c r="KBI85" s="210"/>
      <c r="KBJ85" s="211"/>
      <c r="KBK85" s="209"/>
      <c r="KBM85" s="208"/>
      <c r="KBR85" s="209"/>
      <c r="KBS85" s="209"/>
      <c r="KBT85" s="209"/>
      <c r="KBU85" s="210"/>
      <c r="KBV85" s="211"/>
      <c r="KBW85" s="209"/>
      <c r="KBY85" s="208"/>
      <c r="KCD85" s="209"/>
      <c r="KCE85" s="209"/>
      <c r="KCF85" s="209"/>
      <c r="KCG85" s="210"/>
      <c r="KCH85" s="211"/>
      <c r="KCI85" s="209"/>
      <c r="KCK85" s="208"/>
      <c r="KCP85" s="209"/>
      <c r="KCQ85" s="209"/>
      <c r="KCR85" s="209"/>
      <c r="KCS85" s="210"/>
      <c r="KCT85" s="211"/>
      <c r="KCU85" s="209"/>
      <c r="KCW85" s="208"/>
      <c r="KDB85" s="209"/>
      <c r="KDC85" s="209"/>
      <c r="KDD85" s="209"/>
      <c r="KDE85" s="210"/>
      <c r="KDF85" s="211"/>
      <c r="KDG85" s="209"/>
      <c r="KDI85" s="208"/>
      <c r="KDN85" s="209"/>
      <c r="KDO85" s="209"/>
      <c r="KDP85" s="209"/>
      <c r="KDQ85" s="210"/>
      <c r="KDR85" s="211"/>
      <c r="KDS85" s="209"/>
      <c r="KDU85" s="208"/>
      <c r="KDZ85" s="209"/>
      <c r="KEA85" s="209"/>
      <c r="KEB85" s="209"/>
      <c r="KEC85" s="210"/>
      <c r="KED85" s="211"/>
      <c r="KEE85" s="209"/>
      <c r="KEG85" s="208"/>
      <c r="KEL85" s="209"/>
      <c r="KEM85" s="209"/>
      <c r="KEN85" s="209"/>
      <c r="KEO85" s="210"/>
      <c r="KEP85" s="211"/>
      <c r="KEQ85" s="209"/>
      <c r="KES85" s="208"/>
      <c r="KEX85" s="209"/>
      <c r="KEY85" s="209"/>
      <c r="KEZ85" s="209"/>
      <c r="KFA85" s="210"/>
      <c r="KFB85" s="211"/>
      <c r="KFC85" s="209"/>
      <c r="KFE85" s="208"/>
      <c r="KFJ85" s="209"/>
      <c r="KFK85" s="209"/>
      <c r="KFL85" s="209"/>
      <c r="KFM85" s="210"/>
      <c r="KFN85" s="211"/>
      <c r="KFO85" s="209"/>
      <c r="KFQ85" s="208"/>
      <c r="KFV85" s="209"/>
      <c r="KFW85" s="209"/>
      <c r="KFX85" s="209"/>
      <c r="KFY85" s="210"/>
      <c r="KFZ85" s="211"/>
      <c r="KGA85" s="209"/>
      <c r="KGC85" s="208"/>
      <c r="KGH85" s="209"/>
      <c r="KGI85" s="209"/>
      <c r="KGJ85" s="209"/>
      <c r="KGK85" s="210"/>
      <c r="KGL85" s="211"/>
      <c r="KGM85" s="209"/>
      <c r="KGO85" s="208"/>
      <c r="KGT85" s="209"/>
      <c r="KGU85" s="209"/>
      <c r="KGV85" s="209"/>
      <c r="KGW85" s="210"/>
      <c r="KGX85" s="211"/>
      <c r="KGY85" s="209"/>
      <c r="KHA85" s="208"/>
      <c r="KHF85" s="209"/>
      <c r="KHG85" s="209"/>
      <c r="KHH85" s="209"/>
      <c r="KHI85" s="210"/>
      <c r="KHJ85" s="211"/>
      <c r="KHK85" s="209"/>
      <c r="KHM85" s="208"/>
      <c r="KHR85" s="209"/>
      <c r="KHS85" s="209"/>
      <c r="KHT85" s="209"/>
      <c r="KHU85" s="210"/>
      <c r="KHV85" s="211"/>
      <c r="KHW85" s="209"/>
      <c r="KHY85" s="208"/>
      <c r="KID85" s="209"/>
      <c r="KIE85" s="209"/>
      <c r="KIF85" s="209"/>
      <c r="KIG85" s="210"/>
      <c r="KIH85" s="211"/>
      <c r="KII85" s="209"/>
      <c r="KIK85" s="208"/>
      <c r="KIP85" s="209"/>
      <c r="KIQ85" s="209"/>
      <c r="KIR85" s="209"/>
      <c r="KIS85" s="210"/>
      <c r="KIT85" s="211"/>
      <c r="KIU85" s="209"/>
      <c r="KIW85" s="208"/>
      <c r="KJB85" s="209"/>
      <c r="KJC85" s="209"/>
      <c r="KJD85" s="209"/>
      <c r="KJE85" s="210"/>
      <c r="KJF85" s="211"/>
      <c r="KJG85" s="209"/>
      <c r="KJI85" s="208"/>
      <c r="KJN85" s="209"/>
      <c r="KJO85" s="209"/>
      <c r="KJP85" s="209"/>
      <c r="KJQ85" s="210"/>
      <c r="KJR85" s="211"/>
      <c r="KJS85" s="209"/>
      <c r="KJU85" s="208"/>
      <c r="KJZ85" s="209"/>
      <c r="KKA85" s="209"/>
      <c r="KKB85" s="209"/>
      <c r="KKC85" s="210"/>
      <c r="KKD85" s="211"/>
      <c r="KKE85" s="209"/>
      <c r="KKG85" s="208"/>
      <c r="KKL85" s="209"/>
      <c r="KKM85" s="209"/>
      <c r="KKN85" s="209"/>
      <c r="KKO85" s="210"/>
      <c r="KKP85" s="211"/>
      <c r="KKQ85" s="209"/>
      <c r="KKS85" s="208"/>
      <c r="KKX85" s="209"/>
      <c r="KKY85" s="209"/>
      <c r="KKZ85" s="209"/>
      <c r="KLA85" s="210"/>
      <c r="KLB85" s="211"/>
      <c r="KLC85" s="209"/>
      <c r="KLE85" s="208"/>
      <c r="KLJ85" s="209"/>
      <c r="KLK85" s="209"/>
      <c r="KLL85" s="209"/>
      <c r="KLM85" s="210"/>
      <c r="KLN85" s="211"/>
      <c r="KLO85" s="209"/>
      <c r="KLQ85" s="208"/>
      <c r="KLV85" s="209"/>
      <c r="KLW85" s="209"/>
      <c r="KLX85" s="209"/>
      <c r="KLY85" s="210"/>
      <c r="KLZ85" s="211"/>
      <c r="KMA85" s="209"/>
      <c r="KMC85" s="208"/>
      <c r="KMH85" s="209"/>
      <c r="KMI85" s="209"/>
      <c r="KMJ85" s="209"/>
      <c r="KMK85" s="210"/>
      <c r="KML85" s="211"/>
      <c r="KMM85" s="209"/>
      <c r="KMO85" s="208"/>
      <c r="KMT85" s="209"/>
      <c r="KMU85" s="209"/>
      <c r="KMV85" s="209"/>
      <c r="KMW85" s="210"/>
      <c r="KMX85" s="211"/>
      <c r="KMY85" s="209"/>
      <c r="KNA85" s="208"/>
      <c r="KNF85" s="209"/>
      <c r="KNG85" s="209"/>
      <c r="KNH85" s="209"/>
      <c r="KNI85" s="210"/>
      <c r="KNJ85" s="211"/>
      <c r="KNK85" s="209"/>
      <c r="KNM85" s="208"/>
      <c r="KNR85" s="209"/>
      <c r="KNS85" s="209"/>
      <c r="KNT85" s="209"/>
      <c r="KNU85" s="210"/>
      <c r="KNV85" s="211"/>
      <c r="KNW85" s="209"/>
      <c r="KNY85" s="208"/>
      <c r="KOD85" s="209"/>
      <c r="KOE85" s="209"/>
      <c r="KOF85" s="209"/>
      <c r="KOG85" s="210"/>
      <c r="KOH85" s="211"/>
      <c r="KOI85" s="209"/>
      <c r="KOK85" s="208"/>
      <c r="KOP85" s="209"/>
      <c r="KOQ85" s="209"/>
      <c r="KOR85" s="209"/>
      <c r="KOS85" s="210"/>
      <c r="KOT85" s="211"/>
      <c r="KOU85" s="209"/>
      <c r="KOW85" s="208"/>
      <c r="KPB85" s="209"/>
      <c r="KPC85" s="209"/>
      <c r="KPD85" s="209"/>
      <c r="KPE85" s="210"/>
      <c r="KPF85" s="211"/>
      <c r="KPG85" s="209"/>
      <c r="KPI85" s="208"/>
      <c r="KPN85" s="209"/>
      <c r="KPO85" s="209"/>
      <c r="KPP85" s="209"/>
      <c r="KPQ85" s="210"/>
      <c r="KPR85" s="211"/>
      <c r="KPS85" s="209"/>
      <c r="KPU85" s="208"/>
      <c r="KPZ85" s="209"/>
      <c r="KQA85" s="209"/>
      <c r="KQB85" s="209"/>
      <c r="KQC85" s="210"/>
      <c r="KQD85" s="211"/>
      <c r="KQE85" s="209"/>
      <c r="KQG85" s="208"/>
      <c r="KQL85" s="209"/>
      <c r="KQM85" s="209"/>
      <c r="KQN85" s="209"/>
      <c r="KQO85" s="210"/>
      <c r="KQP85" s="211"/>
      <c r="KQQ85" s="209"/>
      <c r="KQS85" s="208"/>
      <c r="KQX85" s="209"/>
      <c r="KQY85" s="209"/>
      <c r="KQZ85" s="209"/>
      <c r="KRA85" s="210"/>
      <c r="KRB85" s="211"/>
      <c r="KRC85" s="209"/>
      <c r="KRE85" s="208"/>
      <c r="KRJ85" s="209"/>
      <c r="KRK85" s="209"/>
      <c r="KRL85" s="209"/>
      <c r="KRM85" s="210"/>
      <c r="KRN85" s="211"/>
      <c r="KRO85" s="209"/>
      <c r="KRQ85" s="208"/>
      <c r="KRV85" s="209"/>
      <c r="KRW85" s="209"/>
      <c r="KRX85" s="209"/>
      <c r="KRY85" s="210"/>
      <c r="KRZ85" s="211"/>
      <c r="KSA85" s="209"/>
      <c r="KSC85" s="208"/>
      <c r="KSH85" s="209"/>
      <c r="KSI85" s="209"/>
      <c r="KSJ85" s="209"/>
      <c r="KSK85" s="210"/>
      <c r="KSL85" s="211"/>
      <c r="KSM85" s="209"/>
      <c r="KSO85" s="208"/>
      <c r="KST85" s="209"/>
      <c r="KSU85" s="209"/>
      <c r="KSV85" s="209"/>
      <c r="KSW85" s="210"/>
      <c r="KSX85" s="211"/>
      <c r="KSY85" s="209"/>
      <c r="KTA85" s="208"/>
      <c r="KTF85" s="209"/>
      <c r="KTG85" s="209"/>
      <c r="KTH85" s="209"/>
      <c r="KTI85" s="210"/>
      <c r="KTJ85" s="211"/>
      <c r="KTK85" s="209"/>
      <c r="KTM85" s="208"/>
      <c r="KTR85" s="209"/>
      <c r="KTS85" s="209"/>
      <c r="KTT85" s="209"/>
      <c r="KTU85" s="210"/>
      <c r="KTV85" s="211"/>
      <c r="KTW85" s="209"/>
      <c r="KTY85" s="208"/>
      <c r="KUD85" s="209"/>
      <c r="KUE85" s="209"/>
      <c r="KUF85" s="209"/>
      <c r="KUG85" s="210"/>
      <c r="KUH85" s="211"/>
      <c r="KUI85" s="209"/>
      <c r="KUK85" s="208"/>
      <c r="KUP85" s="209"/>
      <c r="KUQ85" s="209"/>
      <c r="KUR85" s="209"/>
      <c r="KUS85" s="210"/>
      <c r="KUT85" s="211"/>
      <c r="KUU85" s="209"/>
      <c r="KUW85" s="208"/>
      <c r="KVB85" s="209"/>
      <c r="KVC85" s="209"/>
      <c r="KVD85" s="209"/>
      <c r="KVE85" s="210"/>
      <c r="KVF85" s="211"/>
      <c r="KVG85" s="209"/>
      <c r="KVI85" s="208"/>
      <c r="KVN85" s="209"/>
      <c r="KVO85" s="209"/>
      <c r="KVP85" s="209"/>
      <c r="KVQ85" s="210"/>
      <c r="KVR85" s="211"/>
      <c r="KVS85" s="209"/>
      <c r="KVU85" s="208"/>
      <c r="KVZ85" s="209"/>
      <c r="KWA85" s="209"/>
      <c r="KWB85" s="209"/>
      <c r="KWC85" s="210"/>
      <c r="KWD85" s="211"/>
      <c r="KWE85" s="209"/>
      <c r="KWG85" s="208"/>
      <c r="KWL85" s="209"/>
      <c r="KWM85" s="209"/>
      <c r="KWN85" s="209"/>
      <c r="KWO85" s="210"/>
      <c r="KWP85" s="211"/>
      <c r="KWQ85" s="209"/>
      <c r="KWS85" s="208"/>
      <c r="KWX85" s="209"/>
      <c r="KWY85" s="209"/>
      <c r="KWZ85" s="209"/>
      <c r="KXA85" s="210"/>
      <c r="KXB85" s="211"/>
      <c r="KXC85" s="209"/>
      <c r="KXE85" s="208"/>
      <c r="KXJ85" s="209"/>
      <c r="KXK85" s="209"/>
      <c r="KXL85" s="209"/>
      <c r="KXM85" s="210"/>
      <c r="KXN85" s="211"/>
      <c r="KXO85" s="209"/>
      <c r="KXQ85" s="208"/>
      <c r="KXV85" s="209"/>
      <c r="KXW85" s="209"/>
      <c r="KXX85" s="209"/>
      <c r="KXY85" s="210"/>
      <c r="KXZ85" s="211"/>
      <c r="KYA85" s="209"/>
      <c r="KYC85" s="208"/>
      <c r="KYH85" s="209"/>
      <c r="KYI85" s="209"/>
      <c r="KYJ85" s="209"/>
      <c r="KYK85" s="210"/>
      <c r="KYL85" s="211"/>
      <c r="KYM85" s="209"/>
      <c r="KYO85" s="208"/>
      <c r="KYT85" s="209"/>
      <c r="KYU85" s="209"/>
      <c r="KYV85" s="209"/>
      <c r="KYW85" s="210"/>
      <c r="KYX85" s="211"/>
      <c r="KYY85" s="209"/>
      <c r="KZA85" s="208"/>
      <c r="KZF85" s="209"/>
      <c r="KZG85" s="209"/>
      <c r="KZH85" s="209"/>
      <c r="KZI85" s="210"/>
      <c r="KZJ85" s="211"/>
      <c r="KZK85" s="209"/>
      <c r="KZM85" s="208"/>
      <c r="KZR85" s="209"/>
      <c r="KZS85" s="209"/>
      <c r="KZT85" s="209"/>
      <c r="KZU85" s="210"/>
      <c r="KZV85" s="211"/>
      <c r="KZW85" s="209"/>
      <c r="KZY85" s="208"/>
      <c r="LAD85" s="209"/>
      <c r="LAE85" s="209"/>
      <c r="LAF85" s="209"/>
      <c r="LAG85" s="210"/>
      <c r="LAH85" s="211"/>
      <c r="LAI85" s="209"/>
      <c r="LAK85" s="208"/>
      <c r="LAP85" s="209"/>
      <c r="LAQ85" s="209"/>
      <c r="LAR85" s="209"/>
      <c r="LAS85" s="210"/>
      <c r="LAT85" s="211"/>
      <c r="LAU85" s="209"/>
      <c r="LAW85" s="208"/>
      <c r="LBB85" s="209"/>
      <c r="LBC85" s="209"/>
      <c r="LBD85" s="209"/>
      <c r="LBE85" s="210"/>
      <c r="LBF85" s="211"/>
      <c r="LBG85" s="209"/>
      <c r="LBI85" s="208"/>
      <c r="LBN85" s="209"/>
      <c r="LBO85" s="209"/>
      <c r="LBP85" s="209"/>
      <c r="LBQ85" s="210"/>
      <c r="LBR85" s="211"/>
      <c r="LBS85" s="209"/>
      <c r="LBU85" s="208"/>
      <c r="LBZ85" s="209"/>
      <c r="LCA85" s="209"/>
      <c r="LCB85" s="209"/>
      <c r="LCC85" s="210"/>
      <c r="LCD85" s="211"/>
      <c r="LCE85" s="209"/>
      <c r="LCG85" s="208"/>
      <c r="LCL85" s="209"/>
      <c r="LCM85" s="209"/>
      <c r="LCN85" s="209"/>
      <c r="LCO85" s="210"/>
      <c r="LCP85" s="211"/>
      <c r="LCQ85" s="209"/>
      <c r="LCS85" s="208"/>
      <c r="LCX85" s="209"/>
      <c r="LCY85" s="209"/>
      <c r="LCZ85" s="209"/>
      <c r="LDA85" s="210"/>
      <c r="LDB85" s="211"/>
      <c r="LDC85" s="209"/>
      <c r="LDE85" s="208"/>
      <c r="LDJ85" s="209"/>
      <c r="LDK85" s="209"/>
      <c r="LDL85" s="209"/>
      <c r="LDM85" s="210"/>
      <c r="LDN85" s="211"/>
      <c r="LDO85" s="209"/>
      <c r="LDQ85" s="208"/>
      <c r="LDV85" s="209"/>
      <c r="LDW85" s="209"/>
      <c r="LDX85" s="209"/>
      <c r="LDY85" s="210"/>
      <c r="LDZ85" s="211"/>
      <c r="LEA85" s="209"/>
      <c r="LEC85" s="208"/>
      <c r="LEH85" s="209"/>
      <c r="LEI85" s="209"/>
      <c r="LEJ85" s="209"/>
      <c r="LEK85" s="210"/>
      <c r="LEL85" s="211"/>
      <c r="LEM85" s="209"/>
      <c r="LEO85" s="208"/>
      <c r="LET85" s="209"/>
      <c r="LEU85" s="209"/>
      <c r="LEV85" s="209"/>
      <c r="LEW85" s="210"/>
      <c r="LEX85" s="211"/>
      <c r="LEY85" s="209"/>
      <c r="LFA85" s="208"/>
      <c r="LFF85" s="209"/>
      <c r="LFG85" s="209"/>
      <c r="LFH85" s="209"/>
      <c r="LFI85" s="210"/>
      <c r="LFJ85" s="211"/>
      <c r="LFK85" s="209"/>
      <c r="LFM85" s="208"/>
      <c r="LFR85" s="209"/>
      <c r="LFS85" s="209"/>
      <c r="LFT85" s="209"/>
      <c r="LFU85" s="210"/>
      <c r="LFV85" s="211"/>
      <c r="LFW85" s="209"/>
      <c r="LFY85" s="208"/>
      <c r="LGD85" s="209"/>
      <c r="LGE85" s="209"/>
      <c r="LGF85" s="209"/>
      <c r="LGG85" s="210"/>
      <c r="LGH85" s="211"/>
      <c r="LGI85" s="209"/>
      <c r="LGK85" s="208"/>
      <c r="LGP85" s="209"/>
      <c r="LGQ85" s="209"/>
      <c r="LGR85" s="209"/>
      <c r="LGS85" s="210"/>
      <c r="LGT85" s="211"/>
      <c r="LGU85" s="209"/>
      <c r="LGW85" s="208"/>
      <c r="LHB85" s="209"/>
      <c r="LHC85" s="209"/>
      <c r="LHD85" s="209"/>
      <c r="LHE85" s="210"/>
      <c r="LHF85" s="211"/>
      <c r="LHG85" s="209"/>
      <c r="LHI85" s="208"/>
      <c r="LHN85" s="209"/>
      <c r="LHO85" s="209"/>
      <c r="LHP85" s="209"/>
      <c r="LHQ85" s="210"/>
      <c r="LHR85" s="211"/>
      <c r="LHS85" s="209"/>
      <c r="LHU85" s="208"/>
      <c r="LHZ85" s="209"/>
      <c r="LIA85" s="209"/>
      <c r="LIB85" s="209"/>
      <c r="LIC85" s="210"/>
      <c r="LID85" s="211"/>
      <c r="LIE85" s="209"/>
      <c r="LIG85" s="208"/>
      <c r="LIL85" s="209"/>
      <c r="LIM85" s="209"/>
      <c r="LIN85" s="209"/>
      <c r="LIO85" s="210"/>
      <c r="LIP85" s="211"/>
      <c r="LIQ85" s="209"/>
      <c r="LIS85" s="208"/>
      <c r="LIX85" s="209"/>
      <c r="LIY85" s="209"/>
      <c r="LIZ85" s="209"/>
      <c r="LJA85" s="210"/>
      <c r="LJB85" s="211"/>
      <c r="LJC85" s="209"/>
      <c r="LJE85" s="208"/>
      <c r="LJJ85" s="209"/>
      <c r="LJK85" s="209"/>
      <c r="LJL85" s="209"/>
      <c r="LJM85" s="210"/>
      <c r="LJN85" s="211"/>
      <c r="LJO85" s="209"/>
      <c r="LJQ85" s="208"/>
      <c r="LJV85" s="209"/>
      <c r="LJW85" s="209"/>
      <c r="LJX85" s="209"/>
      <c r="LJY85" s="210"/>
      <c r="LJZ85" s="211"/>
      <c r="LKA85" s="209"/>
      <c r="LKC85" s="208"/>
      <c r="LKH85" s="209"/>
      <c r="LKI85" s="209"/>
      <c r="LKJ85" s="209"/>
      <c r="LKK85" s="210"/>
      <c r="LKL85" s="211"/>
      <c r="LKM85" s="209"/>
      <c r="LKO85" s="208"/>
      <c r="LKT85" s="209"/>
      <c r="LKU85" s="209"/>
      <c r="LKV85" s="209"/>
      <c r="LKW85" s="210"/>
      <c r="LKX85" s="211"/>
      <c r="LKY85" s="209"/>
      <c r="LLA85" s="208"/>
      <c r="LLF85" s="209"/>
      <c r="LLG85" s="209"/>
      <c r="LLH85" s="209"/>
      <c r="LLI85" s="210"/>
      <c r="LLJ85" s="211"/>
      <c r="LLK85" s="209"/>
      <c r="LLM85" s="208"/>
      <c r="LLR85" s="209"/>
      <c r="LLS85" s="209"/>
      <c r="LLT85" s="209"/>
      <c r="LLU85" s="210"/>
      <c r="LLV85" s="211"/>
      <c r="LLW85" s="209"/>
      <c r="LLY85" s="208"/>
      <c r="LMD85" s="209"/>
      <c r="LME85" s="209"/>
      <c r="LMF85" s="209"/>
      <c r="LMG85" s="210"/>
      <c r="LMH85" s="211"/>
      <c r="LMI85" s="209"/>
      <c r="LMK85" s="208"/>
      <c r="LMP85" s="209"/>
      <c r="LMQ85" s="209"/>
      <c r="LMR85" s="209"/>
      <c r="LMS85" s="210"/>
      <c r="LMT85" s="211"/>
      <c r="LMU85" s="209"/>
      <c r="LMW85" s="208"/>
      <c r="LNB85" s="209"/>
      <c r="LNC85" s="209"/>
      <c r="LND85" s="209"/>
      <c r="LNE85" s="210"/>
      <c r="LNF85" s="211"/>
      <c r="LNG85" s="209"/>
      <c r="LNI85" s="208"/>
      <c r="LNN85" s="209"/>
      <c r="LNO85" s="209"/>
      <c r="LNP85" s="209"/>
      <c r="LNQ85" s="210"/>
      <c r="LNR85" s="211"/>
      <c r="LNS85" s="209"/>
      <c r="LNU85" s="208"/>
      <c r="LNZ85" s="209"/>
      <c r="LOA85" s="209"/>
      <c r="LOB85" s="209"/>
      <c r="LOC85" s="210"/>
      <c r="LOD85" s="211"/>
      <c r="LOE85" s="209"/>
      <c r="LOG85" s="208"/>
      <c r="LOL85" s="209"/>
      <c r="LOM85" s="209"/>
      <c r="LON85" s="209"/>
      <c r="LOO85" s="210"/>
      <c r="LOP85" s="211"/>
      <c r="LOQ85" s="209"/>
      <c r="LOS85" s="208"/>
      <c r="LOX85" s="209"/>
      <c r="LOY85" s="209"/>
      <c r="LOZ85" s="209"/>
      <c r="LPA85" s="210"/>
      <c r="LPB85" s="211"/>
      <c r="LPC85" s="209"/>
      <c r="LPE85" s="208"/>
      <c r="LPJ85" s="209"/>
      <c r="LPK85" s="209"/>
      <c r="LPL85" s="209"/>
      <c r="LPM85" s="210"/>
      <c r="LPN85" s="211"/>
      <c r="LPO85" s="209"/>
      <c r="LPQ85" s="208"/>
      <c r="LPV85" s="209"/>
      <c r="LPW85" s="209"/>
      <c r="LPX85" s="209"/>
      <c r="LPY85" s="210"/>
      <c r="LPZ85" s="211"/>
      <c r="LQA85" s="209"/>
      <c r="LQC85" s="208"/>
      <c r="LQH85" s="209"/>
      <c r="LQI85" s="209"/>
      <c r="LQJ85" s="209"/>
      <c r="LQK85" s="210"/>
      <c r="LQL85" s="211"/>
      <c r="LQM85" s="209"/>
      <c r="LQO85" s="208"/>
      <c r="LQT85" s="209"/>
      <c r="LQU85" s="209"/>
      <c r="LQV85" s="209"/>
      <c r="LQW85" s="210"/>
      <c r="LQX85" s="211"/>
      <c r="LQY85" s="209"/>
      <c r="LRA85" s="208"/>
      <c r="LRF85" s="209"/>
      <c r="LRG85" s="209"/>
      <c r="LRH85" s="209"/>
      <c r="LRI85" s="210"/>
      <c r="LRJ85" s="211"/>
      <c r="LRK85" s="209"/>
      <c r="LRM85" s="208"/>
      <c r="LRR85" s="209"/>
      <c r="LRS85" s="209"/>
      <c r="LRT85" s="209"/>
      <c r="LRU85" s="210"/>
      <c r="LRV85" s="211"/>
      <c r="LRW85" s="209"/>
      <c r="LRY85" s="208"/>
      <c r="LSD85" s="209"/>
      <c r="LSE85" s="209"/>
      <c r="LSF85" s="209"/>
      <c r="LSG85" s="210"/>
      <c r="LSH85" s="211"/>
      <c r="LSI85" s="209"/>
      <c r="LSK85" s="208"/>
      <c r="LSP85" s="209"/>
      <c r="LSQ85" s="209"/>
      <c r="LSR85" s="209"/>
      <c r="LSS85" s="210"/>
      <c r="LST85" s="211"/>
      <c r="LSU85" s="209"/>
      <c r="LSW85" s="208"/>
      <c r="LTB85" s="209"/>
      <c r="LTC85" s="209"/>
      <c r="LTD85" s="209"/>
      <c r="LTE85" s="210"/>
      <c r="LTF85" s="211"/>
      <c r="LTG85" s="209"/>
      <c r="LTI85" s="208"/>
      <c r="LTN85" s="209"/>
      <c r="LTO85" s="209"/>
      <c r="LTP85" s="209"/>
      <c r="LTQ85" s="210"/>
      <c r="LTR85" s="211"/>
      <c r="LTS85" s="209"/>
      <c r="LTU85" s="208"/>
      <c r="LTZ85" s="209"/>
      <c r="LUA85" s="209"/>
      <c r="LUB85" s="209"/>
      <c r="LUC85" s="210"/>
      <c r="LUD85" s="211"/>
      <c r="LUE85" s="209"/>
      <c r="LUG85" s="208"/>
      <c r="LUL85" s="209"/>
      <c r="LUM85" s="209"/>
      <c r="LUN85" s="209"/>
      <c r="LUO85" s="210"/>
      <c r="LUP85" s="211"/>
      <c r="LUQ85" s="209"/>
      <c r="LUS85" s="208"/>
      <c r="LUX85" s="209"/>
      <c r="LUY85" s="209"/>
      <c r="LUZ85" s="209"/>
      <c r="LVA85" s="210"/>
      <c r="LVB85" s="211"/>
      <c r="LVC85" s="209"/>
      <c r="LVE85" s="208"/>
      <c r="LVJ85" s="209"/>
      <c r="LVK85" s="209"/>
      <c r="LVL85" s="209"/>
      <c r="LVM85" s="210"/>
      <c r="LVN85" s="211"/>
      <c r="LVO85" s="209"/>
      <c r="LVQ85" s="208"/>
      <c r="LVV85" s="209"/>
      <c r="LVW85" s="209"/>
      <c r="LVX85" s="209"/>
      <c r="LVY85" s="210"/>
      <c r="LVZ85" s="211"/>
      <c r="LWA85" s="209"/>
      <c r="LWC85" s="208"/>
      <c r="LWH85" s="209"/>
      <c r="LWI85" s="209"/>
      <c r="LWJ85" s="209"/>
      <c r="LWK85" s="210"/>
      <c r="LWL85" s="211"/>
      <c r="LWM85" s="209"/>
      <c r="LWO85" s="208"/>
      <c r="LWT85" s="209"/>
      <c r="LWU85" s="209"/>
      <c r="LWV85" s="209"/>
      <c r="LWW85" s="210"/>
      <c r="LWX85" s="211"/>
      <c r="LWY85" s="209"/>
      <c r="LXA85" s="208"/>
      <c r="LXF85" s="209"/>
      <c r="LXG85" s="209"/>
      <c r="LXH85" s="209"/>
      <c r="LXI85" s="210"/>
      <c r="LXJ85" s="211"/>
      <c r="LXK85" s="209"/>
      <c r="LXM85" s="208"/>
      <c r="LXR85" s="209"/>
      <c r="LXS85" s="209"/>
      <c r="LXT85" s="209"/>
      <c r="LXU85" s="210"/>
      <c r="LXV85" s="211"/>
      <c r="LXW85" s="209"/>
      <c r="LXY85" s="208"/>
      <c r="LYD85" s="209"/>
      <c r="LYE85" s="209"/>
      <c r="LYF85" s="209"/>
      <c r="LYG85" s="210"/>
      <c r="LYH85" s="211"/>
      <c r="LYI85" s="209"/>
      <c r="LYK85" s="208"/>
      <c r="LYP85" s="209"/>
      <c r="LYQ85" s="209"/>
      <c r="LYR85" s="209"/>
      <c r="LYS85" s="210"/>
      <c r="LYT85" s="211"/>
      <c r="LYU85" s="209"/>
      <c r="LYW85" s="208"/>
      <c r="LZB85" s="209"/>
      <c r="LZC85" s="209"/>
      <c r="LZD85" s="209"/>
      <c r="LZE85" s="210"/>
      <c r="LZF85" s="211"/>
      <c r="LZG85" s="209"/>
      <c r="LZI85" s="208"/>
      <c r="LZN85" s="209"/>
      <c r="LZO85" s="209"/>
      <c r="LZP85" s="209"/>
      <c r="LZQ85" s="210"/>
      <c r="LZR85" s="211"/>
      <c r="LZS85" s="209"/>
      <c r="LZU85" s="208"/>
      <c r="LZZ85" s="209"/>
      <c r="MAA85" s="209"/>
      <c r="MAB85" s="209"/>
      <c r="MAC85" s="210"/>
      <c r="MAD85" s="211"/>
      <c r="MAE85" s="209"/>
      <c r="MAG85" s="208"/>
      <c r="MAL85" s="209"/>
      <c r="MAM85" s="209"/>
      <c r="MAN85" s="209"/>
      <c r="MAO85" s="210"/>
      <c r="MAP85" s="211"/>
      <c r="MAQ85" s="209"/>
      <c r="MAS85" s="208"/>
      <c r="MAX85" s="209"/>
      <c r="MAY85" s="209"/>
      <c r="MAZ85" s="209"/>
      <c r="MBA85" s="210"/>
      <c r="MBB85" s="211"/>
      <c r="MBC85" s="209"/>
      <c r="MBE85" s="208"/>
      <c r="MBJ85" s="209"/>
      <c r="MBK85" s="209"/>
      <c r="MBL85" s="209"/>
      <c r="MBM85" s="210"/>
      <c r="MBN85" s="211"/>
      <c r="MBO85" s="209"/>
      <c r="MBQ85" s="208"/>
      <c r="MBV85" s="209"/>
      <c r="MBW85" s="209"/>
      <c r="MBX85" s="209"/>
      <c r="MBY85" s="210"/>
      <c r="MBZ85" s="211"/>
      <c r="MCA85" s="209"/>
      <c r="MCC85" s="208"/>
      <c r="MCH85" s="209"/>
      <c r="MCI85" s="209"/>
      <c r="MCJ85" s="209"/>
      <c r="MCK85" s="210"/>
      <c r="MCL85" s="211"/>
      <c r="MCM85" s="209"/>
      <c r="MCO85" s="208"/>
      <c r="MCT85" s="209"/>
      <c r="MCU85" s="209"/>
      <c r="MCV85" s="209"/>
      <c r="MCW85" s="210"/>
      <c r="MCX85" s="211"/>
      <c r="MCY85" s="209"/>
      <c r="MDA85" s="208"/>
      <c r="MDF85" s="209"/>
      <c r="MDG85" s="209"/>
      <c r="MDH85" s="209"/>
      <c r="MDI85" s="210"/>
      <c r="MDJ85" s="211"/>
      <c r="MDK85" s="209"/>
      <c r="MDM85" s="208"/>
      <c r="MDR85" s="209"/>
      <c r="MDS85" s="209"/>
      <c r="MDT85" s="209"/>
      <c r="MDU85" s="210"/>
      <c r="MDV85" s="211"/>
      <c r="MDW85" s="209"/>
      <c r="MDY85" s="208"/>
      <c r="MED85" s="209"/>
      <c r="MEE85" s="209"/>
      <c r="MEF85" s="209"/>
      <c r="MEG85" s="210"/>
      <c r="MEH85" s="211"/>
      <c r="MEI85" s="209"/>
      <c r="MEK85" s="208"/>
      <c r="MEP85" s="209"/>
      <c r="MEQ85" s="209"/>
      <c r="MER85" s="209"/>
      <c r="MES85" s="210"/>
      <c r="MET85" s="211"/>
      <c r="MEU85" s="209"/>
      <c r="MEW85" s="208"/>
      <c r="MFB85" s="209"/>
      <c r="MFC85" s="209"/>
      <c r="MFD85" s="209"/>
      <c r="MFE85" s="210"/>
      <c r="MFF85" s="211"/>
      <c r="MFG85" s="209"/>
      <c r="MFI85" s="208"/>
      <c r="MFN85" s="209"/>
      <c r="MFO85" s="209"/>
      <c r="MFP85" s="209"/>
      <c r="MFQ85" s="210"/>
      <c r="MFR85" s="211"/>
      <c r="MFS85" s="209"/>
      <c r="MFU85" s="208"/>
      <c r="MFZ85" s="209"/>
      <c r="MGA85" s="209"/>
      <c r="MGB85" s="209"/>
      <c r="MGC85" s="210"/>
      <c r="MGD85" s="211"/>
      <c r="MGE85" s="209"/>
      <c r="MGG85" s="208"/>
      <c r="MGL85" s="209"/>
      <c r="MGM85" s="209"/>
      <c r="MGN85" s="209"/>
      <c r="MGO85" s="210"/>
      <c r="MGP85" s="211"/>
      <c r="MGQ85" s="209"/>
      <c r="MGS85" s="208"/>
      <c r="MGX85" s="209"/>
      <c r="MGY85" s="209"/>
      <c r="MGZ85" s="209"/>
      <c r="MHA85" s="210"/>
      <c r="MHB85" s="211"/>
      <c r="MHC85" s="209"/>
      <c r="MHE85" s="208"/>
      <c r="MHJ85" s="209"/>
      <c r="MHK85" s="209"/>
      <c r="MHL85" s="209"/>
      <c r="MHM85" s="210"/>
      <c r="MHN85" s="211"/>
      <c r="MHO85" s="209"/>
      <c r="MHQ85" s="208"/>
      <c r="MHV85" s="209"/>
      <c r="MHW85" s="209"/>
      <c r="MHX85" s="209"/>
      <c r="MHY85" s="210"/>
      <c r="MHZ85" s="211"/>
      <c r="MIA85" s="209"/>
      <c r="MIC85" s="208"/>
      <c r="MIH85" s="209"/>
      <c r="MII85" s="209"/>
      <c r="MIJ85" s="209"/>
      <c r="MIK85" s="210"/>
      <c r="MIL85" s="211"/>
      <c r="MIM85" s="209"/>
      <c r="MIO85" s="208"/>
      <c r="MIT85" s="209"/>
      <c r="MIU85" s="209"/>
      <c r="MIV85" s="209"/>
      <c r="MIW85" s="210"/>
      <c r="MIX85" s="211"/>
      <c r="MIY85" s="209"/>
      <c r="MJA85" s="208"/>
      <c r="MJF85" s="209"/>
      <c r="MJG85" s="209"/>
      <c r="MJH85" s="209"/>
      <c r="MJI85" s="210"/>
      <c r="MJJ85" s="211"/>
      <c r="MJK85" s="209"/>
      <c r="MJM85" s="208"/>
      <c r="MJR85" s="209"/>
      <c r="MJS85" s="209"/>
      <c r="MJT85" s="209"/>
      <c r="MJU85" s="210"/>
      <c r="MJV85" s="211"/>
      <c r="MJW85" s="209"/>
      <c r="MJY85" s="208"/>
      <c r="MKD85" s="209"/>
      <c r="MKE85" s="209"/>
      <c r="MKF85" s="209"/>
      <c r="MKG85" s="210"/>
      <c r="MKH85" s="211"/>
      <c r="MKI85" s="209"/>
      <c r="MKK85" s="208"/>
      <c r="MKP85" s="209"/>
      <c r="MKQ85" s="209"/>
      <c r="MKR85" s="209"/>
      <c r="MKS85" s="210"/>
      <c r="MKT85" s="211"/>
      <c r="MKU85" s="209"/>
      <c r="MKW85" s="208"/>
      <c r="MLB85" s="209"/>
      <c r="MLC85" s="209"/>
      <c r="MLD85" s="209"/>
      <c r="MLE85" s="210"/>
      <c r="MLF85" s="211"/>
      <c r="MLG85" s="209"/>
      <c r="MLI85" s="208"/>
      <c r="MLN85" s="209"/>
      <c r="MLO85" s="209"/>
      <c r="MLP85" s="209"/>
      <c r="MLQ85" s="210"/>
      <c r="MLR85" s="211"/>
      <c r="MLS85" s="209"/>
      <c r="MLU85" s="208"/>
      <c r="MLZ85" s="209"/>
      <c r="MMA85" s="209"/>
      <c r="MMB85" s="209"/>
      <c r="MMC85" s="210"/>
      <c r="MMD85" s="211"/>
      <c r="MME85" s="209"/>
      <c r="MMG85" s="208"/>
      <c r="MML85" s="209"/>
      <c r="MMM85" s="209"/>
      <c r="MMN85" s="209"/>
      <c r="MMO85" s="210"/>
      <c r="MMP85" s="211"/>
      <c r="MMQ85" s="209"/>
      <c r="MMS85" s="208"/>
      <c r="MMX85" s="209"/>
      <c r="MMY85" s="209"/>
      <c r="MMZ85" s="209"/>
      <c r="MNA85" s="210"/>
      <c r="MNB85" s="211"/>
      <c r="MNC85" s="209"/>
      <c r="MNE85" s="208"/>
      <c r="MNJ85" s="209"/>
      <c r="MNK85" s="209"/>
      <c r="MNL85" s="209"/>
      <c r="MNM85" s="210"/>
      <c r="MNN85" s="211"/>
      <c r="MNO85" s="209"/>
      <c r="MNQ85" s="208"/>
      <c r="MNV85" s="209"/>
      <c r="MNW85" s="209"/>
      <c r="MNX85" s="209"/>
      <c r="MNY85" s="210"/>
      <c r="MNZ85" s="211"/>
      <c r="MOA85" s="209"/>
      <c r="MOC85" s="208"/>
      <c r="MOH85" s="209"/>
      <c r="MOI85" s="209"/>
      <c r="MOJ85" s="209"/>
      <c r="MOK85" s="210"/>
      <c r="MOL85" s="211"/>
      <c r="MOM85" s="209"/>
      <c r="MOO85" s="208"/>
      <c r="MOT85" s="209"/>
      <c r="MOU85" s="209"/>
      <c r="MOV85" s="209"/>
      <c r="MOW85" s="210"/>
      <c r="MOX85" s="211"/>
      <c r="MOY85" s="209"/>
      <c r="MPA85" s="208"/>
      <c r="MPF85" s="209"/>
      <c r="MPG85" s="209"/>
      <c r="MPH85" s="209"/>
      <c r="MPI85" s="210"/>
      <c r="MPJ85" s="211"/>
      <c r="MPK85" s="209"/>
      <c r="MPM85" s="208"/>
      <c r="MPR85" s="209"/>
      <c r="MPS85" s="209"/>
      <c r="MPT85" s="209"/>
      <c r="MPU85" s="210"/>
      <c r="MPV85" s="211"/>
      <c r="MPW85" s="209"/>
      <c r="MPY85" s="208"/>
      <c r="MQD85" s="209"/>
      <c r="MQE85" s="209"/>
      <c r="MQF85" s="209"/>
      <c r="MQG85" s="210"/>
      <c r="MQH85" s="211"/>
      <c r="MQI85" s="209"/>
      <c r="MQK85" s="208"/>
      <c r="MQP85" s="209"/>
      <c r="MQQ85" s="209"/>
      <c r="MQR85" s="209"/>
      <c r="MQS85" s="210"/>
      <c r="MQT85" s="211"/>
      <c r="MQU85" s="209"/>
      <c r="MQW85" s="208"/>
      <c r="MRB85" s="209"/>
      <c r="MRC85" s="209"/>
      <c r="MRD85" s="209"/>
      <c r="MRE85" s="210"/>
      <c r="MRF85" s="211"/>
      <c r="MRG85" s="209"/>
      <c r="MRI85" s="208"/>
      <c r="MRN85" s="209"/>
      <c r="MRO85" s="209"/>
      <c r="MRP85" s="209"/>
      <c r="MRQ85" s="210"/>
      <c r="MRR85" s="211"/>
      <c r="MRS85" s="209"/>
      <c r="MRU85" s="208"/>
      <c r="MRZ85" s="209"/>
      <c r="MSA85" s="209"/>
      <c r="MSB85" s="209"/>
      <c r="MSC85" s="210"/>
      <c r="MSD85" s="211"/>
      <c r="MSE85" s="209"/>
      <c r="MSG85" s="208"/>
      <c r="MSL85" s="209"/>
      <c r="MSM85" s="209"/>
      <c r="MSN85" s="209"/>
      <c r="MSO85" s="210"/>
      <c r="MSP85" s="211"/>
      <c r="MSQ85" s="209"/>
      <c r="MSS85" s="208"/>
      <c r="MSX85" s="209"/>
      <c r="MSY85" s="209"/>
      <c r="MSZ85" s="209"/>
      <c r="MTA85" s="210"/>
      <c r="MTB85" s="211"/>
      <c r="MTC85" s="209"/>
      <c r="MTE85" s="208"/>
      <c r="MTJ85" s="209"/>
      <c r="MTK85" s="209"/>
      <c r="MTL85" s="209"/>
      <c r="MTM85" s="210"/>
      <c r="MTN85" s="211"/>
      <c r="MTO85" s="209"/>
      <c r="MTQ85" s="208"/>
      <c r="MTV85" s="209"/>
      <c r="MTW85" s="209"/>
      <c r="MTX85" s="209"/>
      <c r="MTY85" s="210"/>
      <c r="MTZ85" s="211"/>
      <c r="MUA85" s="209"/>
      <c r="MUC85" s="208"/>
      <c r="MUH85" s="209"/>
      <c r="MUI85" s="209"/>
      <c r="MUJ85" s="209"/>
      <c r="MUK85" s="210"/>
      <c r="MUL85" s="211"/>
      <c r="MUM85" s="209"/>
      <c r="MUO85" s="208"/>
      <c r="MUT85" s="209"/>
      <c r="MUU85" s="209"/>
      <c r="MUV85" s="209"/>
      <c r="MUW85" s="210"/>
      <c r="MUX85" s="211"/>
      <c r="MUY85" s="209"/>
      <c r="MVA85" s="208"/>
      <c r="MVF85" s="209"/>
      <c r="MVG85" s="209"/>
      <c r="MVH85" s="209"/>
      <c r="MVI85" s="210"/>
      <c r="MVJ85" s="211"/>
      <c r="MVK85" s="209"/>
      <c r="MVM85" s="208"/>
      <c r="MVR85" s="209"/>
      <c r="MVS85" s="209"/>
      <c r="MVT85" s="209"/>
      <c r="MVU85" s="210"/>
      <c r="MVV85" s="211"/>
      <c r="MVW85" s="209"/>
      <c r="MVY85" s="208"/>
      <c r="MWD85" s="209"/>
      <c r="MWE85" s="209"/>
      <c r="MWF85" s="209"/>
      <c r="MWG85" s="210"/>
      <c r="MWH85" s="211"/>
      <c r="MWI85" s="209"/>
      <c r="MWK85" s="208"/>
      <c r="MWP85" s="209"/>
      <c r="MWQ85" s="209"/>
      <c r="MWR85" s="209"/>
      <c r="MWS85" s="210"/>
      <c r="MWT85" s="211"/>
      <c r="MWU85" s="209"/>
      <c r="MWW85" s="208"/>
      <c r="MXB85" s="209"/>
      <c r="MXC85" s="209"/>
      <c r="MXD85" s="209"/>
      <c r="MXE85" s="210"/>
      <c r="MXF85" s="211"/>
      <c r="MXG85" s="209"/>
      <c r="MXI85" s="208"/>
      <c r="MXN85" s="209"/>
      <c r="MXO85" s="209"/>
      <c r="MXP85" s="209"/>
      <c r="MXQ85" s="210"/>
      <c r="MXR85" s="211"/>
      <c r="MXS85" s="209"/>
      <c r="MXU85" s="208"/>
      <c r="MXZ85" s="209"/>
      <c r="MYA85" s="209"/>
      <c r="MYB85" s="209"/>
      <c r="MYC85" s="210"/>
      <c r="MYD85" s="211"/>
      <c r="MYE85" s="209"/>
      <c r="MYG85" s="208"/>
      <c r="MYL85" s="209"/>
      <c r="MYM85" s="209"/>
      <c r="MYN85" s="209"/>
      <c r="MYO85" s="210"/>
      <c r="MYP85" s="211"/>
      <c r="MYQ85" s="209"/>
      <c r="MYS85" s="208"/>
      <c r="MYX85" s="209"/>
      <c r="MYY85" s="209"/>
      <c r="MYZ85" s="209"/>
      <c r="MZA85" s="210"/>
      <c r="MZB85" s="211"/>
      <c r="MZC85" s="209"/>
      <c r="MZE85" s="208"/>
      <c r="MZJ85" s="209"/>
      <c r="MZK85" s="209"/>
      <c r="MZL85" s="209"/>
      <c r="MZM85" s="210"/>
      <c r="MZN85" s="211"/>
      <c r="MZO85" s="209"/>
      <c r="MZQ85" s="208"/>
      <c r="MZV85" s="209"/>
      <c r="MZW85" s="209"/>
      <c r="MZX85" s="209"/>
      <c r="MZY85" s="210"/>
      <c r="MZZ85" s="211"/>
      <c r="NAA85" s="209"/>
      <c r="NAC85" s="208"/>
      <c r="NAH85" s="209"/>
      <c r="NAI85" s="209"/>
      <c r="NAJ85" s="209"/>
      <c r="NAK85" s="210"/>
      <c r="NAL85" s="211"/>
      <c r="NAM85" s="209"/>
      <c r="NAO85" s="208"/>
      <c r="NAT85" s="209"/>
      <c r="NAU85" s="209"/>
      <c r="NAV85" s="209"/>
      <c r="NAW85" s="210"/>
      <c r="NAX85" s="211"/>
      <c r="NAY85" s="209"/>
      <c r="NBA85" s="208"/>
      <c r="NBF85" s="209"/>
      <c r="NBG85" s="209"/>
      <c r="NBH85" s="209"/>
      <c r="NBI85" s="210"/>
      <c r="NBJ85" s="211"/>
      <c r="NBK85" s="209"/>
      <c r="NBM85" s="208"/>
      <c r="NBR85" s="209"/>
      <c r="NBS85" s="209"/>
      <c r="NBT85" s="209"/>
      <c r="NBU85" s="210"/>
      <c r="NBV85" s="211"/>
      <c r="NBW85" s="209"/>
      <c r="NBY85" s="208"/>
      <c r="NCD85" s="209"/>
      <c r="NCE85" s="209"/>
      <c r="NCF85" s="209"/>
      <c r="NCG85" s="210"/>
      <c r="NCH85" s="211"/>
      <c r="NCI85" s="209"/>
      <c r="NCK85" s="208"/>
      <c r="NCP85" s="209"/>
      <c r="NCQ85" s="209"/>
      <c r="NCR85" s="209"/>
      <c r="NCS85" s="210"/>
      <c r="NCT85" s="211"/>
      <c r="NCU85" s="209"/>
      <c r="NCW85" s="208"/>
      <c r="NDB85" s="209"/>
      <c r="NDC85" s="209"/>
      <c r="NDD85" s="209"/>
      <c r="NDE85" s="210"/>
      <c r="NDF85" s="211"/>
      <c r="NDG85" s="209"/>
      <c r="NDI85" s="208"/>
      <c r="NDN85" s="209"/>
      <c r="NDO85" s="209"/>
      <c r="NDP85" s="209"/>
      <c r="NDQ85" s="210"/>
      <c r="NDR85" s="211"/>
      <c r="NDS85" s="209"/>
      <c r="NDU85" s="208"/>
      <c r="NDZ85" s="209"/>
      <c r="NEA85" s="209"/>
      <c r="NEB85" s="209"/>
      <c r="NEC85" s="210"/>
      <c r="NED85" s="211"/>
      <c r="NEE85" s="209"/>
      <c r="NEG85" s="208"/>
      <c r="NEL85" s="209"/>
      <c r="NEM85" s="209"/>
      <c r="NEN85" s="209"/>
      <c r="NEO85" s="210"/>
      <c r="NEP85" s="211"/>
      <c r="NEQ85" s="209"/>
      <c r="NES85" s="208"/>
      <c r="NEX85" s="209"/>
      <c r="NEY85" s="209"/>
      <c r="NEZ85" s="209"/>
      <c r="NFA85" s="210"/>
      <c r="NFB85" s="211"/>
      <c r="NFC85" s="209"/>
      <c r="NFE85" s="208"/>
      <c r="NFJ85" s="209"/>
      <c r="NFK85" s="209"/>
      <c r="NFL85" s="209"/>
      <c r="NFM85" s="210"/>
      <c r="NFN85" s="211"/>
      <c r="NFO85" s="209"/>
      <c r="NFQ85" s="208"/>
      <c r="NFV85" s="209"/>
      <c r="NFW85" s="209"/>
      <c r="NFX85" s="209"/>
      <c r="NFY85" s="210"/>
      <c r="NFZ85" s="211"/>
      <c r="NGA85" s="209"/>
      <c r="NGC85" s="208"/>
      <c r="NGH85" s="209"/>
      <c r="NGI85" s="209"/>
      <c r="NGJ85" s="209"/>
      <c r="NGK85" s="210"/>
      <c r="NGL85" s="211"/>
      <c r="NGM85" s="209"/>
      <c r="NGO85" s="208"/>
      <c r="NGT85" s="209"/>
      <c r="NGU85" s="209"/>
      <c r="NGV85" s="209"/>
      <c r="NGW85" s="210"/>
      <c r="NGX85" s="211"/>
      <c r="NGY85" s="209"/>
      <c r="NHA85" s="208"/>
      <c r="NHF85" s="209"/>
      <c r="NHG85" s="209"/>
      <c r="NHH85" s="209"/>
      <c r="NHI85" s="210"/>
      <c r="NHJ85" s="211"/>
      <c r="NHK85" s="209"/>
      <c r="NHM85" s="208"/>
      <c r="NHR85" s="209"/>
      <c r="NHS85" s="209"/>
      <c r="NHT85" s="209"/>
      <c r="NHU85" s="210"/>
      <c r="NHV85" s="211"/>
      <c r="NHW85" s="209"/>
      <c r="NHY85" s="208"/>
      <c r="NID85" s="209"/>
      <c r="NIE85" s="209"/>
      <c r="NIF85" s="209"/>
      <c r="NIG85" s="210"/>
      <c r="NIH85" s="211"/>
      <c r="NII85" s="209"/>
      <c r="NIK85" s="208"/>
      <c r="NIP85" s="209"/>
      <c r="NIQ85" s="209"/>
      <c r="NIR85" s="209"/>
      <c r="NIS85" s="210"/>
      <c r="NIT85" s="211"/>
      <c r="NIU85" s="209"/>
      <c r="NIW85" s="208"/>
      <c r="NJB85" s="209"/>
      <c r="NJC85" s="209"/>
      <c r="NJD85" s="209"/>
      <c r="NJE85" s="210"/>
      <c r="NJF85" s="211"/>
      <c r="NJG85" s="209"/>
      <c r="NJI85" s="208"/>
      <c r="NJN85" s="209"/>
      <c r="NJO85" s="209"/>
      <c r="NJP85" s="209"/>
      <c r="NJQ85" s="210"/>
      <c r="NJR85" s="211"/>
      <c r="NJS85" s="209"/>
      <c r="NJU85" s="208"/>
      <c r="NJZ85" s="209"/>
      <c r="NKA85" s="209"/>
      <c r="NKB85" s="209"/>
      <c r="NKC85" s="210"/>
      <c r="NKD85" s="211"/>
      <c r="NKE85" s="209"/>
      <c r="NKG85" s="208"/>
      <c r="NKL85" s="209"/>
      <c r="NKM85" s="209"/>
      <c r="NKN85" s="209"/>
      <c r="NKO85" s="210"/>
      <c r="NKP85" s="211"/>
      <c r="NKQ85" s="209"/>
      <c r="NKS85" s="208"/>
      <c r="NKX85" s="209"/>
      <c r="NKY85" s="209"/>
      <c r="NKZ85" s="209"/>
      <c r="NLA85" s="210"/>
      <c r="NLB85" s="211"/>
      <c r="NLC85" s="209"/>
      <c r="NLE85" s="208"/>
      <c r="NLJ85" s="209"/>
      <c r="NLK85" s="209"/>
      <c r="NLL85" s="209"/>
      <c r="NLM85" s="210"/>
      <c r="NLN85" s="211"/>
      <c r="NLO85" s="209"/>
      <c r="NLQ85" s="208"/>
      <c r="NLV85" s="209"/>
      <c r="NLW85" s="209"/>
      <c r="NLX85" s="209"/>
      <c r="NLY85" s="210"/>
      <c r="NLZ85" s="211"/>
      <c r="NMA85" s="209"/>
      <c r="NMC85" s="208"/>
      <c r="NMH85" s="209"/>
      <c r="NMI85" s="209"/>
      <c r="NMJ85" s="209"/>
      <c r="NMK85" s="210"/>
      <c r="NML85" s="211"/>
      <c r="NMM85" s="209"/>
      <c r="NMO85" s="208"/>
      <c r="NMT85" s="209"/>
      <c r="NMU85" s="209"/>
      <c r="NMV85" s="209"/>
      <c r="NMW85" s="210"/>
      <c r="NMX85" s="211"/>
      <c r="NMY85" s="209"/>
      <c r="NNA85" s="208"/>
      <c r="NNF85" s="209"/>
      <c r="NNG85" s="209"/>
      <c r="NNH85" s="209"/>
      <c r="NNI85" s="210"/>
      <c r="NNJ85" s="211"/>
      <c r="NNK85" s="209"/>
      <c r="NNM85" s="208"/>
      <c r="NNR85" s="209"/>
      <c r="NNS85" s="209"/>
      <c r="NNT85" s="209"/>
      <c r="NNU85" s="210"/>
      <c r="NNV85" s="211"/>
      <c r="NNW85" s="209"/>
      <c r="NNY85" s="208"/>
      <c r="NOD85" s="209"/>
      <c r="NOE85" s="209"/>
      <c r="NOF85" s="209"/>
      <c r="NOG85" s="210"/>
      <c r="NOH85" s="211"/>
      <c r="NOI85" s="209"/>
      <c r="NOK85" s="208"/>
      <c r="NOP85" s="209"/>
      <c r="NOQ85" s="209"/>
      <c r="NOR85" s="209"/>
      <c r="NOS85" s="210"/>
      <c r="NOT85" s="211"/>
      <c r="NOU85" s="209"/>
      <c r="NOW85" s="208"/>
      <c r="NPB85" s="209"/>
      <c r="NPC85" s="209"/>
      <c r="NPD85" s="209"/>
      <c r="NPE85" s="210"/>
      <c r="NPF85" s="211"/>
      <c r="NPG85" s="209"/>
      <c r="NPI85" s="208"/>
      <c r="NPN85" s="209"/>
      <c r="NPO85" s="209"/>
      <c r="NPP85" s="209"/>
      <c r="NPQ85" s="210"/>
      <c r="NPR85" s="211"/>
      <c r="NPS85" s="209"/>
      <c r="NPU85" s="208"/>
      <c r="NPZ85" s="209"/>
      <c r="NQA85" s="209"/>
      <c r="NQB85" s="209"/>
      <c r="NQC85" s="210"/>
      <c r="NQD85" s="211"/>
      <c r="NQE85" s="209"/>
      <c r="NQG85" s="208"/>
      <c r="NQL85" s="209"/>
      <c r="NQM85" s="209"/>
      <c r="NQN85" s="209"/>
      <c r="NQO85" s="210"/>
      <c r="NQP85" s="211"/>
      <c r="NQQ85" s="209"/>
      <c r="NQS85" s="208"/>
      <c r="NQX85" s="209"/>
      <c r="NQY85" s="209"/>
      <c r="NQZ85" s="209"/>
      <c r="NRA85" s="210"/>
      <c r="NRB85" s="211"/>
      <c r="NRC85" s="209"/>
      <c r="NRE85" s="208"/>
      <c r="NRJ85" s="209"/>
      <c r="NRK85" s="209"/>
      <c r="NRL85" s="209"/>
      <c r="NRM85" s="210"/>
      <c r="NRN85" s="211"/>
      <c r="NRO85" s="209"/>
      <c r="NRQ85" s="208"/>
      <c r="NRV85" s="209"/>
      <c r="NRW85" s="209"/>
      <c r="NRX85" s="209"/>
      <c r="NRY85" s="210"/>
      <c r="NRZ85" s="211"/>
      <c r="NSA85" s="209"/>
      <c r="NSC85" s="208"/>
      <c r="NSH85" s="209"/>
      <c r="NSI85" s="209"/>
      <c r="NSJ85" s="209"/>
      <c r="NSK85" s="210"/>
      <c r="NSL85" s="211"/>
      <c r="NSM85" s="209"/>
      <c r="NSO85" s="208"/>
      <c r="NST85" s="209"/>
      <c r="NSU85" s="209"/>
      <c r="NSV85" s="209"/>
      <c r="NSW85" s="210"/>
      <c r="NSX85" s="211"/>
      <c r="NSY85" s="209"/>
      <c r="NTA85" s="208"/>
      <c r="NTF85" s="209"/>
      <c r="NTG85" s="209"/>
      <c r="NTH85" s="209"/>
      <c r="NTI85" s="210"/>
      <c r="NTJ85" s="211"/>
      <c r="NTK85" s="209"/>
      <c r="NTM85" s="208"/>
      <c r="NTR85" s="209"/>
      <c r="NTS85" s="209"/>
      <c r="NTT85" s="209"/>
      <c r="NTU85" s="210"/>
      <c r="NTV85" s="211"/>
      <c r="NTW85" s="209"/>
      <c r="NTY85" s="208"/>
      <c r="NUD85" s="209"/>
      <c r="NUE85" s="209"/>
      <c r="NUF85" s="209"/>
      <c r="NUG85" s="210"/>
      <c r="NUH85" s="211"/>
      <c r="NUI85" s="209"/>
      <c r="NUK85" s="208"/>
      <c r="NUP85" s="209"/>
      <c r="NUQ85" s="209"/>
      <c r="NUR85" s="209"/>
      <c r="NUS85" s="210"/>
      <c r="NUT85" s="211"/>
      <c r="NUU85" s="209"/>
      <c r="NUW85" s="208"/>
      <c r="NVB85" s="209"/>
      <c r="NVC85" s="209"/>
      <c r="NVD85" s="209"/>
      <c r="NVE85" s="210"/>
      <c r="NVF85" s="211"/>
      <c r="NVG85" s="209"/>
      <c r="NVI85" s="208"/>
      <c r="NVN85" s="209"/>
      <c r="NVO85" s="209"/>
      <c r="NVP85" s="209"/>
      <c r="NVQ85" s="210"/>
      <c r="NVR85" s="211"/>
      <c r="NVS85" s="209"/>
      <c r="NVU85" s="208"/>
      <c r="NVZ85" s="209"/>
      <c r="NWA85" s="209"/>
      <c r="NWB85" s="209"/>
      <c r="NWC85" s="210"/>
      <c r="NWD85" s="211"/>
      <c r="NWE85" s="209"/>
      <c r="NWG85" s="208"/>
      <c r="NWL85" s="209"/>
      <c r="NWM85" s="209"/>
      <c r="NWN85" s="209"/>
      <c r="NWO85" s="210"/>
      <c r="NWP85" s="211"/>
      <c r="NWQ85" s="209"/>
      <c r="NWS85" s="208"/>
      <c r="NWX85" s="209"/>
      <c r="NWY85" s="209"/>
      <c r="NWZ85" s="209"/>
      <c r="NXA85" s="210"/>
      <c r="NXB85" s="211"/>
      <c r="NXC85" s="209"/>
      <c r="NXE85" s="208"/>
      <c r="NXJ85" s="209"/>
      <c r="NXK85" s="209"/>
      <c r="NXL85" s="209"/>
      <c r="NXM85" s="210"/>
      <c r="NXN85" s="211"/>
      <c r="NXO85" s="209"/>
      <c r="NXQ85" s="208"/>
      <c r="NXV85" s="209"/>
      <c r="NXW85" s="209"/>
      <c r="NXX85" s="209"/>
      <c r="NXY85" s="210"/>
      <c r="NXZ85" s="211"/>
      <c r="NYA85" s="209"/>
      <c r="NYC85" s="208"/>
      <c r="NYH85" s="209"/>
      <c r="NYI85" s="209"/>
      <c r="NYJ85" s="209"/>
      <c r="NYK85" s="210"/>
      <c r="NYL85" s="211"/>
      <c r="NYM85" s="209"/>
      <c r="NYO85" s="208"/>
      <c r="NYT85" s="209"/>
      <c r="NYU85" s="209"/>
      <c r="NYV85" s="209"/>
      <c r="NYW85" s="210"/>
      <c r="NYX85" s="211"/>
      <c r="NYY85" s="209"/>
      <c r="NZA85" s="208"/>
      <c r="NZF85" s="209"/>
      <c r="NZG85" s="209"/>
      <c r="NZH85" s="209"/>
      <c r="NZI85" s="210"/>
      <c r="NZJ85" s="211"/>
      <c r="NZK85" s="209"/>
      <c r="NZM85" s="208"/>
      <c r="NZR85" s="209"/>
      <c r="NZS85" s="209"/>
      <c r="NZT85" s="209"/>
      <c r="NZU85" s="210"/>
      <c r="NZV85" s="211"/>
      <c r="NZW85" s="209"/>
      <c r="NZY85" s="208"/>
      <c r="OAD85" s="209"/>
      <c r="OAE85" s="209"/>
      <c r="OAF85" s="209"/>
      <c r="OAG85" s="210"/>
      <c r="OAH85" s="211"/>
      <c r="OAI85" s="209"/>
      <c r="OAK85" s="208"/>
      <c r="OAP85" s="209"/>
      <c r="OAQ85" s="209"/>
      <c r="OAR85" s="209"/>
      <c r="OAS85" s="210"/>
      <c r="OAT85" s="211"/>
      <c r="OAU85" s="209"/>
      <c r="OAW85" s="208"/>
      <c r="OBB85" s="209"/>
      <c r="OBC85" s="209"/>
      <c r="OBD85" s="209"/>
      <c r="OBE85" s="210"/>
      <c r="OBF85" s="211"/>
      <c r="OBG85" s="209"/>
      <c r="OBI85" s="208"/>
      <c r="OBN85" s="209"/>
      <c r="OBO85" s="209"/>
      <c r="OBP85" s="209"/>
      <c r="OBQ85" s="210"/>
      <c r="OBR85" s="211"/>
      <c r="OBS85" s="209"/>
      <c r="OBU85" s="208"/>
      <c r="OBZ85" s="209"/>
      <c r="OCA85" s="209"/>
      <c r="OCB85" s="209"/>
      <c r="OCC85" s="210"/>
      <c r="OCD85" s="211"/>
      <c r="OCE85" s="209"/>
      <c r="OCG85" s="208"/>
      <c r="OCL85" s="209"/>
      <c r="OCM85" s="209"/>
      <c r="OCN85" s="209"/>
      <c r="OCO85" s="210"/>
      <c r="OCP85" s="211"/>
      <c r="OCQ85" s="209"/>
      <c r="OCS85" s="208"/>
      <c r="OCX85" s="209"/>
      <c r="OCY85" s="209"/>
      <c r="OCZ85" s="209"/>
      <c r="ODA85" s="210"/>
      <c r="ODB85" s="211"/>
      <c r="ODC85" s="209"/>
      <c r="ODE85" s="208"/>
      <c r="ODJ85" s="209"/>
      <c r="ODK85" s="209"/>
      <c r="ODL85" s="209"/>
      <c r="ODM85" s="210"/>
      <c r="ODN85" s="211"/>
      <c r="ODO85" s="209"/>
      <c r="ODQ85" s="208"/>
      <c r="ODV85" s="209"/>
      <c r="ODW85" s="209"/>
      <c r="ODX85" s="209"/>
      <c r="ODY85" s="210"/>
      <c r="ODZ85" s="211"/>
      <c r="OEA85" s="209"/>
      <c r="OEC85" s="208"/>
      <c r="OEH85" s="209"/>
      <c r="OEI85" s="209"/>
      <c r="OEJ85" s="209"/>
      <c r="OEK85" s="210"/>
      <c r="OEL85" s="211"/>
      <c r="OEM85" s="209"/>
      <c r="OEO85" s="208"/>
      <c r="OET85" s="209"/>
      <c r="OEU85" s="209"/>
      <c r="OEV85" s="209"/>
      <c r="OEW85" s="210"/>
      <c r="OEX85" s="211"/>
      <c r="OEY85" s="209"/>
      <c r="OFA85" s="208"/>
      <c r="OFF85" s="209"/>
      <c r="OFG85" s="209"/>
      <c r="OFH85" s="209"/>
      <c r="OFI85" s="210"/>
      <c r="OFJ85" s="211"/>
      <c r="OFK85" s="209"/>
      <c r="OFM85" s="208"/>
      <c r="OFR85" s="209"/>
      <c r="OFS85" s="209"/>
      <c r="OFT85" s="209"/>
      <c r="OFU85" s="210"/>
      <c r="OFV85" s="211"/>
      <c r="OFW85" s="209"/>
      <c r="OFY85" s="208"/>
      <c r="OGD85" s="209"/>
      <c r="OGE85" s="209"/>
      <c r="OGF85" s="209"/>
      <c r="OGG85" s="210"/>
      <c r="OGH85" s="211"/>
      <c r="OGI85" s="209"/>
      <c r="OGK85" s="208"/>
      <c r="OGP85" s="209"/>
      <c r="OGQ85" s="209"/>
      <c r="OGR85" s="209"/>
      <c r="OGS85" s="210"/>
      <c r="OGT85" s="211"/>
      <c r="OGU85" s="209"/>
      <c r="OGW85" s="208"/>
      <c r="OHB85" s="209"/>
      <c r="OHC85" s="209"/>
      <c r="OHD85" s="209"/>
      <c r="OHE85" s="210"/>
      <c r="OHF85" s="211"/>
      <c r="OHG85" s="209"/>
      <c r="OHI85" s="208"/>
      <c r="OHN85" s="209"/>
      <c r="OHO85" s="209"/>
      <c r="OHP85" s="209"/>
      <c r="OHQ85" s="210"/>
      <c r="OHR85" s="211"/>
      <c r="OHS85" s="209"/>
      <c r="OHU85" s="208"/>
      <c r="OHZ85" s="209"/>
      <c r="OIA85" s="209"/>
      <c r="OIB85" s="209"/>
      <c r="OIC85" s="210"/>
      <c r="OID85" s="211"/>
      <c r="OIE85" s="209"/>
      <c r="OIG85" s="208"/>
      <c r="OIL85" s="209"/>
      <c r="OIM85" s="209"/>
      <c r="OIN85" s="209"/>
      <c r="OIO85" s="210"/>
      <c r="OIP85" s="211"/>
      <c r="OIQ85" s="209"/>
      <c r="OIS85" s="208"/>
      <c r="OIX85" s="209"/>
      <c r="OIY85" s="209"/>
      <c r="OIZ85" s="209"/>
      <c r="OJA85" s="210"/>
      <c r="OJB85" s="211"/>
      <c r="OJC85" s="209"/>
      <c r="OJE85" s="208"/>
      <c r="OJJ85" s="209"/>
      <c r="OJK85" s="209"/>
      <c r="OJL85" s="209"/>
      <c r="OJM85" s="210"/>
      <c r="OJN85" s="211"/>
      <c r="OJO85" s="209"/>
      <c r="OJQ85" s="208"/>
      <c r="OJV85" s="209"/>
      <c r="OJW85" s="209"/>
      <c r="OJX85" s="209"/>
      <c r="OJY85" s="210"/>
      <c r="OJZ85" s="211"/>
      <c r="OKA85" s="209"/>
      <c r="OKC85" s="208"/>
      <c r="OKH85" s="209"/>
      <c r="OKI85" s="209"/>
      <c r="OKJ85" s="209"/>
      <c r="OKK85" s="210"/>
      <c r="OKL85" s="211"/>
      <c r="OKM85" s="209"/>
      <c r="OKO85" s="208"/>
      <c r="OKT85" s="209"/>
      <c r="OKU85" s="209"/>
      <c r="OKV85" s="209"/>
      <c r="OKW85" s="210"/>
      <c r="OKX85" s="211"/>
      <c r="OKY85" s="209"/>
      <c r="OLA85" s="208"/>
      <c r="OLF85" s="209"/>
      <c r="OLG85" s="209"/>
      <c r="OLH85" s="209"/>
      <c r="OLI85" s="210"/>
      <c r="OLJ85" s="211"/>
      <c r="OLK85" s="209"/>
      <c r="OLM85" s="208"/>
      <c r="OLR85" s="209"/>
      <c r="OLS85" s="209"/>
      <c r="OLT85" s="209"/>
      <c r="OLU85" s="210"/>
      <c r="OLV85" s="211"/>
      <c r="OLW85" s="209"/>
      <c r="OLY85" s="208"/>
      <c r="OMD85" s="209"/>
      <c r="OME85" s="209"/>
      <c r="OMF85" s="209"/>
      <c r="OMG85" s="210"/>
      <c r="OMH85" s="211"/>
      <c r="OMI85" s="209"/>
      <c r="OMK85" s="208"/>
      <c r="OMP85" s="209"/>
      <c r="OMQ85" s="209"/>
      <c r="OMR85" s="209"/>
      <c r="OMS85" s="210"/>
      <c r="OMT85" s="211"/>
      <c r="OMU85" s="209"/>
      <c r="OMW85" s="208"/>
      <c r="ONB85" s="209"/>
      <c r="ONC85" s="209"/>
      <c r="OND85" s="209"/>
      <c r="ONE85" s="210"/>
      <c r="ONF85" s="211"/>
      <c r="ONG85" s="209"/>
      <c r="ONI85" s="208"/>
      <c r="ONN85" s="209"/>
      <c r="ONO85" s="209"/>
      <c r="ONP85" s="209"/>
      <c r="ONQ85" s="210"/>
      <c r="ONR85" s="211"/>
      <c r="ONS85" s="209"/>
      <c r="ONU85" s="208"/>
      <c r="ONZ85" s="209"/>
      <c r="OOA85" s="209"/>
      <c r="OOB85" s="209"/>
      <c r="OOC85" s="210"/>
      <c r="OOD85" s="211"/>
      <c r="OOE85" s="209"/>
      <c r="OOG85" s="208"/>
      <c r="OOL85" s="209"/>
      <c r="OOM85" s="209"/>
      <c r="OON85" s="209"/>
      <c r="OOO85" s="210"/>
      <c r="OOP85" s="211"/>
      <c r="OOQ85" s="209"/>
      <c r="OOS85" s="208"/>
      <c r="OOX85" s="209"/>
      <c r="OOY85" s="209"/>
      <c r="OOZ85" s="209"/>
      <c r="OPA85" s="210"/>
      <c r="OPB85" s="211"/>
      <c r="OPC85" s="209"/>
      <c r="OPE85" s="208"/>
      <c r="OPJ85" s="209"/>
      <c r="OPK85" s="209"/>
      <c r="OPL85" s="209"/>
      <c r="OPM85" s="210"/>
      <c r="OPN85" s="211"/>
      <c r="OPO85" s="209"/>
      <c r="OPQ85" s="208"/>
      <c r="OPV85" s="209"/>
      <c r="OPW85" s="209"/>
      <c r="OPX85" s="209"/>
      <c r="OPY85" s="210"/>
      <c r="OPZ85" s="211"/>
      <c r="OQA85" s="209"/>
      <c r="OQC85" s="208"/>
      <c r="OQH85" s="209"/>
      <c r="OQI85" s="209"/>
      <c r="OQJ85" s="209"/>
      <c r="OQK85" s="210"/>
      <c r="OQL85" s="211"/>
      <c r="OQM85" s="209"/>
      <c r="OQO85" s="208"/>
      <c r="OQT85" s="209"/>
      <c r="OQU85" s="209"/>
      <c r="OQV85" s="209"/>
      <c r="OQW85" s="210"/>
      <c r="OQX85" s="211"/>
      <c r="OQY85" s="209"/>
      <c r="ORA85" s="208"/>
      <c r="ORF85" s="209"/>
      <c r="ORG85" s="209"/>
      <c r="ORH85" s="209"/>
      <c r="ORI85" s="210"/>
      <c r="ORJ85" s="211"/>
      <c r="ORK85" s="209"/>
      <c r="ORM85" s="208"/>
      <c r="ORR85" s="209"/>
      <c r="ORS85" s="209"/>
      <c r="ORT85" s="209"/>
      <c r="ORU85" s="210"/>
      <c r="ORV85" s="211"/>
      <c r="ORW85" s="209"/>
      <c r="ORY85" s="208"/>
      <c r="OSD85" s="209"/>
      <c r="OSE85" s="209"/>
      <c r="OSF85" s="209"/>
      <c r="OSG85" s="210"/>
      <c r="OSH85" s="211"/>
      <c r="OSI85" s="209"/>
      <c r="OSK85" s="208"/>
      <c r="OSP85" s="209"/>
      <c r="OSQ85" s="209"/>
      <c r="OSR85" s="209"/>
      <c r="OSS85" s="210"/>
      <c r="OST85" s="211"/>
      <c r="OSU85" s="209"/>
      <c r="OSW85" s="208"/>
      <c r="OTB85" s="209"/>
      <c r="OTC85" s="209"/>
      <c r="OTD85" s="209"/>
      <c r="OTE85" s="210"/>
      <c r="OTF85" s="211"/>
      <c r="OTG85" s="209"/>
      <c r="OTI85" s="208"/>
      <c r="OTN85" s="209"/>
      <c r="OTO85" s="209"/>
      <c r="OTP85" s="209"/>
      <c r="OTQ85" s="210"/>
      <c r="OTR85" s="211"/>
      <c r="OTS85" s="209"/>
      <c r="OTU85" s="208"/>
      <c r="OTZ85" s="209"/>
      <c r="OUA85" s="209"/>
      <c r="OUB85" s="209"/>
      <c r="OUC85" s="210"/>
      <c r="OUD85" s="211"/>
      <c r="OUE85" s="209"/>
      <c r="OUG85" s="208"/>
      <c r="OUL85" s="209"/>
      <c r="OUM85" s="209"/>
      <c r="OUN85" s="209"/>
      <c r="OUO85" s="210"/>
      <c r="OUP85" s="211"/>
      <c r="OUQ85" s="209"/>
      <c r="OUS85" s="208"/>
      <c r="OUX85" s="209"/>
      <c r="OUY85" s="209"/>
      <c r="OUZ85" s="209"/>
      <c r="OVA85" s="210"/>
      <c r="OVB85" s="211"/>
      <c r="OVC85" s="209"/>
      <c r="OVE85" s="208"/>
      <c r="OVJ85" s="209"/>
      <c r="OVK85" s="209"/>
      <c r="OVL85" s="209"/>
      <c r="OVM85" s="210"/>
      <c r="OVN85" s="211"/>
      <c r="OVO85" s="209"/>
      <c r="OVQ85" s="208"/>
      <c r="OVV85" s="209"/>
      <c r="OVW85" s="209"/>
      <c r="OVX85" s="209"/>
      <c r="OVY85" s="210"/>
      <c r="OVZ85" s="211"/>
      <c r="OWA85" s="209"/>
      <c r="OWC85" s="208"/>
      <c r="OWH85" s="209"/>
      <c r="OWI85" s="209"/>
      <c r="OWJ85" s="209"/>
      <c r="OWK85" s="210"/>
      <c r="OWL85" s="211"/>
      <c r="OWM85" s="209"/>
      <c r="OWO85" s="208"/>
      <c r="OWT85" s="209"/>
      <c r="OWU85" s="209"/>
      <c r="OWV85" s="209"/>
      <c r="OWW85" s="210"/>
      <c r="OWX85" s="211"/>
      <c r="OWY85" s="209"/>
      <c r="OXA85" s="208"/>
      <c r="OXF85" s="209"/>
      <c r="OXG85" s="209"/>
      <c r="OXH85" s="209"/>
      <c r="OXI85" s="210"/>
      <c r="OXJ85" s="211"/>
      <c r="OXK85" s="209"/>
      <c r="OXM85" s="208"/>
      <c r="OXR85" s="209"/>
      <c r="OXS85" s="209"/>
      <c r="OXT85" s="209"/>
      <c r="OXU85" s="210"/>
      <c r="OXV85" s="211"/>
      <c r="OXW85" s="209"/>
      <c r="OXY85" s="208"/>
      <c r="OYD85" s="209"/>
      <c r="OYE85" s="209"/>
      <c r="OYF85" s="209"/>
      <c r="OYG85" s="210"/>
      <c r="OYH85" s="211"/>
      <c r="OYI85" s="209"/>
      <c r="OYK85" s="208"/>
      <c r="OYP85" s="209"/>
      <c r="OYQ85" s="209"/>
      <c r="OYR85" s="209"/>
      <c r="OYS85" s="210"/>
      <c r="OYT85" s="211"/>
      <c r="OYU85" s="209"/>
      <c r="OYW85" s="208"/>
      <c r="OZB85" s="209"/>
      <c r="OZC85" s="209"/>
      <c r="OZD85" s="209"/>
      <c r="OZE85" s="210"/>
      <c r="OZF85" s="211"/>
      <c r="OZG85" s="209"/>
      <c r="OZI85" s="208"/>
      <c r="OZN85" s="209"/>
      <c r="OZO85" s="209"/>
      <c r="OZP85" s="209"/>
      <c r="OZQ85" s="210"/>
      <c r="OZR85" s="211"/>
      <c r="OZS85" s="209"/>
      <c r="OZU85" s="208"/>
      <c r="OZZ85" s="209"/>
      <c r="PAA85" s="209"/>
      <c r="PAB85" s="209"/>
      <c r="PAC85" s="210"/>
      <c r="PAD85" s="211"/>
      <c r="PAE85" s="209"/>
      <c r="PAG85" s="208"/>
      <c r="PAL85" s="209"/>
      <c r="PAM85" s="209"/>
      <c r="PAN85" s="209"/>
      <c r="PAO85" s="210"/>
      <c r="PAP85" s="211"/>
      <c r="PAQ85" s="209"/>
      <c r="PAS85" s="208"/>
      <c r="PAX85" s="209"/>
      <c r="PAY85" s="209"/>
      <c r="PAZ85" s="209"/>
      <c r="PBA85" s="210"/>
      <c r="PBB85" s="211"/>
      <c r="PBC85" s="209"/>
      <c r="PBE85" s="208"/>
      <c r="PBJ85" s="209"/>
      <c r="PBK85" s="209"/>
      <c r="PBL85" s="209"/>
      <c r="PBM85" s="210"/>
      <c r="PBN85" s="211"/>
      <c r="PBO85" s="209"/>
      <c r="PBQ85" s="208"/>
      <c r="PBV85" s="209"/>
      <c r="PBW85" s="209"/>
      <c r="PBX85" s="209"/>
      <c r="PBY85" s="210"/>
      <c r="PBZ85" s="211"/>
      <c r="PCA85" s="209"/>
      <c r="PCC85" s="208"/>
      <c r="PCH85" s="209"/>
      <c r="PCI85" s="209"/>
      <c r="PCJ85" s="209"/>
      <c r="PCK85" s="210"/>
      <c r="PCL85" s="211"/>
      <c r="PCM85" s="209"/>
      <c r="PCO85" s="208"/>
      <c r="PCT85" s="209"/>
      <c r="PCU85" s="209"/>
      <c r="PCV85" s="209"/>
      <c r="PCW85" s="210"/>
      <c r="PCX85" s="211"/>
      <c r="PCY85" s="209"/>
      <c r="PDA85" s="208"/>
      <c r="PDF85" s="209"/>
      <c r="PDG85" s="209"/>
      <c r="PDH85" s="209"/>
      <c r="PDI85" s="210"/>
      <c r="PDJ85" s="211"/>
      <c r="PDK85" s="209"/>
      <c r="PDM85" s="208"/>
      <c r="PDR85" s="209"/>
      <c r="PDS85" s="209"/>
      <c r="PDT85" s="209"/>
      <c r="PDU85" s="210"/>
      <c r="PDV85" s="211"/>
      <c r="PDW85" s="209"/>
      <c r="PDY85" s="208"/>
      <c r="PED85" s="209"/>
      <c r="PEE85" s="209"/>
      <c r="PEF85" s="209"/>
      <c r="PEG85" s="210"/>
      <c r="PEH85" s="211"/>
      <c r="PEI85" s="209"/>
      <c r="PEK85" s="208"/>
      <c r="PEP85" s="209"/>
      <c r="PEQ85" s="209"/>
      <c r="PER85" s="209"/>
      <c r="PES85" s="210"/>
      <c r="PET85" s="211"/>
      <c r="PEU85" s="209"/>
      <c r="PEW85" s="208"/>
      <c r="PFB85" s="209"/>
      <c r="PFC85" s="209"/>
      <c r="PFD85" s="209"/>
      <c r="PFE85" s="210"/>
      <c r="PFF85" s="211"/>
      <c r="PFG85" s="209"/>
      <c r="PFI85" s="208"/>
      <c r="PFN85" s="209"/>
      <c r="PFO85" s="209"/>
      <c r="PFP85" s="209"/>
      <c r="PFQ85" s="210"/>
      <c r="PFR85" s="211"/>
      <c r="PFS85" s="209"/>
      <c r="PFU85" s="208"/>
      <c r="PFZ85" s="209"/>
      <c r="PGA85" s="209"/>
      <c r="PGB85" s="209"/>
      <c r="PGC85" s="210"/>
      <c r="PGD85" s="211"/>
      <c r="PGE85" s="209"/>
      <c r="PGG85" s="208"/>
      <c r="PGL85" s="209"/>
      <c r="PGM85" s="209"/>
      <c r="PGN85" s="209"/>
      <c r="PGO85" s="210"/>
      <c r="PGP85" s="211"/>
      <c r="PGQ85" s="209"/>
      <c r="PGS85" s="208"/>
      <c r="PGX85" s="209"/>
      <c r="PGY85" s="209"/>
      <c r="PGZ85" s="209"/>
      <c r="PHA85" s="210"/>
      <c r="PHB85" s="211"/>
      <c r="PHC85" s="209"/>
      <c r="PHE85" s="208"/>
      <c r="PHJ85" s="209"/>
      <c r="PHK85" s="209"/>
      <c r="PHL85" s="209"/>
      <c r="PHM85" s="210"/>
      <c r="PHN85" s="211"/>
      <c r="PHO85" s="209"/>
      <c r="PHQ85" s="208"/>
      <c r="PHV85" s="209"/>
      <c r="PHW85" s="209"/>
      <c r="PHX85" s="209"/>
      <c r="PHY85" s="210"/>
      <c r="PHZ85" s="211"/>
      <c r="PIA85" s="209"/>
      <c r="PIC85" s="208"/>
      <c r="PIH85" s="209"/>
      <c r="PII85" s="209"/>
      <c r="PIJ85" s="209"/>
      <c r="PIK85" s="210"/>
      <c r="PIL85" s="211"/>
      <c r="PIM85" s="209"/>
      <c r="PIO85" s="208"/>
      <c r="PIT85" s="209"/>
      <c r="PIU85" s="209"/>
      <c r="PIV85" s="209"/>
      <c r="PIW85" s="210"/>
      <c r="PIX85" s="211"/>
      <c r="PIY85" s="209"/>
      <c r="PJA85" s="208"/>
      <c r="PJF85" s="209"/>
      <c r="PJG85" s="209"/>
      <c r="PJH85" s="209"/>
      <c r="PJI85" s="210"/>
      <c r="PJJ85" s="211"/>
      <c r="PJK85" s="209"/>
      <c r="PJM85" s="208"/>
      <c r="PJR85" s="209"/>
      <c r="PJS85" s="209"/>
      <c r="PJT85" s="209"/>
      <c r="PJU85" s="210"/>
      <c r="PJV85" s="211"/>
      <c r="PJW85" s="209"/>
      <c r="PJY85" s="208"/>
      <c r="PKD85" s="209"/>
      <c r="PKE85" s="209"/>
      <c r="PKF85" s="209"/>
      <c r="PKG85" s="210"/>
      <c r="PKH85" s="211"/>
      <c r="PKI85" s="209"/>
      <c r="PKK85" s="208"/>
      <c r="PKP85" s="209"/>
      <c r="PKQ85" s="209"/>
      <c r="PKR85" s="209"/>
      <c r="PKS85" s="210"/>
      <c r="PKT85" s="211"/>
      <c r="PKU85" s="209"/>
      <c r="PKW85" s="208"/>
      <c r="PLB85" s="209"/>
      <c r="PLC85" s="209"/>
      <c r="PLD85" s="209"/>
      <c r="PLE85" s="210"/>
      <c r="PLF85" s="211"/>
      <c r="PLG85" s="209"/>
      <c r="PLI85" s="208"/>
      <c r="PLN85" s="209"/>
      <c r="PLO85" s="209"/>
      <c r="PLP85" s="209"/>
      <c r="PLQ85" s="210"/>
      <c r="PLR85" s="211"/>
      <c r="PLS85" s="209"/>
      <c r="PLU85" s="208"/>
      <c r="PLZ85" s="209"/>
      <c r="PMA85" s="209"/>
      <c r="PMB85" s="209"/>
      <c r="PMC85" s="210"/>
      <c r="PMD85" s="211"/>
      <c r="PME85" s="209"/>
      <c r="PMG85" s="208"/>
      <c r="PML85" s="209"/>
      <c r="PMM85" s="209"/>
      <c r="PMN85" s="209"/>
      <c r="PMO85" s="210"/>
      <c r="PMP85" s="211"/>
      <c r="PMQ85" s="209"/>
      <c r="PMS85" s="208"/>
      <c r="PMX85" s="209"/>
      <c r="PMY85" s="209"/>
      <c r="PMZ85" s="209"/>
      <c r="PNA85" s="210"/>
      <c r="PNB85" s="211"/>
      <c r="PNC85" s="209"/>
      <c r="PNE85" s="208"/>
      <c r="PNJ85" s="209"/>
      <c r="PNK85" s="209"/>
      <c r="PNL85" s="209"/>
      <c r="PNM85" s="210"/>
      <c r="PNN85" s="211"/>
      <c r="PNO85" s="209"/>
      <c r="PNQ85" s="208"/>
      <c r="PNV85" s="209"/>
      <c r="PNW85" s="209"/>
      <c r="PNX85" s="209"/>
      <c r="PNY85" s="210"/>
      <c r="PNZ85" s="211"/>
      <c r="POA85" s="209"/>
      <c r="POC85" s="208"/>
      <c r="POH85" s="209"/>
      <c r="POI85" s="209"/>
      <c r="POJ85" s="209"/>
      <c r="POK85" s="210"/>
      <c r="POL85" s="211"/>
      <c r="POM85" s="209"/>
      <c r="POO85" s="208"/>
      <c r="POT85" s="209"/>
      <c r="POU85" s="209"/>
      <c r="POV85" s="209"/>
      <c r="POW85" s="210"/>
      <c r="POX85" s="211"/>
      <c r="POY85" s="209"/>
      <c r="PPA85" s="208"/>
      <c r="PPF85" s="209"/>
      <c r="PPG85" s="209"/>
      <c r="PPH85" s="209"/>
      <c r="PPI85" s="210"/>
      <c r="PPJ85" s="211"/>
      <c r="PPK85" s="209"/>
      <c r="PPM85" s="208"/>
      <c r="PPR85" s="209"/>
      <c r="PPS85" s="209"/>
      <c r="PPT85" s="209"/>
      <c r="PPU85" s="210"/>
      <c r="PPV85" s="211"/>
      <c r="PPW85" s="209"/>
      <c r="PPY85" s="208"/>
      <c r="PQD85" s="209"/>
      <c r="PQE85" s="209"/>
      <c r="PQF85" s="209"/>
      <c r="PQG85" s="210"/>
      <c r="PQH85" s="211"/>
      <c r="PQI85" s="209"/>
      <c r="PQK85" s="208"/>
      <c r="PQP85" s="209"/>
      <c r="PQQ85" s="209"/>
      <c r="PQR85" s="209"/>
      <c r="PQS85" s="210"/>
      <c r="PQT85" s="211"/>
      <c r="PQU85" s="209"/>
      <c r="PQW85" s="208"/>
      <c r="PRB85" s="209"/>
      <c r="PRC85" s="209"/>
      <c r="PRD85" s="209"/>
      <c r="PRE85" s="210"/>
      <c r="PRF85" s="211"/>
      <c r="PRG85" s="209"/>
      <c r="PRI85" s="208"/>
      <c r="PRN85" s="209"/>
      <c r="PRO85" s="209"/>
      <c r="PRP85" s="209"/>
      <c r="PRQ85" s="210"/>
      <c r="PRR85" s="211"/>
      <c r="PRS85" s="209"/>
      <c r="PRU85" s="208"/>
      <c r="PRZ85" s="209"/>
      <c r="PSA85" s="209"/>
      <c r="PSB85" s="209"/>
      <c r="PSC85" s="210"/>
      <c r="PSD85" s="211"/>
      <c r="PSE85" s="209"/>
      <c r="PSG85" s="208"/>
      <c r="PSL85" s="209"/>
      <c r="PSM85" s="209"/>
      <c r="PSN85" s="209"/>
      <c r="PSO85" s="210"/>
      <c r="PSP85" s="211"/>
      <c r="PSQ85" s="209"/>
      <c r="PSS85" s="208"/>
      <c r="PSX85" s="209"/>
      <c r="PSY85" s="209"/>
      <c r="PSZ85" s="209"/>
      <c r="PTA85" s="210"/>
      <c r="PTB85" s="211"/>
      <c r="PTC85" s="209"/>
      <c r="PTE85" s="208"/>
      <c r="PTJ85" s="209"/>
      <c r="PTK85" s="209"/>
      <c r="PTL85" s="209"/>
      <c r="PTM85" s="210"/>
      <c r="PTN85" s="211"/>
      <c r="PTO85" s="209"/>
      <c r="PTQ85" s="208"/>
      <c r="PTV85" s="209"/>
      <c r="PTW85" s="209"/>
      <c r="PTX85" s="209"/>
      <c r="PTY85" s="210"/>
      <c r="PTZ85" s="211"/>
      <c r="PUA85" s="209"/>
      <c r="PUC85" s="208"/>
      <c r="PUH85" s="209"/>
      <c r="PUI85" s="209"/>
      <c r="PUJ85" s="209"/>
      <c r="PUK85" s="210"/>
      <c r="PUL85" s="211"/>
      <c r="PUM85" s="209"/>
      <c r="PUO85" s="208"/>
      <c r="PUT85" s="209"/>
      <c r="PUU85" s="209"/>
      <c r="PUV85" s="209"/>
      <c r="PUW85" s="210"/>
      <c r="PUX85" s="211"/>
      <c r="PUY85" s="209"/>
      <c r="PVA85" s="208"/>
      <c r="PVF85" s="209"/>
      <c r="PVG85" s="209"/>
      <c r="PVH85" s="209"/>
      <c r="PVI85" s="210"/>
      <c r="PVJ85" s="211"/>
      <c r="PVK85" s="209"/>
      <c r="PVM85" s="208"/>
      <c r="PVR85" s="209"/>
      <c r="PVS85" s="209"/>
      <c r="PVT85" s="209"/>
      <c r="PVU85" s="210"/>
      <c r="PVV85" s="211"/>
      <c r="PVW85" s="209"/>
      <c r="PVY85" s="208"/>
      <c r="PWD85" s="209"/>
      <c r="PWE85" s="209"/>
      <c r="PWF85" s="209"/>
      <c r="PWG85" s="210"/>
      <c r="PWH85" s="211"/>
      <c r="PWI85" s="209"/>
      <c r="PWK85" s="208"/>
      <c r="PWP85" s="209"/>
      <c r="PWQ85" s="209"/>
      <c r="PWR85" s="209"/>
      <c r="PWS85" s="210"/>
      <c r="PWT85" s="211"/>
      <c r="PWU85" s="209"/>
      <c r="PWW85" s="208"/>
      <c r="PXB85" s="209"/>
      <c r="PXC85" s="209"/>
      <c r="PXD85" s="209"/>
      <c r="PXE85" s="210"/>
      <c r="PXF85" s="211"/>
      <c r="PXG85" s="209"/>
      <c r="PXI85" s="208"/>
      <c r="PXN85" s="209"/>
      <c r="PXO85" s="209"/>
      <c r="PXP85" s="209"/>
      <c r="PXQ85" s="210"/>
      <c r="PXR85" s="211"/>
      <c r="PXS85" s="209"/>
      <c r="PXU85" s="208"/>
      <c r="PXZ85" s="209"/>
      <c r="PYA85" s="209"/>
      <c r="PYB85" s="209"/>
      <c r="PYC85" s="210"/>
      <c r="PYD85" s="211"/>
      <c r="PYE85" s="209"/>
      <c r="PYG85" s="208"/>
      <c r="PYL85" s="209"/>
      <c r="PYM85" s="209"/>
      <c r="PYN85" s="209"/>
      <c r="PYO85" s="210"/>
      <c r="PYP85" s="211"/>
      <c r="PYQ85" s="209"/>
      <c r="PYS85" s="208"/>
      <c r="PYX85" s="209"/>
      <c r="PYY85" s="209"/>
      <c r="PYZ85" s="209"/>
      <c r="PZA85" s="210"/>
      <c r="PZB85" s="211"/>
      <c r="PZC85" s="209"/>
      <c r="PZE85" s="208"/>
      <c r="PZJ85" s="209"/>
      <c r="PZK85" s="209"/>
      <c r="PZL85" s="209"/>
      <c r="PZM85" s="210"/>
      <c r="PZN85" s="211"/>
      <c r="PZO85" s="209"/>
      <c r="PZQ85" s="208"/>
      <c r="PZV85" s="209"/>
      <c r="PZW85" s="209"/>
      <c r="PZX85" s="209"/>
      <c r="PZY85" s="210"/>
      <c r="PZZ85" s="211"/>
      <c r="QAA85" s="209"/>
      <c r="QAC85" s="208"/>
      <c r="QAH85" s="209"/>
      <c r="QAI85" s="209"/>
      <c r="QAJ85" s="209"/>
      <c r="QAK85" s="210"/>
      <c r="QAL85" s="211"/>
      <c r="QAM85" s="209"/>
      <c r="QAO85" s="208"/>
      <c r="QAT85" s="209"/>
      <c r="QAU85" s="209"/>
      <c r="QAV85" s="209"/>
      <c r="QAW85" s="210"/>
      <c r="QAX85" s="211"/>
      <c r="QAY85" s="209"/>
      <c r="QBA85" s="208"/>
      <c r="QBF85" s="209"/>
      <c r="QBG85" s="209"/>
      <c r="QBH85" s="209"/>
      <c r="QBI85" s="210"/>
      <c r="QBJ85" s="211"/>
      <c r="QBK85" s="209"/>
      <c r="QBM85" s="208"/>
      <c r="QBR85" s="209"/>
      <c r="QBS85" s="209"/>
      <c r="QBT85" s="209"/>
      <c r="QBU85" s="210"/>
      <c r="QBV85" s="211"/>
      <c r="QBW85" s="209"/>
      <c r="QBY85" s="208"/>
      <c r="QCD85" s="209"/>
      <c r="QCE85" s="209"/>
      <c r="QCF85" s="209"/>
      <c r="QCG85" s="210"/>
      <c r="QCH85" s="211"/>
      <c r="QCI85" s="209"/>
      <c r="QCK85" s="208"/>
      <c r="QCP85" s="209"/>
      <c r="QCQ85" s="209"/>
      <c r="QCR85" s="209"/>
      <c r="QCS85" s="210"/>
      <c r="QCT85" s="211"/>
      <c r="QCU85" s="209"/>
      <c r="QCW85" s="208"/>
      <c r="QDB85" s="209"/>
      <c r="QDC85" s="209"/>
      <c r="QDD85" s="209"/>
      <c r="QDE85" s="210"/>
      <c r="QDF85" s="211"/>
      <c r="QDG85" s="209"/>
      <c r="QDI85" s="208"/>
      <c r="QDN85" s="209"/>
      <c r="QDO85" s="209"/>
      <c r="QDP85" s="209"/>
      <c r="QDQ85" s="210"/>
      <c r="QDR85" s="211"/>
      <c r="QDS85" s="209"/>
      <c r="QDU85" s="208"/>
      <c r="QDZ85" s="209"/>
      <c r="QEA85" s="209"/>
      <c r="QEB85" s="209"/>
      <c r="QEC85" s="210"/>
      <c r="QED85" s="211"/>
      <c r="QEE85" s="209"/>
      <c r="QEG85" s="208"/>
      <c r="QEL85" s="209"/>
      <c r="QEM85" s="209"/>
      <c r="QEN85" s="209"/>
      <c r="QEO85" s="210"/>
      <c r="QEP85" s="211"/>
      <c r="QEQ85" s="209"/>
      <c r="QES85" s="208"/>
      <c r="QEX85" s="209"/>
      <c r="QEY85" s="209"/>
      <c r="QEZ85" s="209"/>
      <c r="QFA85" s="210"/>
      <c r="QFB85" s="211"/>
      <c r="QFC85" s="209"/>
      <c r="QFE85" s="208"/>
      <c r="QFJ85" s="209"/>
      <c r="QFK85" s="209"/>
      <c r="QFL85" s="209"/>
      <c r="QFM85" s="210"/>
      <c r="QFN85" s="211"/>
      <c r="QFO85" s="209"/>
      <c r="QFQ85" s="208"/>
      <c r="QFV85" s="209"/>
      <c r="QFW85" s="209"/>
      <c r="QFX85" s="209"/>
      <c r="QFY85" s="210"/>
      <c r="QFZ85" s="211"/>
      <c r="QGA85" s="209"/>
      <c r="QGC85" s="208"/>
      <c r="QGH85" s="209"/>
      <c r="QGI85" s="209"/>
      <c r="QGJ85" s="209"/>
      <c r="QGK85" s="210"/>
      <c r="QGL85" s="211"/>
      <c r="QGM85" s="209"/>
      <c r="QGO85" s="208"/>
      <c r="QGT85" s="209"/>
      <c r="QGU85" s="209"/>
      <c r="QGV85" s="209"/>
      <c r="QGW85" s="210"/>
      <c r="QGX85" s="211"/>
      <c r="QGY85" s="209"/>
      <c r="QHA85" s="208"/>
      <c r="QHF85" s="209"/>
      <c r="QHG85" s="209"/>
      <c r="QHH85" s="209"/>
      <c r="QHI85" s="210"/>
      <c r="QHJ85" s="211"/>
      <c r="QHK85" s="209"/>
      <c r="QHM85" s="208"/>
      <c r="QHR85" s="209"/>
      <c r="QHS85" s="209"/>
      <c r="QHT85" s="209"/>
      <c r="QHU85" s="210"/>
      <c r="QHV85" s="211"/>
      <c r="QHW85" s="209"/>
      <c r="QHY85" s="208"/>
      <c r="QID85" s="209"/>
      <c r="QIE85" s="209"/>
      <c r="QIF85" s="209"/>
      <c r="QIG85" s="210"/>
      <c r="QIH85" s="211"/>
      <c r="QII85" s="209"/>
      <c r="QIK85" s="208"/>
      <c r="QIP85" s="209"/>
      <c r="QIQ85" s="209"/>
      <c r="QIR85" s="209"/>
      <c r="QIS85" s="210"/>
      <c r="QIT85" s="211"/>
      <c r="QIU85" s="209"/>
      <c r="QIW85" s="208"/>
      <c r="QJB85" s="209"/>
      <c r="QJC85" s="209"/>
      <c r="QJD85" s="209"/>
      <c r="QJE85" s="210"/>
      <c r="QJF85" s="211"/>
      <c r="QJG85" s="209"/>
      <c r="QJI85" s="208"/>
      <c r="QJN85" s="209"/>
      <c r="QJO85" s="209"/>
      <c r="QJP85" s="209"/>
      <c r="QJQ85" s="210"/>
      <c r="QJR85" s="211"/>
      <c r="QJS85" s="209"/>
      <c r="QJU85" s="208"/>
      <c r="QJZ85" s="209"/>
      <c r="QKA85" s="209"/>
      <c r="QKB85" s="209"/>
      <c r="QKC85" s="210"/>
      <c r="QKD85" s="211"/>
      <c r="QKE85" s="209"/>
      <c r="QKG85" s="208"/>
      <c r="QKL85" s="209"/>
      <c r="QKM85" s="209"/>
      <c r="QKN85" s="209"/>
      <c r="QKO85" s="210"/>
      <c r="QKP85" s="211"/>
      <c r="QKQ85" s="209"/>
      <c r="QKS85" s="208"/>
      <c r="QKX85" s="209"/>
      <c r="QKY85" s="209"/>
      <c r="QKZ85" s="209"/>
      <c r="QLA85" s="210"/>
      <c r="QLB85" s="211"/>
      <c r="QLC85" s="209"/>
      <c r="QLE85" s="208"/>
      <c r="QLJ85" s="209"/>
      <c r="QLK85" s="209"/>
      <c r="QLL85" s="209"/>
      <c r="QLM85" s="210"/>
      <c r="QLN85" s="211"/>
      <c r="QLO85" s="209"/>
      <c r="QLQ85" s="208"/>
      <c r="QLV85" s="209"/>
      <c r="QLW85" s="209"/>
      <c r="QLX85" s="209"/>
      <c r="QLY85" s="210"/>
      <c r="QLZ85" s="211"/>
      <c r="QMA85" s="209"/>
      <c r="QMC85" s="208"/>
      <c r="QMH85" s="209"/>
      <c r="QMI85" s="209"/>
      <c r="QMJ85" s="209"/>
      <c r="QMK85" s="210"/>
      <c r="QML85" s="211"/>
      <c r="QMM85" s="209"/>
      <c r="QMO85" s="208"/>
      <c r="QMT85" s="209"/>
      <c r="QMU85" s="209"/>
      <c r="QMV85" s="209"/>
      <c r="QMW85" s="210"/>
      <c r="QMX85" s="211"/>
      <c r="QMY85" s="209"/>
      <c r="QNA85" s="208"/>
      <c r="QNF85" s="209"/>
      <c r="QNG85" s="209"/>
      <c r="QNH85" s="209"/>
      <c r="QNI85" s="210"/>
      <c r="QNJ85" s="211"/>
      <c r="QNK85" s="209"/>
      <c r="QNM85" s="208"/>
      <c r="QNR85" s="209"/>
      <c r="QNS85" s="209"/>
      <c r="QNT85" s="209"/>
      <c r="QNU85" s="210"/>
      <c r="QNV85" s="211"/>
      <c r="QNW85" s="209"/>
      <c r="QNY85" s="208"/>
      <c r="QOD85" s="209"/>
      <c r="QOE85" s="209"/>
      <c r="QOF85" s="209"/>
      <c r="QOG85" s="210"/>
      <c r="QOH85" s="211"/>
      <c r="QOI85" s="209"/>
      <c r="QOK85" s="208"/>
      <c r="QOP85" s="209"/>
      <c r="QOQ85" s="209"/>
      <c r="QOR85" s="209"/>
      <c r="QOS85" s="210"/>
      <c r="QOT85" s="211"/>
      <c r="QOU85" s="209"/>
      <c r="QOW85" s="208"/>
      <c r="QPB85" s="209"/>
      <c r="QPC85" s="209"/>
      <c r="QPD85" s="209"/>
      <c r="QPE85" s="210"/>
      <c r="QPF85" s="211"/>
      <c r="QPG85" s="209"/>
      <c r="QPI85" s="208"/>
      <c r="QPN85" s="209"/>
      <c r="QPO85" s="209"/>
      <c r="QPP85" s="209"/>
      <c r="QPQ85" s="210"/>
      <c r="QPR85" s="211"/>
      <c r="QPS85" s="209"/>
      <c r="QPU85" s="208"/>
      <c r="QPZ85" s="209"/>
      <c r="QQA85" s="209"/>
      <c r="QQB85" s="209"/>
      <c r="QQC85" s="210"/>
      <c r="QQD85" s="211"/>
      <c r="QQE85" s="209"/>
      <c r="QQG85" s="208"/>
      <c r="QQL85" s="209"/>
      <c r="QQM85" s="209"/>
      <c r="QQN85" s="209"/>
      <c r="QQO85" s="210"/>
      <c r="QQP85" s="211"/>
      <c r="QQQ85" s="209"/>
      <c r="QQS85" s="208"/>
      <c r="QQX85" s="209"/>
      <c r="QQY85" s="209"/>
      <c r="QQZ85" s="209"/>
      <c r="QRA85" s="210"/>
      <c r="QRB85" s="211"/>
      <c r="QRC85" s="209"/>
      <c r="QRE85" s="208"/>
      <c r="QRJ85" s="209"/>
      <c r="QRK85" s="209"/>
      <c r="QRL85" s="209"/>
      <c r="QRM85" s="210"/>
      <c r="QRN85" s="211"/>
      <c r="QRO85" s="209"/>
      <c r="QRQ85" s="208"/>
      <c r="QRV85" s="209"/>
      <c r="QRW85" s="209"/>
      <c r="QRX85" s="209"/>
      <c r="QRY85" s="210"/>
      <c r="QRZ85" s="211"/>
      <c r="QSA85" s="209"/>
      <c r="QSC85" s="208"/>
      <c r="QSH85" s="209"/>
      <c r="QSI85" s="209"/>
      <c r="QSJ85" s="209"/>
      <c r="QSK85" s="210"/>
      <c r="QSL85" s="211"/>
      <c r="QSM85" s="209"/>
      <c r="QSO85" s="208"/>
      <c r="QST85" s="209"/>
      <c r="QSU85" s="209"/>
      <c r="QSV85" s="209"/>
      <c r="QSW85" s="210"/>
      <c r="QSX85" s="211"/>
      <c r="QSY85" s="209"/>
      <c r="QTA85" s="208"/>
      <c r="QTF85" s="209"/>
      <c r="QTG85" s="209"/>
      <c r="QTH85" s="209"/>
      <c r="QTI85" s="210"/>
      <c r="QTJ85" s="211"/>
      <c r="QTK85" s="209"/>
      <c r="QTM85" s="208"/>
      <c r="QTR85" s="209"/>
      <c r="QTS85" s="209"/>
      <c r="QTT85" s="209"/>
      <c r="QTU85" s="210"/>
      <c r="QTV85" s="211"/>
      <c r="QTW85" s="209"/>
      <c r="QTY85" s="208"/>
      <c r="QUD85" s="209"/>
      <c r="QUE85" s="209"/>
      <c r="QUF85" s="209"/>
      <c r="QUG85" s="210"/>
      <c r="QUH85" s="211"/>
      <c r="QUI85" s="209"/>
      <c r="QUK85" s="208"/>
      <c r="QUP85" s="209"/>
      <c r="QUQ85" s="209"/>
      <c r="QUR85" s="209"/>
      <c r="QUS85" s="210"/>
      <c r="QUT85" s="211"/>
      <c r="QUU85" s="209"/>
      <c r="QUW85" s="208"/>
      <c r="QVB85" s="209"/>
      <c r="QVC85" s="209"/>
      <c r="QVD85" s="209"/>
      <c r="QVE85" s="210"/>
      <c r="QVF85" s="211"/>
      <c r="QVG85" s="209"/>
      <c r="QVI85" s="208"/>
      <c r="QVN85" s="209"/>
      <c r="QVO85" s="209"/>
      <c r="QVP85" s="209"/>
      <c r="QVQ85" s="210"/>
      <c r="QVR85" s="211"/>
      <c r="QVS85" s="209"/>
      <c r="QVU85" s="208"/>
      <c r="QVZ85" s="209"/>
      <c r="QWA85" s="209"/>
      <c r="QWB85" s="209"/>
      <c r="QWC85" s="210"/>
      <c r="QWD85" s="211"/>
      <c r="QWE85" s="209"/>
      <c r="QWG85" s="208"/>
      <c r="QWL85" s="209"/>
      <c r="QWM85" s="209"/>
      <c r="QWN85" s="209"/>
      <c r="QWO85" s="210"/>
      <c r="QWP85" s="211"/>
      <c r="QWQ85" s="209"/>
      <c r="QWS85" s="208"/>
      <c r="QWX85" s="209"/>
      <c r="QWY85" s="209"/>
      <c r="QWZ85" s="209"/>
      <c r="QXA85" s="210"/>
      <c r="QXB85" s="211"/>
      <c r="QXC85" s="209"/>
      <c r="QXE85" s="208"/>
      <c r="QXJ85" s="209"/>
      <c r="QXK85" s="209"/>
      <c r="QXL85" s="209"/>
      <c r="QXM85" s="210"/>
      <c r="QXN85" s="211"/>
      <c r="QXO85" s="209"/>
      <c r="QXQ85" s="208"/>
      <c r="QXV85" s="209"/>
      <c r="QXW85" s="209"/>
      <c r="QXX85" s="209"/>
      <c r="QXY85" s="210"/>
      <c r="QXZ85" s="211"/>
      <c r="QYA85" s="209"/>
      <c r="QYC85" s="208"/>
      <c r="QYH85" s="209"/>
      <c r="QYI85" s="209"/>
      <c r="QYJ85" s="209"/>
      <c r="QYK85" s="210"/>
      <c r="QYL85" s="211"/>
      <c r="QYM85" s="209"/>
      <c r="QYO85" s="208"/>
      <c r="QYT85" s="209"/>
      <c r="QYU85" s="209"/>
      <c r="QYV85" s="209"/>
      <c r="QYW85" s="210"/>
      <c r="QYX85" s="211"/>
      <c r="QYY85" s="209"/>
      <c r="QZA85" s="208"/>
      <c r="QZF85" s="209"/>
      <c r="QZG85" s="209"/>
      <c r="QZH85" s="209"/>
      <c r="QZI85" s="210"/>
      <c r="QZJ85" s="211"/>
      <c r="QZK85" s="209"/>
      <c r="QZM85" s="208"/>
      <c r="QZR85" s="209"/>
      <c r="QZS85" s="209"/>
      <c r="QZT85" s="209"/>
      <c r="QZU85" s="210"/>
      <c r="QZV85" s="211"/>
      <c r="QZW85" s="209"/>
      <c r="QZY85" s="208"/>
      <c r="RAD85" s="209"/>
      <c r="RAE85" s="209"/>
      <c r="RAF85" s="209"/>
      <c r="RAG85" s="210"/>
      <c r="RAH85" s="211"/>
      <c r="RAI85" s="209"/>
      <c r="RAK85" s="208"/>
      <c r="RAP85" s="209"/>
      <c r="RAQ85" s="209"/>
      <c r="RAR85" s="209"/>
      <c r="RAS85" s="210"/>
      <c r="RAT85" s="211"/>
      <c r="RAU85" s="209"/>
      <c r="RAW85" s="208"/>
      <c r="RBB85" s="209"/>
      <c r="RBC85" s="209"/>
      <c r="RBD85" s="209"/>
      <c r="RBE85" s="210"/>
      <c r="RBF85" s="211"/>
      <c r="RBG85" s="209"/>
      <c r="RBI85" s="208"/>
      <c r="RBN85" s="209"/>
      <c r="RBO85" s="209"/>
      <c r="RBP85" s="209"/>
      <c r="RBQ85" s="210"/>
      <c r="RBR85" s="211"/>
      <c r="RBS85" s="209"/>
      <c r="RBU85" s="208"/>
      <c r="RBZ85" s="209"/>
      <c r="RCA85" s="209"/>
      <c r="RCB85" s="209"/>
      <c r="RCC85" s="210"/>
      <c r="RCD85" s="211"/>
      <c r="RCE85" s="209"/>
      <c r="RCG85" s="208"/>
      <c r="RCL85" s="209"/>
      <c r="RCM85" s="209"/>
      <c r="RCN85" s="209"/>
      <c r="RCO85" s="210"/>
      <c r="RCP85" s="211"/>
      <c r="RCQ85" s="209"/>
      <c r="RCS85" s="208"/>
      <c r="RCX85" s="209"/>
      <c r="RCY85" s="209"/>
      <c r="RCZ85" s="209"/>
      <c r="RDA85" s="210"/>
      <c r="RDB85" s="211"/>
      <c r="RDC85" s="209"/>
      <c r="RDE85" s="208"/>
      <c r="RDJ85" s="209"/>
      <c r="RDK85" s="209"/>
      <c r="RDL85" s="209"/>
      <c r="RDM85" s="210"/>
      <c r="RDN85" s="211"/>
      <c r="RDO85" s="209"/>
      <c r="RDQ85" s="208"/>
      <c r="RDV85" s="209"/>
      <c r="RDW85" s="209"/>
      <c r="RDX85" s="209"/>
      <c r="RDY85" s="210"/>
      <c r="RDZ85" s="211"/>
      <c r="REA85" s="209"/>
      <c r="REC85" s="208"/>
      <c r="REH85" s="209"/>
      <c r="REI85" s="209"/>
      <c r="REJ85" s="209"/>
      <c r="REK85" s="210"/>
      <c r="REL85" s="211"/>
      <c r="REM85" s="209"/>
      <c r="REO85" s="208"/>
      <c r="RET85" s="209"/>
      <c r="REU85" s="209"/>
      <c r="REV85" s="209"/>
      <c r="REW85" s="210"/>
      <c r="REX85" s="211"/>
      <c r="REY85" s="209"/>
      <c r="RFA85" s="208"/>
      <c r="RFF85" s="209"/>
      <c r="RFG85" s="209"/>
      <c r="RFH85" s="209"/>
      <c r="RFI85" s="210"/>
      <c r="RFJ85" s="211"/>
      <c r="RFK85" s="209"/>
      <c r="RFM85" s="208"/>
      <c r="RFR85" s="209"/>
      <c r="RFS85" s="209"/>
      <c r="RFT85" s="209"/>
      <c r="RFU85" s="210"/>
      <c r="RFV85" s="211"/>
      <c r="RFW85" s="209"/>
      <c r="RFY85" s="208"/>
      <c r="RGD85" s="209"/>
      <c r="RGE85" s="209"/>
      <c r="RGF85" s="209"/>
      <c r="RGG85" s="210"/>
      <c r="RGH85" s="211"/>
      <c r="RGI85" s="209"/>
      <c r="RGK85" s="208"/>
      <c r="RGP85" s="209"/>
      <c r="RGQ85" s="209"/>
      <c r="RGR85" s="209"/>
      <c r="RGS85" s="210"/>
      <c r="RGT85" s="211"/>
      <c r="RGU85" s="209"/>
      <c r="RGW85" s="208"/>
      <c r="RHB85" s="209"/>
      <c r="RHC85" s="209"/>
      <c r="RHD85" s="209"/>
      <c r="RHE85" s="210"/>
      <c r="RHF85" s="211"/>
      <c r="RHG85" s="209"/>
      <c r="RHI85" s="208"/>
      <c r="RHN85" s="209"/>
      <c r="RHO85" s="209"/>
      <c r="RHP85" s="209"/>
      <c r="RHQ85" s="210"/>
      <c r="RHR85" s="211"/>
      <c r="RHS85" s="209"/>
      <c r="RHU85" s="208"/>
      <c r="RHZ85" s="209"/>
      <c r="RIA85" s="209"/>
      <c r="RIB85" s="209"/>
      <c r="RIC85" s="210"/>
      <c r="RID85" s="211"/>
      <c r="RIE85" s="209"/>
      <c r="RIG85" s="208"/>
      <c r="RIL85" s="209"/>
      <c r="RIM85" s="209"/>
      <c r="RIN85" s="209"/>
      <c r="RIO85" s="210"/>
      <c r="RIP85" s="211"/>
      <c r="RIQ85" s="209"/>
      <c r="RIS85" s="208"/>
      <c r="RIX85" s="209"/>
      <c r="RIY85" s="209"/>
      <c r="RIZ85" s="209"/>
      <c r="RJA85" s="210"/>
      <c r="RJB85" s="211"/>
      <c r="RJC85" s="209"/>
      <c r="RJE85" s="208"/>
      <c r="RJJ85" s="209"/>
      <c r="RJK85" s="209"/>
      <c r="RJL85" s="209"/>
      <c r="RJM85" s="210"/>
      <c r="RJN85" s="211"/>
      <c r="RJO85" s="209"/>
      <c r="RJQ85" s="208"/>
      <c r="RJV85" s="209"/>
      <c r="RJW85" s="209"/>
      <c r="RJX85" s="209"/>
      <c r="RJY85" s="210"/>
      <c r="RJZ85" s="211"/>
      <c r="RKA85" s="209"/>
      <c r="RKC85" s="208"/>
      <c r="RKH85" s="209"/>
      <c r="RKI85" s="209"/>
      <c r="RKJ85" s="209"/>
      <c r="RKK85" s="210"/>
      <c r="RKL85" s="211"/>
      <c r="RKM85" s="209"/>
      <c r="RKO85" s="208"/>
      <c r="RKT85" s="209"/>
      <c r="RKU85" s="209"/>
      <c r="RKV85" s="209"/>
      <c r="RKW85" s="210"/>
      <c r="RKX85" s="211"/>
      <c r="RKY85" s="209"/>
      <c r="RLA85" s="208"/>
      <c r="RLF85" s="209"/>
      <c r="RLG85" s="209"/>
      <c r="RLH85" s="209"/>
      <c r="RLI85" s="210"/>
      <c r="RLJ85" s="211"/>
      <c r="RLK85" s="209"/>
      <c r="RLM85" s="208"/>
      <c r="RLR85" s="209"/>
      <c r="RLS85" s="209"/>
      <c r="RLT85" s="209"/>
      <c r="RLU85" s="210"/>
      <c r="RLV85" s="211"/>
      <c r="RLW85" s="209"/>
      <c r="RLY85" s="208"/>
      <c r="RMD85" s="209"/>
      <c r="RME85" s="209"/>
      <c r="RMF85" s="209"/>
      <c r="RMG85" s="210"/>
      <c r="RMH85" s="211"/>
      <c r="RMI85" s="209"/>
      <c r="RMK85" s="208"/>
      <c r="RMP85" s="209"/>
      <c r="RMQ85" s="209"/>
      <c r="RMR85" s="209"/>
      <c r="RMS85" s="210"/>
      <c r="RMT85" s="211"/>
      <c r="RMU85" s="209"/>
      <c r="RMW85" s="208"/>
      <c r="RNB85" s="209"/>
      <c r="RNC85" s="209"/>
      <c r="RND85" s="209"/>
      <c r="RNE85" s="210"/>
      <c r="RNF85" s="211"/>
      <c r="RNG85" s="209"/>
      <c r="RNI85" s="208"/>
      <c r="RNN85" s="209"/>
      <c r="RNO85" s="209"/>
      <c r="RNP85" s="209"/>
      <c r="RNQ85" s="210"/>
      <c r="RNR85" s="211"/>
      <c r="RNS85" s="209"/>
      <c r="RNU85" s="208"/>
      <c r="RNZ85" s="209"/>
      <c r="ROA85" s="209"/>
      <c r="ROB85" s="209"/>
      <c r="ROC85" s="210"/>
      <c r="ROD85" s="211"/>
      <c r="ROE85" s="209"/>
      <c r="ROG85" s="208"/>
      <c r="ROL85" s="209"/>
      <c r="ROM85" s="209"/>
      <c r="RON85" s="209"/>
      <c r="ROO85" s="210"/>
      <c r="ROP85" s="211"/>
      <c r="ROQ85" s="209"/>
      <c r="ROS85" s="208"/>
      <c r="ROX85" s="209"/>
      <c r="ROY85" s="209"/>
      <c r="ROZ85" s="209"/>
      <c r="RPA85" s="210"/>
      <c r="RPB85" s="211"/>
      <c r="RPC85" s="209"/>
      <c r="RPE85" s="208"/>
      <c r="RPJ85" s="209"/>
      <c r="RPK85" s="209"/>
      <c r="RPL85" s="209"/>
      <c r="RPM85" s="210"/>
      <c r="RPN85" s="211"/>
      <c r="RPO85" s="209"/>
      <c r="RPQ85" s="208"/>
      <c r="RPV85" s="209"/>
      <c r="RPW85" s="209"/>
      <c r="RPX85" s="209"/>
      <c r="RPY85" s="210"/>
      <c r="RPZ85" s="211"/>
      <c r="RQA85" s="209"/>
      <c r="RQC85" s="208"/>
      <c r="RQH85" s="209"/>
      <c r="RQI85" s="209"/>
      <c r="RQJ85" s="209"/>
      <c r="RQK85" s="210"/>
      <c r="RQL85" s="211"/>
      <c r="RQM85" s="209"/>
      <c r="RQO85" s="208"/>
      <c r="RQT85" s="209"/>
      <c r="RQU85" s="209"/>
      <c r="RQV85" s="209"/>
      <c r="RQW85" s="210"/>
      <c r="RQX85" s="211"/>
      <c r="RQY85" s="209"/>
      <c r="RRA85" s="208"/>
      <c r="RRF85" s="209"/>
      <c r="RRG85" s="209"/>
      <c r="RRH85" s="209"/>
      <c r="RRI85" s="210"/>
      <c r="RRJ85" s="211"/>
      <c r="RRK85" s="209"/>
      <c r="RRM85" s="208"/>
      <c r="RRR85" s="209"/>
      <c r="RRS85" s="209"/>
      <c r="RRT85" s="209"/>
      <c r="RRU85" s="210"/>
      <c r="RRV85" s="211"/>
      <c r="RRW85" s="209"/>
      <c r="RRY85" s="208"/>
      <c r="RSD85" s="209"/>
      <c r="RSE85" s="209"/>
      <c r="RSF85" s="209"/>
      <c r="RSG85" s="210"/>
      <c r="RSH85" s="211"/>
      <c r="RSI85" s="209"/>
      <c r="RSK85" s="208"/>
      <c r="RSP85" s="209"/>
      <c r="RSQ85" s="209"/>
      <c r="RSR85" s="209"/>
      <c r="RSS85" s="210"/>
      <c r="RST85" s="211"/>
      <c r="RSU85" s="209"/>
      <c r="RSW85" s="208"/>
      <c r="RTB85" s="209"/>
      <c r="RTC85" s="209"/>
      <c r="RTD85" s="209"/>
      <c r="RTE85" s="210"/>
      <c r="RTF85" s="211"/>
      <c r="RTG85" s="209"/>
      <c r="RTI85" s="208"/>
      <c r="RTN85" s="209"/>
      <c r="RTO85" s="209"/>
      <c r="RTP85" s="209"/>
      <c r="RTQ85" s="210"/>
      <c r="RTR85" s="211"/>
      <c r="RTS85" s="209"/>
      <c r="RTU85" s="208"/>
      <c r="RTZ85" s="209"/>
      <c r="RUA85" s="209"/>
      <c r="RUB85" s="209"/>
      <c r="RUC85" s="210"/>
      <c r="RUD85" s="211"/>
      <c r="RUE85" s="209"/>
      <c r="RUG85" s="208"/>
      <c r="RUL85" s="209"/>
      <c r="RUM85" s="209"/>
      <c r="RUN85" s="209"/>
      <c r="RUO85" s="210"/>
      <c r="RUP85" s="211"/>
      <c r="RUQ85" s="209"/>
      <c r="RUS85" s="208"/>
      <c r="RUX85" s="209"/>
      <c r="RUY85" s="209"/>
      <c r="RUZ85" s="209"/>
      <c r="RVA85" s="210"/>
      <c r="RVB85" s="211"/>
      <c r="RVC85" s="209"/>
      <c r="RVE85" s="208"/>
      <c r="RVJ85" s="209"/>
      <c r="RVK85" s="209"/>
      <c r="RVL85" s="209"/>
      <c r="RVM85" s="210"/>
      <c r="RVN85" s="211"/>
      <c r="RVO85" s="209"/>
      <c r="RVQ85" s="208"/>
      <c r="RVV85" s="209"/>
      <c r="RVW85" s="209"/>
      <c r="RVX85" s="209"/>
      <c r="RVY85" s="210"/>
      <c r="RVZ85" s="211"/>
      <c r="RWA85" s="209"/>
      <c r="RWC85" s="208"/>
      <c r="RWH85" s="209"/>
      <c r="RWI85" s="209"/>
      <c r="RWJ85" s="209"/>
      <c r="RWK85" s="210"/>
      <c r="RWL85" s="211"/>
      <c r="RWM85" s="209"/>
      <c r="RWO85" s="208"/>
      <c r="RWT85" s="209"/>
      <c r="RWU85" s="209"/>
      <c r="RWV85" s="209"/>
      <c r="RWW85" s="210"/>
      <c r="RWX85" s="211"/>
      <c r="RWY85" s="209"/>
      <c r="RXA85" s="208"/>
      <c r="RXF85" s="209"/>
      <c r="RXG85" s="209"/>
      <c r="RXH85" s="209"/>
      <c r="RXI85" s="210"/>
      <c r="RXJ85" s="211"/>
      <c r="RXK85" s="209"/>
      <c r="RXM85" s="208"/>
      <c r="RXR85" s="209"/>
      <c r="RXS85" s="209"/>
      <c r="RXT85" s="209"/>
      <c r="RXU85" s="210"/>
      <c r="RXV85" s="211"/>
      <c r="RXW85" s="209"/>
      <c r="RXY85" s="208"/>
      <c r="RYD85" s="209"/>
      <c r="RYE85" s="209"/>
      <c r="RYF85" s="209"/>
      <c r="RYG85" s="210"/>
      <c r="RYH85" s="211"/>
      <c r="RYI85" s="209"/>
      <c r="RYK85" s="208"/>
      <c r="RYP85" s="209"/>
      <c r="RYQ85" s="209"/>
      <c r="RYR85" s="209"/>
      <c r="RYS85" s="210"/>
      <c r="RYT85" s="211"/>
      <c r="RYU85" s="209"/>
      <c r="RYW85" s="208"/>
      <c r="RZB85" s="209"/>
      <c r="RZC85" s="209"/>
      <c r="RZD85" s="209"/>
      <c r="RZE85" s="210"/>
      <c r="RZF85" s="211"/>
      <c r="RZG85" s="209"/>
      <c r="RZI85" s="208"/>
      <c r="RZN85" s="209"/>
      <c r="RZO85" s="209"/>
      <c r="RZP85" s="209"/>
      <c r="RZQ85" s="210"/>
      <c r="RZR85" s="211"/>
      <c r="RZS85" s="209"/>
      <c r="RZU85" s="208"/>
      <c r="RZZ85" s="209"/>
      <c r="SAA85" s="209"/>
      <c r="SAB85" s="209"/>
      <c r="SAC85" s="210"/>
      <c r="SAD85" s="211"/>
      <c r="SAE85" s="209"/>
      <c r="SAG85" s="208"/>
      <c r="SAL85" s="209"/>
      <c r="SAM85" s="209"/>
      <c r="SAN85" s="209"/>
      <c r="SAO85" s="210"/>
      <c r="SAP85" s="211"/>
      <c r="SAQ85" s="209"/>
      <c r="SAS85" s="208"/>
      <c r="SAX85" s="209"/>
      <c r="SAY85" s="209"/>
      <c r="SAZ85" s="209"/>
      <c r="SBA85" s="210"/>
      <c r="SBB85" s="211"/>
      <c r="SBC85" s="209"/>
      <c r="SBE85" s="208"/>
      <c r="SBJ85" s="209"/>
      <c r="SBK85" s="209"/>
      <c r="SBL85" s="209"/>
      <c r="SBM85" s="210"/>
      <c r="SBN85" s="211"/>
      <c r="SBO85" s="209"/>
      <c r="SBQ85" s="208"/>
      <c r="SBV85" s="209"/>
      <c r="SBW85" s="209"/>
      <c r="SBX85" s="209"/>
      <c r="SBY85" s="210"/>
      <c r="SBZ85" s="211"/>
      <c r="SCA85" s="209"/>
      <c r="SCC85" s="208"/>
      <c r="SCH85" s="209"/>
      <c r="SCI85" s="209"/>
      <c r="SCJ85" s="209"/>
      <c r="SCK85" s="210"/>
      <c r="SCL85" s="211"/>
      <c r="SCM85" s="209"/>
      <c r="SCO85" s="208"/>
      <c r="SCT85" s="209"/>
      <c r="SCU85" s="209"/>
      <c r="SCV85" s="209"/>
      <c r="SCW85" s="210"/>
      <c r="SCX85" s="211"/>
      <c r="SCY85" s="209"/>
      <c r="SDA85" s="208"/>
      <c r="SDF85" s="209"/>
      <c r="SDG85" s="209"/>
      <c r="SDH85" s="209"/>
      <c r="SDI85" s="210"/>
      <c r="SDJ85" s="211"/>
      <c r="SDK85" s="209"/>
      <c r="SDM85" s="208"/>
      <c r="SDR85" s="209"/>
      <c r="SDS85" s="209"/>
      <c r="SDT85" s="209"/>
      <c r="SDU85" s="210"/>
      <c r="SDV85" s="211"/>
      <c r="SDW85" s="209"/>
      <c r="SDY85" s="208"/>
      <c r="SED85" s="209"/>
      <c r="SEE85" s="209"/>
      <c r="SEF85" s="209"/>
      <c r="SEG85" s="210"/>
      <c r="SEH85" s="211"/>
      <c r="SEI85" s="209"/>
      <c r="SEK85" s="208"/>
      <c r="SEP85" s="209"/>
      <c r="SEQ85" s="209"/>
      <c r="SER85" s="209"/>
      <c r="SES85" s="210"/>
      <c r="SET85" s="211"/>
      <c r="SEU85" s="209"/>
      <c r="SEW85" s="208"/>
      <c r="SFB85" s="209"/>
      <c r="SFC85" s="209"/>
      <c r="SFD85" s="209"/>
      <c r="SFE85" s="210"/>
      <c r="SFF85" s="211"/>
      <c r="SFG85" s="209"/>
      <c r="SFI85" s="208"/>
      <c r="SFN85" s="209"/>
      <c r="SFO85" s="209"/>
      <c r="SFP85" s="209"/>
      <c r="SFQ85" s="210"/>
      <c r="SFR85" s="211"/>
      <c r="SFS85" s="209"/>
      <c r="SFU85" s="208"/>
      <c r="SFZ85" s="209"/>
      <c r="SGA85" s="209"/>
      <c r="SGB85" s="209"/>
      <c r="SGC85" s="210"/>
      <c r="SGD85" s="211"/>
      <c r="SGE85" s="209"/>
      <c r="SGG85" s="208"/>
      <c r="SGL85" s="209"/>
      <c r="SGM85" s="209"/>
      <c r="SGN85" s="209"/>
      <c r="SGO85" s="210"/>
      <c r="SGP85" s="211"/>
      <c r="SGQ85" s="209"/>
      <c r="SGS85" s="208"/>
      <c r="SGX85" s="209"/>
      <c r="SGY85" s="209"/>
      <c r="SGZ85" s="209"/>
      <c r="SHA85" s="210"/>
      <c r="SHB85" s="211"/>
      <c r="SHC85" s="209"/>
      <c r="SHE85" s="208"/>
      <c r="SHJ85" s="209"/>
      <c r="SHK85" s="209"/>
      <c r="SHL85" s="209"/>
      <c r="SHM85" s="210"/>
      <c r="SHN85" s="211"/>
      <c r="SHO85" s="209"/>
      <c r="SHQ85" s="208"/>
      <c r="SHV85" s="209"/>
      <c r="SHW85" s="209"/>
      <c r="SHX85" s="209"/>
      <c r="SHY85" s="210"/>
      <c r="SHZ85" s="211"/>
      <c r="SIA85" s="209"/>
      <c r="SIC85" s="208"/>
      <c r="SIH85" s="209"/>
      <c r="SII85" s="209"/>
      <c r="SIJ85" s="209"/>
      <c r="SIK85" s="210"/>
      <c r="SIL85" s="211"/>
      <c r="SIM85" s="209"/>
      <c r="SIO85" s="208"/>
      <c r="SIT85" s="209"/>
      <c r="SIU85" s="209"/>
      <c r="SIV85" s="209"/>
      <c r="SIW85" s="210"/>
      <c r="SIX85" s="211"/>
      <c r="SIY85" s="209"/>
      <c r="SJA85" s="208"/>
      <c r="SJF85" s="209"/>
      <c r="SJG85" s="209"/>
      <c r="SJH85" s="209"/>
      <c r="SJI85" s="210"/>
      <c r="SJJ85" s="211"/>
      <c r="SJK85" s="209"/>
      <c r="SJM85" s="208"/>
      <c r="SJR85" s="209"/>
      <c r="SJS85" s="209"/>
      <c r="SJT85" s="209"/>
      <c r="SJU85" s="210"/>
      <c r="SJV85" s="211"/>
      <c r="SJW85" s="209"/>
      <c r="SJY85" s="208"/>
      <c r="SKD85" s="209"/>
      <c r="SKE85" s="209"/>
      <c r="SKF85" s="209"/>
      <c r="SKG85" s="210"/>
      <c r="SKH85" s="211"/>
      <c r="SKI85" s="209"/>
      <c r="SKK85" s="208"/>
      <c r="SKP85" s="209"/>
      <c r="SKQ85" s="209"/>
      <c r="SKR85" s="209"/>
      <c r="SKS85" s="210"/>
      <c r="SKT85" s="211"/>
      <c r="SKU85" s="209"/>
      <c r="SKW85" s="208"/>
      <c r="SLB85" s="209"/>
      <c r="SLC85" s="209"/>
      <c r="SLD85" s="209"/>
      <c r="SLE85" s="210"/>
      <c r="SLF85" s="211"/>
      <c r="SLG85" s="209"/>
      <c r="SLI85" s="208"/>
      <c r="SLN85" s="209"/>
      <c r="SLO85" s="209"/>
      <c r="SLP85" s="209"/>
      <c r="SLQ85" s="210"/>
      <c r="SLR85" s="211"/>
      <c r="SLS85" s="209"/>
      <c r="SLU85" s="208"/>
      <c r="SLZ85" s="209"/>
      <c r="SMA85" s="209"/>
      <c r="SMB85" s="209"/>
      <c r="SMC85" s="210"/>
      <c r="SMD85" s="211"/>
      <c r="SME85" s="209"/>
      <c r="SMG85" s="208"/>
      <c r="SML85" s="209"/>
      <c r="SMM85" s="209"/>
      <c r="SMN85" s="209"/>
      <c r="SMO85" s="210"/>
      <c r="SMP85" s="211"/>
      <c r="SMQ85" s="209"/>
      <c r="SMS85" s="208"/>
      <c r="SMX85" s="209"/>
      <c r="SMY85" s="209"/>
      <c r="SMZ85" s="209"/>
      <c r="SNA85" s="210"/>
      <c r="SNB85" s="211"/>
      <c r="SNC85" s="209"/>
      <c r="SNE85" s="208"/>
      <c r="SNJ85" s="209"/>
      <c r="SNK85" s="209"/>
      <c r="SNL85" s="209"/>
      <c r="SNM85" s="210"/>
      <c r="SNN85" s="211"/>
      <c r="SNO85" s="209"/>
      <c r="SNQ85" s="208"/>
      <c r="SNV85" s="209"/>
      <c r="SNW85" s="209"/>
      <c r="SNX85" s="209"/>
      <c r="SNY85" s="210"/>
      <c r="SNZ85" s="211"/>
      <c r="SOA85" s="209"/>
      <c r="SOC85" s="208"/>
      <c r="SOH85" s="209"/>
      <c r="SOI85" s="209"/>
      <c r="SOJ85" s="209"/>
      <c r="SOK85" s="210"/>
      <c r="SOL85" s="211"/>
      <c r="SOM85" s="209"/>
      <c r="SOO85" s="208"/>
      <c r="SOT85" s="209"/>
      <c r="SOU85" s="209"/>
      <c r="SOV85" s="209"/>
      <c r="SOW85" s="210"/>
      <c r="SOX85" s="211"/>
      <c r="SOY85" s="209"/>
      <c r="SPA85" s="208"/>
      <c r="SPF85" s="209"/>
      <c r="SPG85" s="209"/>
      <c r="SPH85" s="209"/>
      <c r="SPI85" s="210"/>
      <c r="SPJ85" s="211"/>
      <c r="SPK85" s="209"/>
      <c r="SPM85" s="208"/>
      <c r="SPR85" s="209"/>
      <c r="SPS85" s="209"/>
      <c r="SPT85" s="209"/>
      <c r="SPU85" s="210"/>
      <c r="SPV85" s="211"/>
      <c r="SPW85" s="209"/>
      <c r="SPY85" s="208"/>
      <c r="SQD85" s="209"/>
      <c r="SQE85" s="209"/>
      <c r="SQF85" s="209"/>
      <c r="SQG85" s="210"/>
      <c r="SQH85" s="211"/>
      <c r="SQI85" s="209"/>
      <c r="SQK85" s="208"/>
      <c r="SQP85" s="209"/>
      <c r="SQQ85" s="209"/>
      <c r="SQR85" s="209"/>
      <c r="SQS85" s="210"/>
      <c r="SQT85" s="211"/>
      <c r="SQU85" s="209"/>
      <c r="SQW85" s="208"/>
      <c r="SRB85" s="209"/>
      <c r="SRC85" s="209"/>
      <c r="SRD85" s="209"/>
      <c r="SRE85" s="210"/>
      <c r="SRF85" s="211"/>
      <c r="SRG85" s="209"/>
      <c r="SRI85" s="208"/>
      <c r="SRN85" s="209"/>
      <c r="SRO85" s="209"/>
      <c r="SRP85" s="209"/>
      <c r="SRQ85" s="210"/>
      <c r="SRR85" s="211"/>
      <c r="SRS85" s="209"/>
      <c r="SRU85" s="208"/>
      <c r="SRZ85" s="209"/>
      <c r="SSA85" s="209"/>
      <c r="SSB85" s="209"/>
      <c r="SSC85" s="210"/>
      <c r="SSD85" s="211"/>
      <c r="SSE85" s="209"/>
      <c r="SSG85" s="208"/>
      <c r="SSL85" s="209"/>
      <c r="SSM85" s="209"/>
      <c r="SSN85" s="209"/>
      <c r="SSO85" s="210"/>
      <c r="SSP85" s="211"/>
      <c r="SSQ85" s="209"/>
      <c r="SSS85" s="208"/>
      <c r="SSX85" s="209"/>
      <c r="SSY85" s="209"/>
      <c r="SSZ85" s="209"/>
      <c r="STA85" s="210"/>
      <c r="STB85" s="211"/>
      <c r="STC85" s="209"/>
      <c r="STE85" s="208"/>
      <c r="STJ85" s="209"/>
      <c r="STK85" s="209"/>
      <c r="STL85" s="209"/>
      <c r="STM85" s="210"/>
      <c r="STN85" s="211"/>
      <c r="STO85" s="209"/>
      <c r="STQ85" s="208"/>
      <c r="STV85" s="209"/>
      <c r="STW85" s="209"/>
      <c r="STX85" s="209"/>
      <c r="STY85" s="210"/>
      <c r="STZ85" s="211"/>
      <c r="SUA85" s="209"/>
      <c r="SUC85" s="208"/>
      <c r="SUH85" s="209"/>
      <c r="SUI85" s="209"/>
      <c r="SUJ85" s="209"/>
      <c r="SUK85" s="210"/>
      <c r="SUL85" s="211"/>
      <c r="SUM85" s="209"/>
      <c r="SUO85" s="208"/>
      <c r="SUT85" s="209"/>
      <c r="SUU85" s="209"/>
      <c r="SUV85" s="209"/>
      <c r="SUW85" s="210"/>
      <c r="SUX85" s="211"/>
      <c r="SUY85" s="209"/>
      <c r="SVA85" s="208"/>
      <c r="SVF85" s="209"/>
      <c r="SVG85" s="209"/>
      <c r="SVH85" s="209"/>
      <c r="SVI85" s="210"/>
      <c r="SVJ85" s="211"/>
      <c r="SVK85" s="209"/>
      <c r="SVM85" s="208"/>
      <c r="SVR85" s="209"/>
      <c r="SVS85" s="209"/>
      <c r="SVT85" s="209"/>
      <c r="SVU85" s="210"/>
      <c r="SVV85" s="211"/>
      <c r="SVW85" s="209"/>
      <c r="SVY85" s="208"/>
      <c r="SWD85" s="209"/>
      <c r="SWE85" s="209"/>
      <c r="SWF85" s="209"/>
      <c r="SWG85" s="210"/>
      <c r="SWH85" s="211"/>
      <c r="SWI85" s="209"/>
      <c r="SWK85" s="208"/>
      <c r="SWP85" s="209"/>
      <c r="SWQ85" s="209"/>
      <c r="SWR85" s="209"/>
      <c r="SWS85" s="210"/>
      <c r="SWT85" s="211"/>
      <c r="SWU85" s="209"/>
      <c r="SWW85" s="208"/>
      <c r="SXB85" s="209"/>
      <c r="SXC85" s="209"/>
      <c r="SXD85" s="209"/>
      <c r="SXE85" s="210"/>
      <c r="SXF85" s="211"/>
      <c r="SXG85" s="209"/>
      <c r="SXI85" s="208"/>
      <c r="SXN85" s="209"/>
      <c r="SXO85" s="209"/>
      <c r="SXP85" s="209"/>
      <c r="SXQ85" s="210"/>
      <c r="SXR85" s="211"/>
      <c r="SXS85" s="209"/>
      <c r="SXU85" s="208"/>
      <c r="SXZ85" s="209"/>
      <c r="SYA85" s="209"/>
      <c r="SYB85" s="209"/>
      <c r="SYC85" s="210"/>
      <c r="SYD85" s="211"/>
      <c r="SYE85" s="209"/>
      <c r="SYG85" s="208"/>
      <c r="SYL85" s="209"/>
      <c r="SYM85" s="209"/>
      <c r="SYN85" s="209"/>
      <c r="SYO85" s="210"/>
      <c r="SYP85" s="211"/>
      <c r="SYQ85" s="209"/>
      <c r="SYS85" s="208"/>
      <c r="SYX85" s="209"/>
      <c r="SYY85" s="209"/>
      <c r="SYZ85" s="209"/>
      <c r="SZA85" s="210"/>
      <c r="SZB85" s="211"/>
      <c r="SZC85" s="209"/>
      <c r="SZE85" s="208"/>
      <c r="SZJ85" s="209"/>
      <c r="SZK85" s="209"/>
      <c r="SZL85" s="209"/>
      <c r="SZM85" s="210"/>
      <c r="SZN85" s="211"/>
      <c r="SZO85" s="209"/>
      <c r="SZQ85" s="208"/>
      <c r="SZV85" s="209"/>
      <c r="SZW85" s="209"/>
      <c r="SZX85" s="209"/>
      <c r="SZY85" s="210"/>
      <c r="SZZ85" s="211"/>
      <c r="TAA85" s="209"/>
      <c r="TAC85" s="208"/>
      <c r="TAH85" s="209"/>
      <c r="TAI85" s="209"/>
      <c r="TAJ85" s="209"/>
      <c r="TAK85" s="210"/>
      <c r="TAL85" s="211"/>
      <c r="TAM85" s="209"/>
      <c r="TAO85" s="208"/>
      <c r="TAT85" s="209"/>
      <c r="TAU85" s="209"/>
      <c r="TAV85" s="209"/>
      <c r="TAW85" s="210"/>
      <c r="TAX85" s="211"/>
      <c r="TAY85" s="209"/>
      <c r="TBA85" s="208"/>
      <c r="TBF85" s="209"/>
      <c r="TBG85" s="209"/>
      <c r="TBH85" s="209"/>
      <c r="TBI85" s="210"/>
      <c r="TBJ85" s="211"/>
      <c r="TBK85" s="209"/>
      <c r="TBM85" s="208"/>
      <c r="TBR85" s="209"/>
      <c r="TBS85" s="209"/>
      <c r="TBT85" s="209"/>
      <c r="TBU85" s="210"/>
      <c r="TBV85" s="211"/>
      <c r="TBW85" s="209"/>
      <c r="TBY85" s="208"/>
      <c r="TCD85" s="209"/>
      <c r="TCE85" s="209"/>
      <c r="TCF85" s="209"/>
      <c r="TCG85" s="210"/>
      <c r="TCH85" s="211"/>
      <c r="TCI85" s="209"/>
      <c r="TCK85" s="208"/>
      <c r="TCP85" s="209"/>
      <c r="TCQ85" s="209"/>
      <c r="TCR85" s="209"/>
      <c r="TCS85" s="210"/>
      <c r="TCT85" s="211"/>
      <c r="TCU85" s="209"/>
      <c r="TCW85" s="208"/>
      <c r="TDB85" s="209"/>
      <c r="TDC85" s="209"/>
      <c r="TDD85" s="209"/>
      <c r="TDE85" s="210"/>
      <c r="TDF85" s="211"/>
      <c r="TDG85" s="209"/>
      <c r="TDI85" s="208"/>
      <c r="TDN85" s="209"/>
      <c r="TDO85" s="209"/>
      <c r="TDP85" s="209"/>
      <c r="TDQ85" s="210"/>
      <c r="TDR85" s="211"/>
      <c r="TDS85" s="209"/>
      <c r="TDU85" s="208"/>
      <c r="TDZ85" s="209"/>
      <c r="TEA85" s="209"/>
      <c r="TEB85" s="209"/>
      <c r="TEC85" s="210"/>
      <c r="TED85" s="211"/>
      <c r="TEE85" s="209"/>
      <c r="TEG85" s="208"/>
      <c r="TEL85" s="209"/>
      <c r="TEM85" s="209"/>
      <c r="TEN85" s="209"/>
      <c r="TEO85" s="210"/>
      <c r="TEP85" s="211"/>
      <c r="TEQ85" s="209"/>
      <c r="TES85" s="208"/>
      <c r="TEX85" s="209"/>
      <c r="TEY85" s="209"/>
      <c r="TEZ85" s="209"/>
      <c r="TFA85" s="210"/>
      <c r="TFB85" s="211"/>
      <c r="TFC85" s="209"/>
      <c r="TFE85" s="208"/>
      <c r="TFJ85" s="209"/>
      <c r="TFK85" s="209"/>
      <c r="TFL85" s="209"/>
      <c r="TFM85" s="210"/>
      <c r="TFN85" s="211"/>
      <c r="TFO85" s="209"/>
      <c r="TFQ85" s="208"/>
      <c r="TFV85" s="209"/>
      <c r="TFW85" s="209"/>
      <c r="TFX85" s="209"/>
      <c r="TFY85" s="210"/>
      <c r="TFZ85" s="211"/>
      <c r="TGA85" s="209"/>
      <c r="TGC85" s="208"/>
      <c r="TGH85" s="209"/>
      <c r="TGI85" s="209"/>
      <c r="TGJ85" s="209"/>
      <c r="TGK85" s="210"/>
      <c r="TGL85" s="211"/>
      <c r="TGM85" s="209"/>
      <c r="TGO85" s="208"/>
      <c r="TGT85" s="209"/>
      <c r="TGU85" s="209"/>
      <c r="TGV85" s="209"/>
      <c r="TGW85" s="210"/>
      <c r="TGX85" s="211"/>
      <c r="TGY85" s="209"/>
      <c r="THA85" s="208"/>
      <c r="THF85" s="209"/>
      <c r="THG85" s="209"/>
      <c r="THH85" s="209"/>
      <c r="THI85" s="210"/>
      <c r="THJ85" s="211"/>
      <c r="THK85" s="209"/>
      <c r="THM85" s="208"/>
      <c r="THR85" s="209"/>
      <c r="THS85" s="209"/>
      <c r="THT85" s="209"/>
      <c r="THU85" s="210"/>
      <c r="THV85" s="211"/>
      <c r="THW85" s="209"/>
      <c r="THY85" s="208"/>
      <c r="TID85" s="209"/>
      <c r="TIE85" s="209"/>
      <c r="TIF85" s="209"/>
      <c r="TIG85" s="210"/>
      <c r="TIH85" s="211"/>
      <c r="TII85" s="209"/>
      <c r="TIK85" s="208"/>
      <c r="TIP85" s="209"/>
      <c r="TIQ85" s="209"/>
      <c r="TIR85" s="209"/>
      <c r="TIS85" s="210"/>
      <c r="TIT85" s="211"/>
      <c r="TIU85" s="209"/>
      <c r="TIW85" s="208"/>
      <c r="TJB85" s="209"/>
      <c r="TJC85" s="209"/>
      <c r="TJD85" s="209"/>
      <c r="TJE85" s="210"/>
      <c r="TJF85" s="211"/>
      <c r="TJG85" s="209"/>
      <c r="TJI85" s="208"/>
      <c r="TJN85" s="209"/>
      <c r="TJO85" s="209"/>
      <c r="TJP85" s="209"/>
      <c r="TJQ85" s="210"/>
      <c r="TJR85" s="211"/>
      <c r="TJS85" s="209"/>
      <c r="TJU85" s="208"/>
      <c r="TJZ85" s="209"/>
      <c r="TKA85" s="209"/>
      <c r="TKB85" s="209"/>
      <c r="TKC85" s="210"/>
      <c r="TKD85" s="211"/>
      <c r="TKE85" s="209"/>
      <c r="TKG85" s="208"/>
      <c r="TKL85" s="209"/>
      <c r="TKM85" s="209"/>
      <c r="TKN85" s="209"/>
      <c r="TKO85" s="210"/>
      <c r="TKP85" s="211"/>
      <c r="TKQ85" s="209"/>
      <c r="TKS85" s="208"/>
      <c r="TKX85" s="209"/>
      <c r="TKY85" s="209"/>
      <c r="TKZ85" s="209"/>
      <c r="TLA85" s="210"/>
      <c r="TLB85" s="211"/>
      <c r="TLC85" s="209"/>
      <c r="TLE85" s="208"/>
      <c r="TLJ85" s="209"/>
      <c r="TLK85" s="209"/>
      <c r="TLL85" s="209"/>
      <c r="TLM85" s="210"/>
      <c r="TLN85" s="211"/>
      <c r="TLO85" s="209"/>
      <c r="TLQ85" s="208"/>
      <c r="TLV85" s="209"/>
      <c r="TLW85" s="209"/>
      <c r="TLX85" s="209"/>
      <c r="TLY85" s="210"/>
      <c r="TLZ85" s="211"/>
      <c r="TMA85" s="209"/>
      <c r="TMC85" s="208"/>
      <c r="TMH85" s="209"/>
      <c r="TMI85" s="209"/>
      <c r="TMJ85" s="209"/>
      <c r="TMK85" s="210"/>
      <c r="TML85" s="211"/>
      <c r="TMM85" s="209"/>
      <c r="TMO85" s="208"/>
      <c r="TMT85" s="209"/>
      <c r="TMU85" s="209"/>
      <c r="TMV85" s="209"/>
      <c r="TMW85" s="210"/>
      <c r="TMX85" s="211"/>
      <c r="TMY85" s="209"/>
      <c r="TNA85" s="208"/>
      <c r="TNF85" s="209"/>
      <c r="TNG85" s="209"/>
      <c r="TNH85" s="209"/>
      <c r="TNI85" s="210"/>
      <c r="TNJ85" s="211"/>
      <c r="TNK85" s="209"/>
      <c r="TNM85" s="208"/>
      <c r="TNR85" s="209"/>
      <c r="TNS85" s="209"/>
      <c r="TNT85" s="209"/>
      <c r="TNU85" s="210"/>
      <c r="TNV85" s="211"/>
      <c r="TNW85" s="209"/>
      <c r="TNY85" s="208"/>
      <c r="TOD85" s="209"/>
      <c r="TOE85" s="209"/>
      <c r="TOF85" s="209"/>
      <c r="TOG85" s="210"/>
      <c r="TOH85" s="211"/>
      <c r="TOI85" s="209"/>
      <c r="TOK85" s="208"/>
      <c r="TOP85" s="209"/>
      <c r="TOQ85" s="209"/>
      <c r="TOR85" s="209"/>
      <c r="TOS85" s="210"/>
      <c r="TOT85" s="211"/>
      <c r="TOU85" s="209"/>
      <c r="TOW85" s="208"/>
      <c r="TPB85" s="209"/>
      <c r="TPC85" s="209"/>
      <c r="TPD85" s="209"/>
      <c r="TPE85" s="210"/>
      <c r="TPF85" s="211"/>
      <c r="TPG85" s="209"/>
      <c r="TPI85" s="208"/>
      <c r="TPN85" s="209"/>
      <c r="TPO85" s="209"/>
      <c r="TPP85" s="209"/>
      <c r="TPQ85" s="210"/>
      <c r="TPR85" s="211"/>
      <c r="TPS85" s="209"/>
      <c r="TPU85" s="208"/>
      <c r="TPZ85" s="209"/>
      <c r="TQA85" s="209"/>
      <c r="TQB85" s="209"/>
      <c r="TQC85" s="210"/>
      <c r="TQD85" s="211"/>
      <c r="TQE85" s="209"/>
      <c r="TQG85" s="208"/>
      <c r="TQL85" s="209"/>
      <c r="TQM85" s="209"/>
      <c r="TQN85" s="209"/>
      <c r="TQO85" s="210"/>
      <c r="TQP85" s="211"/>
      <c r="TQQ85" s="209"/>
      <c r="TQS85" s="208"/>
      <c r="TQX85" s="209"/>
      <c r="TQY85" s="209"/>
      <c r="TQZ85" s="209"/>
      <c r="TRA85" s="210"/>
      <c r="TRB85" s="211"/>
      <c r="TRC85" s="209"/>
      <c r="TRE85" s="208"/>
      <c r="TRJ85" s="209"/>
      <c r="TRK85" s="209"/>
      <c r="TRL85" s="209"/>
      <c r="TRM85" s="210"/>
      <c r="TRN85" s="211"/>
      <c r="TRO85" s="209"/>
      <c r="TRQ85" s="208"/>
      <c r="TRV85" s="209"/>
      <c r="TRW85" s="209"/>
      <c r="TRX85" s="209"/>
      <c r="TRY85" s="210"/>
      <c r="TRZ85" s="211"/>
      <c r="TSA85" s="209"/>
      <c r="TSC85" s="208"/>
      <c r="TSH85" s="209"/>
      <c r="TSI85" s="209"/>
      <c r="TSJ85" s="209"/>
      <c r="TSK85" s="210"/>
      <c r="TSL85" s="211"/>
      <c r="TSM85" s="209"/>
      <c r="TSO85" s="208"/>
      <c r="TST85" s="209"/>
      <c r="TSU85" s="209"/>
      <c r="TSV85" s="209"/>
      <c r="TSW85" s="210"/>
      <c r="TSX85" s="211"/>
      <c r="TSY85" s="209"/>
      <c r="TTA85" s="208"/>
      <c r="TTF85" s="209"/>
      <c r="TTG85" s="209"/>
      <c r="TTH85" s="209"/>
      <c r="TTI85" s="210"/>
      <c r="TTJ85" s="211"/>
      <c r="TTK85" s="209"/>
      <c r="TTM85" s="208"/>
      <c r="TTR85" s="209"/>
      <c r="TTS85" s="209"/>
      <c r="TTT85" s="209"/>
      <c r="TTU85" s="210"/>
      <c r="TTV85" s="211"/>
      <c r="TTW85" s="209"/>
      <c r="TTY85" s="208"/>
      <c r="TUD85" s="209"/>
      <c r="TUE85" s="209"/>
      <c r="TUF85" s="209"/>
      <c r="TUG85" s="210"/>
      <c r="TUH85" s="211"/>
      <c r="TUI85" s="209"/>
      <c r="TUK85" s="208"/>
      <c r="TUP85" s="209"/>
      <c r="TUQ85" s="209"/>
      <c r="TUR85" s="209"/>
      <c r="TUS85" s="210"/>
      <c r="TUT85" s="211"/>
      <c r="TUU85" s="209"/>
      <c r="TUW85" s="208"/>
      <c r="TVB85" s="209"/>
      <c r="TVC85" s="209"/>
      <c r="TVD85" s="209"/>
      <c r="TVE85" s="210"/>
      <c r="TVF85" s="211"/>
      <c r="TVG85" s="209"/>
      <c r="TVI85" s="208"/>
      <c r="TVN85" s="209"/>
      <c r="TVO85" s="209"/>
      <c r="TVP85" s="209"/>
      <c r="TVQ85" s="210"/>
      <c r="TVR85" s="211"/>
      <c r="TVS85" s="209"/>
      <c r="TVU85" s="208"/>
      <c r="TVZ85" s="209"/>
      <c r="TWA85" s="209"/>
      <c r="TWB85" s="209"/>
      <c r="TWC85" s="210"/>
      <c r="TWD85" s="211"/>
      <c r="TWE85" s="209"/>
      <c r="TWG85" s="208"/>
      <c r="TWL85" s="209"/>
      <c r="TWM85" s="209"/>
      <c r="TWN85" s="209"/>
      <c r="TWO85" s="210"/>
      <c r="TWP85" s="211"/>
      <c r="TWQ85" s="209"/>
      <c r="TWS85" s="208"/>
      <c r="TWX85" s="209"/>
      <c r="TWY85" s="209"/>
      <c r="TWZ85" s="209"/>
      <c r="TXA85" s="210"/>
      <c r="TXB85" s="211"/>
      <c r="TXC85" s="209"/>
      <c r="TXE85" s="208"/>
      <c r="TXJ85" s="209"/>
      <c r="TXK85" s="209"/>
      <c r="TXL85" s="209"/>
      <c r="TXM85" s="210"/>
      <c r="TXN85" s="211"/>
      <c r="TXO85" s="209"/>
      <c r="TXQ85" s="208"/>
      <c r="TXV85" s="209"/>
      <c r="TXW85" s="209"/>
      <c r="TXX85" s="209"/>
      <c r="TXY85" s="210"/>
      <c r="TXZ85" s="211"/>
      <c r="TYA85" s="209"/>
      <c r="TYC85" s="208"/>
      <c r="TYH85" s="209"/>
      <c r="TYI85" s="209"/>
      <c r="TYJ85" s="209"/>
      <c r="TYK85" s="210"/>
      <c r="TYL85" s="211"/>
      <c r="TYM85" s="209"/>
      <c r="TYO85" s="208"/>
      <c r="TYT85" s="209"/>
      <c r="TYU85" s="209"/>
      <c r="TYV85" s="209"/>
      <c r="TYW85" s="210"/>
      <c r="TYX85" s="211"/>
      <c r="TYY85" s="209"/>
      <c r="TZA85" s="208"/>
      <c r="TZF85" s="209"/>
      <c r="TZG85" s="209"/>
      <c r="TZH85" s="209"/>
      <c r="TZI85" s="210"/>
      <c r="TZJ85" s="211"/>
      <c r="TZK85" s="209"/>
      <c r="TZM85" s="208"/>
      <c r="TZR85" s="209"/>
      <c r="TZS85" s="209"/>
      <c r="TZT85" s="209"/>
      <c r="TZU85" s="210"/>
      <c r="TZV85" s="211"/>
      <c r="TZW85" s="209"/>
      <c r="TZY85" s="208"/>
      <c r="UAD85" s="209"/>
      <c r="UAE85" s="209"/>
      <c r="UAF85" s="209"/>
      <c r="UAG85" s="210"/>
      <c r="UAH85" s="211"/>
      <c r="UAI85" s="209"/>
      <c r="UAK85" s="208"/>
      <c r="UAP85" s="209"/>
      <c r="UAQ85" s="209"/>
      <c r="UAR85" s="209"/>
      <c r="UAS85" s="210"/>
      <c r="UAT85" s="211"/>
      <c r="UAU85" s="209"/>
      <c r="UAW85" s="208"/>
      <c r="UBB85" s="209"/>
      <c r="UBC85" s="209"/>
      <c r="UBD85" s="209"/>
      <c r="UBE85" s="210"/>
      <c r="UBF85" s="211"/>
      <c r="UBG85" s="209"/>
      <c r="UBI85" s="208"/>
      <c r="UBN85" s="209"/>
      <c r="UBO85" s="209"/>
      <c r="UBP85" s="209"/>
      <c r="UBQ85" s="210"/>
      <c r="UBR85" s="211"/>
      <c r="UBS85" s="209"/>
      <c r="UBU85" s="208"/>
      <c r="UBZ85" s="209"/>
      <c r="UCA85" s="209"/>
      <c r="UCB85" s="209"/>
      <c r="UCC85" s="210"/>
      <c r="UCD85" s="211"/>
      <c r="UCE85" s="209"/>
      <c r="UCG85" s="208"/>
      <c r="UCL85" s="209"/>
      <c r="UCM85" s="209"/>
      <c r="UCN85" s="209"/>
      <c r="UCO85" s="210"/>
      <c r="UCP85" s="211"/>
      <c r="UCQ85" s="209"/>
      <c r="UCS85" s="208"/>
      <c r="UCX85" s="209"/>
      <c r="UCY85" s="209"/>
      <c r="UCZ85" s="209"/>
      <c r="UDA85" s="210"/>
      <c r="UDB85" s="211"/>
      <c r="UDC85" s="209"/>
      <c r="UDE85" s="208"/>
      <c r="UDJ85" s="209"/>
      <c r="UDK85" s="209"/>
      <c r="UDL85" s="209"/>
      <c r="UDM85" s="210"/>
      <c r="UDN85" s="211"/>
      <c r="UDO85" s="209"/>
      <c r="UDQ85" s="208"/>
      <c r="UDV85" s="209"/>
      <c r="UDW85" s="209"/>
      <c r="UDX85" s="209"/>
      <c r="UDY85" s="210"/>
      <c r="UDZ85" s="211"/>
      <c r="UEA85" s="209"/>
      <c r="UEC85" s="208"/>
      <c r="UEH85" s="209"/>
      <c r="UEI85" s="209"/>
      <c r="UEJ85" s="209"/>
      <c r="UEK85" s="210"/>
      <c r="UEL85" s="211"/>
      <c r="UEM85" s="209"/>
      <c r="UEO85" s="208"/>
      <c r="UET85" s="209"/>
      <c r="UEU85" s="209"/>
      <c r="UEV85" s="209"/>
      <c r="UEW85" s="210"/>
      <c r="UEX85" s="211"/>
      <c r="UEY85" s="209"/>
      <c r="UFA85" s="208"/>
      <c r="UFF85" s="209"/>
      <c r="UFG85" s="209"/>
      <c r="UFH85" s="209"/>
      <c r="UFI85" s="210"/>
      <c r="UFJ85" s="211"/>
      <c r="UFK85" s="209"/>
      <c r="UFM85" s="208"/>
      <c r="UFR85" s="209"/>
      <c r="UFS85" s="209"/>
      <c r="UFT85" s="209"/>
      <c r="UFU85" s="210"/>
      <c r="UFV85" s="211"/>
      <c r="UFW85" s="209"/>
      <c r="UFY85" s="208"/>
      <c r="UGD85" s="209"/>
      <c r="UGE85" s="209"/>
      <c r="UGF85" s="209"/>
      <c r="UGG85" s="210"/>
      <c r="UGH85" s="211"/>
      <c r="UGI85" s="209"/>
      <c r="UGK85" s="208"/>
      <c r="UGP85" s="209"/>
      <c r="UGQ85" s="209"/>
      <c r="UGR85" s="209"/>
      <c r="UGS85" s="210"/>
      <c r="UGT85" s="211"/>
      <c r="UGU85" s="209"/>
      <c r="UGW85" s="208"/>
      <c r="UHB85" s="209"/>
      <c r="UHC85" s="209"/>
      <c r="UHD85" s="209"/>
      <c r="UHE85" s="210"/>
      <c r="UHF85" s="211"/>
      <c r="UHG85" s="209"/>
      <c r="UHI85" s="208"/>
      <c r="UHN85" s="209"/>
      <c r="UHO85" s="209"/>
      <c r="UHP85" s="209"/>
      <c r="UHQ85" s="210"/>
      <c r="UHR85" s="211"/>
      <c r="UHS85" s="209"/>
      <c r="UHU85" s="208"/>
      <c r="UHZ85" s="209"/>
      <c r="UIA85" s="209"/>
      <c r="UIB85" s="209"/>
      <c r="UIC85" s="210"/>
      <c r="UID85" s="211"/>
      <c r="UIE85" s="209"/>
      <c r="UIG85" s="208"/>
      <c r="UIL85" s="209"/>
      <c r="UIM85" s="209"/>
      <c r="UIN85" s="209"/>
      <c r="UIO85" s="210"/>
      <c r="UIP85" s="211"/>
      <c r="UIQ85" s="209"/>
      <c r="UIS85" s="208"/>
      <c r="UIX85" s="209"/>
      <c r="UIY85" s="209"/>
      <c r="UIZ85" s="209"/>
      <c r="UJA85" s="210"/>
      <c r="UJB85" s="211"/>
      <c r="UJC85" s="209"/>
      <c r="UJE85" s="208"/>
      <c r="UJJ85" s="209"/>
      <c r="UJK85" s="209"/>
      <c r="UJL85" s="209"/>
      <c r="UJM85" s="210"/>
      <c r="UJN85" s="211"/>
      <c r="UJO85" s="209"/>
      <c r="UJQ85" s="208"/>
      <c r="UJV85" s="209"/>
      <c r="UJW85" s="209"/>
      <c r="UJX85" s="209"/>
      <c r="UJY85" s="210"/>
      <c r="UJZ85" s="211"/>
      <c r="UKA85" s="209"/>
      <c r="UKC85" s="208"/>
      <c r="UKH85" s="209"/>
      <c r="UKI85" s="209"/>
      <c r="UKJ85" s="209"/>
      <c r="UKK85" s="210"/>
      <c r="UKL85" s="211"/>
      <c r="UKM85" s="209"/>
      <c r="UKO85" s="208"/>
      <c r="UKT85" s="209"/>
      <c r="UKU85" s="209"/>
      <c r="UKV85" s="209"/>
      <c r="UKW85" s="210"/>
      <c r="UKX85" s="211"/>
      <c r="UKY85" s="209"/>
      <c r="ULA85" s="208"/>
      <c r="ULF85" s="209"/>
      <c r="ULG85" s="209"/>
      <c r="ULH85" s="209"/>
      <c r="ULI85" s="210"/>
      <c r="ULJ85" s="211"/>
      <c r="ULK85" s="209"/>
      <c r="ULM85" s="208"/>
      <c r="ULR85" s="209"/>
      <c r="ULS85" s="209"/>
      <c r="ULT85" s="209"/>
      <c r="ULU85" s="210"/>
      <c r="ULV85" s="211"/>
      <c r="ULW85" s="209"/>
      <c r="ULY85" s="208"/>
      <c r="UMD85" s="209"/>
      <c r="UME85" s="209"/>
      <c r="UMF85" s="209"/>
      <c r="UMG85" s="210"/>
      <c r="UMH85" s="211"/>
      <c r="UMI85" s="209"/>
      <c r="UMK85" s="208"/>
      <c r="UMP85" s="209"/>
      <c r="UMQ85" s="209"/>
      <c r="UMR85" s="209"/>
      <c r="UMS85" s="210"/>
      <c r="UMT85" s="211"/>
      <c r="UMU85" s="209"/>
      <c r="UMW85" s="208"/>
      <c r="UNB85" s="209"/>
      <c r="UNC85" s="209"/>
      <c r="UND85" s="209"/>
      <c r="UNE85" s="210"/>
      <c r="UNF85" s="211"/>
      <c r="UNG85" s="209"/>
      <c r="UNI85" s="208"/>
      <c r="UNN85" s="209"/>
      <c r="UNO85" s="209"/>
      <c r="UNP85" s="209"/>
      <c r="UNQ85" s="210"/>
      <c r="UNR85" s="211"/>
      <c r="UNS85" s="209"/>
      <c r="UNU85" s="208"/>
      <c r="UNZ85" s="209"/>
      <c r="UOA85" s="209"/>
      <c r="UOB85" s="209"/>
      <c r="UOC85" s="210"/>
      <c r="UOD85" s="211"/>
      <c r="UOE85" s="209"/>
      <c r="UOG85" s="208"/>
      <c r="UOL85" s="209"/>
      <c r="UOM85" s="209"/>
      <c r="UON85" s="209"/>
      <c r="UOO85" s="210"/>
      <c r="UOP85" s="211"/>
      <c r="UOQ85" s="209"/>
      <c r="UOS85" s="208"/>
      <c r="UOX85" s="209"/>
      <c r="UOY85" s="209"/>
      <c r="UOZ85" s="209"/>
      <c r="UPA85" s="210"/>
      <c r="UPB85" s="211"/>
      <c r="UPC85" s="209"/>
      <c r="UPE85" s="208"/>
      <c r="UPJ85" s="209"/>
      <c r="UPK85" s="209"/>
      <c r="UPL85" s="209"/>
      <c r="UPM85" s="210"/>
      <c r="UPN85" s="211"/>
      <c r="UPO85" s="209"/>
      <c r="UPQ85" s="208"/>
      <c r="UPV85" s="209"/>
      <c r="UPW85" s="209"/>
      <c r="UPX85" s="209"/>
      <c r="UPY85" s="210"/>
      <c r="UPZ85" s="211"/>
      <c r="UQA85" s="209"/>
      <c r="UQC85" s="208"/>
      <c r="UQH85" s="209"/>
      <c r="UQI85" s="209"/>
      <c r="UQJ85" s="209"/>
      <c r="UQK85" s="210"/>
      <c r="UQL85" s="211"/>
      <c r="UQM85" s="209"/>
      <c r="UQO85" s="208"/>
      <c r="UQT85" s="209"/>
      <c r="UQU85" s="209"/>
      <c r="UQV85" s="209"/>
      <c r="UQW85" s="210"/>
      <c r="UQX85" s="211"/>
      <c r="UQY85" s="209"/>
      <c r="URA85" s="208"/>
      <c r="URF85" s="209"/>
      <c r="URG85" s="209"/>
      <c r="URH85" s="209"/>
      <c r="URI85" s="210"/>
      <c r="URJ85" s="211"/>
      <c r="URK85" s="209"/>
      <c r="URM85" s="208"/>
      <c r="URR85" s="209"/>
      <c r="URS85" s="209"/>
      <c r="URT85" s="209"/>
      <c r="URU85" s="210"/>
      <c r="URV85" s="211"/>
      <c r="URW85" s="209"/>
      <c r="URY85" s="208"/>
      <c r="USD85" s="209"/>
      <c r="USE85" s="209"/>
      <c r="USF85" s="209"/>
      <c r="USG85" s="210"/>
      <c r="USH85" s="211"/>
      <c r="USI85" s="209"/>
      <c r="USK85" s="208"/>
      <c r="USP85" s="209"/>
      <c r="USQ85" s="209"/>
      <c r="USR85" s="209"/>
      <c r="USS85" s="210"/>
      <c r="UST85" s="211"/>
      <c r="USU85" s="209"/>
      <c r="USW85" s="208"/>
      <c r="UTB85" s="209"/>
      <c r="UTC85" s="209"/>
      <c r="UTD85" s="209"/>
      <c r="UTE85" s="210"/>
      <c r="UTF85" s="211"/>
      <c r="UTG85" s="209"/>
      <c r="UTI85" s="208"/>
      <c r="UTN85" s="209"/>
      <c r="UTO85" s="209"/>
      <c r="UTP85" s="209"/>
      <c r="UTQ85" s="210"/>
      <c r="UTR85" s="211"/>
      <c r="UTS85" s="209"/>
      <c r="UTU85" s="208"/>
      <c r="UTZ85" s="209"/>
      <c r="UUA85" s="209"/>
      <c r="UUB85" s="209"/>
      <c r="UUC85" s="210"/>
      <c r="UUD85" s="211"/>
      <c r="UUE85" s="209"/>
      <c r="UUG85" s="208"/>
      <c r="UUL85" s="209"/>
      <c r="UUM85" s="209"/>
      <c r="UUN85" s="209"/>
      <c r="UUO85" s="210"/>
      <c r="UUP85" s="211"/>
      <c r="UUQ85" s="209"/>
      <c r="UUS85" s="208"/>
      <c r="UUX85" s="209"/>
      <c r="UUY85" s="209"/>
      <c r="UUZ85" s="209"/>
      <c r="UVA85" s="210"/>
      <c r="UVB85" s="211"/>
      <c r="UVC85" s="209"/>
      <c r="UVE85" s="208"/>
      <c r="UVJ85" s="209"/>
      <c r="UVK85" s="209"/>
      <c r="UVL85" s="209"/>
      <c r="UVM85" s="210"/>
      <c r="UVN85" s="211"/>
      <c r="UVO85" s="209"/>
      <c r="UVQ85" s="208"/>
      <c r="UVV85" s="209"/>
      <c r="UVW85" s="209"/>
      <c r="UVX85" s="209"/>
      <c r="UVY85" s="210"/>
      <c r="UVZ85" s="211"/>
      <c r="UWA85" s="209"/>
      <c r="UWC85" s="208"/>
      <c r="UWH85" s="209"/>
      <c r="UWI85" s="209"/>
      <c r="UWJ85" s="209"/>
      <c r="UWK85" s="210"/>
      <c r="UWL85" s="211"/>
      <c r="UWM85" s="209"/>
      <c r="UWO85" s="208"/>
      <c r="UWT85" s="209"/>
      <c r="UWU85" s="209"/>
      <c r="UWV85" s="209"/>
      <c r="UWW85" s="210"/>
      <c r="UWX85" s="211"/>
      <c r="UWY85" s="209"/>
      <c r="UXA85" s="208"/>
      <c r="UXF85" s="209"/>
      <c r="UXG85" s="209"/>
      <c r="UXH85" s="209"/>
      <c r="UXI85" s="210"/>
      <c r="UXJ85" s="211"/>
      <c r="UXK85" s="209"/>
      <c r="UXM85" s="208"/>
      <c r="UXR85" s="209"/>
      <c r="UXS85" s="209"/>
      <c r="UXT85" s="209"/>
      <c r="UXU85" s="210"/>
      <c r="UXV85" s="211"/>
      <c r="UXW85" s="209"/>
      <c r="UXY85" s="208"/>
      <c r="UYD85" s="209"/>
      <c r="UYE85" s="209"/>
      <c r="UYF85" s="209"/>
      <c r="UYG85" s="210"/>
      <c r="UYH85" s="211"/>
      <c r="UYI85" s="209"/>
      <c r="UYK85" s="208"/>
      <c r="UYP85" s="209"/>
      <c r="UYQ85" s="209"/>
      <c r="UYR85" s="209"/>
      <c r="UYS85" s="210"/>
      <c r="UYT85" s="211"/>
      <c r="UYU85" s="209"/>
      <c r="UYW85" s="208"/>
      <c r="UZB85" s="209"/>
      <c r="UZC85" s="209"/>
      <c r="UZD85" s="209"/>
      <c r="UZE85" s="210"/>
      <c r="UZF85" s="211"/>
      <c r="UZG85" s="209"/>
      <c r="UZI85" s="208"/>
      <c r="UZN85" s="209"/>
      <c r="UZO85" s="209"/>
      <c r="UZP85" s="209"/>
      <c r="UZQ85" s="210"/>
      <c r="UZR85" s="211"/>
      <c r="UZS85" s="209"/>
      <c r="UZU85" s="208"/>
      <c r="UZZ85" s="209"/>
      <c r="VAA85" s="209"/>
      <c r="VAB85" s="209"/>
      <c r="VAC85" s="210"/>
      <c r="VAD85" s="211"/>
      <c r="VAE85" s="209"/>
      <c r="VAG85" s="208"/>
      <c r="VAL85" s="209"/>
      <c r="VAM85" s="209"/>
      <c r="VAN85" s="209"/>
      <c r="VAO85" s="210"/>
      <c r="VAP85" s="211"/>
      <c r="VAQ85" s="209"/>
      <c r="VAS85" s="208"/>
      <c r="VAX85" s="209"/>
      <c r="VAY85" s="209"/>
      <c r="VAZ85" s="209"/>
      <c r="VBA85" s="210"/>
      <c r="VBB85" s="211"/>
      <c r="VBC85" s="209"/>
      <c r="VBE85" s="208"/>
      <c r="VBJ85" s="209"/>
      <c r="VBK85" s="209"/>
      <c r="VBL85" s="209"/>
      <c r="VBM85" s="210"/>
      <c r="VBN85" s="211"/>
      <c r="VBO85" s="209"/>
      <c r="VBQ85" s="208"/>
      <c r="VBV85" s="209"/>
      <c r="VBW85" s="209"/>
      <c r="VBX85" s="209"/>
      <c r="VBY85" s="210"/>
      <c r="VBZ85" s="211"/>
      <c r="VCA85" s="209"/>
      <c r="VCC85" s="208"/>
      <c r="VCH85" s="209"/>
      <c r="VCI85" s="209"/>
      <c r="VCJ85" s="209"/>
      <c r="VCK85" s="210"/>
      <c r="VCL85" s="211"/>
      <c r="VCM85" s="209"/>
      <c r="VCO85" s="208"/>
      <c r="VCT85" s="209"/>
      <c r="VCU85" s="209"/>
      <c r="VCV85" s="209"/>
      <c r="VCW85" s="210"/>
      <c r="VCX85" s="211"/>
      <c r="VCY85" s="209"/>
      <c r="VDA85" s="208"/>
      <c r="VDF85" s="209"/>
      <c r="VDG85" s="209"/>
      <c r="VDH85" s="209"/>
      <c r="VDI85" s="210"/>
      <c r="VDJ85" s="211"/>
      <c r="VDK85" s="209"/>
      <c r="VDM85" s="208"/>
      <c r="VDR85" s="209"/>
      <c r="VDS85" s="209"/>
      <c r="VDT85" s="209"/>
      <c r="VDU85" s="210"/>
      <c r="VDV85" s="211"/>
      <c r="VDW85" s="209"/>
      <c r="VDY85" s="208"/>
      <c r="VED85" s="209"/>
      <c r="VEE85" s="209"/>
      <c r="VEF85" s="209"/>
      <c r="VEG85" s="210"/>
      <c r="VEH85" s="211"/>
      <c r="VEI85" s="209"/>
      <c r="VEK85" s="208"/>
      <c r="VEP85" s="209"/>
      <c r="VEQ85" s="209"/>
      <c r="VER85" s="209"/>
      <c r="VES85" s="210"/>
      <c r="VET85" s="211"/>
      <c r="VEU85" s="209"/>
      <c r="VEW85" s="208"/>
      <c r="VFB85" s="209"/>
      <c r="VFC85" s="209"/>
      <c r="VFD85" s="209"/>
      <c r="VFE85" s="210"/>
      <c r="VFF85" s="211"/>
      <c r="VFG85" s="209"/>
      <c r="VFI85" s="208"/>
      <c r="VFN85" s="209"/>
      <c r="VFO85" s="209"/>
      <c r="VFP85" s="209"/>
      <c r="VFQ85" s="210"/>
      <c r="VFR85" s="211"/>
      <c r="VFS85" s="209"/>
      <c r="VFU85" s="208"/>
      <c r="VFZ85" s="209"/>
      <c r="VGA85" s="209"/>
      <c r="VGB85" s="209"/>
      <c r="VGC85" s="210"/>
      <c r="VGD85" s="211"/>
      <c r="VGE85" s="209"/>
      <c r="VGG85" s="208"/>
      <c r="VGL85" s="209"/>
      <c r="VGM85" s="209"/>
      <c r="VGN85" s="209"/>
      <c r="VGO85" s="210"/>
      <c r="VGP85" s="211"/>
      <c r="VGQ85" s="209"/>
      <c r="VGS85" s="208"/>
      <c r="VGX85" s="209"/>
      <c r="VGY85" s="209"/>
      <c r="VGZ85" s="209"/>
      <c r="VHA85" s="210"/>
      <c r="VHB85" s="211"/>
      <c r="VHC85" s="209"/>
      <c r="VHE85" s="208"/>
      <c r="VHJ85" s="209"/>
      <c r="VHK85" s="209"/>
      <c r="VHL85" s="209"/>
      <c r="VHM85" s="210"/>
      <c r="VHN85" s="211"/>
      <c r="VHO85" s="209"/>
      <c r="VHQ85" s="208"/>
      <c r="VHV85" s="209"/>
      <c r="VHW85" s="209"/>
      <c r="VHX85" s="209"/>
      <c r="VHY85" s="210"/>
      <c r="VHZ85" s="211"/>
      <c r="VIA85" s="209"/>
      <c r="VIC85" s="208"/>
      <c r="VIH85" s="209"/>
      <c r="VII85" s="209"/>
      <c r="VIJ85" s="209"/>
      <c r="VIK85" s="210"/>
      <c r="VIL85" s="211"/>
      <c r="VIM85" s="209"/>
      <c r="VIO85" s="208"/>
      <c r="VIT85" s="209"/>
      <c r="VIU85" s="209"/>
      <c r="VIV85" s="209"/>
      <c r="VIW85" s="210"/>
      <c r="VIX85" s="211"/>
      <c r="VIY85" s="209"/>
      <c r="VJA85" s="208"/>
      <c r="VJF85" s="209"/>
      <c r="VJG85" s="209"/>
      <c r="VJH85" s="209"/>
      <c r="VJI85" s="210"/>
      <c r="VJJ85" s="211"/>
      <c r="VJK85" s="209"/>
      <c r="VJM85" s="208"/>
      <c r="VJR85" s="209"/>
      <c r="VJS85" s="209"/>
      <c r="VJT85" s="209"/>
      <c r="VJU85" s="210"/>
      <c r="VJV85" s="211"/>
      <c r="VJW85" s="209"/>
      <c r="VJY85" s="208"/>
      <c r="VKD85" s="209"/>
      <c r="VKE85" s="209"/>
      <c r="VKF85" s="209"/>
      <c r="VKG85" s="210"/>
      <c r="VKH85" s="211"/>
      <c r="VKI85" s="209"/>
      <c r="VKK85" s="208"/>
      <c r="VKP85" s="209"/>
      <c r="VKQ85" s="209"/>
      <c r="VKR85" s="209"/>
      <c r="VKS85" s="210"/>
      <c r="VKT85" s="211"/>
      <c r="VKU85" s="209"/>
      <c r="VKW85" s="208"/>
      <c r="VLB85" s="209"/>
      <c r="VLC85" s="209"/>
      <c r="VLD85" s="209"/>
      <c r="VLE85" s="210"/>
      <c r="VLF85" s="211"/>
      <c r="VLG85" s="209"/>
      <c r="VLI85" s="208"/>
      <c r="VLN85" s="209"/>
      <c r="VLO85" s="209"/>
      <c r="VLP85" s="209"/>
      <c r="VLQ85" s="210"/>
      <c r="VLR85" s="211"/>
      <c r="VLS85" s="209"/>
      <c r="VLU85" s="208"/>
      <c r="VLZ85" s="209"/>
      <c r="VMA85" s="209"/>
      <c r="VMB85" s="209"/>
      <c r="VMC85" s="210"/>
      <c r="VMD85" s="211"/>
      <c r="VME85" s="209"/>
      <c r="VMG85" s="208"/>
      <c r="VML85" s="209"/>
      <c r="VMM85" s="209"/>
      <c r="VMN85" s="209"/>
      <c r="VMO85" s="210"/>
      <c r="VMP85" s="211"/>
      <c r="VMQ85" s="209"/>
      <c r="VMS85" s="208"/>
      <c r="VMX85" s="209"/>
      <c r="VMY85" s="209"/>
      <c r="VMZ85" s="209"/>
      <c r="VNA85" s="210"/>
      <c r="VNB85" s="211"/>
      <c r="VNC85" s="209"/>
      <c r="VNE85" s="208"/>
      <c r="VNJ85" s="209"/>
      <c r="VNK85" s="209"/>
      <c r="VNL85" s="209"/>
      <c r="VNM85" s="210"/>
      <c r="VNN85" s="211"/>
      <c r="VNO85" s="209"/>
      <c r="VNQ85" s="208"/>
      <c r="VNV85" s="209"/>
      <c r="VNW85" s="209"/>
      <c r="VNX85" s="209"/>
      <c r="VNY85" s="210"/>
      <c r="VNZ85" s="211"/>
      <c r="VOA85" s="209"/>
      <c r="VOC85" s="208"/>
      <c r="VOH85" s="209"/>
      <c r="VOI85" s="209"/>
      <c r="VOJ85" s="209"/>
      <c r="VOK85" s="210"/>
      <c r="VOL85" s="211"/>
      <c r="VOM85" s="209"/>
      <c r="VOO85" s="208"/>
      <c r="VOT85" s="209"/>
      <c r="VOU85" s="209"/>
      <c r="VOV85" s="209"/>
      <c r="VOW85" s="210"/>
      <c r="VOX85" s="211"/>
      <c r="VOY85" s="209"/>
      <c r="VPA85" s="208"/>
      <c r="VPF85" s="209"/>
      <c r="VPG85" s="209"/>
      <c r="VPH85" s="209"/>
      <c r="VPI85" s="210"/>
      <c r="VPJ85" s="211"/>
      <c r="VPK85" s="209"/>
      <c r="VPM85" s="208"/>
      <c r="VPR85" s="209"/>
      <c r="VPS85" s="209"/>
      <c r="VPT85" s="209"/>
      <c r="VPU85" s="210"/>
      <c r="VPV85" s="211"/>
      <c r="VPW85" s="209"/>
      <c r="VPY85" s="208"/>
      <c r="VQD85" s="209"/>
      <c r="VQE85" s="209"/>
      <c r="VQF85" s="209"/>
      <c r="VQG85" s="210"/>
      <c r="VQH85" s="211"/>
      <c r="VQI85" s="209"/>
      <c r="VQK85" s="208"/>
      <c r="VQP85" s="209"/>
      <c r="VQQ85" s="209"/>
      <c r="VQR85" s="209"/>
      <c r="VQS85" s="210"/>
      <c r="VQT85" s="211"/>
      <c r="VQU85" s="209"/>
      <c r="VQW85" s="208"/>
      <c r="VRB85" s="209"/>
      <c r="VRC85" s="209"/>
      <c r="VRD85" s="209"/>
      <c r="VRE85" s="210"/>
      <c r="VRF85" s="211"/>
      <c r="VRG85" s="209"/>
      <c r="VRI85" s="208"/>
      <c r="VRN85" s="209"/>
      <c r="VRO85" s="209"/>
      <c r="VRP85" s="209"/>
      <c r="VRQ85" s="210"/>
      <c r="VRR85" s="211"/>
      <c r="VRS85" s="209"/>
      <c r="VRU85" s="208"/>
      <c r="VRZ85" s="209"/>
      <c r="VSA85" s="209"/>
      <c r="VSB85" s="209"/>
      <c r="VSC85" s="210"/>
      <c r="VSD85" s="211"/>
      <c r="VSE85" s="209"/>
      <c r="VSG85" s="208"/>
      <c r="VSL85" s="209"/>
      <c r="VSM85" s="209"/>
      <c r="VSN85" s="209"/>
      <c r="VSO85" s="210"/>
      <c r="VSP85" s="211"/>
      <c r="VSQ85" s="209"/>
      <c r="VSS85" s="208"/>
      <c r="VSX85" s="209"/>
      <c r="VSY85" s="209"/>
      <c r="VSZ85" s="209"/>
      <c r="VTA85" s="210"/>
      <c r="VTB85" s="211"/>
      <c r="VTC85" s="209"/>
      <c r="VTE85" s="208"/>
      <c r="VTJ85" s="209"/>
      <c r="VTK85" s="209"/>
      <c r="VTL85" s="209"/>
      <c r="VTM85" s="210"/>
      <c r="VTN85" s="211"/>
      <c r="VTO85" s="209"/>
      <c r="VTQ85" s="208"/>
      <c r="VTV85" s="209"/>
      <c r="VTW85" s="209"/>
      <c r="VTX85" s="209"/>
      <c r="VTY85" s="210"/>
      <c r="VTZ85" s="211"/>
      <c r="VUA85" s="209"/>
      <c r="VUC85" s="208"/>
      <c r="VUH85" s="209"/>
      <c r="VUI85" s="209"/>
      <c r="VUJ85" s="209"/>
      <c r="VUK85" s="210"/>
      <c r="VUL85" s="211"/>
      <c r="VUM85" s="209"/>
      <c r="VUO85" s="208"/>
      <c r="VUT85" s="209"/>
      <c r="VUU85" s="209"/>
      <c r="VUV85" s="209"/>
      <c r="VUW85" s="210"/>
      <c r="VUX85" s="211"/>
      <c r="VUY85" s="209"/>
      <c r="VVA85" s="208"/>
      <c r="VVF85" s="209"/>
      <c r="VVG85" s="209"/>
      <c r="VVH85" s="209"/>
      <c r="VVI85" s="210"/>
      <c r="VVJ85" s="211"/>
      <c r="VVK85" s="209"/>
      <c r="VVM85" s="208"/>
      <c r="VVR85" s="209"/>
      <c r="VVS85" s="209"/>
      <c r="VVT85" s="209"/>
      <c r="VVU85" s="210"/>
      <c r="VVV85" s="211"/>
      <c r="VVW85" s="209"/>
      <c r="VVY85" s="208"/>
      <c r="VWD85" s="209"/>
      <c r="VWE85" s="209"/>
      <c r="VWF85" s="209"/>
      <c r="VWG85" s="210"/>
      <c r="VWH85" s="211"/>
      <c r="VWI85" s="209"/>
      <c r="VWK85" s="208"/>
      <c r="VWP85" s="209"/>
      <c r="VWQ85" s="209"/>
      <c r="VWR85" s="209"/>
      <c r="VWS85" s="210"/>
      <c r="VWT85" s="211"/>
      <c r="VWU85" s="209"/>
      <c r="VWW85" s="208"/>
      <c r="VXB85" s="209"/>
      <c r="VXC85" s="209"/>
      <c r="VXD85" s="209"/>
      <c r="VXE85" s="210"/>
      <c r="VXF85" s="211"/>
      <c r="VXG85" s="209"/>
      <c r="VXI85" s="208"/>
      <c r="VXN85" s="209"/>
      <c r="VXO85" s="209"/>
      <c r="VXP85" s="209"/>
      <c r="VXQ85" s="210"/>
      <c r="VXR85" s="211"/>
      <c r="VXS85" s="209"/>
      <c r="VXU85" s="208"/>
      <c r="VXZ85" s="209"/>
      <c r="VYA85" s="209"/>
      <c r="VYB85" s="209"/>
      <c r="VYC85" s="210"/>
      <c r="VYD85" s="211"/>
      <c r="VYE85" s="209"/>
      <c r="VYG85" s="208"/>
      <c r="VYL85" s="209"/>
      <c r="VYM85" s="209"/>
      <c r="VYN85" s="209"/>
      <c r="VYO85" s="210"/>
      <c r="VYP85" s="211"/>
      <c r="VYQ85" s="209"/>
      <c r="VYS85" s="208"/>
      <c r="VYX85" s="209"/>
      <c r="VYY85" s="209"/>
      <c r="VYZ85" s="209"/>
      <c r="VZA85" s="210"/>
      <c r="VZB85" s="211"/>
      <c r="VZC85" s="209"/>
      <c r="VZE85" s="208"/>
      <c r="VZJ85" s="209"/>
      <c r="VZK85" s="209"/>
      <c r="VZL85" s="209"/>
      <c r="VZM85" s="210"/>
      <c r="VZN85" s="211"/>
      <c r="VZO85" s="209"/>
      <c r="VZQ85" s="208"/>
      <c r="VZV85" s="209"/>
      <c r="VZW85" s="209"/>
      <c r="VZX85" s="209"/>
      <c r="VZY85" s="210"/>
      <c r="VZZ85" s="211"/>
      <c r="WAA85" s="209"/>
      <c r="WAC85" s="208"/>
      <c r="WAH85" s="209"/>
      <c r="WAI85" s="209"/>
      <c r="WAJ85" s="209"/>
      <c r="WAK85" s="210"/>
      <c r="WAL85" s="211"/>
      <c r="WAM85" s="209"/>
      <c r="WAO85" s="208"/>
      <c r="WAT85" s="209"/>
      <c r="WAU85" s="209"/>
      <c r="WAV85" s="209"/>
      <c r="WAW85" s="210"/>
      <c r="WAX85" s="211"/>
      <c r="WAY85" s="209"/>
      <c r="WBA85" s="208"/>
      <c r="WBF85" s="209"/>
      <c r="WBG85" s="209"/>
      <c r="WBH85" s="209"/>
      <c r="WBI85" s="210"/>
      <c r="WBJ85" s="211"/>
      <c r="WBK85" s="209"/>
      <c r="WBM85" s="208"/>
      <c r="WBR85" s="209"/>
      <c r="WBS85" s="209"/>
      <c r="WBT85" s="209"/>
      <c r="WBU85" s="210"/>
      <c r="WBV85" s="211"/>
      <c r="WBW85" s="209"/>
      <c r="WBY85" s="208"/>
      <c r="WCD85" s="209"/>
      <c r="WCE85" s="209"/>
      <c r="WCF85" s="209"/>
      <c r="WCG85" s="210"/>
      <c r="WCH85" s="211"/>
      <c r="WCI85" s="209"/>
      <c r="WCK85" s="208"/>
      <c r="WCP85" s="209"/>
      <c r="WCQ85" s="209"/>
      <c r="WCR85" s="209"/>
      <c r="WCS85" s="210"/>
      <c r="WCT85" s="211"/>
      <c r="WCU85" s="209"/>
      <c r="WCW85" s="208"/>
      <c r="WDB85" s="209"/>
      <c r="WDC85" s="209"/>
      <c r="WDD85" s="209"/>
      <c r="WDE85" s="210"/>
      <c r="WDF85" s="211"/>
      <c r="WDG85" s="209"/>
      <c r="WDI85" s="208"/>
      <c r="WDN85" s="209"/>
      <c r="WDO85" s="209"/>
      <c r="WDP85" s="209"/>
      <c r="WDQ85" s="210"/>
      <c r="WDR85" s="211"/>
      <c r="WDS85" s="209"/>
      <c r="WDU85" s="208"/>
      <c r="WDZ85" s="209"/>
      <c r="WEA85" s="209"/>
      <c r="WEB85" s="209"/>
      <c r="WEC85" s="210"/>
      <c r="WED85" s="211"/>
      <c r="WEE85" s="209"/>
      <c r="WEG85" s="208"/>
      <c r="WEL85" s="209"/>
      <c r="WEM85" s="209"/>
      <c r="WEN85" s="209"/>
      <c r="WEO85" s="210"/>
      <c r="WEP85" s="211"/>
      <c r="WEQ85" s="209"/>
      <c r="WES85" s="208"/>
      <c r="WEX85" s="209"/>
      <c r="WEY85" s="209"/>
      <c r="WEZ85" s="209"/>
      <c r="WFA85" s="210"/>
      <c r="WFB85" s="211"/>
      <c r="WFC85" s="209"/>
      <c r="WFE85" s="208"/>
      <c r="WFJ85" s="209"/>
      <c r="WFK85" s="209"/>
      <c r="WFL85" s="209"/>
      <c r="WFM85" s="210"/>
      <c r="WFN85" s="211"/>
      <c r="WFO85" s="209"/>
      <c r="WFQ85" s="208"/>
      <c r="WFV85" s="209"/>
      <c r="WFW85" s="209"/>
      <c r="WFX85" s="209"/>
      <c r="WFY85" s="210"/>
      <c r="WFZ85" s="211"/>
      <c r="WGA85" s="209"/>
      <c r="WGC85" s="208"/>
      <c r="WGH85" s="209"/>
      <c r="WGI85" s="209"/>
      <c r="WGJ85" s="209"/>
      <c r="WGK85" s="210"/>
      <c r="WGL85" s="211"/>
      <c r="WGM85" s="209"/>
      <c r="WGO85" s="208"/>
      <c r="WGT85" s="209"/>
      <c r="WGU85" s="209"/>
      <c r="WGV85" s="209"/>
      <c r="WGW85" s="210"/>
      <c r="WGX85" s="211"/>
      <c r="WGY85" s="209"/>
      <c r="WHA85" s="208"/>
      <c r="WHF85" s="209"/>
      <c r="WHG85" s="209"/>
      <c r="WHH85" s="209"/>
      <c r="WHI85" s="210"/>
      <c r="WHJ85" s="211"/>
      <c r="WHK85" s="209"/>
      <c r="WHM85" s="208"/>
      <c r="WHR85" s="209"/>
      <c r="WHS85" s="209"/>
      <c r="WHT85" s="209"/>
      <c r="WHU85" s="210"/>
      <c r="WHV85" s="211"/>
      <c r="WHW85" s="209"/>
      <c r="WHY85" s="208"/>
      <c r="WID85" s="209"/>
      <c r="WIE85" s="209"/>
      <c r="WIF85" s="209"/>
      <c r="WIG85" s="210"/>
      <c r="WIH85" s="211"/>
      <c r="WII85" s="209"/>
      <c r="WIK85" s="208"/>
      <c r="WIP85" s="209"/>
      <c r="WIQ85" s="209"/>
      <c r="WIR85" s="209"/>
      <c r="WIS85" s="210"/>
      <c r="WIT85" s="211"/>
      <c r="WIU85" s="209"/>
      <c r="WIW85" s="208"/>
      <c r="WJB85" s="209"/>
      <c r="WJC85" s="209"/>
      <c r="WJD85" s="209"/>
      <c r="WJE85" s="210"/>
      <c r="WJF85" s="211"/>
      <c r="WJG85" s="209"/>
      <c r="WJI85" s="208"/>
      <c r="WJN85" s="209"/>
      <c r="WJO85" s="209"/>
      <c r="WJP85" s="209"/>
      <c r="WJQ85" s="210"/>
      <c r="WJR85" s="211"/>
      <c r="WJS85" s="209"/>
      <c r="WJU85" s="208"/>
      <c r="WJZ85" s="209"/>
      <c r="WKA85" s="209"/>
      <c r="WKB85" s="209"/>
      <c r="WKC85" s="210"/>
      <c r="WKD85" s="211"/>
      <c r="WKE85" s="209"/>
      <c r="WKG85" s="208"/>
      <c r="WKL85" s="209"/>
      <c r="WKM85" s="209"/>
      <c r="WKN85" s="209"/>
      <c r="WKO85" s="210"/>
      <c r="WKP85" s="211"/>
      <c r="WKQ85" s="209"/>
      <c r="WKS85" s="208"/>
      <c r="WKX85" s="209"/>
      <c r="WKY85" s="209"/>
      <c r="WKZ85" s="209"/>
      <c r="WLA85" s="210"/>
      <c r="WLB85" s="211"/>
      <c r="WLC85" s="209"/>
      <c r="WLE85" s="208"/>
      <c r="WLJ85" s="209"/>
      <c r="WLK85" s="209"/>
      <c r="WLL85" s="209"/>
      <c r="WLM85" s="210"/>
      <c r="WLN85" s="211"/>
      <c r="WLO85" s="209"/>
      <c r="WLQ85" s="208"/>
      <c r="WLV85" s="209"/>
      <c r="WLW85" s="209"/>
      <c r="WLX85" s="209"/>
      <c r="WLY85" s="210"/>
      <c r="WLZ85" s="211"/>
      <c r="WMA85" s="209"/>
      <c r="WMC85" s="208"/>
      <c r="WMH85" s="209"/>
      <c r="WMI85" s="209"/>
      <c r="WMJ85" s="209"/>
      <c r="WMK85" s="210"/>
      <c r="WML85" s="211"/>
      <c r="WMM85" s="209"/>
      <c r="WMO85" s="208"/>
      <c r="WMT85" s="209"/>
      <c r="WMU85" s="209"/>
      <c r="WMV85" s="209"/>
      <c r="WMW85" s="210"/>
      <c r="WMX85" s="211"/>
      <c r="WMY85" s="209"/>
      <c r="WNA85" s="208"/>
      <c r="WNF85" s="209"/>
      <c r="WNG85" s="209"/>
      <c r="WNH85" s="209"/>
      <c r="WNI85" s="210"/>
      <c r="WNJ85" s="211"/>
      <c r="WNK85" s="209"/>
      <c r="WNM85" s="208"/>
      <c r="WNR85" s="209"/>
      <c r="WNS85" s="209"/>
      <c r="WNT85" s="209"/>
      <c r="WNU85" s="210"/>
      <c r="WNV85" s="211"/>
      <c r="WNW85" s="209"/>
      <c r="WNY85" s="208"/>
      <c r="WOD85" s="209"/>
      <c r="WOE85" s="209"/>
      <c r="WOF85" s="209"/>
      <c r="WOG85" s="210"/>
      <c r="WOH85" s="211"/>
      <c r="WOI85" s="209"/>
      <c r="WOK85" s="208"/>
      <c r="WOP85" s="209"/>
      <c r="WOQ85" s="209"/>
      <c r="WOR85" s="209"/>
      <c r="WOS85" s="210"/>
      <c r="WOT85" s="211"/>
      <c r="WOU85" s="209"/>
      <c r="WOW85" s="208"/>
      <c r="WPB85" s="209"/>
      <c r="WPC85" s="209"/>
      <c r="WPD85" s="209"/>
      <c r="WPE85" s="210"/>
      <c r="WPF85" s="211"/>
      <c r="WPG85" s="209"/>
      <c r="WPI85" s="208"/>
      <c r="WPN85" s="209"/>
      <c r="WPO85" s="209"/>
      <c r="WPP85" s="209"/>
      <c r="WPQ85" s="210"/>
      <c r="WPR85" s="211"/>
      <c r="WPS85" s="209"/>
      <c r="WPU85" s="208"/>
      <c r="WPZ85" s="209"/>
      <c r="WQA85" s="209"/>
      <c r="WQB85" s="209"/>
      <c r="WQC85" s="210"/>
      <c r="WQD85" s="211"/>
      <c r="WQE85" s="209"/>
      <c r="WQG85" s="208"/>
      <c r="WQL85" s="209"/>
      <c r="WQM85" s="209"/>
      <c r="WQN85" s="209"/>
      <c r="WQO85" s="210"/>
      <c r="WQP85" s="211"/>
      <c r="WQQ85" s="209"/>
      <c r="WQS85" s="208"/>
      <c r="WQX85" s="209"/>
      <c r="WQY85" s="209"/>
      <c r="WQZ85" s="209"/>
      <c r="WRA85" s="210"/>
      <c r="WRB85" s="211"/>
      <c r="WRC85" s="209"/>
      <c r="WRE85" s="208"/>
      <c r="WRJ85" s="209"/>
      <c r="WRK85" s="209"/>
      <c r="WRL85" s="209"/>
      <c r="WRM85" s="210"/>
      <c r="WRN85" s="211"/>
      <c r="WRO85" s="209"/>
      <c r="WRQ85" s="208"/>
      <c r="WRV85" s="209"/>
      <c r="WRW85" s="209"/>
      <c r="WRX85" s="209"/>
      <c r="WRY85" s="210"/>
      <c r="WRZ85" s="211"/>
      <c r="WSA85" s="209"/>
      <c r="WSC85" s="208"/>
      <c r="WSH85" s="209"/>
      <c r="WSI85" s="209"/>
      <c r="WSJ85" s="209"/>
      <c r="WSK85" s="210"/>
      <c r="WSL85" s="211"/>
      <c r="WSM85" s="209"/>
      <c r="WSO85" s="208"/>
      <c r="WST85" s="209"/>
      <c r="WSU85" s="209"/>
      <c r="WSV85" s="209"/>
      <c r="WSW85" s="210"/>
      <c r="WSX85" s="211"/>
      <c r="WSY85" s="209"/>
      <c r="WTA85" s="208"/>
      <c r="WTF85" s="209"/>
      <c r="WTG85" s="209"/>
      <c r="WTH85" s="209"/>
      <c r="WTI85" s="210"/>
      <c r="WTJ85" s="211"/>
      <c r="WTK85" s="209"/>
      <c r="WTM85" s="208"/>
      <c r="WTR85" s="209"/>
      <c r="WTS85" s="209"/>
      <c r="WTT85" s="209"/>
      <c r="WTU85" s="210"/>
      <c r="WTV85" s="211"/>
      <c r="WTW85" s="209"/>
      <c r="WTY85" s="208"/>
      <c r="WUD85" s="209"/>
      <c r="WUE85" s="209"/>
      <c r="WUF85" s="209"/>
      <c r="WUG85" s="210"/>
      <c r="WUH85" s="211"/>
      <c r="WUI85" s="209"/>
      <c r="WUK85" s="208"/>
      <c r="WUP85" s="209"/>
      <c r="WUQ85" s="209"/>
      <c r="WUR85" s="209"/>
      <c r="WUS85" s="210"/>
      <c r="WUT85" s="211"/>
      <c r="WUU85" s="209"/>
      <c r="WUW85" s="208"/>
      <c r="WVB85" s="209"/>
      <c r="WVC85" s="209"/>
      <c r="WVD85" s="209"/>
      <c r="WVE85" s="210"/>
      <c r="WVF85" s="211"/>
      <c r="WVG85" s="209"/>
      <c r="WVI85" s="208"/>
      <c r="WVN85" s="209"/>
      <c r="WVO85" s="209"/>
      <c r="WVP85" s="209"/>
      <c r="WVQ85" s="210"/>
      <c r="WVR85" s="211"/>
      <c r="WVS85" s="209"/>
      <c r="WVU85" s="208"/>
      <c r="WVZ85" s="209"/>
      <c r="WWA85" s="209"/>
      <c r="WWB85" s="209"/>
      <c r="WWC85" s="210"/>
      <c r="WWD85" s="211"/>
      <c r="WWE85" s="209"/>
      <c r="WWG85" s="208"/>
      <c r="WWL85" s="209"/>
      <c r="WWM85" s="209"/>
      <c r="WWN85" s="209"/>
      <c r="WWO85" s="210"/>
      <c r="WWP85" s="211"/>
      <c r="WWQ85" s="209"/>
      <c r="WWS85" s="208"/>
      <c r="WWX85" s="209"/>
      <c r="WWY85" s="209"/>
      <c r="WWZ85" s="209"/>
      <c r="WXA85" s="210"/>
      <c r="WXB85" s="211"/>
      <c r="WXC85" s="209"/>
      <c r="WXE85" s="208"/>
      <c r="WXJ85" s="209"/>
      <c r="WXK85" s="209"/>
      <c r="WXL85" s="209"/>
      <c r="WXM85" s="210"/>
      <c r="WXN85" s="211"/>
      <c r="WXO85" s="209"/>
      <c r="WXQ85" s="208"/>
      <c r="WXV85" s="209"/>
      <c r="WXW85" s="209"/>
      <c r="WXX85" s="209"/>
      <c r="WXY85" s="210"/>
      <c r="WXZ85" s="211"/>
      <c r="WYA85" s="209"/>
      <c r="WYC85" s="208"/>
      <c r="WYH85" s="209"/>
      <c r="WYI85" s="209"/>
      <c r="WYJ85" s="209"/>
      <c r="WYK85" s="210"/>
      <c r="WYL85" s="211"/>
      <c r="WYM85" s="209"/>
      <c r="WYO85" s="208"/>
      <c r="WYT85" s="209"/>
      <c r="WYU85" s="209"/>
      <c r="WYV85" s="209"/>
      <c r="WYW85" s="210"/>
      <c r="WYX85" s="211"/>
      <c r="WYY85" s="209"/>
      <c r="WZA85" s="208"/>
      <c r="WZF85" s="209"/>
      <c r="WZG85" s="209"/>
      <c r="WZH85" s="209"/>
      <c r="WZI85" s="210"/>
      <c r="WZJ85" s="211"/>
      <c r="WZK85" s="209"/>
      <c r="WZM85" s="208"/>
      <c r="WZR85" s="209"/>
      <c r="WZS85" s="209"/>
      <c r="WZT85" s="209"/>
      <c r="WZU85" s="210"/>
      <c r="WZV85" s="211"/>
      <c r="WZW85" s="209"/>
      <c r="WZY85" s="208"/>
      <c r="XAD85" s="209"/>
      <c r="XAE85" s="209"/>
      <c r="XAF85" s="209"/>
      <c r="XAG85" s="210"/>
      <c r="XAH85" s="211"/>
      <c r="XAI85" s="209"/>
      <c r="XAK85" s="208"/>
      <c r="XAP85" s="209"/>
      <c r="XAQ85" s="209"/>
      <c r="XAR85" s="209"/>
      <c r="XAS85" s="210"/>
      <c r="XAT85" s="211"/>
      <c r="XAU85" s="209"/>
      <c r="XAW85" s="208"/>
      <c r="XBB85" s="209"/>
      <c r="XBC85" s="209"/>
      <c r="XBD85" s="209"/>
      <c r="XBE85" s="210"/>
      <c r="XBF85" s="211"/>
      <c r="XBG85" s="209"/>
      <c r="XBI85" s="208"/>
      <c r="XBN85" s="209"/>
      <c r="XBO85" s="209"/>
      <c r="XBP85" s="209"/>
      <c r="XBQ85" s="210"/>
      <c r="XBR85" s="211"/>
      <c r="XBS85" s="209"/>
      <c r="XBU85" s="208"/>
      <c r="XBZ85" s="209"/>
      <c r="XCA85" s="209"/>
      <c r="XCB85" s="209"/>
      <c r="XCC85" s="210"/>
      <c r="XCD85" s="211"/>
      <c r="XCE85" s="209"/>
      <c r="XCG85" s="208"/>
      <c r="XCL85" s="209"/>
      <c r="XCM85" s="209"/>
      <c r="XCN85" s="209"/>
      <c r="XCO85" s="210"/>
      <c r="XCP85" s="211"/>
      <c r="XCQ85" s="209"/>
      <c r="XCS85" s="208"/>
      <c r="XCX85" s="209"/>
      <c r="XCY85" s="209"/>
      <c r="XCZ85" s="209"/>
      <c r="XDA85" s="210"/>
      <c r="XDB85" s="211"/>
      <c r="XDC85" s="209"/>
      <c r="XDE85" s="208"/>
      <c r="XDJ85" s="209"/>
      <c r="XDK85" s="209"/>
      <c r="XDL85" s="209"/>
      <c r="XDM85" s="210"/>
      <c r="XDN85" s="211"/>
      <c r="XDO85" s="209"/>
      <c r="XDQ85" s="208"/>
      <c r="XDV85" s="209"/>
      <c r="XDW85" s="209"/>
      <c r="XDX85" s="209"/>
      <c r="XDY85" s="210"/>
      <c r="XDZ85" s="211"/>
      <c r="XEA85" s="209"/>
      <c r="XEC85" s="208"/>
      <c r="XEH85" s="209"/>
      <c r="XEI85" s="209"/>
      <c r="XEJ85" s="209"/>
      <c r="XEK85" s="210"/>
      <c r="XEL85" s="211"/>
      <c r="XEM85" s="209"/>
      <c r="XEO85" s="208"/>
      <c r="XET85" s="209"/>
      <c r="XEU85" s="209"/>
      <c r="XEV85" s="209"/>
      <c r="XEW85" s="210"/>
      <c r="XEX85" s="211"/>
      <c r="XEY85" s="209"/>
      <c r="XFA85" s="208"/>
    </row>
    <row r="86" spans="1:1021 1026:3071 3073:4093 4098:6143 6145:7165 7170:9215 9217:10237 10242:12287 12289:13309 13314:15359 15361:16381">
      <c r="A86" s="191">
        <v>48</v>
      </c>
      <c r="B86" s="192" t="s">
        <v>14660</v>
      </c>
      <c r="C86" s="192" t="s">
        <v>14755</v>
      </c>
      <c r="D86" s="192" t="s">
        <v>14756</v>
      </c>
      <c r="E86" s="192" t="s">
        <v>14660</v>
      </c>
      <c r="F86" s="193">
        <v>50.5</v>
      </c>
      <c r="G86" s="193"/>
      <c r="H86" s="193"/>
      <c r="I86" s="194">
        <v>0.03</v>
      </c>
      <c r="J86" s="195">
        <v>33.520000000000003</v>
      </c>
      <c r="K86" s="193"/>
      <c r="L86" s="196"/>
    </row>
    <row r="87" spans="1:1021 1026:3071 3073:4093 4098:6143 6145:7165 7170:9215 9217:10237 10242:12287 12289:13309 13314:15359 15361:16381">
      <c r="A87" s="185">
        <v>49</v>
      </c>
      <c r="B87" s="186" t="s">
        <v>14650</v>
      </c>
      <c r="C87" s="186" t="s">
        <v>14757</v>
      </c>
      <c r="D87" s="186" t="s">
        <v>14758</v>
      </c>
      <c r="E87" s="186" t="s">
        <v>14650</v>
      </c>
      <c r="F87" s="187">
        <v>35.5</v>
      </c>
      <c r="G87" s="187"/>
      <c r="H87" s="187">
        <v>32.909999999999997</v>
      </c>
      <c r="I87" s="202"/>
      <c r="J87" s="203"/>
      <c r="K87" s="187"/>
      <c r="L87" s="190"/>
      <c r="M87" s="208"/>
      <c r="R87" s="209"/>
      <c r="S87" s="209"/>
      <c r="T87" s="209"/>
      <c r="U87" s="210"/>
      <c r="V87" s="211"/>
      <c r="W87" s="209"/>
      <c r="Y87" s="208"/>
      <c r="AD87" s="209"/>
      <c r="AE87" s="209"/>
      <c r="AF87" s="209"/>
      <c r="AG87" s="210"/>
      <c r="AH87" s="211"/>
      <c r="AI87" s="209"/>
      <c r="AK87" s="208"/>
      <c r="AP87" s="209"/>
      <c r="AQ87" s="209"/>
      <c r="AR87" s="209"/>
      <c r="AS87" s="210"/>
      <c r="AT87" s="211"/>
      <c r="AU87" s="209"/>
      <c r="AW87" s="208"/>
      <c r="BB87" s="209"/>
      <c r="BC87" s="209"/>
      <c r="BD87" s="209"/>
      <c r="BE87" s="210"/>
      <c r="BF87" s="211"/>
      <c r="BG87" s="209"/>
      <c r="BI87" s="208"/>
      <c r="BN87" s="209"/>
      <c r="BO87" s="209"/>
      <c r="BP87" s="209"/>
      <c r="BQ87" s="210"/>
      <c r="BR87" s="211"/>
      <c r="BS87" s="209"/>
      <c r="BU87" s="208"/>
      <c r="BZ87" s="209"/>
      <c r="CA87" s="209"/>
      <c r="CB87" s="209"/>
      <c r="CC87" s="210"/>
      <c r="CD87" s="211"/>
      <c r="CE87" s="209"/>
      <c r="CG87" s="208"/>
      <c r="CL87" s="209"/>
      <c r="CM87" s="209"/>
      <c r="CN87" s="209"/>
      <c r="CO87" s="210"/>
      <c r="CP87" s="211"/>
      <c r="CQ87" s="209"/>
      <c r="CS87" s="208"/>
      <c r="CX87" s="209"/>
      <c r="CY87" s="209"/>
      <c r="CZ87" s="209"/>
      <c r="DA87" s="210"/>
      <c r="DB87" s="211"/>
      <c r="DC87" s="209"/>
      <c r="DE87" s="208"/>
      <c r="DJ87" s="209"/>
      <c r="DK87" s="209"/>
      <c r="DL87" s="209"/>
      <c r="DM87" s="210"/>
      <c r="DN87" s="211"/>
      <c r="DO87" s="209"/>
      <c r="DQ87" s="208"/>
      <c r="DV87" s="209"/>
      <c r="DW87" s="209"/>
      <c r="DX87" s="209"/>
      <c r="DY87" s="210"/>
      <c r="DZ87" s="211"/>
      <c r="EA87" s="209"/>
      <c r="EC87" s="208"/>
      <c r="EH87" s="209"/>
      <c r="EI87" s="209"/>
      <c r="EJ87" s="209"/>
      <c r="EK87" s="210"/>
      <c r="EL87" s="211"/>
      <c r="EM87" s="209"/>
      <c r="EO87" s="208"/>
      <c r="ET87" s="209"/>
      <c r="EU87" s="209"/>
      <c r="EV87" s="209"/>
      <c r="EW87" s="210"/>
      <c r="EX87" s="211"/>
      <c r="EY87" s="209"/>
      <c r="FA87" s="208"/>
      <c r="FF87" s="209"/>
      <c r="FG87" s="209"/>
      <c r="FH87" s="209"/>
      <c r="FI87" s="210"/>
      <c r="FJ87" s="211"/>
      <c r="FK87" s="209"/>
      <c r="FM87" s="208"/>
      <c r="FR87" s="209"/>
      <c r="FS87" s="209"/>
      <c r="FT87" s="209"/>
      <c r="FU87" s="210"/>
      <c r="FV87" s="211"/>
      <c r="FW87" s="209"/>
      <c r="FY87" s="208"/>
      <c r="GD87" s="209"/>
      <c r="GE87" s="209"/>
      <c r="GF87" s="209"/>
      <c r="GG87" s="210"/>
      <c r="GH87" s="211"/>
      <c r="GI87" s="209"/>
      <c r="GK87" s="208"/>
      <c r="GP87" s="209"/>
      <c r="GQ87" s="209"/>
      <c r="GR87" s="209"/>
      <c r="GS87" s="210"/>
      <c r="GT87" s="211"/>
      <c r="GU87" s="209"/>
      <c r="GW87" s="208"/>
      <c r="HB87" s="209"/>
      <c r="HC87" s="209"/>
      <c r="HD87" s="209"/>
      <c r="HE87" s="210"/>
      <c r="HF87" s="211"/>
      <c r="HG87" s="209"/>
      <c r="HI87" s="208"/>
      <c r="HN87" s="209"/>
      <c r="HO87" s="209"/>
      <c r="HP87" s="209"/>
      <c r="HQ87" s="210"/>
      <c r="HR87" s="211"/>
      <c r="HS87" s="209"/>
      <c r="HU87" s="208"/>
      <c r="HZ87" s="209"/>
      <c r="IA87" s="209"/>
      <c r="IB87" s="209"/>
      <c r="IC87" s="210"/>
      <c r="ID87" s="211"/>
      <c r="IE87" s="209"/>
      <c r="IG87" s="208"/>
      <c r="IL87" s="209"/>
      <c r="IM87" s="209"/>
      <c r="IN87" s="209"/>
      <c r="IO87" s="210"/>
      <c r="IP87" s="211"/>
      <c r="IQ87" s="209"/>
      <c r="IS87" s="208"/>
      <c r="IX87" s="209"/>
      <c r="IY87" s="209"/>
      <c r="IZ87" s="209"/>
      <c r="JA87" s="210"/>
      <c r="JB87" s="211"/>
      <c r="JC87" s="209"/>
      <c r="JE87" s="208"/>
      <c r="JJ87" s="209"/>
      <c r="JK87" s="209"/>
      <c r="JL87" s="209"/>
      <c r="JM87" s="210"/>
      <c r="JN87" s="211"/>
      <c r="JO87" s="209"/>
      <c r="JQ87" s="208"/>
      <c r="JV87" s="209"/>
      <c r="JW87" s="209"/>
      <c r="JX87" s="209"/>
      <c r="JY87" s="210"/>
      <c r="JZ87" s="211"/>
      <c r="KA87" s="209"/>
      <c r="KC87" s="208"/>
      <c r="KH87" s="209"/>
      <c r="KI87" s="209"/>
      <c r="KJ87" s="209"/>
      <c r="KK87" s="210"/>
      <c r="KL87" s="211"/>
      <c r="KM87" s="209"/>
      <c r="KO87" s="208"/>
      <c r="KT87" s="209"/>
      <c r="KU87" s="209"/>
      <c r="KV87" s="209"/>
      <c r="KW87" s="210"/>
      <c r="KX87" s="211"/>
      <c r="KY87" s="209"/>
      <c r="LA87" s="208"/>
      <c r="LF87" s="209"/>
      <c r="LG87" s="209"/>
      <c r="LH87" s="209"/>
      <c r="LI87" s="210"/>
      <c r="LJ87" s="211"/>
      <c r="LK87" s="209"/>
      <c r="LM87" s="208"/>
      <c r="LR87" s="209"/>
      <c r="LS87" s="209"/>
      <c r="LT87" s="209"/>
      <c r="LU87" s="210"/>
      <c r="LV87" s="211"/>
      <c r="LW87" s="209"/>
      <c r="LY87" s="208"/>
      <c r="MD87" s="209"/>
      <c r="ME87" s="209"/>
      <c r="MF87" s="209"/>
      <c r="MG87" s="210"/>
      <c r="MH87" s="211"/>
      <c r="MI87" s="209"/>
      <c r="MK87" s="208"/>
      <c r="MP87" s="209"/>
      <c r="MQ87" s="209"/>
      <c r="MR87" s="209"/>
      <c r="MS87" s="210"/>
      <c r="MT87" s="211"/>
      <c r="MU87" s="209"/>
      <c r="MW87" s="208"/>
      <c r="NB87" s="209"/>
      <c r="NC87" s="209"/>
      <c r="ND87" s="209"/>
      <c r="NE87" s="210"/>
      <c r="NF87" s="211"/>
      <c r="NG87" s="209"/>
      <c r="NI87" s="208"/>
      <c r="NN87" s="209"/>
      <c r="NO87" s="209"/>
      <c r="NP87" s="209"/>
      <c r="NQ87" s="210"/>
      <c r="NR87" s="211"/>
      <c r="NS87" s="209"/>
      <c r="NU87" s="208"/>
      <c r="NZ87" s="209"/>
      <c r="OA87" s="209"/>
      <c r="OB87" s="209"/>
      <c r="OC87" s="210"/>
      <c r="OD87" s="211"/>
      <c r="OE87" s="209"/>
      <c r="OG87" s="208"/>
      <c r="OL87" s="209"/>
      <c r="OM87" s="209"/>
      <c r="ON87" s="209"/>
      <c r="OO87" s="210"/>
      <c r="OP87" s="211"/>
      <c r="OQ87" s="209"/>
      <c r="OS87" s="208"/>
      <c r="OX87" s="209"/>
      <c r="OY87" s="209"/>
      <c r="OZ87" s="209"/>
      <c r="PA87" s="210"/>
      <c r="PB87" s="211"/>
      <c r="PC87" s="209"/>
      <c r="PE87" s="208"/>
      <c r="PJ87" s="209"/>
      <c r="PK87" s="209"/>
      <c r="PL87" s="209"/>
      <c r="PM87" s="210"/>
      <c r="PN87" s="211"/>
      <c r="PO87" s="209"/>
      <c r="PQ87" s="208"/>
      <c r="PV87" s="209"/>
      <c r="PW87" s="209"/>
      <c r="PX87" s="209"/>
      <c r="PY87" s="210"/>
      <c r="PZ87" s="211"/>
      <c r="QA87" s="209"/>
      <c r="QC87" s="208"/>
      <c r="QH87" s="209"/>
      <c r="QI87" s="209"/>
      <c r="QJ87" s="209"/>
      <c r="QK87" s="210"/>
      <c r="QL87" s="211"/>
      <c r="QM87" s="209"/>
      <c r="QO87" s="208"/>
      <c r="QT87" s="209"/>
      <c r="QU87" s="209"/>
      <c r="QV87" s="209"/>
      <c r="QW87" s="210"/>
      <c r="QX87" s="211"/>
      <c r="QY87" s="209"/>
      <c r="RA87" s="208"/>
      <c r="RF87" s="209"/>
      <c r="RG87" s="209"/>
      <c r="RH87" s="209"/>
      <c r="RI87" s="210"/>
      <c r="RJ87" s="211"/>
      <c r="RK87" s="209"/>
      <c r="RM87" s="208"/>
      <c r="RR87" s="209"/>
      <c r="RS87" s="209"/>
      <c r="RT87" s="209"/>
      <c r="RU87" s="210"/>
      <c r="RV87" s="211"/>
      <c r="RW87" s="209"/>
      <c r="RY87" s="208"/>
      <c r="SD87" s="209"/>
      <c r="SE87" s="209"/>
      <c r="SF87" s="209"/>
      <c r="SG87" s="210"/>
      <c r="SH87" s="211"/>
      <c r="SI87" s="209"/>
      <c r="SK87" s="208"/>
      <c r="SP87" s="209"/>
      <c r="SQ87" s="209"/>
      <c r="SR87" s="209"/>
      <c r="SS87" s="210"/>
      <c r="ST87" s="211"/>
      <c r="SU87" s="209"/>
      <c r="SW87" s="208"/>
      <c r="TB87" s="209"/>
      <c r="TC87" s="209"/>
      <c r="TD87" s="209"/>
      <c r="TE87" s="210"/>
      <c r="TF87" s="211"/>
      <c r="TG87" s="209"/>
      <c r="TI87" s="208"/>
      <c r="TN87" s="209"/>
      <c r="TO87" s="209"/>
      <c r="TP87" s="209"/>
      <c r="TQ87" s="210"/>
      <c r="TR87" s="211"/>
      <c r="TS87" s="209"/>
      <c r="TU87" s="208"/>
      <c r="TZ87" s="209"/>
      <c r="UA87" s="209"/>
      <c r="UB87" s="209"/>
      <c r="UC87" s="210"/>
      <c r="UD87" s="211"/>
      <c r="UE87" s="209"/>
      <c r="UG87" s="208"/>
      <c r="UL87" s="209"/>
      <c r="UM87" s="209"/>
      <c r="UN87" s="209"/>
      <c r="UO87" s="210"/>
      <c r="UP87" s="211"/>
      <c r="UQ87" s="209"/>
      <c r="US87" s="208"/>
      <c r="UX87" s="209"/>
      <c r="UY87" s="209"/>
      <c r="UZ87" s="209"/>
      <c r="VA87" s="210"/>
      <c r="VB87" s="211"/>
      <c r="VC87" s="209"/>
      <c r="VE87" s="208"/>
      <c r="VJ87" s="209"/>
      <c r="VK87" s="209"/>
      <c r="VL87" s="209"/>
      <c r="VM87" s="210"/>
      <c r="VN87" s="211"/>
      <c r="VO87" s="209"/>
      <c r="VQ87" s="208"/>
      <c r="VV87" s="209"/>
      <c r="VW87" s="209"/>
      <c r="VX87" s="209"/>
      <c r="VY87" s="210"/>
      <c r="VZ87" s="211"/>
      <c r="WA87" s="209"/>
      <c r="WC87" s="208"/>
      <c r="WH87" s="209"/>
      <c r="WI87" s="209"/>
      <c r="WJ87" s="209"/>
      <c r="WK87" s="210"/>
      <c r="WL87" s="211"/>
      <c r="WM87" s="209"/>
      <c r="WO87" s="208"/>
      <c r="WT87" s="209"/>
      <c r="WU87" s="209"/>
      <c r="WV87" s="209"/>
      <c r="WW87" s="210"/>
      <c r="WX87" s="211"/>
      <c r="WY87" s="209"/>
      <c r="XA87" s="208"/>
      <c r="XF87" s="209"/>
      <c r="XG87" s="209"/>
      <c r="XH87" s="209"/>
      <c r="XI87" s="210"/>
      <c r="XJ87" s="211"/>
      <c r="XK87" s="209"/>
      <c r="XM87" s="208"/>
      <c r="XR87" s="209"/>
      <c r="XS87" s="209"/>
      <c r="XT87" s="209"/>
      <c r="XU87" s="210"/>
      <c r="XV87" s="211"/>
      <c r="XW87" s="209"/>
      <c r="XY87" s="208"/>
      <c r="YD87" s="209"/>
      <c r="YE87" s="209"/>
      <c r="YF87" s="209"/>
      <c r="YG87" s="210"/>
      <c r="YH87" s="211"/>
      <c r="YI87" s="209"/>
      <c r="YK87" s="208"/>
      <c r="YP87" s="209"/>
      <c r="YQ87" s="209"/>
      <c r="YR87" s="209"/>
      <c r="YS87" s="210"/>
      <c r="YT87" s="211"/>
      <c r="YU87" s="209"/>
      <c r="YW87" s="208"/>
      <c r="ZB87" s="209"/>
      <c r="ZC87" s="209"/>
      <c r="ZD87" s="209"/>
      <c r="ZE87" s="210"/>
      <c r="ZF87" s="211"/>
      <c r="ZG87" s="209"/>
      <c r="ZI87" s="208"/>
      <c r="ZN87" s="209"/>
      <c r="ZO87" s="209"/>
      <c r="ZP87" s="209"/>
      <c r="ZQ87" s="210"/>
      <c r="ZR87" s="211"/>
      <c r="ZS87" s="209"/>
      <c r="ZU87" s="208"/>
      <c r="ZZ87" s="209"/>
      <c r="AAA87" s="209"/>
      <c r="AAB87" s="209"/>
      <c r="AAC87" s="210"/>
      <c r="AAD87" s="211"/>
      <c r="AAE87" s="209"/>
      <c r="AAG87" s="208"/>
      <c r="AAL87" s="209"/>
      <c r="AAM87" s="209"/>
      <c r="AAN87" s="209"/>
      <c r="AAO87" s="210"/>
      <c r="AAP87" s="211"/>
      <c r="AAQ87" s="209"/>
      <c r="AAS87" s="208"/>
      <c r="AAX87" s="209"/>
      <c r="AAY87" s="209"/>
      <c r="AAZ87" s="209"/>
      <c r="ABA87" s="210"/>
      <c r="ABB87" s="211"/>
      <c r="ABC87" s="209"/>
      <c r="ABE87" s="208"/>
      <c r="ABJ87" s="209"/>
      <c r="ABK87" s="209"/>
      <c r="ABL87" s="209"/>
      <c r="ABM87" s="210"/>
      <c r="ABN87" s="211"/>
      <c r="ABO87" s="209"/>
      <c r="ABQ87" s="208"/>
      <c r="ABV87" s="209"/>
      <c r="ABW87" s="209"/>
      <c r="ABX87" s="209"/>
      <c r="ABY87" s="210"/>
      <c r="ABZ87" s="211"/>
      <c r="ACA87" s="209"/>
      <c r="ACC87" s="208"/>
      <c r="ACH87" s="209"/>
      <c r="ACI87" s="209"/>
      <c r="ACJ87" s="209"/>
      <c r="ACK87" s="210"/>
      <c r="ACL87" s="211"/>
      <c r="ACM87" s="209"/>
      <c r="ACO87" s="208"/>
      <c r="ACT87" s="209"/>
      <c r="ACU87" s="209"/>
      <c r="ACV87" s="209"/>
      <c r="ACW87" s="210"/>
      <c r="ACX87" s="211"/>
      <c r="ACY87" s="209"/>
      <c r="ADA87" s="208"/>
      <c r="ADF87" s="209"/>
      <c r="ADG87" s="209"/>
      <c r="ADH87" s="209"/>
      <c r="ADI87" s="210"/>
      <c r="ADJ87" s="211"/>
      <c r="ADK87" s="209"/>
      <c r="ADM87" s="208"/>
      <c r="ADR87" s="209"/>
      <c r="ADS87" s="209"/>
      <c r="ADT87" s="209"/>
      <c r="ADU87" s="210"/>
      <c r="ADV87" s="211"/>
      <c r="ADW87" s="209"/>
      <c r="ADY87" s="208"/>
      <c r="AED87" s="209"/>
      <c r="AEE87" s="209"/>
      <c r="AEF87" s="209"/>
      <c r="AEG87" s="210"/>
      <c r="AEH87" s="211"/>
      <c r="AEI87" s="209"/>
      <c r="AEK87" s="208"/>
      <c r="AEP87" s="209"/>
      <c r="AEQ87" s="209"/>
      <c r="AER87" s="209"/>
      <c r="AES87" s="210"/>
      <c r="AET87" s="211"/>
      <c r="AEU87" s="209"/>
      <c r="AEW87" s="208"/>
      <c r="AFB87" s="209"/>
      <c r="AFC87" s="209"/>
      <c r="AFD87" s="209"/>
      <c r="AFE87" s="210"/>
      <c r="AFF87" s="211"/>
      <c r="AFG87" s="209"/>
      <c r="AFI87" s="208"/>
      <c r="AFN87" s="209"/>
      <c r="AFO87" s="209"/>
      <c r="AFP87" s="209"/>
      <c r="AFQ87" s="210"/>
      <c r="AFR87" s="211"/>
      <c r="AFS87" s="209"/>
      <c r="AFU87" s="208"/>
      <c r="AFZ87" s="209"/>
      <c r="AGA87" s="209"/>
      <c r="AGB87" s="209"/>
      <c r="AGC87" s="210"/>
      <c r="AGD87" s="211"/>
      <c r="AGE87" s="209"/>
      <c r="AGG87" s="208"/>
      <c r="AGL87" s="209"/>
      <c r="AGM87" s="209"/>
      <c r="AGN87" s="209"/>
      <c r="AGO87" s="210"/>
      <c r="AGP87" s="211"/>
      <c r="AGQ87" s="209"/>
      <c r="AGS87" s="208"/>
      <c r="AGX87" s="209"/>
      <c r="AGY87" s="209"/>
      <c r="AGZ87" s="209"/>
      <c r="AHA87" s="210"/>
      <c r="AHB87" s="211"/>
      <c r="AHC87" s="209"/>
      <c r="AHE87" s="208"/>
      <c r="AHJ87" s="209"/>
      <c r="AHK87" s="209"/>
      <c r="AHL87" s="209"/>
      <c r="AHM87" s="210"/>
      <c r="AHN87" s="211"/>
      <c r="AHO87" s="209"/>
      <c r="AHQ87" s="208"/>
      <c r="AHV87" s="209"/>
      <c r="AHW87" s="209"/>
      <c r="AHX87" s="209"/>
      <c r="AHY87" s="210"/>
      <c r="AHZ87" s="211"/>
      <c r="AIA87" s="209"/>
      <c r="AIC87" s="208"/>
      <c r="AIH87" s="209"/>
      <c r="AII87" s="209"/>
      <c r="AIJ87" s="209"/>
      <c r="AIK87" s="210"/>
      <c r="AIL87" s="211"/>
      <c r="AIM87" s="209"/>
      <c r="AIO87" s="208"/>
      <c r="AIT87" s="209"/>
      <c r="AIU87" s="209"/>
      <c r="AIV87" s="209"/>
      <c r="AIW87" s="210"/>
      <c r="AIX87" s="211"/>
      <c r="AIY87" s="209"/>
      <c r="AJA87" s="208"/>
      <c r="AJF87" s="209"/>
      <c r="AJG87" s="209"/>
      <c r="AJH87" s="209"/>
      <c r="AJI87" s="210"/>
      <c r="AJJ87" s="211"/>
      <c r="AJK87" s="209"/>
      <c r="AJM87" s="208"/>
      <c r="AJR87" s="209"/>
      <c r="AJS87" s="209"/>
      <c r="AJT87" s="209"/>
      <c r="AJU87" s="210"/>
      <c r="AJV87" s="211"/>
      <c r="AJW87" s="209"/>
      <c r="AJY87" s="208"/>
      <c r="AKD87" s="209"/>
      <c r="AKE87" s="209"/>
      <c r="AKF87" s="209"/>
      <c r="AKG87" s="210"/>
      <c r="AKH87" s="211"/>
      <c r="AKI87" s="209"/>
      <c r="AKK87" s="208"/>
      <c r="AKP87" s="209"/>
      <c r="AKQ87" s="209"/>
      <c r="AKR87" s="209"/>
      <c r="AKS87" s="210"/>
      <c r="AKT87" s="211"/>
      <c r="AKU87" s="209"/>
      <c r="AKW87" s="208"/>
      <c r="ALB87" s="209"/>
      <c r="ALC87" s="209"/>
      <c r="ALD87" s="209"/>
      <c r="ALE87" s="210"/>
      <c r="ALF87" s="211"/>
      <c r="ALG87" s="209"/>
      <c r="ALI87" s="208"/>
      <c r="ALN87" s="209"/>
      <c r="ALO87" s="209"/>
      <c r="ALP87" s="209"/>
      <c r="ALQ87" s="210"/>
      <c r="ALR87" s="211"/>
      <c r="ALS87" s="209"/>
      <c r="ALU87" s="208"/>
      <c r="ALZ87" s="209"/>
      <c r="AMA87" s="209"/>
      <c r="AMB87" s="209"/>
      <c r="AMC87" s="210"/>
      <c r="AMD87" s="211"/>
      <c r="AME87" s="209"/>
      <c r="AMG87" s="208"/>
      <c r="AML87" s="209"/>
      <c r="AMM87" s="209"/>
      <c r="AMN87" s="209"/>
      <c r="AMO87" s="210"/>
      <c r="AMP87" s="211"/>
      <c r="AMQ87" s="209"/>
      <c r="AMS87" s="208"/>
      <c r="AMX87" s="209"/>
      <c r="AMY87" s="209"/>
      <c r="AMZ87" s="209"/>
      <c r="ANA87" s="210"/>
      <c r="ANB87" s="211"/>
      <c r="ANC87" s="209"/>
      <c r="ANE87" s="208"/>
      <c r="ANJ87" s="209"/>
      <c r="ANK87" s="209"/>
      <c r="ANL87" s="209"/>
      <c r="ANM87" s="210"/>
      <c r="ANN87" s="211"/>
      <c r="ANO87" s="209"/>
      <c r="ANQ87" s="208"/>
      <c r="ANV87" s="209"/>
      <c r="ANW87" s="209"/>
      <c r="ANX87" s="209"/>
      <c r="ANY87" s="210"/>
      <c r="ANZ87" s="211"/>
      <c r="AOA87" s="209"/>
      <c r="AOC87" s="208"/>
      <c r="AOH87" s="209"/>
      <c r="AOI87" s="209"/>
      <c r="AOJ87" s="209"/>
      <c r="AOK87" s="210"/>
      <c r="AOL87" s="211"/>
      <c r="AOM87" s="209"/>
      <c r="AOO87" s="208"/>
      <c r="AOT87" s="209"/>
      <c r="AOU87" s="209"/>
      <c r="AOV87" s="209"/>
      <c r="AOW87" s="210"/>
      <c r="AOX87" s="211"/>
      <c r="AOY87" s="209"/>
      <c r="APA87" s="208"/>
      <c r="APF87" s="209"/>
      <c r="APG87" s="209"/>
      <c r="APH87" s="209"/>
      <c r="API87" s="210"/>
      <c r="APJ87" s="211"/>
      <c r="APK87" s="209"/>
      <c r="APM87" s="208"/>
      <c r="APR87" s="209"/>
      <c r="APS87" s="209"/>
      <c r="APT87" s="209"/>
      <c r="APU87" s="210"/>
      <c r="APV87" s="211"/>
      <c r="APW87" s="209"/>
      <c r="APY87" s="208"/>
      <c r="AQD87" s="209"/>
      <c r="AQE87" s="209"/>
      <c r="AQF87" s="209"/>
      <c r="AQG87" s="210"/>
      <c r="AQH87" s="211"/>
      <c r="AQI87" s="209"/>
      <c r="AQK87" s="208"/>
      <c r="AQP87" s="209"/>
      <c r="AQQ87" s="209"/>
      <c r="AQR87" s="209"/>
      <c r="AQS87" s="210"/>
      <c r="AQT87" s="211"/>
      <c r="AQU87" s="209"/>
      <c r="AQW87" s="208"/>
      <c r="ARB87" s="209"/>
      <c r="ARC87" s="209"/>
      <c r="ARD87" s="209"/>
      <c r="ARE87" s="210"/>
      <c r="ARF87" s="211"/>
      <c r="ARG87" s="209"/>
      <c r="ARI87" s="208"/>
      <c r="ARN87" s="209"/>
      <c r="ARO87" s="209"/>
      <c r="ARP87" s="209"/>
      <c r="ARQ87" s="210"/>
      <c r="ARR87" s="211"/>
      <c r="ARS87" s="209"/>
      <c r="ARU87" s="208"/>
      <c r="ARZ87" s="209"/>
      <c r="ASA87" s="209"/>
      <c r="ASB87" s="209"/>
      <c r="ASC87" s="210"/>
      <c r="ASD87" s="211"/>
      <c r="ASE87" s="209"/>
      <c r="ASG87" s="208"/>
      <c r="ASL87" s="209"/>
      <c r="ASM87" s="209"/>
      <c r="ASN87" s="209"/>
      <c r="ASO87" s="210"/>
      <c r="ASP87" s="211"/>
      <c r="ASQ87" s="209"/>
      <c r="ASS87" s="208"/>
      <c r="ASX87" s="209"/>
      <c r="ASY87" s="209"/>
      <c r="ASZ87" s="209"/>
      <c r="ATA87" s="210"/>
      <c r="ATB87" s="211"/>
      <c r="ATC87" s="209"/>
      <c r="ATE87" s="208"/>
      <c r="ATJ87" s="209"/>
      <c r="ATK87" s="209"/>
      <c r="ATL87" s="209"/>
      <c r="ATM87" s="210"/>
      <c r="ATN87" s="211"/>
      <c r="ATO87" s="209"/>
      <c r="ATQ87" s="208"/>
      <c r="ATV87" s="209"/>
      <c r="ATW87" s="209"/>
      <c r="ATX87" s="209"/>
      <c r="ATY87" s="210"/>
      <c r="ATZ87" s="211"/>
      <c r="AUA87" s="209"/>
      <c r="AUC87" s="208"/>
      <c r="AUH87" s="209"/>
      <c r="AUI87" s="209"/>
      <c r="AUJ87" s="209"/>
      <c r="AUK87" s="210"/>
      <c r="AUL87" s="211"/>
      <c r="AUM87" s="209"/>
      <c r="AUO87" s="208"/>
      <c r="AUT87" s="209"/>
      <c r="AUU87" s="209"/>
      <c r="AUV87" s="209"/>
      <c r="AUW87" s="210"/>
      <c r="AUX87" s="211"/>
      <c r="AUY87" s="209"/>
      <c r="AVA87" s="208"/>
      <c r="AVF87" s="209"/>
      <c r="AVG87" s="209"/>
      <c r="AVH87" s="209"/>
      <c r="AVI87" s="210"/>
      <c r="AVJ87" s="211"/>
      <c r="AVK87" s="209"/>
      <c r="AVM87" s="208"/>
      <c r="AVR87" s="209"/>
      <c r="AVS87" s="209"/>
      <c r="AVT87" s="209"/>
      <c r="AVU87" s="210"/>
      <c r="AVV87" s="211"/>
      <c r="AVW87" s="209"/>
      <c r="AVY87" s="208"/>
      <c r="AWD87" s="209"/>
      <c r="AWE87" s="209"/>
      <c r="AWF87" s="209"/>
      <c r="AWG87" s="210"/>
      <c r="AWH87" s="211"/>
      <c r="AWI87" s="209"/>
      <c r="AWK87" s="208"/>
      <c r="AWP87" s="209"/>
      <c r="AWQ87" s="209"/>
      <c r="AWR87" s="209"/>
      <c r="AWS87" s="210"/>
      <c r="AWT87" s="211"/>
      <c r="AWU87" s="209"/>
      <c r="AWW87" s="208"/>
      <c r="AXB87" s="209"/>
      <c r="AXC87" s="209"/>
      <c r="AXD87" s="209"/>
      <c r="AXE87" s="210"/>
      <c r="AXF87" s="211"/>
      <c r="AXG87" s="209"/>
      <c r="AXI87" s="208"/>
      <c r="AXN87" s="209"/>
      <c r="AXO87" s="209"/>
      <c r="AXP87" s="209"/>
      <c r="AXQ87" s="210"/>
      <c r="AXR87" s="211"/>
      <c r="AXS87" s="209"/>
      <c r="AXU87" s="208"/>
      <c r="AXZ87" s="209"/>
      <c r="AYA87" s="209"/>
      <c r="AYB87" s="209"/>
      <c r="AYC87" s="210"/>
      <c r="AYD87" s="211"/>
      <c r="AYE87" s="209"/>
      <c r="AYG87" s="208"/>
      <c r="AYL87" s="209"/>
      <c r="AYM87" s="209"/>
      <c r="AYN87" s="209"/>
      <c r="AYO87" s="210"/>
      <c r="AYP87" s="211"/>
      <c r="AYQ87" s="209"/>
      <c r="AYS87" s="208"/>
      <c r="AYX87" s="209"/>
      <c r="AYY87" s="209"/>
      <c r="AYZ87" s="209"/>
      <c r="AZA87" s="210"/>
      <c r="AZB87" s="211"/>
      <c r="AZC87" s="209"/>
      <c r="AZE87" s="208"/>
      <c r="AZJ87" s="209"/>
      <c r="AZK87" s="209"/>
      <c r="AZL87" s="209"/>
      <c r="AZM87" s="210"/>
      <c r="AZN87" s="211"/>
      <c r="AZO87" s="209"/>
      <c r="AZQ87" s="208"/>
      <c r="AZV87" s="209"/>
      <c r="AZW87" s="209"/>
      <c r="AZX87" s="209"/>
      <c r="AZY87" s="210"/>
      <c r="AZZ87" s="211"/>
      <c r="BAA87" s="209"/>
      <c r="BAC87" s="208"/>
      <c r="BAH87" s="209"/>
      <c r="BAI87" s="209"/>
      <c r="BAJ87" s="209"/>
      <c r="BAK87" s="210"/>
      <c r="BAL87" s="211"/>
      <c r="BAM87" s="209"/>
      <c r="BAO87" s="208"/>
      <c r="BAT87" s="209"/>
      <c r="BAU87" s="209"/>
      <c r="BAV87" s="209"/>
      <c r="BAW87" s="210"/>
      <c r="BAX87" s="211"/>
      <c r="BAY87" s="209"/>
      <c r="BBA87" s="208"/>
      <c r="BBF87" s="209"/>
      <c r="BBG87" s="209"/>
      <c r="BBH87" s="209"/>
      <c r="BBI87" s="210"/>
      <c r="BBJ87" s="211"/>
      <c r="BBK87" s="209"/>
      <c r="BBM87" s="208"/>
      <c r="BBR87" s="209"/>
      <c r="BBS87" s="209"/>
      <c r="BBT87" s="209"/>
      <c r="BBU87" s="210"/>
      <c r="BBV87" s="211"/>
      <c r="BBW87" s="209"/>
      <c r="BBY87" s="208"/>
      <c r="BCD87" s="209"/>
      <c r="BCE87" s="209"/>
      <c r="BCF87" s="209"/>
      <c r="BCG87" s="210"/>
      <c r="BCH87" s="211"/>
      <c r="BCI87" s="209"/>
      <c r="BCK87" s="208"/>
      <c r="BCP87" s="209"/>
      <c r="BCQ87" s="209"/>
      <c r="BCR87" s="209"/>
      <c r="BCS87" s="210"/>
      <c r="BCT87" s="211"/>
      <c r="BCU87" s="209"/>
      <c r="BCW87" s="208"/>
      <c r="BDB87" s="209"/>
      <c r="BDC87" s="209"/>
      <c r="BDD87" s="209"/>
      <c r="BDE87" s="210"/>
      <c r="BDF87" s="211"/>
      <c r="BDG87" s="209"/>
      <c r="BDI87" s="208"/>
      <c r="BDN87" s="209"/>
      <c r="BDO87" s="209"/>
      <c r="BDP87" s="209"/>
      <c r="BDQ87" s="210"/>
      <c r="BDR87" s="211"/>
      <c r="BDS87" s="209"/>
      <c r="BDU87" s="208"/>
      <c r="BDZ87" s="209"/>
      <c r="BEA87" s="209"/>
      <c r="BEB87" s="209"/>
      <c r="BEC87" s="210"/>
      <c r="BED87" s="211"/>
      <c r="BEE87" s="209"/>
      <c r="BEG87" s="208"/>
      <c r="BEL87" s="209"/>
      <c r="BEM87" s="209"/>
      <c r="BEN87" s="209"/>
      <c r="BEO87" s="210"/>
      <c r="BEP87" s="211"/>
      <c r="BEQ87" s="209"/>
      <c r="BES87" s="208"/>
      <c r="BEX87" s="209"/>
      <c r="BEY87" s="209"/>
      <c r="BEZ87" s="209"/>
      <c r="BFA87" s="210"/>
      <c r="BFB87" s="211"/>
      <c r="BFC87" s="209"/>
      <c r="BFE87" s="208"/>
      <c r="BFJ87" s="209"/>
      <c r="BFK87" s="209"/>
      <c r="BFL87" s="209"/>
      <c r="BFM87" s="210"/>
      <c r="BFN87" s="211"/>
      <c r="BFO87" s="209"/>
      <c r="BFQ87" s="208"/>
      <c r="BFV87" s="209"/>
      <c r="BFW87" s="209"/>
      <c r="BFX87" s="209"/>
      <c r="BFY87" s="210"/>
      <c r="BFZ87" s="211"/>
      <c r="BGA87" s="209"/>
      <c r="BGC87" s="208"/>
      <c r="BGH87" s="209"/>
      <c r="BGI87" s="209"/>
      <c r="BGJ87" s="209"/>
      <c r="BGK87" s="210"/>
      <c r="BGL87" s="211"/>
      <c r="BGM87" s="209"/>
      <c r="BGO87" s="208"/>
      <c r="BGT87" s="209"/>
      <c r="BGU87" s="209"/>
      <c r="BGV87" s="209"/>
      <c r="BGW87" s="210"/>
      <c r="BGX87" s="211"/>
      <c r="BGY87" s="209"/>
      <c r="BHA87" s="208"/>
      <c r="BHF87" s="209"/>
      <c r="BHG87" s="209"/>
      <c r="BHH87" s="209"/>
      <c r="BHI87" s="210"/>
      <c r="BHJ87" s="211"/>
      <c r="BHK87" s="209"/>
      <c r="BHM87" s="208"/>
      <c r="BHR87" s="209"/>
      <c r="BHS87" s="209"/>
      <c r="BHT87" s="209"/>
      <c r="BHU87" s="210"/>
      <c r="BHV87" s="211"/>
      <c r="BHW87" s="209"/>
      <c r="BHY87" s="208"/>
      <c r="BID87" s="209"/>
      <c r="BIE87" s="209"/>
      <c r="BIF87" s="209"/>
      <c r="BIG87" s="210"/>
      <c r="BIH87" s="211"/>
      <c r="BII87" s="209"/>
      <c r="BIK87" s="208"/>
      <c r="BIP87" s="209"/>
      <c r="BIQ87" s="209"/>
      <c r="BIR87" s="209"/>
      <c r="BIS87" s="210"/>
      <c r="BIT87" s="211"/>
      <c r="BIU87" s="209"/>
      <c r="BIW87" s="208"/>
      <c r="BJB87" s="209"/>
      <c r="BJC87" s="209"/>
      <c r="BJD87" s="209"/>
      <c r="BJE87" s="210"/>
      <c r="BJF87" s="211"/>
      <c r="BJG87" s="209"/>
      <c r="BJI87" s="208"/>
      <c r="BJN87" s="209"/>
      <c r="BJO87" s="209"/>
      <c r="BJP87" s="209"/>
      <c r="BJQ87" s="210"/>
      <c r="BJR87" s="211"/>
      <c r="BJS87" s="209"/>
      <c r="BJU87" s="208"/>
      <c r="BJZ87" s="209"/>
      <c r="BKA87" s="209"/>
      <c r="BKB87" s="209"/>
      <c r="BKC87" s="210"/>
      <c r="BKD87" s="211"/>
      <c r="BKE87" s="209"/>
      <c r="BKG87" s="208"/>
      <c r="BKL87" s="209"/>
      <c r="BKM87" s="209"/>
      <c r="BKN87" s="209"/>
      <c r="BKO87" s="210"/>
      <c r="BKP87" s="211"/>
      <c r="BKQ87" s="209"/>
      <c r="BKS87" s="208"/>
      <c r="BKX87" s="209"/>
      <c r="BKY87" s="209"/>
      <c r="BKZ87" s="209"/>
      <c r="BLA87" s="210"/>
      <c r="BLB87" s="211"/>
      <c r="BLC87" s="209"/>
      <c r="BLE87" s="208"/>
      <c r="BLJ87" s="209"/>
      <c r="BLK87" s="209"/>
      <c r="BLL87" s="209"/>
      <c r="BLM87" s="210"/>
      <c r="BLN87" s="211"/>
      <c r="BLO87" s="209"/>
      <c r="BLQ87" s="208"/>
      <c r="BLV87" s="209"/>
      <c r="BLW87" s="209"/>
      <c r="BLX87" s="209"/>
      <c r="BLY87" s="210"/>
      <c r="BLZ87" s="211"/>
      <c r="BMA87" s="209"/>
      <c r="BMC87" s="208"/>
      <c r="BMH87" s="209"/>
      <c r="BMI87" s="209"/>
      <c r="BMJ87" s="209"/>
      <c r="BMK87" s="210"/>
      <c r="BML87" s="211"/>
      <c r="BMM87" s="209"/>
      <c r="BMO87" s="208"/>
      <c r="BMT87" s="209"/>
      <c r="BMU87" s="209"/>
      <c r="BMV87" s="209"/>
      <c r="BMW87" s="210"/>
      <c r="BMX87" s="211"/>
      <c r="BMY87" s="209"/>
      <c r="BNA87" s="208"/>
      <c r="BNF87" s="209"/>
      <c r="BNG87" s="209"/>
      <c r="BNH87" s="209"/>
      <c r="BNI87" s="210"/>
      <c r="BNJ87" s="211"/>
      <c r="BNK87" s="209"/>
      <c r="BNM87" s="208"/>
      <c r="BNR87" s="209"/>
      <c r="BNS87" s="209"/>
      <c r="BNT87" s="209"/>
      <c r="BNU87" s="210"/>
      <c r="BNV87" s="211"/>
      <c r="BNW87" s="209"/>
      <c r="BNY87" s="208"/>
      <c r="BOD87" s="209"/>
      <c r="BOE87" s="209"/>
      <c r="BOF87" s="209"/>
      <c r="BOG87" s="210"/>
      <c r="BOH87" s="211"/>
      <c r="BOI87" s="209"/>
      <c r="BOK87" s="208"/>
      <c r="BOP87" s="209"/>
      <c r="BOQ87" s="209"/>
      <c r="BOR87" s="209"/>
      <c r="BOS87" s="210"/>
      <c r="BOT87" s="211"/>
      <c r="BOU87" s="209"/>
      <c r="BOW87" s="208"/>
      <c r="BPB87" s="209"/>
      <c r="BPC87" s="209"/>
      <c r="BPD87" s="209"/>
      <c r="BPE87" s="210"/>
      <c r="BPF87" s="211"/>
      <c r="BPG87" s="209"/>
      <c r="BPI87" s="208"/>
      <c r="BPN87" s="209"/>
      <c r="BPO87" s="209"/>
      <c r="BPP87" s="209"/>
      <c r="BPQ87" s="210"/>
      <c r="BPR87" s="211"/>
      <c r="BPS87" s="209"/>
      <c r="BPU87" s="208"/>
      <c r="BPZ87" s="209"/>
      <c r="BQA87" s="209"/>
      <c r="BQB87" s="209"/>
      <c r="BQC87" s="210"/>
      <c r="BQD87" s="211"/>
      <c r="BQE87" s="209"/>
      <c r="BQG87" s="208"/>
      <c r="BQL87" s="209"/>
      <c r="BQM87" s="209"/>
      <c r="BQN87" s="209"/>
      <c r="BQO87" s="210"/>
      <c r="BQP87" s="211"/>
      <c r="BQQ87" s="209"/>
      <c r="BQS87" s="208"/>
      <c r="BQX87" s="209"/>
      <c r="BQY87" s="209"/>
      <c r="BQZ87" s="209"/>
      <c r="BRA87" s="210"/>
      <c r="BRB87" s="211"/>
      <c r="BRC87" s="209"/>
      <c r="BRE87" s="208"/>
      <c r="BRJ87" s="209"/>
      <c r="BRK87" s="209"/>
      <c r="BRL87" s="209"/>
      <c r="BRM87" s="210"/>
      <c r="BRN87" s="211"/>
      <c r="BRO87" s="209"/>
      <c r="BRQ87" s="208"/>
      <c r="BRV87" s="209"/>
      <c r="BRW87" s="209"/>
      <c r="BRX87" s="209"/>
      <c r="BRY87" s="210"/>
      <c r="BRZ87" s="211"/>
      <c r="BSA87" s="209"/>
      <c r="BSC87" s="208"/>
      <c r="BSH87" s="209"/>
      <c r="BSI87" s="209"/>
      <c r="BSJ87" s="209"/>
      <c r="BSK87" s="210"/>
      <c r="BSL87" s="211"/>
      <c r="BSM87" s="209"/>
      <c r="BSO87" s="208"/>
      <c r="BST87" s="209"/>
      <c r="BSU87" s="209"/>
      <c r="BSV87" s="209"/>
      <c r="BSW87" s="210"/>
      <c r="BSX87" s="211"/>
      <c r="BSY87" s="209"/>
      <c r="BTA87" s="208"/>
      <c r="BTF87" s="209"/>
      <c r="BTG87" s="209"/>
      <c r="BTH87" s="209"/>
      <c r="BTI87" s="210"/>
      <c r="BTJ87" s="211"/>
      <c r="BTK87" s="209"/>
      <c r="BTM87" s="208"/>
      <c r="BTR87" s="209"/>
      <c r="BTS87" s="209"/>
      <c r="BTT87" s="209"/>
      <c r="BTU87" s="210"/>
      <c r="BTV87" s="211"/>
      <c r="BTW87" s="209"/>
      <c r="BTY87" s="208"/>
      <c r="BUD87" s="209"/>
      <c r="BUE87" s="209"/>
      <c r="BUF87" s="209"/>
      <c r="BUG87" s="210"/>
      <c r="BUH87" s="211"/>
      <c r="BUI87" s="209"/>
      <c r="BUK87" s="208"/>
      <c r="BUP87" s="209"/>
      <c r="BUQ87" s="209"/>
      <c r="BUR87" s="209"/>
      <c r="BUS87" s="210"/>
      <c r="BUT87" s="211"/>
      <c r="BUU87" s="209"/>
      <c r="BUW87" s="208"/>
      <c r="BVB87" s="209"/>
      <c r="BVC87" s="209"/>
      <c r="BVD87" s="209"/>
      <c r="BVE87" s="210"/>
      <c r="BVF87" s="211"/>
      <c r="BVG87" s="209"/>
      <c r="BVI87" s="208"/>
      <c r="BVN87" s="209"/>
      <c r="BVO87" s="209"/>
      <c r="BVP87" s="209"/>
      <c r="BVQ87" s="210"/>
      <c r="BVR87" s="211"/>
      <c r="BVS87" s="209"/>
      <c r="BVU87" s="208"/>
      <c r="BVZ87" s="209"/>
      <c r="BWA87" s="209"/>
      <c r="BWB87" s="209"/>
      <c r="BWC87" s="210"/>
      <c r="BWD87" s="211"/>
      <c r="BWE87" s="209"/>
      <c r="BWG87" s="208"/>
      <c r="BWL87" s="209"/>
      <c r="BWM87" s="209"/>
      <c r="BWN87" s="209"/>
      <c r="BWO87" s="210"/>
      <c r="BWP87" s="211"/>
      <c r="BWQ87" s="209"/>
      <c r="BWS87" s="208"/>
      <c r="BWX87" s="209"/>
      <c r="BWY87" s="209"/>
      <c r="BWZ87" s="209"/>
      <c r="BXA87" s="210"/>
      <c r="BXB87" s="211"/>
      <c r="BXC87" s="209"/>
      <c r="BXE87" s="208"/>
      <c r="BXJ87" s="209"/>
      <c r="BXK87" s="209"/>
      <c r="BXL87" s="209"/>
      <c r="BXM87" s="210"/>
      <c r="BXN87" s="211"/>
      <c r="BXO87" s="209"/>
      <c r="BXQ87" s="208"/>
      <c r="BXV87" s="209"/>
      <c r="BXW87" s="209"/>
      <c r="BXX87" s="209"/>
      <c r="BXY87" s="210"/>
      <c r="BXZ87" s="211"/>
      <c r="BYA87" s="209"/>
      <c r="BYC87" s="208"/>
      <c r="BYH87" s="209"/>
      <c r="BYI87" s="209"/>
      <c r="BYJ87" s="209"/>
      <c r="BYK87" s="210"/>
      <c r="BYL87" s="211"/>
      <c r="BYM87" s="209"/>
      <c r="BYO87" s="208"/>
      <c r="BYT87" s="209"/>
      <c r="BYU87" s="209"/>
      <c r="BYV87" s="209"/>
      <c r="BYW87" s="210"/>
      <c r="BYX87" s="211"/>
      <c r="BYY87" s="209"/>
      <c r="BZA87" s="208"/>
      <c r="BZF87" s="209"/>
      <c r="BZG87" s="209"/>
      <c r="BZH87" s="209"/>
      <c r="BZI87" s="210"/>
      <c r="BZJ87" s="211"/>
      <c r="BZK87" s="209"/>
      <c r="BZM87" s="208"/>
      <c r="BZR87" s="209"/>
      <c r="BZS87" s="209"/>
      <c r="BZT87" s="209"/>
      <c r="BZU87" s="210"/>
      <c r="BZV87" s="211"/>
      <c r="BZW87" s="209"/>
      <c r="BZY87" s="208"/>
      <c r="CAD87" s="209"/>
      <c r="CAE87" s="209"/>
      <c r="CAF87" s="209"/>
      <c r="CAG87" s="210"/>
      <c r="CAH87" s="211"/>
      <c r="CAI87" s="209"/>
      <c r="CAK87" s="208"/>
      <c r="CAP87" s="209"/>
      <c r="CAQ87" s="209"/>
      <c r="CAR87" s="209"/>
      <c r="CAS87" s="210"/>
      <c r="CAT87" s="211"/>
      <c r="CAU87" s="209"/>
      <c r="CAW87" s="208"/>
      <c r="CBB87" s="209"/>
      <c r="CBC87" s="209"/>
      <c r="CBD87" s="209"/>
      <c r="CBE87" s="210"/>
      <c r="CBF87" s="211"/>
      <c r="CBG87" s="209"/>
      <c r="CBI87" s="208"/>
      <c r="CBN87" s="209"/>
      <c r="CBO87" s="209"/>
      <c r="CBP87" s="209"/>
      <c r="CBQ87" s="210"/>
      <c r="CBR87" s="211"/>
      <c r="CBS87" s="209"/>
      <c r="CBU87" s="208"/>
      <c r="CBZ87" s="209"/>
      <c r="CCA87" s="209"/>
      <c r="CCB87" s="209"/>
      <c r="CCC87" s="210"/>
      <c r="CCD87" s="211"/>
      <c r="CCE87" s="209"/>
      <c r="CCG87" s="208"/>
      <c r="CCL87" s="209"/>
      <c r="CCM87" s="209"/>
      <c r="CCN87" s="209"/>
      <c r="CCO87" s="210"/>
      <c r="CCP87" s="211"/>
      <c r="CCQ87" s="209"/>
      <c r="CCS87" s="208"/>
      <c r="CCX87" s="209"/>
      <c r="CCY87" s="209"/>
      <c r="CCZ87" s="209"/>
      <c r="CDA87" s="210"/>
      <c r="CDB87" s="211"/>
      <c r="CDC87" s="209"/>
      <c r="CDE87" s="208"/>
      <c r="CDJ87" s="209"/>
      <c r="CDK87" s="209"/>
      <c r="CDL87" s="209"/>
      <c r="CDM87" s="210"/>
      <c r="CDN87" s="211"/>
      <c r="CDO87" s="209"/>
      <c r="CDQ87" s="208"/>
      <c r="CDV87" s="209"/>
      <c r="CDW87" s="209"/>
      <c r="CDX87" s="209"/>
      <c r="CDY87" s="210"/>
      <c r="CDZ87" s="211"/>
      <c r="CEA87" s="209"/>
      <c r="CEC87" s="208"/>
      <c r="CEH87" s="209"/>
      <c r="CEI87" s="209"/>
      <c r="CEJ87" s="209"/>
      <c r="CEK87" s="210"/>
      <c r="CEL87" s="211"/>
      <c r="CEM87" s="209"/>
      <c r="CEO87" s="208"/>
      <c r="CET87" s="209"/>
      <c r="CEU87" s="209"/>
      <c r="CEV87" s="209"/>
      <c r="CEW87" s="210"/>
      <c r="CEX87" s="211"/>
      <c r="CEY87" s="209"/>
      <c r="CFA87" s="208"/>
      <c r="CFF87" s="209"/>
      <c r="CFG87" s="209"/>
      <c r="CFH87" s="209"/>
      <c r="CFI87" s="210"/>
      <c r="CFJ87" s="211"/>
      <c r="CFK87" s="209"/>
      <c r="CFM87" s="208"/>
      <c r="CFR87" s="209"/>
      <c r="CFS87" s="209"/>
      <c r="CFT87" s="209"/>
      <c r="CFU87" s="210"/>
      <c r="CFV87" s="211"/>
      <c r="CFW87" s="209"/>
      <c r="CFY87" s="208"/>
      <c r="CGD87" s="209"/>
      <c r="CGE87" s="209"/>
      <c r="CGF87" s="209"/>
      <c r="CGG87" s="210"/>
      <c r="CGH87" s="211"/>
      <c r="CGI87" s="209"/>
      <c r="CGK87" s="208"/>
      <c r="CGP87" s="209"/>
      <c r="CGQ87" s="209"/>
      <c r="CGR87" s="209"/>
      <c r="CGS87" s="210"/>
      <c r="CGT87" s="211"/>
      <c r="CGU87" s="209"/>
      <c r="CGW87" s="208"/>
      <c r="CHB87" s="209"/>
      <c r="CHC87" s="209"/>
      <c r="CHD87" s="209"/>
      <c r="CHE87" s="210"/>
      <c r="CHF87" s="211"/>
      <c r="CHG87" s="209"/>
      <c r="CHI87" s="208"/>
      <c r="CHN87" s="209"/>
      <c r="CHO87" s="209"/>
      <c r="CHP87" s="209"/>
      <c r="CHQ87" s="210"/>
      <c r="CHR87" s="211"/>
      <c r="CHS87" s="209"/>
      <c r="CHU87" s="208"/>
      <c r="CHZ87" s="209"/>
      <c r="CIA87" s="209"/>
      <c r="CIB87" s="209"/>
      <c r="CIC87" s="210"/>
      <c r="CID87" s="211"/>
      <c r="CIE87" s="209"/>
      <c r="CIG87" s="208"/>
      <c r="CIL87" s="209"/>
      <c r="CIM87" s="209"/>
      <c r="CIN87" s="209"/>
      <c r="CIO87" s="210"/>
      <c r="CIP87" s="211"/>
      <c r="CIQ87" s="209"/>
      <c r="CIS87" s="208"/>
      <c r="CIX87" s="209"/>
      <c r="CIY87" s="209"/>
      <c r="CIZ87" s="209"/>
      <c r="CJA87" s="210"/>
      <c r="CJB87" s="211"/>
      <c r="CJC87" s="209"/>
      <c r="CJE87" s="208"/>
      <c r="CJJ87" s="209"/>
      <c r="CJK87" s="209"/>
      <c r="CJL87" s="209"/>
      <c r="CJM87" s="210"/>
      <c r="CJN87" s="211"/>
      <c r="CJO87" s="209"/>
      <c r="CJQ87" s="208"/>
      <c r="CJV87" s="209"/>
      <c r="CJW87" s="209"/>
      <c r="CJX87" s="209"/>
      <c r="CJY87" s="210"/>
      <c r="CJZ87" s="211"/>
      <c r="CKA87" s="209"/>
      <c r="CKC87" s="208"/>
      <c r="CKH87" s="209"/>
      <c r="CKI87" s="209"/>
      <c r="CKJ87" s="209"/>
      <c r="CKK87" s="210"/>
      <c r="CKL87" s="211"/>
      <c r="CKM87" s="209"/>
      <c r="CKO87" s="208"/>
      <c r="CKT87" s="209"/>
      <c r="CKU87" s="209"/>
      <c r="CKV87" s="209"/>
      <c r="CKW87" s="210"/>
      <c r="CKX87" s="211"/>
      <c r="CKY87" s="209"/>
      <c r="CLA87" s="208"/>
      <c r="CLF87" s="209"/>
      <c r="CLG87" s="209"/>
      <c r="CLH87" s="209"/>
      <c r="CLI87" s="210"/>
      <c r="CLJ87" s="211"/>
      <c r="CLK87" s="209"/>
      <c r="CLM87" s="208"/>
      <c r="CLR87" s="209"/>
      <c r="CLS87" s="209"/>
      <c r="CLT87" s="209"/>
      <c r="CLU87" s="210"/>
      <c r="CLV87" s="211"/>
      <c r="CLW87" s="209"/>
      <c r="CLY87" s="208"/>
      <c r="CMD87" s="209"/>
      <c r="CME87" s="209"/>
      <c r="CMF87" s="209"/>
      <c r="CMG87" s="210"/>
      <c r="CMH87" s="211"/>
      <c r="CMI87" s="209"/>
      <c r="CMK87" s="208"/>
      <c r="CMP87" s="209"/>
      <c r="CMQ87" s="209"/>
      <c r="CMR87" s="209"/>
      <c r="CMS87" s="210"/>
      <c r="CMT87" s="211"/>
      <c r="CMU87" s="209"/>
      <c r="CMW87" s="208"/>
      <c r="CNB87" s="209"/>
      <c r="CNC87" s="209"/>
      <c r="CND87" s="209"/>
      <c r="CNE87" s="210"/>
      <c r="CNF87" s="211"/>
      <c r="CNG87" s="209"/>
      <c r="CNI87" s="208"/>
      <c r="CNN87" s="209"/>
      <c r="CNO87" s="209"/>
      <c r="CNP87" s="209"/>
      <c r="CNQ87" s="210"/>
      <c r="CNR87" s="211"/>
      <c r="CNS87" s="209"/>
      <c r="CNU87" s="208"/>
      <c r="CNZ87" s="209"/>
      <c r="COA87" s="209"/>
      <c r="COB87" s="209"/>
      <c r="COC87" s="210"/>
      <c r="COD87" s="211"/>
      <c r="COE87" s="209"/>
      <c r="COG87" s="208"/>
      <c r="COL87" s="209"/>
      <c r="COM87" s="209"/>
      <c r="CON87" s="209"/>
      <c r="COO87" s="210"/>
      <c r="COP87" s="211"/>
      <c r="COQ87" s="209"/>
      <c r="COS87" s="208"/>
      <c r="COX87" s="209"/>
      <c r="COY87" s="209"/>
      <c r="COZ87" s="209"/>
      <c r="CPA87" s="210"/>
      <c r="CPB87" s="211"/>
      <c r="CPC87" s="209"/>
      <c r="CPE87" s="208"/>
      <c r="CPJ87" s="209"/>
      <c r="CPK87" s="209"/>
      <c r="CPL87" s="209"/>
      <c r="CPM87" s="210"/>
      <c r="CPN87" s="211"/>
      <c r="CPO87" s="209"/>
      <c r="CPQ87" s="208"/>
      <c r="CPV87" s="209"/>
      <c r="CPW87" s="209"/>
      <c r="CPX87" s="209"/>
      <c r="CPY87" s="210"/>
      <c r="CPZ87" s="211"/>
      <c r="CQA87" s="209"/>
      <c r="CQC87" s="208"/>
      <c r="CQH87" s="209"/>
      <c r="CQI87" s="209"/>
      <c r="CQJ87" s="209"/>
      <c r="CQK87" s="210"/>
      <c r="CQL87" s="211"/>
      <c r="CQM87" s="209"/>
      <c r="CQO87" s="208"/>
      <c r="CQT87" s="209"/>
      <c r="CQU87" s="209"/>
      <c r="CQV87" s="209"/>
      <c r="CQW87" s="210"/>
      <c r="CQX87" s="211"/>
      <c r="CQY87" s="209"/>
      <c r="CRA87" s="208"/>
      <c r="CRF87" s="209"/>
      <c r="CRG87" s="209"/>
      <c r="CRH87" s="209"/>
      <c r="CRI87" s="210"/>
      <c r="CRJ87" s="211"/>
      <c r="CRK87" s="209"/>
      <c r="CRM87" s="208"/>
      <c r="CRR87" s="209"/>
      <c r="CRS87" s="209"/>
      <c r="CRT87" s="209"/>
      <c r="CRU87" s="210"/>
      <c r="CRV87" s="211"/>
      <c r="CRW87" s="209"/>
      <c r="CRY87" s="208"/>
      <c r="CSD87" s="209"/>
      <c r="CSE87" s="209"/>
      <c r="CSF87" s="209"/>
      <c r="CSG87" s="210"/>
      <c r="CSH87" s="211"/>
      <c r="CSI87" s="209"/>
      <c r="CSK87" s="208"/>
      <c r="CSP87" s="209"/>
      <c r="CSQ87" s="209"/>
      <c r="CSR87" s="209"/>
      <c r="CSS87" s="210"/>
      <c r="CST87" s="211"/>
      <c r="CSU87" s="209"/>
      <c r="CSW87" s="208"/>
      <c r="CTB87" s="209"/>
      <c r="CTC87" s="209"/>
      <c r="CTD87" s="209"/>
      <c r="CTE87" s="210"/>
      <c r="CTF87" s="211"/>
      <c r="CTG87" s="209"/>
      <c r="CTI87" s="208"/>
      <c r="CTN87" s="209"/>
      <c r="CTO87" s="209"/>
      <c r="CTP87" s="209"/>
      <c r="CTQ87" s="210"/>
      <c r="CTR87" s="211"/>
      <c r="CTS87" s="209"/>
      <c r="CTU87" s="208"/>
      <c r="CTZ87" s="209"/>
      <c r="CUA87" s="209"/>
      <c r="CUB87" s="209"/>
      <c r="CUC87" s="210"/>
      <c r="CUD87" s="211"/>
      <c r="CUE87" s="209"/>
      <c r="CUG87" s="208"/>
      <c r="CUL87" s="209"/>
      <c r="CUM87" s="209"/>
      <c r="CUN87" s="209"/>
      <c r="CUO87" s="210"/>
      <c r="CUP87" s="211"/>
      <c r="CUQ87" s="209"/>
      <c r="CUS87" s="208"/>
      <c r="CUX87" s="209"/>
      <c r="CUY87" s="209"/>
      <c r="CUZ87" s="209"/>
      <c r="CVA87" s="210"/>
      <c r="CVB87" s="211"/>
      <c r="CVC87" s="209"/>
      <c r="CVE87" s="208"/>
      <c r="CVJ87" s="209"/>
      <c r="CVK87" s="209"/>
      <c r="CVL87" s="209"/>
      <c r="CVM87" s="210"/>
      <c r="CVN87" s="211"/>
      <c r="CVO87" s="209"/>
      <c r="CVQ87" s="208"/>
      <c r="CVV87" s="209"/>
      <c r="CVW87" s="209"/>
      <c r="CVX87" s="209"/>
      <c r="CVY87" s="210"/>
      <c r="CVZ87" s="211"/>
      <c r="CWA87" s="209"/>
      <c r="CWC87" s="208"/>
      <c r="CWH87" s="209"/>
      <c r="CWI87" s="209"/>
      <c r="CWJ87" s="209"/>
      <c r="CWK87" s="210"/>
      <c r="CWL87" s="211"/>
      <c r="CWM87" s="209"/>
      <c r="CWO87" s="208"/>
      <c r="CWT87" s="209"/>
      <c r="CWU87" s="209"/>
      <c r="CWV87" s="209"/>
      <c r="CWW87" s="210"/>
      <c r="CWX87" s="211"/>
      <c r="CWY87" s="209"/>
      <c r="CXA87" s="208"/>
      <c r="CXF87" s="209"/>
      <c r="CXG87" s="209"/>
      <c r="CXH87" s="209"/>
      <c r="CXI87" s="210"/>
      <c r="CXJ87" s="211"/>
      <c r="CXK87" s="209"/>
      <c r="CXM87" s="208"/>
      <c r="CXR87" s="209"/>
      <c r="CXS87" s="209"/>
      <c r="CXT87" s="209"/>
      <c r="CXU87" s="210"/>
      <c r="CXV87" s="211"/>
      <c r="CXW87" s="209"/>
      <c r="CXY87" s="208"/>
      <c r="CYD87" s="209"/>
      <c r="CYE87" s="209"/>
      <c r="CYF87" s="209"/>
      <c r="CYG87" s="210"/>
      <c r="CYH87" s="211"/>
      <c r="CYI87" s="209"/>
      <c r="CYK87" s="208"/>
      <c r="CYP87" s="209"/>
      <c r="CYQ87" s="209"/>
      <c r="CYR87" s="209"/>
      <c r="CYS87" s="210"/>
      <c r="CYT87" s="211"/>
      <c r="CYU87" s="209"/>
      <c r="CYW87" s="208"/>
      <c r="CZB87" s="209"/>
      <c r="CZC87" s="209"/>
      <c r="CZD87" s="209"/>
      <c r="CZE87" s="210"/>
      <c r="CZF87" s="211"/>
      <c r="CZG87" s="209"/>
      <c r="CZI87" s="208"/>
      <c r="CZN87" s="209"/>
      <c r="CZO87" s="209"/>
      <c r="CZP87" s="209"/>
      <c r="CZQ87" s="210"/>
      <c r="CZR87" s="211"/>
      <c r="CZS87" s="209"/>
      <c r="CZU87" s="208"/>
      <c r="CZZ87" s="209"/>
      <c r="DAA87" s="209"/>
      <c r="DAB87" s="209"/>
      <c r="DAC87" s="210"/>
      <c r="DAD87" s="211"/>
      <c r="DAE87" s="209"/>
      <c r="DAG87" s="208"/>
      <c r="DAL87" s="209"/>
      <c r="DAM87" s="209"/>
      <c r="DAN87" s="209"/>
      <c r="DAO87" s="210"/>
      <c r="DAP87" s="211"/>
      <c r="DAQ87" s="209"/>
      <c r="DAS87" s="208"/>
      <c r="DAX87" s="209"/>
      <c r="DAY87" s="209"/>
      <c r="DAZ87" s="209"/>
      <c r="DBA87" s="210"/>
      <c r="DBB87" s="211"/>
      <c r="DBC87" s="209"/>
      <c r="DBE87" s="208"/>
      <c r="DBJ87" s="209"/>
      <c r="DBK87" s="209"/>
      <c r="DBL87" s="209"/>
      <c r="DBM87" s="210"/>
      <c r="DBN87" s="211"/>
      <c r="DBO87" s="209"/>
      <c r="DBQ87" s="208"/>
      <c r="DBV87" s="209"/>
      <c r="DBW87" s="209"/>
      <c r="DBX87" s="209"/>
      <c r="DBY87" s="210"/>
      <c r="DBZ87" s="211"/>
      <c r="DCA87" s="209"/>
      <c r="DCC87" s="208"/>
      <c r="DCH87" s="209"/>
      <c r="DCI87" s="209"/>
      <c r="DCJ87" s="209"/>
      <c r="DCK87" s="210"/>
      <c r="DCL87" s="211"/>
      <c r="DCM87" s="209"/>
      <c r="DCO87" s="208"/>
      <c r="DCT87" s="209"/>
      <c r="DCU87" s="209"/>
      <c r="DCV87" s="209"/>
      <c r="DCW87" s="210"/>
      <c r="DCX87" s="211"/>
      <c r="DCY87" s="209"/>
      <c r="DDA87" s="208"/>
      <c r="DDF87" s="209"/>
      <c r="DDG87" s="209"/>
      <c r="DDH87" s="209"/>
      <c r="DDI87" s="210"/>
      <c r="DDJ87" s="211"/>
      <c r="DDK87" s="209"/>
      <c r="DDM87" s="208"/>
      <c r="DDR87" s="209"/>
      <c r="DDS87" s="209"/>
      <c r="DDT87" s="209"/>
      <c r="DDU87" s="210"/>
      <c r="DDV87" s="211"/>
      <c r="DDW87" s="209"/>
      <c r="DDY87" s="208"/>
      <c r="DED87" s="209"/>
      <c r="DEE87" s="209"/>
      <c r="DEF87" s="209"/>
      <c r="DEG87" s="210"/>
      <c r="DEH87" s="211"/>
      <c r="DEI87" s="209"/>
      <c r="DEK87" s="208"/>
      <c r="DEP87" s="209"/>
      <c r="DEQ87" s="209"/>
      <c r="DER87" s="209"/>
      <c r="DES87" s="210"/>
      <c r="DET87" s="211"/>
      <c r="DEU87" s="209"/>
      <c r="DEW87" s="208"/>
      <c r="DFB87" s="209"/>
      <c r="DFC87" s="209"/>
      <c r="DFD87" s="209"/>
      <c r="DFE87" s="210"/>
      <c r="DFF87" s="211"/>
      <c r="DFG87" s="209"/>
      <c r="DFI87" s="208"/>
      <c r="DFN87" s="209"/>
      <c r="DFO87" s="209"/>
      <c r="DFP87" s="209"/>
      <c r="DFQ87" s="210"/>
      <c r="DFR87" s="211"/>
      <c r="DFS87" s="209"/>
      <c r="DFU87" s="208"/>
      <c r="DFZ87" s="209"/>
      <c r="DGA87" s="209"/>
      <c r="DGB87" s="209"/>
      <c r="DGC87" s="210"/>
      <c r="DGD87" s="211"/>
      <c r="DGE87" s="209"/>
      <c r="DGG87" s="208"/>
      <c r="DGL87" s="209"/>
      <c r="DGM87" s="209"/>
      <c r="DGN87" s="209"/>
      <c r="DGO87" s="210"/>
      <c r="DGP87" s="211"/>
      <c r="DGQ87" s="209"/>
      <c r="DGS87" s="208"/>
      <c r="DGX87" s="209"/>
      <c r="DGY87" s="209"/>
      <c r="DGZ87" s="209"/>
      <c r="DHA87" s="210"/>
      <c r="DHB87" s="211"/>
      <c r="DHC87" s="209"/>
      <c r="DHE87" s="208"/>
      <c r="DHJ87" s="209"/>
      <c r="DHK87" s="209"/>
      <c r="DHL87" s="209"/>
      <c r="DHM87" s="210"/>
      <c r="DHN87" s="211"/>
      <c r="DHO87" s="209"/>
      <c r="DHQ87" s="208"/>
      <c r="DHV87" s="209"/>
      <c r="DHW87" s="209"/>
      <c r="DHX87" s="209"/>
      <c r="DHY87" s="210"/>
      <c r="DHZ87" s="211"/>
      <c r="DIA87" s="209"/>
      <c r="DIC87" s="208"/>
      <c r="DIH87" s="209"/>
      <c r="DII87" s="209"/>
      <c r="DIJ87" s="209"/>
      <c r="DIK87" s="210"/>
      <c r="DIL87" s="211"/>
      <c r="DIM87" s="209"/>
      <c r="DIO87" s="208"/>
      <c r="DIT87" s="209"/>
      <c r="DIU87" s="209"/>
      <c r="DIV87" s="209"/>
      <c r="DIW87" s="210"/>
      <c r="DIX87" s="211"/>
      <c r="DIY87" s="209"/>
      <c r="DJA87" s="208"/>
      <c r="DJF87" s="209"/>
      <c r="DJG87" s="209"/>
      <c r="DJH87" s="209"/>
      <c r="DJI87" s="210"/>
      <c r="DJJ87" s="211"/>
      <c r="DJK87" s="209"/>
      <c r="DJM87" s="208"/>
      <c r="DJR87" s="209"/>
      <c r="DJS87" s="209"/>
      <c r="DJT87" s="209"/>
      <c r="DJU87" s="210"/>
      <c r="DJV87" s="211"/>
      <c r="DJW87" s="209"/>
      <c r="DJY87" s="208"/>
      <c r="DKD87" s="209"/>
      <c r="DKE87" s="209"/>
      <c r="DKF87" s="209"/>
      <c r="DKG87" s="210"/>
      <c r="DKH87" s="211"/>
      <c r="DKI87" s="209"/>
      <c r="DKK87" s="208"/>
      <c r="DKP87" s="209"/>
      <c r="DKQ87" s="209"/>
      <c r="DKR87" s="209"/>
      <c r="DKS87" s="210"/>
      <c r="DKT87" s="211"/>
      <c r="DKU87" s="209"/>
      <c r="DKW87" s="208"/>
      <c r="DLB87" s="209"/>
      <c r="DLC87" s="209"/>
      <c r="DLD87" s="209"/>
      <c r="DLE87" s="210"/>
      <c r="DLF87" s="211"/>
      <c r="DLG87" s="209"/>
      <c r="DLI87" s="208"/>
      <c r="DLN87" s="209"/>
      <c r="DLO87" s="209"/>
      <c r="DLP87" s="209"/>
      <c r="DLQ87" s="210"/>
      <c r="DLR87" s="211"/>
      <c r="DLS87" s="209"/>
      <c r="DLU87" s="208"/>
      <c r="DLZ87" s="209"/>
      <c r="DMA87" s="209"/>
      <c r="DMB87" s="209"/>
      <c r="DMC87" s="210"/>
      <c r="DMD87" s="211"/>
      <c r="DME87" s="209"/>
      <c r="DMG87" s="208"/>
      <c r="DML87" s="209"/>
      <c r="DMM87" s="209"/>
      <c r="DMN87" s="209"/>
      <c r="DMO87" s="210"/>
      <c r="DMP87" s="211"/>
      <c r="DMQ87" s="209"/>
      <c r="DMS87" s="208"/>
      <c r="DMX87" s="209"/>
      <c r="DMY87" s="209"/>
      <c r="DMZ87" s="209"/>
      <c r="DNA87" s="210"/>
      <c r="DNB87" s="211"/>
      <c r="DNC87" s="209"/>
      <c r="DNE87" s="208"/>
      <c r="DNJ87" s="209"/>
      <c r="DNK87" s="209"/>
      <c r="DNL87" s="209"/>
      <c r="DNM87" s="210"/>
      <c r="DNN87" s="211"/>
      <c r="DNO87" s="209"/>
      <c r="DNQ87" s="208"/>
      <c r="DNV87" s="209"/>
      <c r="DNW87" s="209"/>
      <c r="DNX87" s="209"/>
      <c r="DNY87" s="210"/>
      <c r="DNZ87" s="211"/>
      <c r="DOA87" s="209"/>
      <c r="DOC87" s="208"/>
      <c r="DOH87" s="209"/>
      <c r="DOI87" s="209"/>
      <c r="DOJ87" s="209"/>
      <c r="DOK87" s="210"/>
      <c r="DOL87" s="211"/>
      <c r="DOM87" s="209"/>
      <c r="DOO87" s="208"/>
      <c r="DOT87" s="209"/>
      <c r="DOU87" s="209"/>
      <c r="DOV87" s="209"/>
      <c r="DOW87" s="210"/>
      <c r="DOX87" s="211"/>
      <c r="DOY87" s="209"/>
      <c r="DPA87" s="208"/>
      <c r="DPF87" s="209"/>
      <c r="DPG87" s="209"/>
      <c r="DPH87" s="209"/>
      <c r="DPI87" s="210"/>
      <c r="DPJ87" s="211"/>
      <c r="DPK87" s="209"/>
      <c r="DPM87" s="208"/>
      <c r="DPR87" s="209"/>
      <c r="DPS87" s="209"/>
      <c r="DPT87" s="209"/>
      <c r="DPU87" s="210"/>
      <c r="DPV87" s="211"/>
      <c r="DPW87" s="209"/>
      <c r="DPY87" s="208"/>
      <c r="DQD87" s="209"/>
      <c r="DQE87" s="209"/>
      <c r="DQF87" s="209"/>
      <c r="DQG87" s="210"/>
      <c r="DQH87" s="211"/>
      <c r="DQI87" s="209"/>
      <c r="DQK87" s="208"/>
      <c r="DQP87" s="209"/>
      <c r="DQQ87" s="209"/>
      <c r="DQR87" s="209"/>
      <c r="DQS87" s="210"/>
      <c r="DQT87" s="211"/>
      <c r="DQU87" s="209"/>
      <c r="DQW87" s="208"/>
      <c r="DRB87" s="209"/>
      <c r="DRC87" s="209"/>
      <c r="DRD87" s="209"/>
      <c r="DRE87" s="210"/>
      <c r="DRF87" s="211"/>
      <c r="DRG87" s="209"/>
      <c r="DRI87" s="208"/>
      <c r="DRN87" s="209"/>
      <c r="DRO87" s="209"/>
      <c r="DRP87" s="209"/>
      <c r="DRQ87" s="210"/>
      <c r="DRR87" s="211"/>
      <c r="DRS87" s="209"/>
      <c r="DRU87" s="208"/>
      <c r="DRZ87" s="209"/>
      <c r="DSA87" s="209"/>
      <c r="DSB87" s="209"/>
      <c r="DSC87" s="210"/>
      <c r="DSD87" s="211"/>
      <c r="DSE87" s="209"/>
      <c r="DSG87" s="208"/>
      <c r="DSL87" s="209"/>
      <c r="DSM87" s="209"/>
      <c r="DSN87" s="209"/>
      <c r="DSO87" s="210"/>
      <c r="DSP87" s="211"/>
      <c r="DSQ87" s="209"/>
      <c r="DSS87" s="208"/>
      <c r="DSX87" s="209"/>
      <c r="DSY87" s="209"/>
      <c r="DSZ87" s="209"/>
      <c r="DTA87" s="210"/>
      <c r="DTB87" s="211"/>
      <c r="DTC87" s="209"/>
      <c r="DTE87" s="208"/>
      <c r="DTJ87" s="209"/>
      <c r="DTK87" s="209"/>
      <c r="DTL87" s="209"/>
      <c r="DTM87" s="210"/>
      <c r="DTN87" s="211"/>
      <c r="DTO87" s="209"/>
      <c r="DTQ87" s="208"/>
      <c r="DTV87" s="209"/>
      <c r="DTW87" s="209"/>
      <c r="DTX87" s="209"/>
      <c r="DTY87" s="210"/>
      <c r="DTZ87" s="211"/>
      <c r="DUA87" s="209"/>
      <c r="DUC87" s="208"/>
      <c r="DUH87" s="209"/>
      <c r="DUI87" s="209"/>
      <c r="DUJ87" s="209"/>
      <c r="DUK87" s="210"/>
      <c r="DUL87" s="211"/>
      <c r="DUM87" s="209"/>
      <c r="DUO87" s="208"/>
      <c r="DUT87" s="209"/>
      <c r="DUU87" s="209"/>
      <c r="DUV87" s="209"/>
      <c r="DUW87" s="210"/>
      <c r="DUX87" s="211"/>
      <c r="DUY87" s="209"/>
      <c r="DVA87" s="208"/>
      <c r="DVF87" s="209"/>
      <c r="DVG87" s="209"/>
      <c r="DVH87" s="209"/>
      <c r="DVI87" s="210"/>
      <c r="DVJ87" s="211"/>
      <c r="DVK87" s="209"/>
      <c r="DVM87" s="208"/>
      <c r="DVR87" s="209"/>
      <c r="DVS87" s="209"/>
      <c r="DVT87" s="209"/>
      <c r="DVU87" s="210"/>
      <c r="DVV87" s="211"/>
      <c r="DVW87" s="209"/>
      <c r="DVY87" s="208"/>
      <c r="DWD87" s="209"/>
      <c r="DWE87" s="209"/>
      <c r="DWF87" s="209"/>
      <c r="DWG87" s="210"/>
      <c r="DWH87" s="211"/>
      <c r="DWI87" s="209"/>
      <c r="DWK87" s="208"/>
      <c r="DWP87" s="209"/>
      <c r="DWQ87" s="209"/>
      <c r="DWR87" s="209"/>
      <c r="DWS87" s="210"/>
      <c r="DWT87" s="211"/>
      <c r="DWU87" s="209"/>
      <c r="DWW87" s="208"/>
      <c r="DXB87" s="209"/>
      <c r="DXC87" s="209"/>
      <c r="DXD87" s="209"/>
      <c r="DXE87" s="210"/>
      <c r="DXF87" s="211"/>
      <c r="DXG87" s="209"/>
      <c r="DXI87" s="208"/>
      <c r="DXN87" s="209"/>
      <c r="DXO87" s="209"/>
      <c r="DXP87" s="209"/>
      <c r="DXQ87" s="210"/>
      <c r="DXR87" s="211"/>
      <c r="DXS87" s="209"/>
      <c r="DXU87" s="208"/>
      <c r="DXZ87" s="209"/>
      <c r="DYA87" s="209"/>
      <c r="DYB87" s="209"/>
      <c r="DYC87" s="210"/>
      <c r="DYD87" s="211"/>
      <c r="DYE87" s="209"/>
      <c r="DYG87" s="208"/>
      <c r="DYL87" s="209"/>
      <c r="DYM87" s="209"/>
      <c r="DYN87" s="209"/>
      <c r="DYO87" s="210"/>
      <c r="DYP87" s="211"/>
      <c r="DYQ87" s="209"/>
      <c r="DYS87" s="208"/>
      <c r="DYX87" s="209"/>
      <c r="DYY87" s="209"/>
      <c r="DYZ87" s="209"/>
      <c r="DZA87" s="210"/>
      <c r="DZB87" s="211"/>
      <c r="DZC87" s="209"/>
      <c r="DZE87" s="208"/>
      <c r="DZJ87" s="209"/>
      <c r="DZK87" s="209"/>
      <c r="DZL87" s="209"/>
      <c r="DZM87" s="210"/>
      <c r="DZN87" s="211"/>
      <c r="DZO87" s="209"/>
      <c r="DZQ87" s="208"/>
      <c r="DZV87" s="209"/>
      <c r="DZW87" s="209"/>
      <c r="DZX87" s="209"/>
      <c r="DZY87" s="210"/>
      <c r="DZZ87" s="211"/>
      <c r="EAA87" s="209"/>
      <c r="EAC87" s="208"/>
      <c r="EAH87" s="209"/>
      <c r="EAI87" s="209"/>
      <c r="EAJ87" s="209"/>
      <c r="EAK87" s="210"/>
      <c r="EAL87" s="211"/>
      <c r="EAM87" s="209"/>
      <c r="EAO87" s="208"/>
      <c r="EAT87" s="209"/>
      <c r="EAU87" s="209"/>
      <c r="EAV87" s="209"/>
      <c r="EAW87" s="210"/>
      <c r="EAX87" s="211"/>
      <c r="EAY87" s="209"/>
      <c r="EBA87" s="208"/>
      <c r="EBF87" s="209"/>
      <c r="EBG87" s="209"/>
      <c r="EBH87" s="209"/>
      <c r="EBI87" s="210"/>
      <c r="EBJ87" s="211"/>
      <c r="EBK87" s="209"/>
      <c r="EBM87" s="208"/>
      <c r="EBR87" s="209"/>
      <c r="EBS87" s="209"/>
      <c r="EBT87" s="209"/>
      <c r="EBU87" s="210"/>
      <c r="EBV87" s="211"/>
      <c r="EBW87" s="209"/>
      <c r="EBY87" s="208"/>
      <c r="ECD87" s="209"/>
      <c r="ECE87" s="209"/>
      <c r="ECF87" s="209"/>
      <c r="ECG87" s="210"/>
      <c r="ECH87" s="211"/>
      <c r="ECI87" s="209"/>
      <c r="ECK87" s="208"/>
      <c r="ECP87" s="209"/>
      <c r="ECQ87" s="209"/>
      <c r="ECR87" s="209"/>
      <c r="ECS87" s="210"/>
      <c r="ECT87" s="211"/>
      <c r="ECU87" s="209"/>
      <c r="ECW87" s="208"/>
      <c r="EDB87" s="209"/>
      <c r="EDC87" s="209"/>
      <c r="EDD87" s="209"/>
      <c r="EDE87" s="210"/>
      <c r="EDF87" s="211"/>
      <c r="EDG87" s="209"/>
      <c r="EDI87" s="208"/>
      <c r="EDN87" s="209"/>
      <c r="EDO87" s="209"/>
      <c r="EDP87" s="209"/>
      <c r="EDQ87" s="210"/>
      <c r="EDR87" s="211"/>
      <c r="EDS87" s="209"/>
      <c r="EDU87" s="208"/>
      <c r="EDZ87" s="209"/>
      <c r="EEA87" s="209"/>
      <c r="EEB87" s="209"/>
      <c r="EEC87" s="210"/>
      <c r="EED87" s="211"/>
      <c r="EEE87" s="209"/>
      <c r="EEG87" s="208"/>
      <c r="EEL87" s="209"/>
      <c r="EEM87" s="209"/>
      <c r="EEN87" s="209"/>
      <c r="EEO87" s="210"/>
      <c r="EEP87" s="211"/>
      <c r="EEQ87" s="209"/>
      <c r="EES87" s="208"/>
      <c r="EEX87" s="209"/>
      <c r="EEY87" s="209"/>
      <c r="EEZ87" s="209"/>
      <c r="EFA87" s="210"/>
      <c r="EFB87" s="211"/>
      <c r="EFC87" s="209"/>
      <c r="EFE87" s="208"/>
      <c r="EFJ87" s="209"/>
      <c r="EFK87" s="209"/>
      <c r="EFL87" s="209"/>
      <c r="EFM87" s="210"/>
      <c r="EFN87" s="211"/>
      <c r="EFO87" s="209"/>
      <c r="EFQ87" s="208"/>
      <c r="EFV87" s="209"/>
      <c r="EFW87" s="209"/>
      <c r="EFX87" s="209"/>
      <c r="EFY87" s="210"/>
      <c r="EFZ87" s="211"/>
      <c r="EGA87" s="209"/>
      <c r="EGC87" s="208"/>
      <c r="EGH87" s="209"/>
      <c r="EGI87" s="209"/>
      <c r="EGJ87" s="209"/>
      <c r="EGK87" s="210"/>
      <c r="EGL87" s="211"/>
      <c r="EGM87" s="209"/>
      <c r="EGO87" s="208"/>
      <c r="EGT87" s="209"/>
      <c r="EGU87" s="209"/>
      <c r="EGV87" s="209"/>
      <c r="EGW87" s="210"/>
      <c r="EGX87" s="211"/>
      <c r="EGY87" s="209"/>
      <c r="EHA87" s="208"/>
      <c r="EHF87" s="209"/>
      <c r="EHG87" s="209"/>
      <c r="EHH87" s="209"/>
      <c r="EHI87" s="210"/>
      <c r="EHJ87" s="211"/>
      <c r="EHK87" s="209"/>
      <c r="EHM87" s="208"/>
      <c r="EHR87" s="209"/>
      <c r="EHS87" s="209"/>
      <c r="EHT87" s="209"/>
      <c r="EHU87" s="210"/>
      <c r="EHV87" s="211"/>
      <c r="EHW87" s="209"/>
      <c r="EHY87" s="208"/>
      <c r="EID87" s="209"/>
      <c r="EIE87" s="209"/>
      <c r="EIF87" s="209"/>
      <c r="EIG87" s="210"/>
      <c r="EIH87" s="211"/>
      <c r="EII87" s="209"/>
      <c r="EIK87" s="208"/>
      <c r="EIP87" s="209"/>
      <c r="EIQ87" s="209"/>
      <c r="EIR87" s="209"/>
      <c r="EIS87" s="210"/>
      <c r="EIT87" s="211"/>
      <c r="EIU87" s="209"/>
      <c r="EIW87" s="208"/>
      <c r="EJB87" s="209"/>
      <c r="EJC87" s="209"/>
      <c r="EJD87" s="209"/>
      <c r="EJE87" s="210"/>
      <c r="EJF87" s="211"/>
      <c r="EJG87" s="209"/>
      <c r="EJI87" s="208"/>
      <c r="EJN87" s="209"/>
      <c r="EJO87" s="209"/>
      <c r="EJP87" s="209"/>
      <c r="EJQ87" s="210"/>
      <c r="EJR87" s="211"/>
      <c r="EJS87" s="209"/>
      <c r="EJU87" s="208"/>
      <c r="EJZ87" s="209"/>
      <c r="EKA87" s="209"/>
      <c r="EKB87" s="209"/>
      <c r="EKC87" s="210"/>
      <c r="EKD87" s="211"/>
      <c r="EKE87" s="209"/>
      <c r="EKG87" s="208"/>
      <c r="EKL87" s="209"/>
      <c r="EKM87" s="209"/>
      <c r="EKN87" s="209"/>
      <c r="EKO87" s="210"/>
      <c r="EKP87" s="211"/>
      <c r="EKQ87" s="209"/>
      <c r="EKS87" s="208"/>
      <c r="EKX87" s="209"/>
      <c r="EKY87" s="209"/>
      <c r="EKZ87" s="209"/>
      <c r="ELA87" s="210"/>
      <c r="ELB87" s="211"/>
      <c r="ELC87" s="209"/>
      <c r="ELE87" s="208"/>
      <c r="ELJ87" s="209"/>
      <c r="ELK87" s="209"/>
      <c r="ELL87" s="209"/>
      <c r="ELM87" s="210"/>
      <c r="ELN87" s="211"/>
      <c r="ELO87" s="209"/>
      <c r="ELQ87" s="208"/>
      <c r="ELV87" s="209"/>
      <c r="ELW87" s="209"/>
      <c r="ELX87" s="209"/>
      <c r="ELY87" s="210"/>
      <c r="ELZ87" s="211"/>
      <c r="EMA87" s="209"/>
      <c r="EMC87" s="208"/>
      <c r="EMH87" s="209"/>
      <c r="EMI87" s="209"/>
      <c r="EMJ87" s="209"/>
      <c r="EMK87" s="210"/>
      <c r="EML87" s="211"/>
      <c r="EMM87" s="209"/>
      <c r="EMO87" s="208"/>
      <c r="EMT87" s="209"/>
      <c r="EMU87" s="209"/>
      <c r="EMV87" s="209"/>
      <c r="EMW87" s="210"/>
      <c r="EMX87" s="211"/>
      <c r="EMY87" s="209"/>
      <c r="ENA87" s="208"/>
      <c r="ENF87" s="209"/>
      <c r="ENG87" s="209"/>
      <c r="ENH87" s="209"/>
      <c r="ENI87" s="210"/>
      <c r="ENJ87" s="211"/>
      <c r="ENK87" s="209"/>
      <c r="ENM87" s="208"/>
      <c r="ENR87" s="209"/>
      <c r="ENS87" s="209"/>
      <c r="ENT87" s="209"/>
      <c r="ENU87" s="210"/>
      <c r="ENV87" s="211"/>
      <c r="ENW87" s="209"/>
      <c r="ENY87" s="208"/>
      <c r="EOD87" s="209"/>
      <c r="EOE87" s="209"/>
      <c r="EOF87" s="209"/>
      <c r="EOG87" s="210"/>
      <c r="EOH87" s="211"/>
      <c r="EOI87" s="209"/>
      <c r="EOK87" s="208"/>
      <c r="EOP87" s="209"/>
      <c r="EOQ87" s="209"/>
      <c r="EOR87" s="209"/>
      <c r="EOS87" s="210"/>
      <c r="EOT87" s="211"/>
      <c r="EOU87" s="209"/>
      <c r="EOW87" s="208"/>
      <c r="EPB87" s="209"/>
      <c r="EPC87" s="209"/>
      <c r="EPD87" s="209"/>
      <c r="EPE87" s="210"/>
      <c r="EPF87" s="211"/>
      <c r="EPG87" s="209"/>
      <c r="EPI87" s="208"/>
      <c r="EPN87" s="209"/>
      <c r="EPO87" s="209"/>
      <c r="EPP87" s="209"/>
      <c r="EPQ87" s="210"/>
      <c r="EPR87" s="211"/>
      <c r="EPS87" s="209"/>
      <c r="EPU87" s="208"/>
      <c r="EPZ87" s="209"/>
      <c r="EQA87" s="209"/>
      <c r="EQB87" s="209"/>
      <c r="EQC87" s="210"/>
      <c r="EQD87" s="211"/>
      <c r="EQE87" s="209"/>
      <c r="EQG87" s="208"/>
      <c r="EQL87" s="209"/>
      <c r="EQM87" s="209"/>
      <c r="EQN87" s="209"/>
      <c r="EQO87" s="210"/>
      <c r="EQP87" s="211"/>
      <c r="EQQ87" s="209"/>
      <c r="EQS87" s="208"/>
      <c r="EQX87" s="209"/>
      <c r="EQY87" s="209"/>
      <c r="EQZ87" s="209"/>
      <c r="ERA87" s="210"/>
      <c r="ERB87" s="211"/>
      <c r="ERC87" s="209"/>
      <c r="ERE87" s="208"/>
      <c r="ERJ87" s="209"/>
      <c r="ERK87" s="209"/>
      <c r="ERL87" s="209"/>
      <c r="ERM87" s="210"/>
      <c r="ERN87" s="211"/>
      <c r="ERO87" s="209"/>
      <c r="ERQ87" s="208"/>
      <c r="ERV87" s="209"/>
      <c r="ERW87" s="209"/>
      <c r="ERX87" s="209"/>
      <c r="ERY87" s="210"/>
      <c r="ERZ87" s="211"/>
      <c r="ESA87" s="209"/>
      <c r="ESC87" s="208"/>
      <c r="ESH87" s="209"/>
      <c r="ESI87" s="209"/>
      <c r="ESJ87" s="209"/>
      <c r="ESK87" s="210"/>
      <c r="ESL87" s="211"/>
      <c r="ESM87" s="209"/>
      <c r="ESO87" s="208"/>
      <c r="EST87" s="209"/>
      <c r="ESU87" s="209"/>
      <c r="ESV87" s="209"/>
      <c r="ESW87" s="210"/>
      <c r="ESX87" s="211"/>
      <c r="ESY87" s="209"/>
      <c r="ETA87" s="208"/>
      <c r="ETF87" s="209"/>
      <c r="ETG87" s="209"/>
      <c r="ETH87" s="209"/>
      <c r="ETI87" s="210"/>
      <c r="ETJ87" s="211"/>
      <c r="ETK87" s="209"/>
      <c r="ETM87" s="208"/>
      <c r="ETR87" s="209"/>
      <c r="ETS87" s="209"/>
      <c r="ETT87" s="209"/>
      <c r="ETU87" s="210"/>
      <c r="ETV87" s="211"/>
      <c r="ETW87" s="209"/>
      <c r="ETY87" s="208"/>
      <c r="EUD87" s="209"/>
      <c r="EUE87" s="209"/>
      <c r="EUF87" s="209"/>
      <c r="EUG87" s="210"/>
      <c r="EUH87" s="211"/>
      <c r="EUI87" s="209"/>
      <c r="EUK87" s="208"/>
      <c r="EUP87" s="209"/>
      <c r="EUQ87" s="209"/>
      <c r="EUR87" s="209"/>
      <c r="EUS87" s="210"/>
      <c r="EUT87" s="211"/>
      <c r="EUU87" s="209"/>
      <c r="EUW87" s="208"/>
      <c r="EVB87" s="209"/>
      <c r="EVC87" s="209"/>
      <c r="EVD87" s="209"/>
      <c r="EVE87" s="210"/>
      <c r="EVF87" s="211"/>
      <c r="EVG87" s="209"/>
      <c r="EVI87" s="208"/>
      <c r="EVN87" s="209"/>
      <c r="EVO87" s="209"/>
      <c r="EVP87" s="209"/>
      <c r="EVQ87" s="210"/>
      <c r="EVR87" s="211"/>
      <c r="EVS87" s="209"/>
      <c r="EVU87" s="208"/>
      <c r="EVZ87" s="209"/>
      <c r="EWA87" s="209"/>
      <c r="EWB87" s="209"/>
      <c r="EWC87" s="210"/>
      <c r="EWD87" s="211"/>
      <c r="EWE87" s="209"/>
      <c r="EWG87" s="208"/>
      <c r="EWL87" s="209"/>
      <c r="EWM87" s="209"/>
      <c r="EWN87" s="209"/>
      <c r="EWO87" s="210"/>
      <c r="EWP87" s="211"/>
      <c r="EWQ87" s="209"/>
      <c r="EWS87" s="208"/>
      <c r="EWX87" s="209"/>
      <c r="EWY87" s="209"/>
      <c r="EWZ87" s="209"/>
      <c r="EXA87" s="210"/>
      <c r="EXB87" s="211"/>
      <c r="EXC87" s="209"/>
      <c r="EXE87" s="208"/>
      <c r="EXJ87" s="209"/>
      <c r="EXK87" s="209"/>
      <c r="EXL87" s="209"/>
      <c r="EXM87" s="210"/>
      <c r="EXN87" s="211"/>
      <c r="EXO87" s="209"/>
      <c r="EXQ87" s="208"/>
      <c r="EXV87" s="209"/>
      <c r="EXW87" s="209"/>
      <c r="EXX87" s="209"/>
      <c r="EXY87" s="210"/>
      <c r="EXZ87" s="211"/>
      <c r="EYA87" s="209"/>
      <c r="EYC87" s="208"/>
      <c r="EYH87" s="209"/>
      <c r="EYI87" s="209"/>
      <c r="EYJ87" s="209"/>
      <c r="EYK87" s="210"/>
      <c r="EYL87" s="211"/>
      <c r="EYM87" s="209"/>
      <c r="EYO87" s="208"/>
      <c r="EYT87" s="209"/>
      <c r="EYU87" s="209"/>
      <c r="EYV87" s="209"/>
      <c r="EYW87" s="210"/>
      <c r="EYX87" s="211"/>
      <c r="EYY87" s="209"/>
      <c r="EZA87" s="208"/>
      <c r="EZF87" s="209"/>
      <c r="EZG87" s="209"/>
      <c r="EZH87" s="209"/>
      <c r="EZI87" s="210"/>
      <c r="EZJ87" s="211"/>
      <c r="EZK87" s="209"/>
      <c r="EZM87" s="208"/>
      <c r="EZR87" s="209"/>
      <c r="EZS87" s="209"/>
      <c r="EZT87" s="209"/>
      <c r="EZU87" s="210"/>
      <c r="EZV87" s="211"/>
      <c r="EZW87" s="209"/>
      <c r="EZY87" s="208"/>
      <c r="FAD87" s="209"/>
      <c r="FAE87" s="209"/>
      <c r="FAF87" s="209"/>
      <c r="FAG87" s="210"/>
      <c r="FAH87" s="211"/>
      <c r="FAI87" s="209"/>
      <c r="FAK87" s="208"/>
      <c r="FAP87" s="209"/>
      <c r="FAQ87" s="209"/>
      <c r="FAR87" s="209"/>
      <c r="FAS87" s="210"/>
      <c r="FAT87" s="211"/>
      <c r="FAU87" s="209"/>
      <c r="FAW87" s="208"/>
      <c r="FBB87" s="209"/>
      <c r="FBC87" s="209"/>
      <c r="FBD87" s="209"/>
      <c r="FBE87" s="210"/>
      <c r="FBF87" s="211"/>
      <c r="FBG87" s="209"/>
      <c r="FBI87" s="208"/>
      <c r="FBN87" s="209"/>
      <c r="FBO87" s="209"/>
      <c r="FBP87" s="209"/>
      <c r="FBQ87" s="210"/>
      <c r="FBR87" s="211"/>
      <c r="FBS87" s="209"/>
      <c r="FBU87" s="208"/>
      <c r="FBZ87" s="209"/>
      <c r="FCA87" s="209"/>
      <c r="FCB87" s="209"/>
      <c r="FCC87" s="210"/>
      <c r="FCD87" s="211"/>
      <c r="FCE87" s="209"/>
      <c r="FCG87" s="208"/>
      <c r="FCL87" s="209"/>
      <c r="FCM87" s="209"/>
      <c r="FCN87" s="209"/>
      <c r="FCO87" s="210"/>
      <c r="FCP87" s="211"/>
      <c r="FCQ87" s="209"/>
      <c r="FCS87" s="208"/>
      <c r="FCX87" s="209"/>
      <c r="FCY87" s="209"/>
      <c r="FCZ87" s="209"/>
      <c r="FDA87" s="210"/>
      <c r="FDB87" s="211"/>
      <c r="FDC87" s="209"/>
      <c r="FDE87" s="208"/>
      <c r="FDJ87" s="209"/>
      <c r="FDK87" s="209"/>
      <c r="FDL87" s="209"/>
      <c r="FDM87" s="210"/>
      <c r="FDN87" s="211"/>
      <c r="FDO87" s="209"/>
      <c r="FDQ87" s="208"/>
      <c r="FDV87" s="209"/>
      <c r="FDW87" s="209"/>
      <c r="FDX87" s="209"/>
      <c r="FDY87" s="210"/>
      <c r="FDZ87" s="211"/>
      <c r="FEA87" s="209"/>
      <c r="FEC87" s="208"/>
      <c r="FEH87" s="209"/>
      <c r="FEI87" s="209"/>
      <c r="FEJ87" s="209"/>
      <c r="FEK87" s="210"/>
      <c r="FEL87" s="211"/>
      <c r="FEM87" s="209"/>
      <c r="FEO87" s="208"/>
      <c r="FET87" s="209"/>
      <c r="FEU87" s="209"/>
      <c r="FEV87" s="209"/>
      <c r="FEW87" s="210"/>
      <c r="FEX87" s="211"/>
      <c r="FEY87" s="209"/>
      <c r="FFA87" s="208"/>
      <c r="FFF87" s="209"/>
      <c r="FFG87" s="209"/>
      <c r="FFH87" s="209"/>
      <c r="FFI87" s="210"/>
      <c r="FFJ87" s="211"/>
      <c r="FFK87" s="209"/>
      <c r="FFM87" s="208"/>
      <c r="FFR87" s="209"/>
      <c r="FFS87" s="209"/>
      <c r="FFT87" s="209"/>
      <c r="FFU87" s="210"/>
      <c r="FFV87" s="211"/>
      <c r="FFW87" s="209"/>
      <c r="FFY87" s="208"/>
      <c r="FGD87" s="209"/>
      <c r="FGE87" s="209"/>
      <c r="FGF87" s="209"/>
      <c r="FGG87" s="210"/>
      <c r="FGH87" s="211"/>
      <c r="FGI87" s="209"/>
      <c r="FGK87" s="208"/>
      <c r="FGP87" s="209"/>
      <c r="FGQ87" s="209"/>
      <c r="FGR87" s="209"/>
      <c r="FGS87" s="210"/>
      <c r="FGT87" s="211"/>
      <c r="FGU87" s="209"/>
      <c r="FGW87" s="208"/>
      <c r="FHB87" s="209"/>
      <c r="FHC87" s="209"/>
      <c r="FHD87" s="209"/>
      <c r="FHE87" s="210"/>
      <c r="FHF87" s="211"/>
      <c r="FHG87" s="209"/>
      <c r="FHI87" s="208"/>
      <c r="FHN87" s="209"/>
      <c r="FHO87" s="209"/>
      <c r="FHP87" s="209"/>
      <c r="FHQ87" s="210"/>
      <c r="FHR87" s="211"/>
      <c r="FHS87" s="209"/>
      <c r="FHU87" s="208"/>
      <c r="FHZ87" s="209"/>
      <c r="FIA87" s="209"/>
      <c r="FIB87" s="209"/>
      <c r="FIC87" s="210"/>
      <c r="FID87" s="211"/>
      <c r="FIE87" s="209"/>
      <c r="FIG87" s="208"/>
      <c r="FIL87" s="209"/>
      <c r="FIM87" s="209"/>
      <c r="FIN87" s="209"/>
      <c r="FIO87" s="210"/>
      <c r="FIP87" s="211"/>
      <c r="FIQ87" s="209"/>
      <c r="FIS87" s="208"/>
      <c r="FIX87" s="209"/>
      <c r="FIY87" s="209"/>
      <c r="FIZ87" s="209"/>
      <c r="FJA87" s="210"/>
      <c r="FJB87" s="211"/>
      <c r="FJC87" s="209"/>
      <c r="FJE87" s="208"/>
      <c r="FJJ87" s="209"/>
      <c r="FJK87" s="209"/>
      <c r="FJL87" s="209"/>
      <c r="FJM87" s="210"/>
      <c r="FJN87" s="211"/>
      <c r="FJO87" s="209"/>
      <c r="FJQ87" s="208"/>
      <c r="FJV87" s="209"/>
      <c r="FJW87" s="209"/>
      <c r="FJX87" s="209"/>
      <c r="FJY87" s="210"/>
      <c r="FJZ87" s="211"/>
      <c r="FKA87" s="209"/>
      <c r="FKC87" s="208"/>
      <c r="FKH87" s="209"/>
      <c r="FKI87" s="209"/>
      <c r="FKJ87" s="209"/>
      <c r="FKK87" s="210"/>
      <c r="FKL87" s="211"/>
      <c r="FKM87" s="209"/>
      <c r="FKO87" s="208"/>
      <c r="FKT87" s="209"/>
      <c r="FKU87" s="209"/>
      <c r="FKV87" s="209"/>
      <c r="FKW87" s="210"/>
      <c r="FKX87" s="211"/>
      <c r="FKY87" s="209"/>
      <c r="FLA87" s="208"/>
      <c r="FLF87" s="209"/>
      <c r="FLG87" s="209"/>
      <c r="FLH87" s="209"/>
      <c r="FLI87" s="210"/>
      <c r="FLJ87" s="211"/>
      <c r="FLK87" s="209"/>
      <c r="FLM87" s="208"/>
      <c r="FLR87" s="209"/>
      <c r="FLS87" s="209"/>
      <c r="FLT87" s="209"/>
      <c r="FLU87" s="210"/>
      <c r="FLV87" s="211"/>
      <c r="FLW87" s="209"/>
      <c r="FLY87" s="208"/>
      <c r="FMD87" s="209"/>
      <c r="FME87" s="209"/>
      <c r="FMF87" s="209"/>
      <c r="FMG87" s="210"/>
      <c r="FMH87" s="211"/>
      <c r="FMI87" s="209"/>
      <c r="FMK87" s="208"/>
      <c r="FMP87" s="209"/>
      <c r="FMQ87" s="209"/>
      <c r="FMR87" s="209"/>
      <c r="FMS87" s="210"/>
      <c r="FMT87" s="211"/>
      <c r="FMU87" s="209"/>
      <c r="FMW87" s="208"/>
      <c r="FNB87" s="209"/>
      <c r="FNC87" s="209"/>
      <c r="FND87" s="209"/>
      <c r="FNE87" s="210"/>
      <c r="FNF87" s="211"/>
      <c r="FNG87" s="209"/>
      <c r="FNI87" s="208"/>
      <c r="FNN87" s="209"/>
      <c r="FNO87" s="209"/>
      <c r="FNP87" s="209"/>
      <c r="FNQ87" s="210"/>
      <c r="FNR87" s="211"/>
      <c r="FNS87" s="209"/>
      <c r="FNU87" s="208"/>
      <c r="FNZ87" s="209"/>
      <c r="FOA87" s="209"/>
      <c r="FOB87" s="209"/>
      <c r="FOC87" s="210"/>
      <c r="FOD87" s="211"/>
      <c r="FOE87" s="209"/>
      <c r="FOG87" s="208"/>
      <c r="FOL87" s="209"/>
      <c r="FOM87" s="209"/>
      <c r="FON87" s="209"/>
      <c r="FOO87" s="210"/>
      <c r="FOP87" s="211"/>
      <c r="FOQ87" s="209"/>
      <c r="FOS87" s="208"/>
      <c r="FOX87" s="209"/>
      <c r="FOY87" s="209"/>
      <c r="FOZ87" s="209"/>
      <c r="FPA87" s="210"/>
      <c r="FPB87" s="211"/>
      <c r="FPC87" s="209"/>
      <c r="FPE87" s="208"/>
      <c r="FPJ87" s="209"/>
      <c r="FPK87" s="209"/>
      <c r="FPL87" s="209"/>
      <c r="FPM87" s="210"/>
      <c r="FPN87" s="211"/>
      <c r="FPO87" s="209"/>
      <c r="FPQ87" s="208"/>
      <c r="FPV87" s="209"/>
      <c r="FPW87" s="209"/>
      <c r="FPX87" s="209"/>
      <c r="FPY87" s="210"/>
      <c r="FPZ87" s="211"/>
      <c r="FQA87" s="209"/>
      <c r="FQC87" s="208"/>
      <c r="FQH87" s="209"/>
      <c r="FQI87" s="209"/>
      <c r="FQJ87" s="209"/>
      <c r="FQK87" s="210"/>
      <c r="FQL87" s="211"/>
      <c r="FQM87" s="209"/>
      <c r="FQO87" s="208"/>
      <c r="FQT87" s="209"/>
      <c r="FQU87" s="209"/>
      <c r="FQV87" s="209"/>
      <c r="FQW87" s="210"/>
      <c r="FQX87" s="211"/>
      <c r="FQY87" s="209"/>
      <c r="FRA87" s="208"/>
      <c r="FRF87" s="209"/>
      <c r="FRG87" s="209"/>
      <c r="FRH87" s="209"/>
      <c r="FRI87" s="210"/>
      <c r="FRJ87" s="211"/>
      <c r="FRK87" s="209"/>
      <c r="FRM87" s="208"/>
      <c r="FRR87" s="209"/>
      <c r="FRS87" s="209"/>
      <c r="FRT87" s="209"/>
      <c r="FRU87" s="210"/>
      <c r="FRV87" s="211"/>
      <c r="FRW87" s="209"/>
      <c r="FRY87" s="208"/>
      <c r="FSD87" s="209"/>
      <c r="FSE87" s="209"/>
      <c r="FSF87" s="209"/>
      <c r="FSG87" s="210"/>
      <c r="FSH87" s="211"/>
      <c r="FSI87" s="209"/>
      <c r="FSK87" s="208"/>
      <c r="FSP87" s="209"/>
      <c r="FSQ87" s="209"/>
      <c r="FSR87" s="209"/>
      <c r="FSS87" s="210"/>
      <c r="FST87" s="211"/>
      <c r="FSU87" s="209"/>
      <c r="FSW87" s="208"/>
      <c r="FTB87" s="209"/>
      <c r="FTC87" s="209"/>
      <c r="FTD87" s="209"/>
      <c r="FTE87" s="210"/>
      <c r="FTF87" s="211"/>
      <c r="FTG87" s="209"/>
      <c r="FTI87" s="208"/>
      <c r="FTN87" s="209"/>
      <c r="FTO87" s="209"/>
      <c r="FTP87" s="209"/>
      <c r="FTQ87" s="210"/>
      <c r="FTR87" s="211"/>
      <c r="FTS87" s="209"/>
      <c r="FTU87" s="208"/>
      <c r="FTZ87" s="209"/>
      <c r="FUA87" s="209"/>
      <c r="FUB87" s="209"/>
      <c r="FUC87" s="210"/>
      <c r="FUD87" s="211"/>
      <c r="FUE87" s="209"/>
      <c r="FUG87" s="208"/>
      <c r="FUL87" s="209"/>
      <c r="FUM87" s="209"/>
      <c r="FUN87" s="209"/>
      <c r="FUO87" s="210"/>
      <c r="FUP87" s="211"/>
      <c r="FUQ87" s="209"/>
      <c r="FUS87" s="208"/>
      <c r="FUX87" s="209"/>
      <c r="FUY87" s="209"/>
      <c r="FUZ87" s="209"/>
      <c r="FVA87" s="210"/>
      <c r="FVB87" s="211"/>
      <c r="FVC87" s="209"/>
      <c r="FVE87" s="208"/>
      <c r="FVJ87" s="209"/>
      <c r="FVK87" s="209"/>
      <c r="FVL87" s="209"/>
      <c r="FVM87" s="210"/>
      <c r="FVN87" s="211"/>
      <c r="FVO87" s="209"/>
      <c r="FVQ87" s="208"/>
      <c r="FVV87" s="209"/>
      <c r="FVW87" s="209"/>
      <c r="FVX87" s="209"/>
      <c r="FVY87" s="210"/>
      <c r="FVZ87" s="211"/>
      <c r="FWA87" s="209"/>
      <c r="FWC87" s="208"/>
      <c r="FWH87" s="209"/>
      <c r="FWI87" s="209"/>
      <c r="FWJ87" s="209"/>
      <c r="FWK87" s="210"/>
      <c r="FWL87" s="211"/>
      <c r="FWM87" s="209"/>
      <c r="FWO87" s="208"/>
      <c r="FWT87" s="209"/>
      <c r="FWU87" s="209"/>
      <c r="FWV87" s="209"/>
      <c r="FWW87" s="210"/>
      <c r="FWX87" s="211"/>
      <c r="FWY87" s="209"/>
      <c r="FXA87" s="208"/>
      <c r="FXF87" s="209"/>
      <c r="FXG87" s="209"/>
      <c r="FXH87" s="209"/>
      <c r="FXI87" s="210"/>
      <c r="FXJ87" s="211"/>
      <c r="FXK87" s="209"/>
      <c r="FXM87" s="208"/>
      <c r="FXR87" s="209"/>
      <c r="FXS87" s="209"/>
      <c r="FXT87" s="209"/>
      <c r="FXU87" s="210"/>
      <c r="FXV87" s="211"/>
      <c r="FXW87" s="209"/>
      <c r="FXY87" s="208"/>
      <c r="FYD87" s="209"/>
      <c r="FYE87" s="209"/>
      <c r="FYF87" s="209"/>
      <c r="FYG87" s="210"/>
      <c r="FYH87" s="211"/>
      <c r="FYI87" s="209"/>
      <c r="FYK87" s="208"/>
      <c r="FYP87" s="209"/>
      <c r="FYQ87" s="209"/>
      <c r="FYR87" s="209"/>
      <c r="FYS87" s="210"/>
      <c r="FYT87" s="211"/>
      <c r="FYU87" s="209"/>
      <c r="FYW87" s="208"/>
      <c r="FZB87" s="209"/>
      <c r="FZC87" s="209"/>
      <c r="FZD87" s="209"/>
      <c r="FZE87" s="210"/>
      <c r="FZF87" s="211"/>
      <c r="FZG87" s="209"/>
      <c r="FZI87" s="208"/>
      <c r="FZN87" s="209"/>
      <c r="FZO87" s="209"/>
      <c r="FZP87" s="209"/>
      <c r="FZQ87" s="210"/>
      <c r="FZR87" s="211"/>
      <c r="FZS87" s="209"/>
      <c r="FZU87" s="208"/>
      <c r="FZZ87" s="209"/>
      <c r="GAA87" s="209"/>
      <c r="GAB87" s="209"/>
      <c r="GAC87" s="210"/>
      <c r="GAD87" s="211"/>
      <c r="GAE87" s="209"/>
      <c r="GAG87" s="208"/>
      <c r="GAL87" s="209"/>
      <c r="GAM87" s="209"/>
      <c r="GAN87" s="209"/>
      <c r="GAO87" s="210"/>
      <c r="GAP87" s="211"/>
      <c r="GAQ87" s="209"/>
      <c r="GAS87" s="208"/>
      <c r="GAX87" s="209"/>
      <c r="GAY87" s="209"/>
      <c r="GAZ87" s="209"/>
      <c r="GBA87" s="210"/>
      <c r="GBB87" s="211"/>
      <c r="GBC87" s="209"/>
      <c r="GBE87" s="208"/>
      <c r="GBJ87" s="209"/>
      <c r="GBK87" s="209"/>
      <c r="GBL87" s="209"/>
      <c r="GBM87" s="210"/>
      <c r="GBN87" s="211"/>
      <c r="GBO87" s="209"/>
      <c r="GBQ87" s="208"/>
      <c r="GBV87" s="209"/>
      <c r="GBW87" s="209"/>
      <c r="GBX87" s="209"/>
      <c r="GBY87" s="210"/>
      <c r="GBZ87" s="211"/>
      <c r="GCA87" s="209"/>
      <c r="GCC87" s="208"/>
      <c r="GCH87" s="209"/>
      <c r="GCI87" s="209"/>
      <c r="GCJ87" s="209"/>
      <c r="GCK87" s="210"/>
      <c r="GCL87" s="211"/>
      <c r="GCM87" s="209"/>
      <c r="GCO87" s="208"/>
      <c r="GCT87" s="209"/>
      <c r="GCU87" s="209"/>
      <c r="GCV87" s="209"/>
      <c r="GCW87" s="210"/>
      <c r="GCX87" s="211"/>
      <c r="GCY87" s="209"/>
      <c r="GDA87" s="208"/>
      <c r="GDF87" s="209"/>
      <c r="GDG87" s="209"/>
      <c r="GDH87" s="209"/>
      <c r="GDI87" s="210"/>
      <c r="GDJ87" s="211"/>
      <c r="GDK87" s="209"/>
      <c r="GDM87" s="208"/>
      <c r="GDR87" s="209"/>
      <c r="GDS87" s="209"/>
      <c r="GDT87" s="209"/>
      <c r="GDU87" s="210"/>
      <c r="GDV87" s="211"/>
      <c r="GDW87" s="209"/>
      <c r="GDY87" s="208"/>
      <c r="GED87" s="209"/>
      <c r="GEE87" s="209"/>
      <c r="GEF87" s="209"/>
      <c r="GEG87" s="210"/>
      <c r="GEH87" s="211"/>
      <c r="GEI87" s="209"/>
      <c r="GEK87" s="208"/>
      <c r="GEP87" s="209"/>
      <c r="GEQ87" s="209"/>
      <c r="GER87" s="209"/>
      <c r="GES87" s="210"/>
      <c r="GET87" s="211"/>
      <c r="GEU87" s="209"/>
      <c r="GEW87" s="208"/>
      <c r="GFB87" s="209"/>
      <c r="GFC87" s="209"/>
      <c r="GFD87" s="209"/>
      <c r="GFE87" s="210"/>
      <c r="GFF87" s="211"/>
      <c r="GFG87" s="209"/>
      <c r="GFI87" s="208"/>
      <c r="GFN87" s="209"/>
      <c r="GFO87" s="209"/>
      <c r="GFP87" s="209"/>
      <c r="GFQ87" s="210"/>
      <c r="GFR87" s="211"/>
      <c r="GFS87" s="209"/>
      <c r="GFU87" s="208"/>
      <c r="GFZ87" s="209"/>
      <c r="GGA87" s="209"/>
      <c r="GGB87" s="209"/>
      <c r="GGC87" s="210"/>
      <c r="GGD87" s="211"/>
      <c r="GGE87" s="209"/>
      <c r="GGG87" s="208"/>
      <c r="GGL87" s="209"/>
      <c r="GGM87" s="209"/>
      <c r="GGN87" s="209"/>
      <c r="GGO87" s="210"/>
      <c r="GGP87" s="211"/>
      <c r="GGQ87" s="209"/>
      <c r="GGS87" s="208"/>
      <c r="GGX87" s="209"/>
      <c r="GGY87" s="209"/>
      <c r="GGZ87" s="209"/>
      <c r="GHA87" s="210"/>
      <c r="GHB87" s="211"/>
      <c r="GHC87" s="209"/>
      <c r="GHE87" s="208"/>
      <c r="GHJ87" s="209"/>
      <c r="GHK87" s="209"/>
      <c r="GHL87" s="209"/>
      <c r="GHM87" s="210"/>
      <c r="GHN87" s="211"/>
      <c r="GHO87" s="209"/>
      <c r="GHQ87" s="208"/>
      <c r="GHV87" s="209"/>
      <c r="GHW87" s="209"/>
      <c r="GHX87" s="209"/>
      <c r="GHY87" s="210"/>
      <c r="GHZ87" s="211"/>
      <c r="GIA87" s="209"/>
      <c r="GIC87" s="208"/>
      <c r="GIH87" s="209"/>
      <c r="GII87" s="209"/>
      <c r="GIJ87" s="209"/>
      <c r="GIK87" s="210"/>
      <c r="GIL87" s="211"/>
      <c r="GIM87" s="209"/>
      <c r="GIO87" s="208"/>
      <c r="GIT87" s="209"/>
      <c r="GIU87" s="209"/>
      <c r="GIV87" s="209"/>
      <c r="GIW87" s="210"/>
      <c r="GIX87" s="211"/>
      <c r="GIY87" s="209"/>
      <c r="GJA87" s="208"/>
      <c r="GJF87" s="209"/>
      <c r="GJG87" s="209"/>
      <c r="GJH87" s="209"/>
      <c r="GJI87" s="210"/>
      <c r="GJJ87" s="211"/>
      <c r="GJK87" s="209"/>
      <c r="GJM87" s="208"/>
      <c r="GJR87" s="209"/>
      <c r="GJS87" s="209"/>
      <c r="GJT87" s="209"/>
      <c r="GJU87" s="210"/>
      <c r="GJV87" s="211"/>
      <c r="GJW87" s="209"/>
      <c r="GJY87" s="208"/>
      <c r="GKD87" s="209"/>
      <c r="GKE87" s="209"/>
      <c r="GKF87" s="209"/>
      <c r="GKG87" s="210"/>
      <c r="GKH87" s="211"/>
      <c r="GKI87" s="209"/>
      <c r="GKK87" s="208"/>
      <c r="GKP87" s="209"/>
      <c r="GKQ87" s="209"/>
      <c r="GKR87" s="209"/>
      <c r="GKS87" s="210"/>
      <c r="GKT87" s="211"/>
      <c r="GKU87" s="209"/>
      <c r="GKW87" s="208"/>
      <c r="GLB87" s="209"/>
      <c r="GLC87" s="209"/>
      <c r="GLD87" s="209"/>
      <c r="GLE87" s="210"/>
      <c r="GLF87" s="211"/>
      <c r="GLG87" s="209"/>
      <c r="GLI87" s="208"/>
      <c r="GLN87" s="209"/>
      <c r="GLO87" s="209"/>
      <c r="GLP87" s="209"/>
      <c r="GLQ87" s="210"/>
      <c r="GLR87" s="211"/>
      <c r="GLS87" s="209"/>
      <c r="GLU87" s="208"/>
      <c r="GLZ87" s="209"/>
      <c r="GMA87" s="209"/>
      <c r="GMB87" s="209"/>
      <c r="GMC87" s="210"/>
      <c r="GMD87" s="211"/>
      <c r="GME87" s="209"/>
      <c r="GMG87" s="208"/>
      <c r="GML87" s="209"/>
      <c r="GMM87" s="209"/>
      <c r="GMN87" s="209"/>
      <c r="GMO87" s="210"/>
      <c r="GMP87" s="211"/>
      <c r="GMQ87" s="209"/>
      <c r="GMS87" s="208"/>
      <c r="GMX87" s="209"/>
      <c r="GMY87" s="209"/>
      <c r="GMZ87" s="209"/>
      <c r="GNA87" s="210"/>
      <c r="GNB87" s="211"/>
      <c r="GNC87" s="209"/>
      <c r="GNE87" s="208"/>
      <c r="GNJ87" s="209"/>
      <c r="GNK87" s="209"/>
      <c r="GNL87" s="209"/>
      <c r="GNM87" s="210"/>
      <c r="GNN87" s="211"/>
      <c r="GNO87" s="209"/>
      <c r="GNQ87" s="208"/>
      <c r="GNV87" s="209"/>
      <c r="GNW87" s="209"/>
      <c r="GNX87" s="209"/>
      <c r="GNY87" s="210"/>
      <c r="GNZ87" s="211"/>
      <c r="GOA87" s="209"/>
      <c r="GOC87" s="208"/>
      <c r="GOH87" s="209"/>
      <c r="GOI87" s="209"/>
      <c r="GOJ87" s="209"/>
      <c r="GOK87" s="210"/>
      <c r="GOL87" s="211"/>
      <c r="GOM87" s="209"/>
      <c r="GOO87" s="208"/>
      <c r="GOT87" s="209"/>
      <c r="GOU87" s="209"/>
      <c r="GOV87" s="209"/>
      <c r="GOW87" s="210"/>
      <c r="GOX87" s="211"/>
      <c r="GOY87" s="209"/>
      <c r="GPA87" s="208"/>
      <c r="GPF87" s="209"/>
      <c r="GPG87" s="209"/>
      <c r="GPH87" s="209"/>
      <c r="GPI87" s="210"/>
      <c r="GPJ87" s="211"/>
      <c r="GPK87" s="209"/>
      <c r="GPM87" s="208"/>
      <c r="GPR87" s="209"/>
      <c r="GPS87" s="209"/>
      <c r="GPT87" s="209"/>
      <c r="GPU87" s="210"/>
      <c r="GPV87" s="211"/>
      <c r="GPW87" s="209"/>
      <c r="GPY87" s="208"/>
      <c r="GQD87" s="209"/>
      <c r="GQE87" s="209"/>
      <c r="GQF87" s="209"/>
      <c r="GQG87" s="210"/>
      <c r="GQH87" s="211"/>
      <c r="GQI87" s="209"/>
      <c r="GQK87" s="208"/>
      <c r="GQP87" s="209"/>
      <c r="GQQ87" s="209"/>
      <c r="GQR87" s="209"/>
      <c r="GQS87" s="210"/>
      <c r="GQT87" s="211"/>
      <c r="GQU87" s="209"/>
      <c r="GQW87" s="208"/>
      <c r="GRB87" s="209"/>
      <c r="GRC87" s="209"/>
      <c r="GRD87" s="209"/>
      <c r="GRE87" s="210"/>
      <c r="GRF87" s="211"/>
      <c r="GRG87" s="209"/>
      <c r="GRI87" s="208"/>
      <c r="GRN87" s="209"/>
      <c r="GRO87" s="209"/>
      <c r="GRP87" s="209"/>
      <c r="GRQ87" s="210"/>
      <c r="GRR87" s="211"/>
      <c r="GRS87" s="209"/>
      <c r="GRU87" s="208"/>
      <c r="GRZ87" s="209"/>
      <c r="GSA87" s="209"/>
      <c r="GSB87" s="209"/>
      <c r="GSC87" s="210"/>
      <c r="GSD87" s="211"/>
      <c r="GSE87" s="209"/>
      <c r="GSG87" s="208"/>
      <c r="GSL87" s="209"/>
      <c r="GSM87" s="209"/>
      <c r="GSN87" s="209"/>
      <c r="GSO87" s="210"/>
      <c r="GSP87" s="211"/>
      <c r="GSQ87" s="209"/>
      <c r="GSS87" s="208"/>
      <c r="GSX87" s="209"/>
      <c r="GSY87" s="209"/>
      <c r="GSZ87" s="209"/>
      <c r="GTA87" s="210"/>
      <c r="GTB87" s="211"/>
      <c r="GTC87" s="209"/>
      <c r="GTE87" s="208"/>
      <c r="GTJ87" s="209"/>
      <c r="GTK87" s="209"/>
      <c r="GTL87" s="209"/>
      <c r="GTM87" s="210"/>
      <c r="GTN87" s="211"/>
      <c r="GTO87" s="209"/>
      <c r="GTQ87" s="208"/>
      <c r="GTV87" s="209"/>
      <c r="GTW87" s="209"/>
      <c r="GTX87" s="209"/>
      <c r="GTY87" s="210"/>
      <c r="GTZ87" s="211"/>
      <c r="GUA87" s="209"/>
      <c r="GUC87" s="208"/>
      <c r="GUH87" s="209"/>
      <c r="GUI87" s="209"/>
      <c r="GUJ87" s="209"/>
      <c r="GUK87" s="210"/>
      <c r="GUL87" s="211"/>
      <c r="GUM87" s="209"/>
      <c r="GUO87" s="208"/>
      <c r="GUT87" s="209"/>
      <c r="GUU87" s="209"/>
      <c r="GUV87" s="209"/>
      <c r="GUW87" s="210"/>
      <c r="GUX87" s="211"/>
      <c r="GUY87" s="209"/>
      <c r="GVA87" s="208"/>
      <c r="GVF87" s="209"/>
      <c r="GVG87" s="209"/>
      <c r="GVH87" s="209"/>
      <c r="GVI87" s="210"/>
      <c r="GVJ87" s="211"/>
      <c r="GVK87" s="209"/>
      <c r="GVM87" s="208"/>
      <c r="GVR87" s="209"/>
      <c r="GVS87" s="209"/>
      <c r="GVT87" s="209"/>
      <c r="GVU87" s="210"/>
      <c r="GVV87" s="211"/>
      <c r="GVW87" s="209"/>
      <c r="GVY87" s="208"/>
      <c r="GWD87" s="209"/>
      <c r="GWE87" s="209"/>
      <c r="GWF87" s="209"/>
      <c r="GWG87" s="210"/>
      <c r="GWH87" s="211"/>
      <c r="GWI87" s="209"/>
      <c r="GWK87" s="208"/>
      <c r="GWP87" s="209"/>
      <c r="GWQ87" s="209"/>
      <c r="GWR87" s="209"/>
      <c r="GWS87" s="210"/>
      <c r="GWT87" s="211"/>
      <c r="GWU87" s="209"/>
      <c r="GWW87" s="208"/>
      <c r="GXB87" s="209"/>
      <c r="GXC87" s="209"/>
      <c r="GXD87" s="209"/>
      <c r="GXE87" s="210"/>
      <c r="GXF87" s="211"/>
      <c r="GXG87" s="209"/>
      <c r="GXI87" s="208"/>
      <c r="GXN87" s="209"/>
      <c r="GXO87" s="209"/>
      <c r="GXP87" s="209"/>
      <c r="GXQ87" s="210"/>
      <c r="GXR87" s="211"/>
      <c r="GXS87" s="209"/>
      <c r="GXU87" s="208"/>
      <c r="GXZ87" s="209"/>
      <c r="GYA87" s="209"/>
      <c r="GYB87" s="209"/>
      <c r="GYC87" s="210"/>
      <c r="GYD87" s="211"/>
      <c r="GYE87" s="209"/>
      <c r="GYG87" s="208"/>
      <c r="GYL87" s="209"/>
      <c r="GYM87" s="209"/>
      <c r="GYN87" s="209"/>
      <c r="GYO87" s="210"/>
      <c r="GYP87" s="211"/>
      <c r="GYQ87" s="209"/>
      <c r="GYS87" s="208"/>
      <c r="GYX87" s="209"/>
      <c r="GYY87" s="209"/>
      <c r="GYZ87" s="209"/>
      <c r="GZA87" s="210"/>
      <c r="GZB87" s="211"/>
      <c r="GZC87" s="209"/>
      <c r="GZE87" s="208"/>
      <c r="GZJ87" s="209"/>
      <c r="GZK87" s="209"/>
      <c r="GZL87" s="209"/>
      <c r="GZM87" s="210"/>
      <c r="GZN87" s="211"/>
      <c r="GZO87" s="209"/>
      <c r="GZQ87" s="208"/>
      <c r="GZV87" s="209"/>
      <c r="GZW87" s="209"/>
      <c r="GZX87" s="209"/>
      <c r="GZY87" s="210"/>
      <c r="GZZ87" s="211"/>
      <c r="HAA87" s="209"/>
      <c r="HAC87" s="208"/>
      <c r="HAH87" s="209"/>
      <c r="HAI87" s="209"/>
      <c r="HAJ87" s="209"/>
      <c r="HAK87" s="210"/>
      <c r="HAL87" s="211"/>
      <c r="HAM87" s="209"/>
      <c r="HAO87" s="208"/>
      <c r="HAT87" s="209"/>
      <c r="HAU87" s="209"/>
      <c r="HAV87" s="209"/>
      <c r="HAW87" s="210"/>
      <c r="HAX87" s="211"/>
      <c r="HAY87" s="209"/>
      <c r="HBA87" s="208"/>
      <c r="HBF87" s="209"/>
      <c r="HBG87" s="209"/>
      <c r="HBH87" s="209"/>
      <c r="HBI87" s="210"/>
      <c r="HBJ87" s="211"/>
      <c r="HBK87" s="209"/>
      <c r="HBM87" s="208"/>
      <c r="HBR87" s="209"/>
      <c r="HBS87" s="209"/>
      <c r="HBT87" s="209"/>
      <c r="HBU87" s="210"/>
      <c r="HBV87" s="211"/>
      <c r="HBW87" s="209"/>
      <c r="HBY87" s="208"/>
      <c r="HCD87" s="209"/>
      <c r="HCE87" s="209"/>
      <c r="HCF87" s="209"/>
      <c r="HCG87" s="210"/>
      <c r="HCH87" s="211"/>
      <c r="HCI87" s="209"/>
      <c r="HCK87" s="208"/>
      <c r="HCP87" s="209"/>
      <c r="HCQ87" s="209"/>
      <c r="HCR87" s="209"/>
      <c r="HCS87" s="210"/>
      <c r="HCT87" s="211"/>
      <c r="HCU87" s="209"/>
      <c r="HCW87" s="208"/>
      <c r="HDB87" s="209"/>
      <c r="HDC87" s="209"/>
      <c r="HDD87" s="209"/>
      <c r="HDE87" s="210"/>
      <c r="HDF87" s="211"/>
      <c r="HDG87" s="209"/>
      <c r="HDI87" s="208"/>
      <c r="HDN87" s="209"/>
      <c r="HDO87" s="209"/>
      <c r="HDP87" s="209"/>
      <c r="HDQ87" s="210"/>
      <c r="HDR87" s="211"/>
      <c r="HDS87" s="209"/>
      <c r="HDU87" s="208"/>
      <c r="HDZ87" s="209"/>
      <c r="HEA87" s="209"/>
      <c r="HEB87" s="209"/>
      <c r="HEC87" s="210"/>
      <c r="HED87" s="211"/>
      <c r="HEE87" s="209"/>
      <c r="HEG87" s="208"/>
      <c r="HEL87" s="209"/>
      <c r="HEM87" s="209"/>
      <c r="HEN87" s="209"/>
      <c r="HEO87" s="210"/>
      <c r="HEP87" s="211"/>
      <c r="HEQ87" s="209"/>
      <c r="HES87" s="208"/>
      <c r="HEX87" s="209"/>
      <c r="HEY87" s="209"/>
      <c r="HEZ87" s="209"/>
      <c r="HFA87" s="210"/>
      <c r="HFB87" s="211"/>
      <c r="HFC87" s="209"/>
      <c r="HFE87" s="208"/>
      <c r="HFJ87" s="209"/>
      <c r="HFK87" s="209"/>
      <c r="HFL87" s="209"/>
      <c r="HFM87" s="210"/>
      <c r="HFN87" s="211"/>
      <c r="HFO87" s="209"/>
      <c r="HFQ87" s="208"/>
      <c r="HFV87" s="209"/>
      <c r="HFW87" s="209"/>
      <c r="HFX87" s="209"/>
      <c r="HFY87" s="210"/>
      <c r="HFZ87" s="211"/>
      <c r="HGA87" s="209"/>
      <c r="HGC87" s="208"/>
      <c r="HGH87" s="209"/>
      <c r="HGI87" s="209"/>
      <c r="HGJ87" s="209"/>
      <c r="HGK87" s="210"/>
      <c r="HGL87" s="211"/>
      <c r="HGM87" s="209"/>
      <c r="HGO87" s="208"/>
      <c r="HGT87" s="209"/>
      <c r="HGU87" s="209"/>
      <c r="HGV87" s="209"/>
      <c r="HGW87" s="210"/>
      <c r="HGX87" s="211"/>
      <c r="HGY87" s="209"/>
      <c r="HHA87" s="208"/>
      <c r="HHF87" s="209"/>
      <c r="HHG87" s="209"/>
      <c r="HHH87" s="209"/>
      <c r="HHI87" s="210"/>
      <c r="HHJ87" s="211"/>
      <c r="HHK87" s="209"/>
      <c r="HHM87" s="208"/>
      <c r="HHR87" s="209"/>
      <c r="HHS87" s="209"/>
      <c r="HHT87" s="209"/>
      <c r="HHU87" s="210"/>
      <c r="HHV87" s="211"/>
      <c r="HHW87" s="209"/>
      <c r="HHY87" s="208"/>
      <c r="HID87" s="209"/>
      <c r="HIE87" s="209"/>
      <c r="HIF87" s="209"/>
      <c r="HIG87" s="210"/>
      <c r="HIH87" s="211"/>
      <c r="HII87" s="209"/>
      <c r="HIK87" s="208"/>
      <c r="HIP87" s="209"/>
      <c r="HIQ87" s="209"/>
      <c r="HIR87" s="209"/>
      <c r="HIS87" s="210"/>
      <c r="HIT87" s="211"/>
      <c r="HIU87" s="209"/>
      <c r="HIW87" s="208"/>
      <c r="HJB87" s="209"/>
      <c r="HJC87" s="209"/>
      <c r="HJD87" s="209"/>
      <c r="HJE87" s="210"/>
      <c r="HJF87" s="211"/>
      <c r="HJG87" s="209"/>
      <c r="HJI87" s="208"/>
      <c r="HJN87" s="209"/>
      <c r="HJO87" s="209"/>
      <c r="HJP87" s="209"/>
      <c r="HJQ87" s="210"/>
      <c r="HJR87" s="211"/>
      <c r="HJS87" s="209"/>
      <c r="HJU87" s="208"/>
      <c r="HJZ87" s="209"/>
      <c r="HKA87" s="209"/>
      <c r="HKB87" s="209"/>
      <c r="HKC87" s="210"/>
      <c r="HKD87" s="211"/>
      <c r="HKE87" s="209"/>
      <c r="HKG87" s="208"/>
      <c r="HKL87" s="209"/>
      <c r="HKM87" s="209"/>
      <c r="HKN87" s="209"/>
      <c r="HKO87" s="210"/>
      <c r="HKP87" s="211"/>
      <c r="HKQ87" s="209"/>
      <c r="HKS87" s="208"/>
      <c r="HKX87" s="209"/>
      <c r="HKY87" s="209"/>
      <c r="HKZ87" s="209"/>
      <c r="HLA87" s="210"/>
      <c r="HLB87" s="211"/>
      <c r="HLC87" s="209"/>
      <c r="HLE87" s="208"/>
      <c r="HLJ87" s="209"/>
      <c r="HLK87" s="209"/>
      <c r="HLL87" s="209"/>
      <c r="HLM87" s="210"/>
      <c r="HLN87" s="211"/>
      <c r="HLO87" s="209"/>
      <c r="HLQ87" s="208"/>
      <c r="HLV87" s="209"/>
      <c r="HLW87" s="209"/>
      <c r="HLX87" s="209"/>
      <c r="HLY87" s="210"/>
      <c r="HLZ87" s="211"/>
      <c r="HMA87" s="209"/>
      <c r="HMC87" s="208"/>
      <c r="HMH87" s="209"/>
      <c r="HMI87" s="209"/>
      <c r="HMJ87" s="209"/>
      <c r="HMK87" s="210"/>
      <c r="HML87" s="211"/>
      <c r="HMM87" s="209"/>
      <c r="HMO87" s="208"/>
      <c r="HMT87" s="209"/>
      <c r="HMU87" s="209"/>
      <c r="HMV87" s="209"/>
      <c r="HMW87" s="210"/>
      <c r="HMX87" s="211"/>
      <c r="HMY87" s="209"/>
      <c r="HNA87" s="208"/>
      <c r="HNF87" s="209"/>
      <c r="HNG87" s="209"/>
      <c r="HNH87" s="209"/>
      <c r="HNI87" s="210"/>
      <c r="HNJ87" s="211"/>
      <c r="HNK87" s="209"/>
      <c r="HNM87" s="208"/>
      <c r="HNR87" s="209"/>
      <c r="HNS87" s="209"/>
      <c r="HNT87" s="209"/>
      <c r="HNU87" s="210"/>
      <c r="HNV87" s="211"/>
      <c r="HNW87" s="209"/>
      <c r="HNY87" s="208"/>
      <c r="HOD87" s="209"/>
      <c r="HOE87" s="209"/>
      <c r="HOF87" s="209"/>
      <c r="HOG87" s="210"/>
      <c r="HOH87" s="211"/>
      <c r="HOI87" s="209"/>
      <c r="HOK87" s="208"/>
      <c r="HOP87" s="209"/>
      <c r="HOQ87" s="209"/>
      <c r="HOR87" s="209"/>
      <c r="HOS87" s="210"/>
      <c r="HOT87" s="211"/>
      <c r="HOU87" s="209"/>
      <c r="HOW87" s="208"/>
      <c r="HPB87" s="209"/>
      <c r="HPC87" s="209"/>
      <c r="HPD87" s="209"/>
      <c r="HPE87" s="210"/>
      <c r="HPF87" s="211"/>
      <c r="HPG87" s="209"/>
      <c r="HPI87" s="208"/>
      <c r="HPN87" s="209"/>
      <c r="HPO87" s="209"/>
      <c r="HPP87" s="209"/>
      <c r="HPQ87" s="210"/>
      <c r="HPR87" s="211"/>
      <c r="HPS87" s="209"/>
      <c r="HPU87" s="208"/>
      <c r="HPZ87" s="209"/>
      <c r="HQA87" s="209"/>
      <c r="HQB87" s="209"/>
      <c r="HQC87" s="210"/>
      <c r="HQD87" s="211"/>
      <c r="HQE87" s="209"/>
      <c r="HQG87" s="208"/>
      <c r="HQL87" s="209"/>
      <c r="HQM87" s="209"/>
      <c r="HQN87" s="209"/>
      <c r="HQO87" s="210"/>
      <c r="HQP87" s="211"/>
      <c r="HQQ87" s="209"/>
      <c r="HQS87" s="208"/>
      <c r="HQX87" s="209"/>
      <c r="HQY87" s="209"/>
      <c r="HQZ87" s="209"/>
      <c r="HRA87" s="210"/>
      <c r="HRB87" s="211"/>
      <c r="HRC87" s="209"/>
      <c r="HRE87" s="208"/>
      <c r="HRJ87" s="209"/>
      <c r="HRK87" s="209"/>
      <c r="HRL87" s="209"/>
      <c r="HRM87" s="210"/>
      <c r="HRN87" s="211"/>
      <c r="HRO87" s="209"/>
      <c r="HRQ87" s="208"/>
      <c r="HRV87" s="209"/>
      <c r="HRW87" s="209"/>
      <c r="HRX87" s="209"/>
      <c r="HRY87" s="210"/>
      <c r="HRZ87" s="211"/>
      <c r="HSA87" s="209"/>
      <c r="HSC87" s="208"/>
      <c r="HSH87" s="209"/>
      <c r="HSI87" s="209"/>
      <c r="HSJ87" s="209"/>
      <c r="HSK87" s="210"/>
      <c r="HSL87" s="211"/>
      <c r="HSM87" s="209"/>
      <c r="HSO87" s="208"/>
      <c r="HST87" s="209"/>
      <c r="HSU87" s="209"/>
      <c r="HSV87" s="209"/>
      <c r="HSW87" s="210"/>
      <c r="HSX87" s="211"/>
      <c r="HSY87" s="209"/>
      <c r="HTA87" s="208"/>
      <c r="HTF87" s="209"/>
      <c r="HTG87" s="209"/>
      <c r="HTH87" s="209"/>
      <c r="HTI87" s="210"/>
      <c r="HTJ87" s="211"/>
      <c r="HTK87" s="209"/>
      <c r="HTM87" s="208"/>
      <c r="HTR87" s="209"/>
      <c r="HTS87" s="209"/>
      <c r="HTT87" s="209"/>
      <c r="HTU87" s="210"/>
      <c r="HTV87" s="211"/>
      <c r="HTW87" s="209"/>
      <c r="HTY87" s="208"/>
      <c r="HUD87" s="209"/>
      <c r="HUE87" s="209"/>
      <c r="HUF87" s="209"/>
      <c r="HUG87" s="210"/>
      <c r="HUH87" s="211"/>
      <c r="HUI87" s="209"/>
      <c r="HUK87" s="208"/>
      <c r="HUP87" s="209"/>
      <c r="HUQ87" s="209"/>
      <c r="HUR87" s="209"/>
      <c r="HUS87" s="210"/>
      <c r="HUT87" s="211"/>
      <c r="HUU87" s="209"/>
      <c r="HUW87" s="208"/>
      <c r="HVB87" s="209"/>
      <c r="HVC87" s="209"/>
      <c r="HVD87" s="209"/>
      <c r="HVE87" s="210"/>
      <c r="HVF87" s="211"/>
      <c r="HVG87" s="209"/>
      <c r="HVI87" s="208"/>
      <c r="HVN87" s="209"/>
      <c r="HVO87" s="209"/>
      <c r="HVP87" s="209"/>
      <c r="HVQ87" s="210"/>
      <c r="HVR87" s="211"/>
      <c r="HVS87" s="209"/>
      <c r="HVU87" s="208"/>
      <c r="HVZ87" s="209"/>
      <c r="HWA87" s="209"/>
      <c r="HWB87" s="209"/>
      <c r="HWC87" s="210"/>
      <c r="HWD87" s="211"/>
      <c r="HWE87" s="209"/>
      <c r="HWG87" s="208"/>
      <c r="HWL87" s="209"/>
      <c r="HWM87" s="209"/>
      <c r="HWN87" s="209"/>
      <c r="HWO87" s="210"/>
      <c r="HWP87" s="211"/>
      <c r="HWQ87" s="209"/>
      <c r="HWS87" s="208"/>
      <c r="HWX87" s="209"/>
      <c r="HWY87" s="209"/>
      <c r="HWZ87" s="209"/>
      <c r="HXA87" s="210"/>
      <c r="HXB87" s="211"/>
      <c r="HXC87" s="209"/>
      <c r="HXE87" s="208"/>
      <c r="HXJ87" s="209"/>
      <c r="HXK87" s="209"/>
      <c r="HXL87" s="209"/>
      <c r="HXM87" s="210"/>
      <c r="HXN87" s="211"/>
      <c r="HXO87" s="209"/>
      <c r="HXQ87" s="208"/>
      <c r="HXV87" s="209"/>
      <c r="HXW87" s="209"/>
      <c r="HXX87" s="209"/>
      <c r="HXY87" s="210"/>
      <c r="HXZ87" s="211"/>
      <c r="HYA87" s="209"/>
      <c r="HYC87" s="208"/>
      <c r="HYH87" s="209"/>
      <c r="HYI87" s="209"/>
      <c r="HYJ87" s="209"/>
      <c r="HYK87" s="210"/>
      <c r="HYL87" s="211"/>
      <c r="HYM87" s="209"/>
      <c r="HYO87" s="208"/>
      <c r="HYT87" s="209"/>
      <c r="HYU87" s="209"/>
      <c r="HYV87" s="209"/>
      <c r="HYW87" s="210"/>
      <c r="HYX87" s="211"/>
      <c r="HYY87" s="209"/>
      <c r="HZA87" s="208"/>
      <c r="HZF87" s="209"/>
      <c r="HZG87" s="209"/>
      <c r="HZH87" s="209"/>
      <c r="HZI87" s="210"/>
      <c r="HZJ87" s="211"/>
      <c r="HZK87" s="209"/>
      <c r="HZM87" s="208"/>
      <c r="HZR87" s="209"/>
      <c r="HZS87" s="209"/>
      <c r="HZT87" s="209"/>
      <c r="HZU87" s="210"/>
      <c r="HZV87" s="211"/>
      <c r="HZW87" s="209"/>
      <c r="HZY87" s="208"/>
      <c r="IAD87" s="209"/>
      <c r="IAE87" s="209"/>
      <c r="IAF87" s="209"/>
      <c r="IAG87" s="210"/>
      <c r="IAH87" s="211"/>
      <c r="IAI87" s="209"/>
      <c r="IAK87" s="208"/>
      <c r="IAP87" s="209"/>
      <c r="IAQ87" s="209"/>
      <c r="IAR87" s="209"/>
      <c r="IAS87" s="210"/>
      <c r="IAT87" s="211"/>
      <c r="IAU87" s="209"/>
      <c r="IAW87" s="208"/>
      <c r="IBB87" s="209"/>
      <c r="IBC87" s="209"/>
      <c r="IBD87" s="209"/>
      <c r="IBE87" s="210"/>
      <c r="IBF87" s="211"/>
      <c r="IBG87" s="209"/>
      <c r="IBI87" s="208"/>
      <c r="IBN87" s="209"/>
      <c r="IBO87" s="209"/>
      <c r="IBP87" s="209"/>
      <c r="IBQ87" s="210"/>
      <c r="IBR87" s="211"/>
      <c r="IBS87" s="209"/>
      <c r="IBU87" s="208"/>
      <c r="IBZ87" s="209"/>
      <c r="ICA87" s="209"/>
      <c r="ICB87" s="209"/>
      <c r="ICC87" s="210"/>
      <c r="ICD87" s="211"/>
      <c r="ICE87" s="209"/>
      <c r="ICG87" s="208"/>
      <c r="ICL87" s="209"/>
      <c r="ICM87" s="209"/>
      <c r="ICN87" s="209"/>
      <c r="ICO87" s="210"/>
      <c r="ICP87" s="211"/>
      <c r="ICQ87" s="209"/>
      <c r="ICS87" s="208"/>
      <c r="ICX87" s="209"/>
      <c r="ICY87" s="209"/>
      <c r="ICZ87" s="209"/>
      <c r="IDA87" s="210"/>
      <c r="IDB87" s="211"/>
      <c r="IDC87" s="209"/>
      <c r="IDE87" s="208"/>
      <c r="IDJ87" s="209"/>
      <c r="IDK87" s="209"/>
      <c r="IDL87" s="209"/>
      <c r="IDM87" s="210"/>
      <c r="IDN87" s="211"/>
      <c r="IDO87" s="209"/>
      <c r="IDQ87" s="208"/>
      <c r="IDV87" s="209"/>
      <c r="IDW87" s="209"/>
      <c r="IDX87" s="209"/>
      <c r="IDY87" s="210"/>
      <c r="IDZ87" s="211"/>
      <c r="IEA87" s="209"/>
      <c r="IEC87" s="208"/>
      <c r="IEH87" s="209"/>
      <c r="IEI87" s="209"/>
      <c r="IEJ87" s="209"/>
      <c r="IEK87" s="210"/>
      <c r="IEL87" s="211"/>
      <c r="IEM87" s="209"/>
      <c r="IEO87" s="208"/>
      <c r="IET87" s="209"/>
      <c r="IEU87" s="209"/>
      <c r="IEV87" s="209"/>
      <c r="IEW87" s="210"/>
      <c r="IEX87" s="211"/>
      <c r="IEY87" s="209"/>
      <c r="IFA87" s="208"/>
      <c r="IFF87" s="209"/>
      <c r="IFG87" s="209"/>
      <c r="IFH87" s="209"/>
      <c r="IFI87" s="210"/>
      <c r="IFJ87" s="211"/>
      <c r="IFK87" s="209"/>
      <c r="IFM87" s="208"/>
      <c r="IFR87" s="209"/>
      <c r="IFS87" s="209"/>
      <c r="IFT87" s="209"/>
      <c r="IFU87" s="210"/>
      <c r="IFV87" s="211"/>
      <c r="IFW87" s="209"/>
      <c r="IFY87" s="208"/>
      <c r="IGD87" s="209"/>
      <c r="IGE87" s="209"/>
      <c r="IGF87" s="209"/>
      <c r="IGG87" s="210"/>
      <c r="IGH87" s="211"/>
      <c r="IGI87" s="209"/>
      <c r="IGK87" s="208"/>
      <c r="IGP87" s="209"/>
      <c r="IGQ87" s="209"/>
      <c r="IGR87" s="209"/>
      <c r="IGS87" s="210"/>
      <c r="IGT87" s="211"/>
      <c r="IGU87" s="209"/>
      <c r="IGW87" s="208"/>
      <c r="IHB87" s="209"/>
      <c r="IHC87" s="209"/>
      <c r="IHD87" s="209"/>
      <c r="IHE87" s="210"/>
      <c r="IHF87" s="211"/>
      <c r="IHG87" s="209"/>
      <c r="IHI87" s="208"/>
      <c r="IHN87" s="209"/>
      <c r="IHO87" s="209"/>
      <c r="IHP87" s="209"/>
      <c r="IHQ87" s="210"/>
      <c r="IHR87" s="211"/>
      <c r="IHS87" s="209"/>
      <c r="IHU87" s="208"/>
      <c r="IHZ87" s="209"/>
      <c r="IIA87" s="209"/>
      <c r="IIB87" s="209"/>
      <c r="IIC87" s="210"/>
      <c r="IID87" s="211"/>
      <c r="IIE87" s="209"/>
      <c r="IIG87" s="208"/>
      <c r="IIL87" s="209"/>
      <c r="IIM87" s="209"/>
      <c r="IIN87" s="209"/>
      <c r="IIO87" s="210"/>
      <c r="IIP87" s="211"/>
      <c r="IIQ87" s="209"/>
      <c r="IIS87" s="208"/>
      <c r="IIX87" s="209"/>
      <c r="IIY87" s="209"/>
      <c r="IIZ87" s="209"/>
      <c r="IJA87" s="210"/>
      <c r="IJB87" s="211"/>
      <c r="IJC87" s="209"/>
      <c r="IJE87" s="208"/>
      <c r="IJJ87" s="209"/>
      <c r="IJK87" s="209"/>
      <c r="IJL87" s="209"/>
      <c r="IJM87" s="210"/>
      <c r="IJN87" s="211"/>
      <c r="IJO87" s="209"/>
      <c r="IJQ87" s="208"/>
      <c r="IJV87" s="209"/>
      <c r="IJW87" s="209"/>
      <c r="IJX87" s="209"/>
      <c r="IJY87" s="210"/>
      <c r="IJZ87" s="211"/>
      <c r="IKA87" s="209"/>
      <c r="IKC87" s="208"/>
      <c r="IKH87" s="209"/>
      <c r="IKI87" s="209"/>
      <c r="IKJ87" s="209"/>
      <c r="IKK87" s="210"/>
      <c r="IKL87" s="211"/>
      <c r="IKM87" s="209"/>
      <c r="IKO87" s="208"/>
      <c r="IKT87" s="209"/>
      <c r="IKU87" s="209"/>
      <c r="IKV87" s="209"/>
      <c r="IKW87" s="210"/>
      <c r="IKX87" s="211"/>
      <c r="IKY87" s="209"/>
      <c r="ILA87" s="208"/>
      <c r="ILF87" s="209"/>
      <c r="ILG87" s="209"/>
      <c r="ILH87" s="209"/>
      <c r="ILI87" s="210"/>
      <c r="ILJ87" s="211"/>
      <c r="ILK87" s="209"/>
      <c r="ILM87" s="208"/>
      <c r="ILR87" s="209"/>
      <c r="ILS87" s="209"/>
      <c r="ILT87" s="209"/>
      <c r="ILU87" s="210"/>
      <c r="ILV87" s="211"/>
      <c r="ILW87" s="209"/>
      <c r="ILY87" s="208"/>
      <c r="IMD87" s="209"/>
      <c r="IME87" s="209"/>
      <c r="IMF87" s="209"/>
      <c r="IMG87" s="210"/>
      <c r="IMH87" s="211"/>
      <c r="IMI87" s="209"/>
      <c r="IMK87" s="208"/>
      <c r="IMP87" s="209"/>
      <c r="IMQ87" s="209"/>
      <c r="IMR87" s="209"/>
      <c r="IMS87" s="210"/>
      <c r="IMT87" s="211"/>
      <c r="IMU87" s="209"/>
      <c r="IMW87" s="208"/>
      <c r="INB87" s="209"/>
      <c r="INC87" s="209"/>
      <c r="IND87" s="209"/>
      <c r="INE87" s="210"/>
      <c r="INF87" s="211"/>
      <c r="ING87" s="209"/>
      <c r="INI87" s="208"/>
      <c r="INN87" s="209"/>
      <c r="INO87" s="209"/>
      <c r="INP87" s="209"/>
      <c r="INQ87" s="210"/>
      <c r="INR87" s="211"/>
      <c r="INS87" s="209"/>
      <c r="INU87" s="208"/>
      <c r="INZ87" s="209"/>
      <c r="IOA87" s="209"/>
      <c r="IOB87" s="209"/>
      <c r="IOC87" s="210"/>
      <c r="IOD87" s="211"/>
      <c r="IOE87" s="209"/>
      <c r="IOG87" s="208"/>
      <c r="IOL87" s="209"/>
      <c r="IOM87" s="209"/>
      <c r="ION87" s="209"/>
      <c r="IOO87" s="210"/>
      <c r="IOP87" s="211"/>
      <c r="IOQ87" s="209"/>
      <c r="IOS87" s="208"/>
      <c r="IOX87" s="209"/>
      <c r="IOY87" s="209"/>
      <c r="IOZ87" s="209"/>
      <c r="IPA87" s="210"/>
      <c r="IPB87" s="211"/>
      <c r="IPC87" s="209"/>
      <c r="IPE87" s="208"/>
      <c r="IPJ87" s="209"/>
      <c r="IPK87" s="209"/>
      <c r="IPL87" s="209"/>
      <c r="IPM87" s="210"/>
      <c r="IPN87" s="211"/>
      <c r="IPO87" s="209"/>
      <c r="IPQ87" s="208"/>
      <c r="IPV87" s="209"/>
      <c r="IPW87" s="209"/>
      <c r="IPX87" s="209"/>
      <c r="IPY87" s="210"/>
      <c r="IPZ87" s="211"/>
      <c r="IQA87" s="209"/>
      <c r="IQC87" s="208"/>
      <c r="IQH87" s="209"/>
      <c r="IQI87" s="209"/>
      <c r="IQJ87" s="209"/>
      <c r="IQK87" s="210"/>
      <c r="IQL87" s="211"/>
      <c r="IQM87" s="209"/>
      <c r="IQO87" s="208"/>
      <c r="IQT87" s="209"/>
      <c r="IQU87" s="209"/>
      <c r="IQV87" s="209"/>
      <c r="IQW87" s="210"/>
      <c r="IQX87" s="211"/>
      <c r="IQY87" s="209"/>
      <c r="IRA87" s="208"/>
      <c r="IRF87" s="209"/>
      <c r="IRG87" s="209"/>
      <c r="IRH87" s="209"/>
      <c r="IRI87" s="210"/>
      <c r="IRJ87" s="211"/>
      <c r="IRK87" s="209"/>
      <c r="IRM87" s="208"/>
      <c r="IRR87" s="209"/>
      <c r="IRS87" s="209"/>
      <c r="IRT87" s="209"/>
      <c r="IRU87" s="210"/>
      <c r="IRV87" s="211"/>
      <c r="IRW87" s="209"/>
      <c r="IRY87" s="208"/>
      <c r="ISD87" s="209"/>
      <c r="ISE87" s="209"/>
      <c r="ISF87" s="209"/>
      <c r="ISG87" s="210"/>
      <c r="ISH87" s="211"/>
      <c r="ISI87" s="209"/>
      <c r="ISK87" s="208"/>
      <c r="ISP87" s="209"/>
      <c r="ISQ87" s="209"/>
      <c r="ISR87" s="209"/>
      <c r="ISS87" s="210"/>
      <c r="IST87" s="211"/>
      <c r="ISU87" s="209"/>
      <c r="ISW87" s="208"/>
      <c r="ITB87" s="209"/>
      <c r="ITC87" s="209"/>
      <c r="ITD87" s="209"/>
      <c r="ITE87" s="210"/>
      <c r="ITF87" s="211"/>
      <c r="ITG87" s="209"/>
      <c r="ITI87" s="208"/>
      <c r="ITN87" s="209"/>
      <c r="ITO87" s="209"/>
      <c r="ITP87" s="209"/>
      <c r="ITQ87" s="210"/>
      <c r="ITR87" s="211"/>
      <c r="ITS87" s="209"/>
      <c r="ITU87" s="208"/>
      <c r="ITZ87" s="209"/>
      <c r="IUA87" s="209"/>
      <c r="IUB87" s="209"/>
      <c r="IUC87" s="210"/>
      <c r="IUD87" s="211"/>
      <c r="IUE87" s="209"/>
      <c r="IUG87" s="208"/>
      <c r="IUL87" s="209"/>
      <c r="IUM87" s="209"/>
      <c r="IUN87" s="209"/>
      <c r="IUO87" s="210"/>
      <c r="IUP87" s="211"/>
      <c r="IUQ87" s="209"/>
      <c r="IUS87" s="208"/>
      <c r="IUX87" s="209"/>
      <c r="IUY87" s="209"/>
      <c r="IUZ87" s="209"/>
      <c r="IVA87" s="210"/>
      <c r="IVB87" s="211"/>
      <c r="IVC87" s="209"/>
      <c r="IVE87" s="208"/>
      <c r="IVJ87" s="209"/>
      <c r="IVK87" s="209"/>
      <c r="IVL87" s="209"/>
      <c r="IVM87" s="210"/>
      <c r="IVN87" s="211"/>
      <c r="IVO87" s="209"/>
      <c r="IVQ87" s="208"/>
      <c r="IVV87" s="209"/>
      <c r="IVW87" s="209"/>
      <c r="IVX87" s="209"/>
      <c r="IVY87" s="210"/>
      <c r="IVZ87" s="211"/>
      <c r="IWA87" s="209"/>
      <c r="IWC87" s="208"/>
      <c r="IWH87" s="209"/>
      <c r="IWI87" s="209"/>
      <c r="IWJ87" s="209"/>
      <c r="IWK87" s="210"/>
      <c r="IWL87" s="211"/>
      <c r="IWM87" s="209"/>
      <c r="IWO87" s="208"/>
      <c r="IWT87" s="209"/>
      <c r="IWU87" s="209"/>
      <c r="IWV87" s="209"/>
      <c r="IWW87" s="210"/>
      <c r="IWX87" s="211"/>
      <c r="IWY87" s="209"/>
      <c r="IXA87" s="208"/>
      <c r="IXF87" s="209"/>
      <c r="IXG87" s="209"/>
      <c r="IXH87" s="209"/>
      <c r="IXI87" s="210"/>
      <c r="IXJ87" s="211"/>
      <c r="IXK87" s="209"/>
      <c r="IXM87" s="208"/>
      <c r="IXR87" s="209"/>
      <c r="IXS87" s="209"/>
      <c r="IXT87" s="209"/>
      <c r="IXU87" s="210"/>
      <c r="IXV87" s="211"/>
      <c r="IXW87" s="209"/>
      <c r="IXY87" s="208"/>
      <c r="IYD87" s="209"/>
      <c r="IYE87" s="209"/>
      <c r="IYF87" s="209"/>
      <c r="IYG87" s="210"/>
      <c r="IYH87" s="211"/>
      <c r="IYI87" s="209"/>
      <c r="IYK87" s="208"/>
      <c r="IYP87" s="209"/>
      <c r="IYQ87" s="209"/>
      <c r="IYR87" s="209"/>
      <c r="IYS87" s="210"/>
      <c r="IYT87" s="211"/>
      <c r="IYU87" s="209"/>
      <c r="IYW87" s="208"/>
      <c r="IZB87" s="209"/>
      <c r="IZC87" s="209"/>
      <c r="IZD87" s="209"/>
      <c r="IZE87" s="210"/>
      <c r="IZF87" s="211"/>
      <c r="IZG87" s="209"/>
      <c r="IZI87" s="208"/>
      <c r="IZN87" s="209"/>
      <c r="IZO87" s="209"/>
      <c r="IZP87" s="209"/>
      <c r="IZQ87" s="210"/>
      <c r="IZR87" s="211"/>
      <c r="IZS87" s="209"/>
      <c r="IZU87" s="208"/>
      <c r="IZZ87" s="209"/>
      <c r="JAA87" s="209"/>
      <c r="JAB87" s="209"/>
      <c r="JAC87" s="210"/>
      <c r="JAD87" s="211"/>
      <c r="JAE87" s="209"/>
      <c r="JAG87" s="208"/>
      <c r="JAL87" s="209"/>
      <c r="JAM87" s="209"/>
      <c r="JAN87" s="209"/>
      <c r="JAO87" s="210"/>
      <c r="JAP87" s="211"/>
      <c r="JAQ87" s="209"/>
      <c r="JAS87" s="208"/>
      <c r="JAX87" s="209"/>
      <c r="JAY87" s="209"/>
      <c r="JAZ87" s="209"/>
      <c r="JBA87" s="210"/>
      <c r="JBB87" s="211"/>
      <c r="JBC87" s="209"/>
      <c r="JBE87" s="208"/>
      <c r="JBJ87" s="209"/>
      <c r="JBK87" s="209"/>
      <c r="JBL87" s="209"/>
      <c r="JBM87" s="210"/>
      <c r="JBN87" s="211"/>
      <c r="JBO87" s="209"/>
      <c r="JBQ87" s="208"/>
      <c r="JBV87" s="209"/>
      <c r="JBW87" s="209"/>
      <c r="JBX87" s="209"/>
      <c r="JBY87" s="210"/>
      <c r="JBZ87" s="211"/>
      <c r="JCA87" s="209"/>
      <c r="JCC87" s="208"/>
      <c r="JCH87" s="209"/>
      <c r="JCI87" s="209"/>
      <c r="JCJ87" s="209"/>
      <c r="JCK87" s="210"/>
      <c r="JCL87" s="211"/>
      <c r="JCM87" s="209"/>
      <c r="JCO87" s="208"/>
      <c r="JCT87" s="209"/>
      <c r="JCU87" s="209"/>
      <c r="JCV87" s="209"/>
      <c r="JCW87" s="210"/>
      <c r="JCX87" s="211"/>
      <c r="JCY87" s="209"/>
      <c r="JDA87" s="208"/>
      <c r="JDF87" s="209"/>
      <c r="JDG87" s="209"/>
      <c r="JDH87" s="209"/>
      <c r="JDI87" s="210"/>
      <c r="JDJ87" s="211"/>
      <c r="JDK87" s="209"/>
      <c r="JDM87" s="208"/>
      <c r="JDR87" s="209"/>
      <c r="JDS87" s="209"/>
      <c r="JDT87" s="209"/>
      <c r="JDU87" s="210"/>
      <c r="JDV87" s="211"/>
      <c r="JDW87" s="209"/>
      <c r="JDY87" s="208"/>
      <c r="JED87" s="209"/>
      <c r="JEE87" s="209"/>
      <c r="JEF87" s="209"/>
      <c r="JEG87" s="210"/>
      <c r="JEH87" s="211"/>
      <c r="JEI87" s="209"/>
      <c r="JEK87" s="208"/>
      <c r="JEP87" s="209"/>
      <c r="JEQ87" s="209"/>
      <c r="JER87" s="209"/>
      <c r="JES87" s="210"/>
      <c r="JET87" s="211"/>
      <c r="JEU87" s="209"/>
      <c r="JEW87" s="208"/>
      <c r="JFB87" s="209"/>
      <c r="JFC87" s="209"/>
      <c r="JFD87" s="209"/>
      <c r="JFE87" s="210"/>
      <c r="JFF87" s="211"/>
      <c r="JFG87" s="209"/>
      <c r="JFI87" s="208"/>
      <c r="JFN87" s="209"/>
      <c r="JFO87" s="209"/>
      <c r="JFP87" s="209"/>
      <c r="JFQ87" s="210"/>
      <c r="JFR87" s="211"/>
      <c r="JFS87" s="209"/>
      <c r="JFU87" s="208"/>
      <c r="JFZ87" s="209"/>
      <c r="JGA87" s="209"/>
      <c r="JGB87" s="209"/>
      <c r="JGC87" s="210"/>
      <c r="JGD87" s="211"/>
      <c r="JGE87" s="209"/>
      <c r="JGG87" s="208"/>
      <c r="JGL87" s="209"/>
      <c r="JGM87" s="209"/>
      <c r="JGN87" s="209"/>
      <c r="JGO87" s="210"/>
      <c r="JGP87" s="211"/>
      <c r="JGQ87" s="209"/>
      <c r="JGS87" s="208"/>
      <c r="JGX87" s="209"/>
      <c r="JGY87" s="209"/>
      <c r="JGZ87" s="209"/>
      <c r="JHA87" s="210"/>
      <c r="JHB87" s="211"/>
      <c r="JHC87" s="209"/>
      <c r="JHE87" s="208"/>
      <c r="JHJ87" s="209"/>
      <c r="JHK87" s="209"/>
      <c r="JHL87" s="209"/>
      <c r="JHM87" s="210"/>
      <c r="JHN87" s="211"/>
      <c r="JHO87" s="209"/>
      <c r="JHQ87" s="208"/>
      <c r="JHV87" s="209"/>
      <c r="JHW87" s="209"/>
      <c r="JHX87" s="209"/>
      <c r="JHY87" s="210"/>
      <c r="JHZ87" s="211"/>
      <c r="JIA87" s="209"/>
      <c r="JIC87" s="208"/>
      <c r="JIH87" s="209"/>
      <c r="JII87" s="209"/>
      <c r="JIJ87" s="209"/>
      <c r="JIK87" s="210"/>
      <c r="JIL87" s="211"/>
      <c r="JIM87" s="209"/>
      <c r="JIO87" s="208"/>
      <c r="JIT87" s="209"/>
      <c r="JIU87" s="209"/>
      <c r="JIV87" s="209"/>
      <c r="JIW87" s="210"/>
      <c r="JIX87" s="211"/>
      <c r="JIY87" s="209"/>
      <c r="JJA87" s="208"/>
      <c r="JJF87" s="209"/>
      <c r="JJG87" s="209"/>
      <c r="JJH87" s="209"/>
      <c r="JJI87" s="210"/>
      <c r="JJJ87" s="211"/>
      <c r="JJK87" s="209"/>
      <c r="JJM87" s="208"/>
      <c r="JJR87" s="209"/>
      <c r="JJS87" s="209"/>
      <c r="JJT87" s="209"/>
      <c r="JJU87" s="210"/>
      <c r="JJV87" s="211"/>
      <c r="JJW87" s="209"/>
      <c r="JJY87" s="208"/>
      <c r="JKD87" s="209"/>
      <c r="JKE87" s="209"/>
      <c r="JKF87" s="209"/>
      <c r="JKG87" s="210"/>
      <c r="JKH87" s="211"/>
      <c r="JKI87" s="209"/>
      <c r="JKK87" s="208"/>
      <c r="JKP87" s="209"/>
      <c r="JKQ87" s="209"/>
      <c r="JKR87" s="209"/>
      <c r="JKS87" s="210"/>
      <c r="JKT87" s="211"/>
      <c r="JKU87" s="209"/>
      <c r="JKW87" s="208"/>
      <c r="JLB87" s="209"/>
      <c r="JLC87" s="209"/>
      <c r="JLD87" s="209"/>
      <c r="JLE87" s="210"/>
      <c r="JLF87" s="211"/>
      <c r="JLG87" s="209"/>
      <c r="JLI87" s="208"/>
      <c r="JLN87" s="209"/>
      <c r="JLO87" s="209"/>
      <c r="JLP87" s="209"/>
      <c r="JLQ87" s="210"/>
      <c r="JLR87" s="211"/>
      <c r="JLS87" s="209"/>
      <c r="JLU87" s="208"/>
      <c r="JLZ87" s="209"/>
      <c r="JMA87" s="209"/>
      <c r="JMB87" s="209"/>
      <c r="JMC87" s="210"/>
      <c r="JMD87" s="211"/>
      <c r="JME87" s="209"/>
      <c r="JMG87" s="208"/>
      <c r="JML87" s="209"/>
      <c r="JMM87" s="209"/>
      <c r="JMN87" s="209"/>
      <c r="JMO87" s="210"/>
      <c r="JMP87" s="211"/>
      <c r="JMQ87" s="209"/>
      <c r="JMS87" s="208"/>
      <c r="JMX87" s="209"/>
      <c r="JMY87" s="209"/>
      <c r="JMZ87" s="209"/>
      <c r="JNA87" s="210"/>
      <c r="JNB87" s="211"/>
      <c r="JNC87" s="209"/>
      <c r="JNE87" s="208"/>
      <c r="JNJ87" s="209"/>
      <c r="JNK87" s="209"/>
      <c r="JNL87" s="209"/>
      <c r="JNM87" s="210"/>
      <c r="JNN87" s="211"/>
      <c r="JNO87" s="209"/>
      <c r="JNQ87" s="208"/>
      <c r="JNV87" s="209"/>
      <c r="JNW87" s="209"/>
      <c r="JNX87" s="209"/>
      <c r="JNY87" s="210"/>
      <c r="JNZ87" s="211"/>
      <c r="JOA87" s="209"/>
      <c r="JOC87" s="208"/>
      <c r="JOH87" s="209"/>
      <c r="JOI87" s="209"/>
      <c r="JOJ87" s="209"/>
      <c r="JOK87" s="210"/>
      <c r="JOL87" s="211"/>
      <c r="JOM87" s="209"/>
      <c r="JOO87" s="208"/>
      <c r="JOT87" s="209"/>
      <c r="JOU87" s="209"/>
      <c r="JOV87" s="209"/>
      <c r="JOW87" s="210"/>
      <c r="JOX87" s="211"/>
      <c r="JOY87" s="209"/>
      <c r="JPA87" s="208"/>
      <c r="JPF87" s="209"/>
      <c r="JPG87" s="209"/>
      <c r="JPH87" s="209"/>
      <c r="JPI87" s="210"/>
      <c r="JPJ87" s="211"/>
      <c r="JPK87" s="209"/>
      <c r="JPM87" s="208"/>
      <c r="JPR87" s="209"/>
      <c r="JPS87" s="209"/>
      <c r="JPT87" s="209"/>
      <c r="JPU87" s="210"/>
      <c r="JPV87" s="211"/>
      <c r="JPW87" s="209"/>
      <c r="JPY87" s="208"/>
      <c r="JQD87" s="209"/>
      <c r="JQE87" s="209"/>
      <c r="JQF87" s="209"/>
      <c r="JQG87" s="210"/>
      <c r="JQH87" s="211"/>
      <c r="JQI87" s="209"/>
      <c r="JQK87" s="208"/>
      <c r="JQP87" s="209"/>
      <c r="JQQ87" s="209"/>
      <c r="JQR87" s="209"/>
      <c r="JQS87" s="210"/>
      <c r="JQT87" s="211"/>
      <c r="JQU87" s="209"/>
      <c r="JQW87" s="208"/>
      <c r="JRB87" s="209"/>
      <c r="JRC87" s="209"/>
      <c r="JRD87" s="209"/>
      <c r="JRE87" s="210"/>
      <c r="JRF87" s="211"/>
      <c r="JRG87" s="209"/>
      <c r="JRI87" s="208"/>
      <c r="JRN87" s="209"/>
      <c r="JRO87" s="209"/>
      <c r="JRP87" s="209"/>
      <c r="JRQ87" s="210"/>
      <c r="JRR87" s="211"/>
      <c r="JRS87" s="209"/>
      <c r="JRU87" s="208"/>
      <c r="JRZ87" s="209"/>
      <c r="JSA87" s="209"/>
      <c r="JSB87" s="209"/>
      <c r="JSC87" s="210"/>
      <c r="JSD87" s="211"/>
      <c r="JSE87" s="209"/>
      <c r="JSG87" s="208"/>
      <c r="JSL87" s="209"/>
      <c r="JSM87" s="209"/>
      <c r="JSN87" s="209"/>
      <c r="JSO87" s="210"/>
      <c r="JSP87" s="211"/>
      <c r="JSQ87" s="209"/>
      <c r="JSS87" s="208"/>
      <c r="JSX87" s="209"/>
      <c r="JSY87" s="209"/>
      <c r="JSZ87" s="209"/>
      <c r="JTA87" s="210"/>
      <c r="JTB87" s="211"/>
      <c r="JTC87" s="209"/>
      <c r="JTE87" s="208"/>
      <c r="JTJ87" s="209"/>
      <c r="JTK87" s="209"/>
      <c r="JTL87" s="209"/>
      <c r="JTM87" s="210"/>
      <c r="JTN87" s="211"/>
      <c r="JTO87" s="209"/>
      <c r="JTQ87" s="208"/>
      <c r="JTV87" s="209"/>
      <c r="JTW87" s="209"/>
      <c r="JTX87" s="209"/>
      <c r="JTY87" s="210"/>
      <c r="JTZ87" s="211"/>
      <c r="JUA87" s="209"/>
      <c r="JUC87" s="208"/>
      <c r="JUH87" s="209"/>
      <c r="JUI87" s="209"/>
      <c r="JUJ87" s="209"/>
      <c r="JUK87" s="210"/>
      <c r="JUL87" s="211"/>
      <c r="JUM87" s="209"/>
      <c r="JUO87" s="208"/>
      <c r="JUT87" s="209"/>
      <c r="JUU87" s="209"/>
      <c r="JUV87" s="209"/>
      <c r="JUW87" s="210"/>
      <c r="JUX87" s="211"/>
      <c r="JUY87" s="209"/>
      <c r="JVA87" s="208"/>
      <c r="JVF87" s="209"/>
      <c r="JVG87" s="209"/>
      <c r="JVH87" s="209"/>
      <c r="JVI87" s="210"/>
      <c r="JVJ87" s="211"/>
      <c r="JVK87" s="209"/>
      <c r="JVM87" s="208"/>
      <c r="JVR87" s="209"/>
      <c r="JVS87" s="209"/>
      <c r="JVT87" s="209"/>
      <c r="JVU87" s="210"/>
      <c r="JVV87" s="211"/>
      <c r="JVW87" s="209"/>
      <c r="JVY87" s="208"/>
      <c r="JWD87" s="209"/>
      <c r="JWE87" s="209"/>
      <c r="JWF87" s="209"/>
      <c r="JWG87" s="210"/>
      <c r="JWH87" s="211"/>
      <c r="JWI87" s="209"/>
      <c r="JWK87" s="208"/>
      <c r="JWP87" s="209"/>
      <c r="JWQ87" s="209"/>
      <c r="JWR87" s="209"/>
      <c r="JWS87" s="210"/>
      <c r="JWT87" s="211"/>
      <c r="JWU87" s="209"/>
      <c r="JWW87" s="208"/>
      <c r="JXB87" s="209"/>
      <c r="JXC87" s="209"/>
      <c r="JXD87" s="209"/>
      <c r="JXE87" s="210"/>
      <c r="JXF87" s="211"/>
      <c r="JXG87" s="209"/>
      <c r="JXI87" s="208"/>
      <c r="JXN87" s="209"/>
      <c r="JXO87" s="209"/>
      <c r="JXP87" s="209"/>
      <c r="JXQ87" s="210"/>
      <c r="JXR87" s="211"/>
      <c r="JXS87" s="209"/>
      <c r="JXU87" s="208"/>
      <c r="JXZ87" s="209"/>
      <c r="JYA87" s="209"/>
      <c r="JYB87" s="209"/>
      <c r="JYC87" s="210"/>
      <c r="JYD87" s="211"/>
      <c r="JYE87" s="209"/>
      <c r="JYG87" s="208"/>
      <c r="JYL87" s="209"/>
      <c r="JYM87" s="209"/>
      <c r="JYN87" s="209"/>
      <c r="JYO87" s="210"/>
      <c r="JYP87" s="211"/>
      <c r="JYQ87" s="209"/>
      <c r="JYS87" s="208"/>
      <c r="JYX87" s="209"/>
      <c r="JYY87" s="209"/>
      <c r="JYZ87" s="209"/>
      <c r="JZA87" s="210"/>
      <c r="JZB87" s="211"/>
      <c r="JZC87" s="209"/>
      <c r="JZE87" s="208"/>
      <c r="JZJ87" s="209"/>
      <c r="JZK87" s="209"/>
      <c r="JZL87" s="209"/>
      <c r="JZM87" s="210"/>
      <c r="JZN87" s="211"/>
      <c r="JZO87" s="209"/>
      <c r="JZQ87" s="208"/>
      <c r="JZV87" s="209"/>
      <c r="JZW87" s="209"/>
      <c r="JZX87" s="209"/>
      <c r="JZY87" s="210"/>
      <c r="JZZ87" s="211"/>
      <c r="KAA87" s="209"/>
      <c r="KAC87" s="208"/>
      <c r="KAH87" s="209"/>
      <c r="KAI87" s="209"/>
      <c r="KAJ87" s="209"/>
      <c r="KAK87" s="210"/>
      <c r="KAL87" s="211"/>
      <c r="KAM87" s="209"/>
      <c r="KAO87" s="208"/>
      <c r="KAT87" s="209"/>
      <c r="KAU87" s="209"/>
      <c r="KAV87" s="209"/>
      <c r="KAW87" s="210"/>
      <c r="KAX87" s="211"/>
      <c r="KAY87" s="209"/>
      <c r="KBA87" s="208"/>
      <c r="KBF87" s="209"/>
      <c r="KBG87" s="209"/>
      <c r="KBH87" s="209"/>
      <c r="KBI87" s="210"/>
      <c r="KBJ87" s="211"/>
      <c r="KBK87" s="209"/>
      <c r="KBM87" s="208"/>
      <c r="KBR87" s="209"/>
      <c r="KBS87" s="209"/>
      <c r="KBT87" s="209"/>
      <c r="KBU87" s="210"/>
      <c r="KBV87" s="211"/>
      <c r="KBW87" s="209"/>
      <c r="KBY87" s="208"/>
      <c r="KCD87" s="209"/>
      <c r="KCE87" s="209"/>
      <c r="KCF87" s="209"/>
      <c r="KCG87" s="210"/>
      <c r="KCH87" s="211"/>
      <c r="KCI87" s="209"/>
      <c r="KCK87" s="208"/>
      <c r="KCP87" s="209"/>
      <c r="KCQ87" s="209"/>
      <c r="KCR87" s="209"/>
      <c r="KCS87" s="210"/>
      <c r="KCT87" s="211"/>
      <c r="KCU87" s="209"/>
      <c r="KCW87" s="208"/>
      <c r="KDB87" s="209"/>
      <c r="KDC87" s="209"/>
      <c r="KDD87" s="209"/>
      <c r="KDE87" s="210"/>
      <c r="KDF87" s="211"/>
      <c r="KDG87" s="209"/>
      <c r="KDI87" s="208"/>
      <c r="KDN87" s="209"/>
      <c r="KDO87" s="209"/>
      <c r="KDP87" s="209"/>
      <c r="KDQ87" s="210"/>
      <c r="KDR87" s="211"/>
      <c r="KDS87" s="209"/>
      <c r="KDU87" s="208"/>
      <c r="KDZ87" s="209"/>
      <c r="KEA87" s="209"/>
      <c r="KEB87" s="209"/>
      <c r="KEC87" s="210"/>
      <c r="KED87" s="211"/>
      <c r="KEE87" s="209"/>
      <c r="KEG87" s="208"/>
      <c r="KEL87" s="209"/>
      <c r="KEM87" s="209"/>
      <c r="KEN87" s="209"/>
      <c r="KEO87" s="210"/>
      <c r="KEP87" s="211"/>
      <c r="KEQ87" s="209"/>
      <c r="KES87" s="208"/>
      <c r="KEX87" s="209"/>
      <c r="KEY87" s="209"/>
      <c r="KEZ87" s="209"/>
      <c r="KFA87" s="210"/>
      <c r="KFB87" s="211"/>
      <c r="KFC87" s="209"/>
      <c r="KFE87" s="208"/>
      <c r="KFJ87" s="209"/>
      <c r="KFK87" s="209"/>
      <c r="KFL87" s="209"/>
      <c r="KFM87" s="210"/>
      <c r="KFN87" s="211"/>
      <c r="KFO87" s="209"/>
      <c r="KFQ87" s="208"/>
      <c r="KFV87" s="209"/>
      <c r="KFW87" s="209"/>
      <c r="KFX87" s="209"/>
      <c r="KFY87" s="210"/>
      <c r="KFZ87" s="211"/>
      <c r="KGA87" s="209"/>
      <c r="KGC87" s="208"/>
      <c r="KGH87" s="209"/>
      <c r="KGI87" s="209"/>
      <c r="KGJ87" s="209"/>
      <c r="KGK87" s="210"/>
      <c r="KGL87" s="211"/>
      <c r="KGM87" s="209"/>
      <c r="KGO87" s="208"/>
      <c r="KGT87" s="209"/>
      <c r="KGU87" s="209"/>
      <c r="KGV87" s="209"/>
      <c r="KGW87" s="210"/>
      <c r="KGX87" s="211"/>
      <c r="KGY87" s="209"/>
      <c r="KHA87" s="208"/>
      <c r="KHF87" s="209"/>
      <c r="KHG87" s="209"/>
      <c r="KHH87" s="209"/>
      <c r="KHI87" s="210"/>
      <c r="KHJ87" s="211"/>
      <c r="KHK87" s="209"/>
      <c r="KHM87" s="208"/>
      <c r="KHR87" s="209"/>
      <c r="KHS87" s="209"/>
      <c r="KHT87" s="209"/>
      <c r="KHU87" s="210"/>
      <c r="KHV87" s="211"/>
      <c r="KHW87" s="209"/>
      <c r="KHY87" s="208"/>
      <c r="KID87" s="209"/>
      <c r="KIE87" s="209"/>
      <c r="KIF87" s="209"/>
      <c r="KIG87" s="210"/>
      <c r="KIH87" s="211"/>
      <c r="KII87" s="209"/>
      <c r="KIK87" s="208"/>
      <c r="KIP87" s="209"/>
      <c r="KIQ87" s="209"/>
      <c r="KIR87" s="209"/>
      <c r="KIS87" s="210"/>
      <c r="KIT87" s="211"/>
      <c r="KIU87" s="209"/>
      <c r="KIW87" s="208"/>
      <c r="KJB87" s="209"/>
      <c r="KJC87" s="209"/>
      <c r="KJD87" s="209"/>
      <c r="KJE87" s="210"/>
      <c r="KJF87" s="211"/>
      <c r="KJG87" s="209"/>
      <c r="KJI87" s="208"/>
      <c r="KJN87" s="209"/>
      <c r="KJO87" s="209"/>
      <c r="KJP87" s="209"/>
      <c r="KJQ87" s="210"/>
      <c r="KJR87" s="211"/>
      <c r="KJS87" s="209"/>
      <c r="KJU87" s="208"/>
      <c r="KJZ87" s="209"/>
      <c r="KKA87" s="209"/>
      <c r="KKB87" s="209"/>
      <c r="KKC87" s="210"/>
      <c r="KKD87" s="211"/>
      <c r="KKE87" s="209"/>
      <c r="KKG87" s="208"/>
      <c r="KKL87" s="209"/>
      <c r="KKM87" s="209"/>
      <c r="KKN87" s="209"/>
      <c r="KKO87" s="210"/>
      <c r="KKP87" s="211"/>
      <c r="KKQ87" s="209"/>
      <c r="KKS87" s="208"/>
      <c r="KKX87" s="209"/>
      <c r="KKY87" s="209"/>
      <c r="KKZ87" s="209"/>
      <c r="KLA87" s="210"/>
      <c r="KLB87" s="211"/>
      <c r="KLC87" s="209"/>
      <c r="KLE87" s="208"/>
      <c r="KLJ87" s="209"/>
      <c r="KLK87" s="209"/>
      <c r="KLL87" s="209"/>
      <c r="KLM87" s="210"/>
      <c r="KLN87" s="211"/>
      <c r="KLO87" s="209"/>
      <c r="KLQ87" s="208"/>
      <c r="KLV87" s="209"/>
      <c r="KLW87" s="209"/>
      <c r="KLX87" s="209"/>
      <c r="KLY87" s="210"/>
      <c r="KLZ87" s="211"/>
      <c r="KMA87" s="209"/>
      <c r="KMC87" s="208"/>
      <c r="KMH87" s="209"/>
      <c r="KMI87" s="209"/>
      <c r="KMJ87" s="209"/>
      <c r="KMK87" s="210"/>
      <c r="KML87" s="211"/>
      <c r="KMM87" s="209"/>
      <c r="KMO87" s="208"/>
      <c r="KMT87" s="209"/>
      <c r="KMU87" s="209"/>
      <c r="KMV87" s="209"/>
      <c r="KMW87" s="210"/>
      <c r="KMX87" s="211"/>
      <c r="KMY87" s="209"/>
      <c r="KNA87" s="208"/>
      <c r="KNF87" s="209"/>
      <c r="KNG87" s="209"/>
      <c r="KNH87" s="209"/>
      <c r="KNI87" s="210"/>
      <c r="KNJ87" s="211"/>
      <c r="KNK87" s="209"/>
      <c r="KNM87" s="208"/>
      <c r="KNR87" s="209"/>
      <c r="KNS87" s="209"/>
      <c r="KNT87" s="209"/>
      <c r="KNU87" s="210"/>
      <c r="KNV87" s="211"/>
      <c r="KNW87" s="209"/>
      <c r="KNY87" s="208"/>
      <c r="KOD87" s="209"/>
      <c r="KOE87" s="209"/>
      <c r="KOF87" s="209"/>
      <c r="KOG87" s="210"/>
      <c r="KOH87" s="211"/>
      <c r="KOI87" s="209"/>
      <c r="KOK87" s="208"/>
      <c r="KOP87" s="209"/>
      <c r="KOQ87" s="209"/>
      <c r="KOR87" s="209"/>
      <c r="KOS87" s="210"/>
      <c r="KOT87" s="211"/>
      <c r="KOU87" s="209"/>
      <c r="KOW87" s="208"/>
      <c r="KPB87" s="209"/>
      <c r="KPC87" s="209"/>
      <c r="KPD87" s="209"/>
      <c r="KPE87" s="210"/>
      <c r="KPF87" s="211"/>
      <c r="KPG87" s="209"/>
      <c r="KPI87" s="208"/>
      <c r="KPN87" s="209"/>
      <c r="KPO87" s="209"/>
      <c r="KPP87" s="209"/>
      <c r="KPQ87" s="210"/>
      <c r="KPR87" s="211"/>
      <c r="KPS87" s="209"/>
      <c r="KPU87" s="208"/>
      <c r="KPZ87" s="209"/>
      <c r="KQA87" s="209"/>
      <c r="KQB87" s="209"/>
      <c r="KQC87" s="210"/>
      <c r="KQD87" s="211"/>
      <c r="KQE87" s="209"/>
      <c r="KQG87" s="208"/>
      <c r="KQL87" s="209"/>
      <c r="KQM87" s="209"/>
      <c r="KQN87" s="209"/>
      <c r="KQO87" s="210"/>
      <c r="KQP87" s="211"/>
      <c r="KQQ87" s="209"/>
      <c r="KQS87" s="208"/>
      <c r="KQX87" s="209"/>
      <c r="KQY87" s="209"/>
      <c r="KQZ87" s="209"/>
      <c r="KRA87" s="210"/>
      <c r="KRB87" s="211"/>
      <c r="KRC87" s="209"/>
      <c r="KRE87" s="208"/>
      <c r="KRJ87" s="209"/>
      <c r="KRK87" s="209"/>
      <c r="KRL87" s="209"/>
      <c r="KRM87" s="210"/>
      <c r="KRN87" s="211"/>
      <c r="KRO87" s="209"/>
      <c r="KRQ87" s="208"/>
      <c r="KRV87" s="209"/>
      <c r="KRW87" s="209"/>
      <c r="KRX87" s="209"/>
      <c r="KRY87" s="210"/>
      <c r="KRZ87" s="211"/>
      <c r="KSA87" s="209"/>
      <c r="KSC87" s="208"/>
      <c r="KSH87" s="209"/>
      <c r="KSI87" s="209"/>
      <c r="KSJ87" s="209"/>
      <c r="KSK87" s="210"/>
      <c r="KSL87" s="211"/>
      <c r="KSM87" s="209"/>
      <c r="KSO87" s="208"/>
      <c r="KST87" s="209"/>
      <c r="KSU87" s="209"/>
      <c r="KSV87" s="209"/>
      <c r="KSW87" s="210"/>
      <c r="KSX87" s="211"/>
      <c r="KSY87" s="209"/>
      <c r="KTA87" s="208"/>
      <c r="KTF87" s="209"/>
      <c r="KTG87" s="209"/>
      <c r="KTH87" s="209"/>
      <c r="KTI87" s="210"/>
      <c r="KTJ87" s="211"/>
      <c r="KTK87" s="209"/>
      <c r="KTM87" s="208"/>
      <c r="KTR87" s="209"/>
      <c r="KTS87" s="209"/>
      <c r="KTT87" s="209"/>
      <c r="KTU87" s="210"/>
      <c r="KTV87" s="211"/>
      <c r="KTW87" s="209"/>
      <c r="KTY87" s="208"/>
      <c r="KUD87" s="209"/>
      <c r="KUE87" s="209"/>
      <c r="KUF87" s="209"/>
      <c r="KUG87" s="210"/>
      <c r="KUH87" s="211"/>
      <c r="KUI87" s="209"/>
      <c r="KUK87" s="208"/>
      <c r="KUP87" s="209"/>
      <c r="KUQ87" s="209"/>
      <c r="KUR87" s="209"/>
      <c r="KUS87" s="210"/>
      <c r="KUT87" s="211"/>
      <c r="KUU87" s="209"/>
      <c r="KUW87" s="208"/>
      <c r="KVB87" s="209"/>
      <c r="KVC87" s="209"/>
      <c r="KVD87" s="209"/>
      <c r="KVE87" s="210"/>
      <c r="KVF87" s="211"/>
      <c r="KVG87" s="209"/>
      <c r="KVI87" s="208"/>
      <c r="KVN87" s="209"/>
      <c r="KVO87" s="209"/>
      <c r="KVP87" s="209"/>
      <c r="KVQ87" s="210"/>
      <c r="KVR87" s="211"/>
      <c r="KVS87" s="209"/>
      <c r="KVU87" s="208"/>
      <c r="KVZ87" s="209"/>
      <c r="KWA87" s="209"/>
      <c r="KWB87" s="209"/>
      <c r="KWC87" s="210"/>
      <c r="KWD87" s="211"/>
      <c r="KWE87" s="209"/>
      <c r="KWG87" s="208"/>
      <c r="KWL87" s="209"/>
      <c r="KWM87" s="209"/>
      <c r="KWN87" s="209"/>
      <c r="KWO87" s="210"/>
      <c r="KWP87" s="211"/>
      <c r="KWQ87" s="209"/>
      <c r="KWS87" s="208"/>
      <c r="KWX87" s="209"/>
      <c r="KWY87" s="209"/>
      <c r="KWZ87" s="209"/>
      <c r="KXA87" s="210"/>
      <c r="KXB87" s="211"/>
      <c r="KXC87" s="209"/>
      <c r="KXE87" s="208"/>
      <c r="KXJ87" s="209"/>
      <c r="KXK87" s="209"/>
      <c r="KXL87" s="209"/>
      <c r="KXM87" s="210"/>
      <c r="KXN87" s="211"/>
      <c r="KXO87" s="209"/>
      <c r="KXQ87" s="208"/>
      <c r="KXV87" s="209"/>
      <c r="KXW87" s="209"/>
      <c r="KXX87" s="209"/>
      <c r="KXY87" s="210"/>
      <c r="KXZ87" s="211"/>
      <c r="KYA87" s="209"/>
      <c r="KYC87" s="208"/>
      <c r="KYH87" s="209"/>
      <c r="KYI87" s="209"/>
      <c r="KYJ87" s="209"/>
      <c r="KYK87" s="210"/>
      <c r="KYL87" s="211"/>
      <c r="KYM87" s="209"/>
      <c r="KYO87" s="208"/>
      <c r="KYT87" s="209"/>
      <c r="KYU87" s="209"/>
      <c r="KYV87" s="209"/>
      <c r="KYW87" s="210"/>
      <c r="KYX87" s="211"/>
      <c r="KYY87" s="209"/>
      <c r="KZA87" s="208"/>
      <c r="KZF87" s="209"/>
      <c r="KZG87" s="209"/>
      <c r="KZH87" s="209"/>
      <c r="KZI87" s="210"/>
      <c r="KZJ87" s="211"/>
      <c r="KZK87" s="209"/>
      <c r="KZM87" s="208"/>
      <c r="KZR87" s="209"/>
      <c r="KZS87" s="209"/>
      <c r="KZT87" s="209"/>
      <c r="KZU87" s="210"/>
      <c r="KZV87" s="211"/>
      <c r="KZW87" s="209"/>
      <c r="KZY87" s="208"/>
      <c r="LAD87" s="209"/>
      <c r="LAE87" s="209"/>
      <c r="LAF87" s="209"/>
      <c r="LAG87" s="210"/>
      <c r="LAH87" s="211"/>
      <c r="LAI87" s="209"/>
      <c r="LAK87" s="208"/>
      <c r="LAP87" s="209"/>
      <c r="LAQ87" s="209"/>
      <c r="LAR87" s="209"/>
      <c r="LAS87" s="210"/>
      <c r="LAT87" s="211"/>
      <c r="LAU87" s="209"/>
      <c r="LAW87" s="208"/>
      <c r="LBB87" s="209"/>
      <c r="LBC87" s="209"/>
      <c r="LBD87" s="209"/>
      <c r="LBE87" s="210"/>
      <c r="LBF87" s="211"/>
      <c r="LBG87" s="209"/>
      <c r="LBI87" s="208"/>
      <c r="LBN87" s="209"/>
      <c r="LBO87" s="209"/>
      <c r="LBP87" s="209"/>
      <c r="LBQ87" s="210"/>
      <c r="LBR87" s="211"/>
      <c r="LBS87" s="209"/>
      <c r="LBU87" s="208"/>
      <c r="LBZ87" s="209"/>
      <c r="LCA87" s="209"/>
      <c r="LCB87" s="209"/>
      <c r="LCC87" s="210"/>
      <c r="LCD87" s="211"/>
      <c r="LCE87" s="209"/>
      <c r="LCG87" s="208"/>
      <c r="LCL87" s="209"/>
      <c r="LCM87" s="209"/>
      <c r="LCN87" s="209"/>
      <c r="LCO87" s="210"/>
      <c r="LCP87" s="211"/>
      <c r="LCQ87" s="209"/>
      <c r="LCS87" s="208"/>
      <c r="LCX87" s="209"/>
      <c r="LCY87" s="209"/>
      <c r="LCZ87" s="209"/>
      <c r="LDA87" s="210"/>
      <c r="LDB87" s="211"/>
      <c r="LDC87" s="209"/>
      <c r="LDE87" s="208"/>
      <c r="LDJ87" s="209"/>
      <c r="LDK87" s="209"/>
      <c r="LDL87" s="209"/>
      <c r="LDM87" s="210"/>
      <c r="LDN87" s="211"/>
      <c r="LDO87" s="209"/>
      <c r="LDQ87" s="208"/>
      <c r="LDV87" s="209"/>
      <c r="LDW87" s="209"/>
      <c r="LDX87" s="209"/>
      <c r="LDY87" s="210"/>
      <c r="LDZ87" s="211"/>
      <c r="LEA87" s="209"/>
      <c r="LEC87" s="208"/>
      <c r="LEH87" s="209"/>
      <c r="LEI87" s="209"/>
      <c r="LEJ87" s="209"/>
      <c r="LEK87" s="210"/>
      <c r="LEL87" s="211"/>
      <c r="LEM87" s="209"/>
      <c r="LEO87" s="208"/>
      <c r="LET87" s="209"/>
      <c r="LEU87" s="209"/>
      <c r="LEV87" s="209"/>
      <c r="LEW87" s="210"/>
      <c r="LEX87" s="211"/>
      <c r="LEY87" s="209"/>
      <c r="LFA87" s="208"/>
      <c r="LFF87" s="209"/>
      <c r="LFG87" s="209"/>
      <c r="LFH87" s="209"/>
      <c r="LFI87" s="210"/>
      <c r="LFJ87" s="211"/>
      <c r="LFK87" s="209"/>
      <c r="LFM87" s="208"/>
      <c r="LFR87" s="209"/>
      <c r="LFS87" s="209"/>
      <c r="LFT87" s="209"/>
      <c r="LFU87" s="210"/>
      <c r="LFV87" s="211"/>
      <c r="LFW87" s="209"/>
      <c r="LFY87" s="208"/>
      <c r="LGD87" s="209"/>
      <c r="LGE87" s="209"/>
      <c r="LGF87" s="209"/>
      <c r="LGG87" s="210"/>
      <c r="LGH87" s="211"/>
      <c r="LGI87" s="209"/>
      <c r="LGK87" s="208"/>
      <c r="LGP87" s="209"/>
      <c r="LGQ87" s="209"/>
      <c r="LGR87" s="209"/>
      <c r="LGS87" s="210"/>
      <c r="LGT87" s="211"/>
      <c r="LGU87" s="209"/>
      <c r="LGW87" s="208"/>
      <c r="LHB87" s="209"/>
      <c r="LHC87" s="209"/>
      <c r="LHD87" s="209"/>
      <c r="LHE87" s="210"/>
      <c r="LHF87" s="211"/>
      <c r="LHG87" s="209"/>
      <c r="LHI87" s="208"/>
      <c r="LHN87" s="209"/>
      <c r="LHO87" s="209"/>
      <c r="LHP87" s="209"/>
      <c r="LHQ87" s="210"/>
      <c r="LHR87" s="211"/>
      <c r="LHS87" s="209"/>
      <c r="LHU87" s="208"/>
      <c r="LHZ87" s="209"/>
      <c r="LIA87" s="209"/>
      <c r="LIB87" s="209"/>
      <c r="LIC87" s="210"/>
      <c r="LID87" s="211"/>
      <c r="LIE87" s="209"/>
      <c r="LIG87" s="208"/>
      <c r="LIL87" s="209"/>
      <c r="LIM87" s="209"/>
      <c r="LIN87" s="209"/>
      <c r="LIO87" s="210"/>
      <c r="LIP87" s="211"/>
      <c r="LIQ87" s="209"/>
      <c r="LIS87" s="208"/>
      <c r="LIX87" s="209"/>
      <c r="LIY87" s="209"/>
      <c r="LIZ87" s="209"/>
      <c r="LJA87" s="210"/>
      <c r="LJB87" s="211"/>
      <c r="LJC87" s="209"/>
      <c r="LJE87" s="208"/>
      <c r="LJJ87" s="209"/>
      <c r="LJK87" s="209"/>
      <c r="LJL87" s="209"/>
      <c r="LJM87" s="210"/>
      <c r="LJN87" s="211"/>
      <c r="LJO87" s="209"/>
      <c r="LJQ87" s="208"/>
      <c r="LJV87" s="209"/>
      <c r="LJW87" s="209"/>
      <c r="LJX87" s="209"/>
      <c r="LJY87" s="210"/>
      <c r="LJZ87" s="211"/>
      <c r="LKA87" s="209"/>
      <c r="LKC87" s="208"/>
      <c r="LKH87" s="209"/>
      <c r="LKI87" s="209"/>
      <c r="LKJ87" s="209"/>
      <c r="LKK87" s="210"/>
      <c r="LKL87" s="211"/>
      <c r="LKM87" s="209"/>
      <c r="LKO87" s="208"/>
      <c r="LKT87" s="209"/>
      <c r="LKU87" s="209"/>
      <c r="LKV87" s="209"/>
      <c r="LKW87" s="210"/>
      <c r="LKX87" s="211"/>
      <c r="LKY87" s="209"/>
      <c r="LLA87" s="208"/>
      <c r="LLF87" s="209"/>
      <c r="LLG87" s="209"/>
      <c r="LLH87" s="209"/>
      <c r="LLI87" s="210"/>
      <c r="LLJ87" s="211"/>
      <c r="LLK87" s="209"/>
      <c r="LLM87" s="208"/>
      <c r="LLR87" s="209"/>
      <c r="LLS87" s="209"/>
      <c r="LLT87" s="209"/>
      <c r="LLU87" s="210"/>
      <c r="LLV87" s="211"/>
      <c r="LLW87" s="209"/>
      <c r="LLY87" s="208"/>
      <c r="LMD87" s="209"/>
      <c r="LME87" s="209"/>
      <c r="LMF87" s="209"/>
      <c r="LMG87" s="210"/>
      <c r="LMH87" s="211"/>
      <c r="LMI87" s="209"/>
      <c r="LMK87" s="208"/>
      <c r="LMP87" s="209"/>
      <c r="LMQ87" s="209"/>
      <c r="LMR87" s="209"/>
      <c r="LMS87" s="210"/>
      <c r="LMT87" s="211"/>
      <c r="LMU87" s="209"/>
      <c r="LMW87" s="208"/>
      <c r="LNB87" s="209"/>
      <c r="LNC87" s="209"/>
      <c r="LND87" s="209"/>
      <c r="LNE87" s="210"/>
      <c r="LNF87" s="211"/>
      <c r="LNG87" s="209"/>
      <c r="LNI87" s="208"/>
      <c r="LNN87" s="209"/>
      <c r="LNO87" s="209"/>
      <c r="LNP87" s="209"/>
      <c r="LNQ87" s="210"/>
      <c r="LNR87" s="211"/>
      <c r="LNS87" s="209"/>
      <c r="LNU87" s="208"/>
      <c r="LNZ87" s="209"/>
      <c r="LOA87" s="209"/>
      <c r="LOB87" s="209"/>
      <c r="LOC87" s="210"/>
      <c r="LOD87" s="211"/>
      <c r="LOE87" s="209"/>
      <c r="LOG87" s="208"/>
      <c r="LOL87" s="209"/>
      <c r="LOM87" s="209"/>
      <c r="LON87" s="209"/>
      <c r="LOO87" s="210"/>
      <c r="LOP87" s="211"/>
      <c r="LOQ87" s="209"/>
      <c r="LOS87" s="208"/>
      <c r="LOX87" s="209"/>
      <c r="LOY87" s="209"/>
      <c r="LOZ87" s="209"/>
      <c r="LPA87" s="210"/>
      <c r="LPB87" s="211"/>
      <c r="LPC87" s="209"/>
      <c r="LPE87" s="208"/>
      <c r="LPJ87" s="209"/>
      <c r="LPK87" s="209"/>
      <c r="LPL87" s="209"/>
      <c r="LPM87" s="210"/>
      <c r="LPN87" s="211"/>
      <c r="LPO87" s="209"/>
      <c r="LPQ87" s="208"/>
      <c r="LPV87" s="209"/>
      <c r="LPW87" s="209"/>
      <c r="LPX87" s="209"/>
      <c r="LPY87" s="210"/>
      <c r="LPZ87" s="211"/>
      <c r="LQA87" s="209"/>
      <c r="LQC87" s="208"/>
      <c r="LQH87" s="209"/>
      <c r="LQI87" s="209"/>
      <c r="LQJ87" s="209"/>
      <c r="LQK87" s="210"/>
      <c r="LQL87" s="211"/>
      <c r="LQM87" s="209"/>
      <c r="LQO87" s="208"/>
      <c r="LQT87" s="209"/>
      <c r="LQU87" s="209"/>
      <c r="LQV87" s="209"/>
      <c r="LQW87" s="210"/>
      <c r="LQX87" s="211"/>
      <c r="LQY87" s="209"/>
      <c r="LRA87" s="208"/>
      <c r="LRF87" s="209"/>
      <c r="LRG87" s="209"/>
      <c r="LRH87" s="209"/>
      <c r="LRI87" s="210"/>
      <c r="LRJ87" s="211"/>
      <c r="LRK87" s="209"/>
      <c r="LRM87" s="208"/>
      <c r="LRR87" s="209"/>
      <c r="LRS87" s="209"/>
      <c r="LRT87" s="209"/>
      <c r="LRU87" s="210"/>
      <c r="LRV87" s="211"/>
      <c r="LRW87" s="209"/>
      <c r="LRY87" s="208"/>
      <c r="LSD87" s="209"/>
      <c r="LSE87" s="209"/>
      <c r="LSF87" s="209"/>
      <c r="LSG87" s="210"/>
      <c r="LSH87" s="211"/>
      <c r="LSI87" s="209"/>
      <c r="LSK87" s="208"/>
      <c r="LSP87" s="209"/>
      <c r="LSQ87" s="209"/>
      <c r="LSR87" s="209"/>
      <c r="LSS87" s="210"/>
      <c r="LST87" s="211"/>
      <c r="LSU87" s="209"/>
      <c r="LSW87" s="208"/>
      <c r="LTB87" s="209"/>
      <c r="LTC87" s="209"/>
      <c r="LTD87" s="209"/>
      <c r="LTE87" s="210"/>
      <c r="LTF87" s="211"/>
      <c r="LTG87" s="209"/>
      <c r="LTI87" s="208"/>
      <c r="LTN87" s="209"/>
      <c r="LTO87" s="209"/>
      <c r="LTP87" s="209"/>
      <c r="LTQ87" s="210"/>
      <c r="LTR87" s="211"/>
      <c r="LTS87" s="209"/>
      <c r="LTU87" s="208"/>
      <c r="LTZ87" s="209"/>
      <c r="LUA87" s="209"/>
      <c r="LUB87" s="209"/>
      <c r="LUC87" s="210"/>
      <c r="LUD87" s="211"/>
      <c r="LUE87" s="209"/>
      <c r="LUG87" s="208"/>
      <c r="LUL87" s="209"/>
      <c r="LUM87" s="209"/>
      <c r="LUN87" s="209"/>
      <c r="LUO87" s="210"/>
      <c r="LUP87" s="211"/>
      <c r="LUQ87" s="209"/>
      <c r="LUS87" s="208"/>
      <c r="LUX87" s="209"/>
      <c r="LUY87" s="209"/>
      <c r="LUZ87" s="209"/>
      <c r="LVA87" s="210"/>
      <c r="LVB87" s="211"/>
      <c r="LVC87" s="209"/>
      <c r="LVE87" s="208"/>
      <c r="LVJ87" s="209"/>
      <c r="LVK87" s="209"/>
      <c r="LVL87" s="209"/>
      <c r="LVM87" s="210"/>
      <c r="LVN87" s="211"/>
      <c r="LVO87" s="209"/>
      <c r="LVQ87" s="208"/>
      <c r="LVV87" s="209"/>
      <c r="LVW87" s="209"/>
      <c r="LVX87" s="209"/>
      <c r="LVY87" s="210"/>
      <c r="LVZ87" s="211"/>
      <c r="LWA87" s="209"/>
      <c r="LWC87" s="208"/>
      <c r="LWH87" s="209"/>
      <c r="LWI87" s="209"/>
      <c r="LWJ87" s="209"/>
      <c r="LWK87" s="210"/>
      <c r="LWL87" s="211"/>
      <c r="LWM87" s="209"/>
      <c r="LWO87" s="208"/>
      <c r="LWT87" s="209"/>
      <c r="LWU87" s="209"/>
      <c r="LWV87" s="209"/>
      <c r="LWW87" s="210"/>
      <c r="LWX87" s="211"/>
      <c r="LWY87" s="209"/>
      <c r="LXA87" s="208"/>
      <c r="LXF87" s="209"/>
      <c r="LXG87" s="209"/>
      <c r="LXH87" s="209"/>
      <c r="LXI87" s="210"/>
      <c r="LXJ87" s="211"/>
      <c r="LXK87" s="209"/>
      <c r="LXM87" s="208"/>
      <c r="LXR87" s="209"/>
      <c r="LXS87" s="209"/>
      <c r="LXT87" s="209"/>
      <c r="LXU87" s="210"/>
      <c r="LXV87" s="211"/>
      <c r="LXW87" s="209"/>
      <c r="LXY87" s="208"/>
      <c r="LYD87" s="209"/>
      <c r="LYE87" s="209"/>
      <c r="LYF87" s="209"/>
      <c r="LYG87" s="210"/>
      <c r="LYH87" s="211"/>
      <c r="LYI87" s="209"/>
      <c r="LYK87" s="208"/>
      <c r="LYP87" s="209"/>
      <c r="LYQ87" s="209"/>
      <c r="LYR87" s="209"/>
      <c r="LYS87" s="210"/>
      <c r="LYT87" s="211"/>
      <c r="LYU87" s="209"/>
      <c r="LYW87" s="208"/>
      <c r="LZB87" s="209"/>
      <c r="LZC87" s="209"/>
      <c r="LZD87" s="209"/>
      <c r="LZE87" s="210"/>
      <c r="LZF87" s="211"/>
      <c r="LZG87" s="209"/>
      <c r="LZI87" s="208"/>
      <c r="LZN87" s="209"/>
      <c r="LZO87" s="209"/>
      <c r="LZP87" s="209"/>
      <c r="LZQ87" s="210"/>
      <c r="LZR87" s="211"/>
      <c r="LZS87" s="209"/>
      <c r="LZU87" s="208"/>
      <c r="LZZ87" s="209"/>
      <c r="MAA87" s="209"/>
      <c r="MAB87" s="209"/>
      <c r="MAC87" s="210"/>
      <c r="MAD87" s="211"/>
      <c r="MAE87" s="209"/>
      <c r="MAG87" s="208"/>
      <c r="MAL87" s="209"/>
      <c r="MAM87" s="209"/>
      <c r="MAN87" s="209"/>
      <c r="MAO87" s="210"/>
      <c r="MAP87" s="211"/>
      <c r="MAQ87" s="209"/>
      <c r="MAS87" s="208"/>
      <c r="MAX87" s="209"/>
      <c r="MAY87" s="209"/>
      <c r="MAZ87" s="209"/>
      <c r="MBA87" s="210"/>
      <c r="MBB87" s="211"/>
      <c r="MBC87" s="209"/>
      <c r="MBE87" s="208"/>
      <c r="MBJ87" s="209"/>
      <c r="MBK87" s="209"/>
      <c r="MBL87" s="209"/>
      <c r="MBM87" s="210"/>
      <c r="MBN87" s="211"/>
      <c r="MBO87" s="209"/>
      <c r="MBQ87" s="208"/>
      <c r="MBV87" s="209"/>
      <c r="MBW87" s="209"/>
      <c r="MBX87" s="209"/>
      <c r="MBY87" s="210"/>
      <c r="MBZ87" s="211"/>
      <c r="MCA87" s="209"/>
      <c r="MCC87" s="208"/>
      <c r="MCH87" s="209"/>
      <c r="MCI87" s="209"/>
      <c r="MCJ87" s="209"/>
      <c r="MCK87" s="210"/>
      <c r="MCL87" s="211"/>
      <c r="MCM87" s="209"/>
      <c r="MCO87" s="208"/>
      <c r="MCT87" s="209"/>
      <c r="MCU87" s="209"/>
      <c r="MCV87" s="209"/>
      <c r="MCW87" s="210"/>
      <c r="MCX87" s="211"/>
      <c r="MCY87" s="209"/>
      <c r="MDA87" s="208"/>
      <c r="MDF87" s="209"/>
      <c r="MDG87" s="209"/>
      <c r="MDH87" s="209"/>
      <c r="MDI87" s="210"/>
      <c r="MDJ87" s="211"/>
      <c r="MDK87" s="209"/>
      <c r="MDM87" s="208"/>
      <c r="MDR87" s="209"/>
      <c r="MDS87" s="209"/>
      <c r="MDT87" s="209"/>
      <c r="MDU87" s="210"/>
      <c r="MDV87" s="211"/>
      <c r="MDW87" s="209"/>
      <c r="MDY87" s="208"/>
      <c r="MED87" s="209"/>
      <c r="MEE87" s="209"/>
      <c r="MEF87" s="209"/>
      <c r="MEG87" s="210"/>
      <c r="MEH87" s="211"/>
      <c r="MEI87" s="209"/>
      <c r="MEK87" s="208"/>
      <c r="MEP87" s="209"/>
      <c r="MEQ87" s="209"/>
      <c r="MER87" s="209"/>
      <c r="MES87" s="210"/>
      <c r="MET87" s="211"/>
      <c r="MEU87" s="209"/>
      <c r="MEW87" s="208"/>
      <c r="MFB87" s="209"/>
      <c r="MFC87" s="209"/>
      <c r="MFD87" s="209"/>
      <c r="MFE87" s="210"/>
      <c r="MFF87" s="211"/>
      <c r="MFG87" s="209"/>
      <c r="MFI87" s="208"/>
      <c r="MFN87" s="209"/>
      <c r="MFO87" s="209"/>
      <c r="MFP87" s="209"/>
      <c r="MFQ87" s="210"/>
      <c r="MFR87" s="211"/>
      <c r="MFS87" s="209"/>
      <c r="MFU87" s="208"/>
      <c r="MFZ87" s="209"/>
      <c r="MGA87" s="209"/>
      <c r="MGB87" s="209"/>
      <c r="MGC87" s="210"/>
      <c r="MGD87" s="211"/>
      <c r="MGE87" s="209"/>
      <c r="MGG87" s="208"/>
      <c r="MGL87" s="209"/>
      <c r="MGM87" s="209"/>
      <c r="MGN87" s="209"/>
      <c r="MGO87" s="210"/>
      <c r="MGP87" s="211"/>
      <c r="MGQ87" s="209"/>
      <c r="MGS87" s="208"/>
      <c r="MGX87" s="209"/>
      <c r="MGY87" s="209"/>
      <c r="MGZ87" s="209"/>
      <c r="MHA87" s="210"/>
      <c r="MHB87" s="211"/>
      <c r="MHC87" s="209"/>
      <c r="MHE87" s="208"/>
      <c r="MHJ87" s="209"/>
      <c r="MHK87" s="209"/>
      <c r="MHL87" s="209"/>
      <c r="MHM87" s="210"/>
      <c r="MHN87" s="211"/>
      <c r="MHO87" s="209"/>
      <c r="MHQ87" s="208"/>
      <c r="MHV87" s="209"/>
      <c r="MHW87" s="209"/>
      <c r="MHX87" s="209"/>
      <c r="MHY87" s="210"/>
      <c r="MHZ87" s="211"/>
      <c r="MIA87" s="209"/>
      <c r="MIC87" s="208"/>
      <c r="MIH87" s="209"/>
      <c r="MII87" s="209"/>
      <c r="MIJ87" s="209"/>
      <c r="MIK87" s="210"/>
      <c r="MIL87" s="211"/>
      <c r="MIM87" s="209"/>
      <c r="MIO87" s="208"/>
      <c r="MIT87" s="209"/>
      <c r="MIU87" s="209"/>
      <c r="MIV87" s="209"/>
      <c r="MIW87" s="210"/>
      <c r="MIX87" s="211"/>
      <c r="MIY87" s="209"/>
      <c r="MJA87" s="208"/>
      <c r="MJF87" s="209"/>
      <c r="MJG87" s="209"/>
      <c r="MJH87" s="209"/>
      <c r="MJI87" s="210"/>
      <c r="MJJ87" s="211"/>
      <c r="MJK87" s="209"/>
      <c r="MJM87" s="208"/>
      <c r="MJR87" s="209"/>
      <c r="MJS87" s="209"/>
      <c r="MJT87" s="209"/>
      <c r="MJU87" s="210"/>
      <c r="MJV87" s="211"/>
      <c r="MJW87" s="209"/>
      <c r="MJY87" s="208"/>
      <c r="MKD87" s="209"/>
      <c r="MKE87" s="209"/>
      <c r="MKF87" s="209"/>
      <c r="MKG87" s="210"/>
      <c r="MKH87" s="211"/>
      <c r="MKI87" s="209"/>
      <c r="MKK87" s="208"/>
      <c r="MKP87" s="209"/>
      <c r="MKQ87" s="209"/>
      <c r="MKR87" s="209"/>
      <c r="MKS87" s="210"/>
      <c r="MKT87" s="211"/>
      <c r="MKU87" s="209"/>
      <c r="MKW87" s="208"/>
      <c r="MLB87" s="209"/>
      <c r="MLC87" s="209"/>
      <c r="MLD87" s="209"/>
      <c r="MLE87" s="210"/>
      <c r="MLF87" s="211"/>
      <c r="MLG87" s="209"/>
      <c r="MLI87" s="208"/>
      <c r="MLN87" s="209"/>
      <c r="MLO87" s="209"/>
      <c r="MLP87" s="209"/>
      <c r="MLQ87" s="210"/>
      <c r="MLR87" s="211"/>
      <c r="MLS87" s="209"/>
      <c r="MLU87" s="208"/>
      <c r="MLZ87" s="209"/>
      <c r="MMA87" s="209"/>
      <c r="MMB87" s="209"/>
      <c r="MMC87" s="210"/>
      <c r="MMD87" s="211"/>
      <c r="MME87" s="209"/>
      <c r="MMG87" s="208"/>
      <c r="MML87" s="209"/>
      <c r="MMM87" s="209"/>
      <c r="MMN87" s="209"/>
      <c r="MMO87" s="210"/>
      <c r="MMP87" s="211"/>
      <c r="MMQ87" s="209"/>
      <c r="MMS87" s="208"/>
      <c r="MMX87" s="209"/>
      <c r="MMY87" s="209"/>
      <c r="MMZ87" s="209"/>
      <c r="MNA87" s="210"/>
      <c r="MNB87" s="211"/>
      <c r="MNC87" s="209"/>
      <c r="MNE87" s="208"/>
      <c r="MNJ87" s="209"/>
      <c r="MNK87" s="209"/>
      <c r="MNL87" s="209"/>
      <c r="MNM87" s="210"/>
      <c r="MNN87" s="211"/>
      <c r="MNO87" s="209"/>
      <c r="MNQ87" s="208"/>
      <c r="MNV87" s="209"/>
      <c r="MNW87" s="209"/>
      <c r="MNX87" s="209"/>
      <c r="MNY87" s="210"/>
      <c r="MNZ87" s="211"/>
      <c r="MOA87" s="209"/>
      <c r="MOC87" s="208"/>
      <c r="MOH87" s="209"/>
      <c r="MOI87" s="209"/>
      <c r="MOJ87" s="209"/>
      <c r="MOK87" s="210"/>
      <c r="MOL87" s="211"/>
      <c r="MOM87" s="209"/>
      <c r="MOO87" s="208"/>
      <c r="MOT87" s="209"/>
      <c r="MOU87" s="209"/>
      <c r="MOV87" s="209"/>
      <c r="MOW87" s="210"/>
      <c r="MOX87" s="211"/>
      <c r="MOY87" s="209"/>
      <c r="MPA87" s="208"/>
      <c r="MPF87" s="209"/>
      <c r="MPG87" s="209"/>
      <c r="MPH87" s="209"/>
      <c r="MPI87" s="210"/>
      <c r="MPJ87" s="211"/>
      <c r="MPK87" s="209"/>
      <c r="MPM87" s="208"/>
      <c r="MPR87" s="209"/>
      <c r="MPS87" s="209"/>
      <c r="MPT87" s="209"/>
      <c r="MPU87" s="210"/>
      <c r="MPV87" s="211"/>
      <c r="MPW87" s="209"/>
      <c r="MPY87" s="208"/>
      <c r="MQD87" s="209"/>
      <c r="MQE87" s="209"/>
      <c r="MQF87" s="209"/>
      <c r="MQG87" s="210"/>
      <c r="MQH87" s="211"/>
      <c r="MQI87" s="209"/>
      <c r="MQK87" s="208"/>
      <c r="MQP87" s="209"/>
      <c r="MQQ87" s="209"/>
      <c r="MQR87" s="209"/>
      <c r="MQS87" s="210"/>
      <c r="MQT87" s="211"/>
      <c r="MQU87" s="209"/>
      <c r="MQW87" s="208"/>
      <c r="MRB87" s="209"/>
      <c r="MRC87" s="209"/>
      <c r="MRD87" s="209"/>
      <c r="MRE87" s="210"/>
      <c r="MRF87" s="211"/>
      <c r="MRG87" s="209"/>
      <c r="MRI87" s="208"/>
      <c r="MRN87" s="209"/>
      <c r="MRO87" s="209"/>
      <c r="MRP87" s="209"/>
      <c r="MRQ87" s="210"/>
      <c r="MRR87" s="211"/>
      <c r="MRS87" s="209"/>
      <c r="MRU87" s="208"/>
      <c r="MRZ87" s="209"/>
      <c r="MSA87" s="209"/>
      <c r="MSB87" s="209"/>
      <c r="MSC87" s="210"/>
      <c r="MSD87" s="211"/>
      <c r="MSE87" s="209"/>
      <c r="MSG87" s="208"/>
      <c r="MSL87" s="209"/>
      <c r="MSM87" s="209"/>
      <c r="MSN87" s="209"/>
      <c r="MSO87" s="210"/>
      <c r="MSP87" s="211"/>
      <c r="MSQ87" s="209"/>
      <c r="MSS87" s="208"/>
      <c r="MSX87" s="209"/>
      <c r="MSY87" s="209"/>
      <c r="MSZ87" s="209"/>
      <c r="MTA87" s="210"/>
      <c r="MTB87" s="211"/>
      <c r="MTC87" s="209"/>
      <c r="MTE87" s="208"/>
      <c r="MTJ87" s="209"/>
      <c r="MTK87" s="209"/>
      <c r="MTL87" s="209"/>
      <c r="MTM87" s="210"/>
      <c r="MTN87" s="211"/>
      <c r="MTO87" s="209"/>
      <c r="MTQ87" s="208"/>
      <c r="MTV87" s="209"/>
      <c r="MTW87" s="209"/>
      <c r="MTX87" s="209"/>
      <c r="MTY87" s="210"/>
      <c r="MTZ87" s="211"/>
      <c r="MUA87" s="209"/>
      <c r="MUC87" s="208"/>
      <c r="MUH87" s="209"/>
      <c r="MUI87" s="209"/>
      <c r="MUJ87" s="209"/>
      <c r="MUK87" s="210"/>
      <c r="MUL87" s="211"/>
      <c r="MUM87" s="209"/>
      <c r="MUO87" s="208"/>
      <c r="MUT87" s="209"/>
      <c r="MUU87" s="209"/>
      <c r="MUV87" s="209"/>
      <c r="MUW87" s="210"/>
      <c r="MUX87" s="211"/>
      <c r="MUY87" s="209"/>
      <c r="MVA87" s="208"/>
      <c r="MVF87" s="209"/>
      <c r="MVG87" s="209"/>
      <c r="MVH87" s="209"/>
      <c r="MVI87" s="210"/>
      <c r="MVJ87" s="211"/>
      <c r="MVK87" s="209"/>
      <c r="MVM87" s="208"/>
      <c r="MVR87" s="209"/>
      <c r="MVS87" s="209"/>
      <c r="MVT87" s="209"/>
      <c r="MVU87" s="210"/>
      <c r="MVV87" s="211"/>
      <c r="MVW87" s="209"/>
      <c r="MVY87" s="208"/>
      <c r="MWD87" s="209"/>
      <c r="MWE87" s="209"/>
      <c r="MWF87" s="209"/>
      <c r="MWG87" s="210"/>
      <c r="MWH87" s="211"/>
      <c r="MWI87" s="209"/>
      <c r="MWK87" s="208"/>
      <c r="MWP87" s="209"/>
      <c r="MWQ87" s="209"/>
      <c r="MWR87" s="209"/>
      <c r="MWS87" s="210"/>
      <c r="MWT87" s="211"/>
      <c r="MWU87" s="209"/>
      <c r="MWW87" s="208"/>
      <c r="MXB87" s="209"/>
      <c r="MXC87" s="209"/>
      <c r="MXD87" s="209"/>
      <c r="MXE87" s="210"/>
      <c r="MXF87" s="211"/>
      <c r="MXG87" s="209"/>
      <c r="MXI87" s="208"/>
      <c r="MXN87" s="209"/>
      <c r="MXO87" s="209"/>
      <c r="MXP87" s="209"/>
      <c r="MXQ87" s="210"/>
      <c r="MXR87" s="211"/>
      <c r="MXS87" s="209"/>
      <c r="MXU87" s="208"/>
      <c r="MXZ87" s="209"/>
      <c r="MYA87" s="209"/>
      <c r="MYB87" s="209"/>
      <c r="MYC87" s="210"/>
      <c r="MYD87" s="211"/>
      <c r="MYE87" s="209"/>
      <c r="MYG87" s="208"/>
      <c r="MYL87" s="209"/>
      <c r="MYM87" s="209"/>
      <c r="MYN87" s="209"/>
      <c r="MYO87" s="210"/>
      <c r="MYP87" s="211"/>
      <c r="MYQ87" s="209"/>
      <c r="MYS87" s="208"/>
      <c r="MYX87" s="209"/>
      <c r="MYY87" s="209"/>
      <c r="MYZ87" s="209"/>
      <c r="MZA87" s="210"/>
      <c r="MZB87" s="211"/>
      <c r="MZC87" s="209"/>
      <c r="MZE87" s="208"/>
      <c r="MZJ87" s="209"/>
      <c r="MZK87" s="209"/>
      <c r="MZL87" s="209"/>
      <c r="MZM87" s="210"/>
      <c r="MZN87" s="211"/>
      <c r="MZO87" s="209"/>
      <c r="MZQ87" s="208"/>
      <c r="MZV87" s="209"/>
      <c r="MZW87" s="209"/>
      <c r="MZX87" s="209"/>
      <c r="MZY87" s="210"/>
      <c r="MZZ87" s="211"/>
      <c r="NAA87" s="209"/>
      <c r="NAC87" s="208"/>
      <c r="NAH87" s="209"/>
      <c r="NAI87" s="209"/>
      <c r="NAJ87" s="209"/>
      <c r="NAK87" s="210"/>
      <c r="NAL87" s="211"/>
      <c r="NAM87" s="209"/>
      <c r="NAO87" s="208"/>
      <c r="NAT87" s="209"/>
      <c r="NAU87" s="209"/>
      <c r="NAV87" s="209"/>
      <c r="NAW87" s="210"/>
      <c r="NAX87" s="211"/>
      <c r="NAY87" s="209"/>
      <c r="NBA87" s="208"/>
      <c r="NBF87" s="209"/>
      <c r="NBG87" s="209"/>
      <c r="NBH87" s="209"/>
      <c r="NBI87" s="210"/>
      <c r="NBJ87" s="211"/>
      <c r="NBK87" s="209"/>
      <c r="NBM87" s="208"/>
      <c r="NBR87" s="209"/>
      <c r="NBS87" s="209"/>
      <c r="NBT87" s="209"/>
      <c r="NBU87" s="210"/>
      <c r="NBV87" s="211"/>
      <c r="NBW87" s="209"/>
      <c r="NBY87" s="208"/>
      <c r="NCD87" s="209"/>
      <c r="NCE87" s="209"/>
      <c r="NCF87" s="209"/>
      <c r="NCG87" s="210"/>
      <c r="NCH87" s="211"/>
      <c r="NCI87" s="209"/>
      <c r="NCK87" s="208"/>
      <c r="NCP87" s="209"/>
      <c r="NCQ87" s="209"/>
      <c r="NCR87" s="209"/>
      <c r="NCS87" s="210"/>
      <c r="NCT87" s="211"/>
      <c r="NCU87" s="209"/>
      <c r="NCW87" s="208"/>
      <c r="NDB87" s="209"/>
      <c r="NDC87" s="209"/>
      <c r="NDD87" s="209"/>
      <c r="NDE87" s="210"/>
      <c r="NDF87" s="211"/>
      <c r="NDG87" s="209"/>
      <c r="NDI87" s="208"/>
      <c r="NDN87" s="209"/>
      <c r="NDO87" s="209"/>
      <c r="NDP87" s="209"/>
      <c r="NDQ87" s="210"/>
      <c r="NDR87" s="211"/>
      <c r="NDS87" s="209"/>
      <c r="NDU87" s="208"/>
      <c r="NDZ87" s="209"/>
      <c r="NEA87" s="209"/>
      <c r="NEB87" s="209"/>
      <c r="NEC87" s="210"/>
      <c r="NED87" s="211"/>
      <c r="NEE87" s="209"/>
      <c r="NEG87" s="208"/>
      <c r="NEL87" s="209"/>
      <c r="NEM87" s="209"/>
      <c r="NEN87" s="209"/>
      <c r="NEO87" s="210"/>
      <c r="NEP87" s="211"/>
      <c r="NEQ87" s="209"/>
      <c r="NES87" s="208"/>
      <c r="NEX87" s="209"/>
      <c r="NEY87" s="209"/>
      <c r="NEZ87" s="209"/>
      <c r="NFA87" s="210"/>
      <c r="NFB87" s="211"/>
      <c r="NFC87" s="209"/>
      <c r="NFE87" s="208"/>
      <c r="NFJ87" s="209"/>
      <c r="NFK87" s="209"/>
      <c r="NFL87" s="209"/>
      <c r="NFM87" s="210"/>
      <c r="NFN87" s="211"/>
      <c r="NFO87" s="209"/>
      <c r="NFQ87" s="208"/>
      <c r="NFV87" s="209"/>
      <c r="NFW87" s="209"/>
      <c r="NFX87" s="209"/>
      <c r="NFY87" s="210"/>
      <c r="NFZ87" s="211"/>
      <c r="NGA87" s="209"/>
      <c r="NGC87" s="208"/>
      <c r="NGH87" s="209"/>
      <c r="NGI87" s="209"/>
      <c r="NGJ87" s="209"/>
      <c r="NGK87" s="210"/>
      <c r="NGL87" s="211"/>
      <c r="NGM87" s="209"/>
      <c r="NGO87" s="208"/>
      <c r="NGT87" s="209"/>
      <c r="NGU87" s="209"/>
      <c r="NGV87" s="209"/>
      <c r="NGW87" s="210"/>
      <c r="NGX87" s="211"/>
      <c r="NGY87" s="209"/>
      <c r="NHA87" s="208"/>
      <c r="NHF87" s="209"/>
      <c r="NHG87" s="209"/>
      <c r="NHH87" s="209"/>
      <c r="NHI87" s="210"/>
      <c r="NHJ87" s="211"/>
      <c r="NHK87" s="209"/>
      <c r="NHM87" s="208"/>
      <c r="NHR87" s="209"/>
      <c r="NHS87" s="209"/>
      <c r="NHT87" s="209"/>
      <c r="NHU87" s="210"/>
      <c r="NHV87" s="211"/>
      <c r="NHW87" s="209"/>
      <c r="NHY87" s="208"/>
      <c r="NID87" s="209"/>
      <c r="NIE87" s="209"/>
      <c r="NIF87" s="209"/>
      <c r="NIG87" s="210"/>
      <c r="NIH87" s="211"/>
      <c r="NII87" s="209"/>
      <c r="NIK87" s="208"/>
      <c r="NIP87" s="209"/>
      <c r="NIQ87" s="209"/>
      <c r="NIR87" s="209"/>
      <c r="NIS87" s="210"/>
      <c r="NIT87" s="211"/>
      <c r="NIU87" s="209"/>
      <c r="NIW87" s="208"/>
      <c r="NJB87" s="209"/>
      <c r="NJC87" s="209"/>
      <c r="NJD87" s="209"/>
      <c r="NJE87" s="210"/>
      <c r="NJF87" s="211"/>
      <c r="NJG87" s="209"/>
      <c r="NJI87" s="208"/>
      <c r="NJN87" s="209"/>
      <c r="NJO87" s="209"/>
      <c r="NJP87" s="209"/>
      <c r="NJQ87" s="210"/>
      <c r="NJR87" s="211"/>
      <c r="NJS87" s="209"/>
      <c r="NJU87" s="208"/>
      <c r="NJZ87" s="209"/>
      <c r="NKA87" s="209"/>
      <c r="NKB87" s="209"/>
      <c r="NKC87" s="210"/>
      <c r="NKD87" s="211"/>
      <c r="NKE87" s="209"/>
      <c r="NKG87" s="208"/>
      <c r="NKL87" s="209"/>
      <c r="NKM87" s="209"/>
      <c r="NKN87" s="209"/>
      <c r="NKO87" s="210"/>
      <c r="NKP87" s="211"/>
      <c r="NKQ87" s="209"/>
      <c r="NKS87" s="208"/>
      <c r="NKX87" s="209"/>
      <c r="NKY87" s="209"/>
      <c r="NKZ87" s="209"/>
      <c r="NLA87" s="210"/>
      <c r="NLB87" s="211"/>
      <c r="NLC87" s="209"/>
      <c r="NLE87" s="208"/>
      <c r="NLJ87" s="209"/>
      <c r="NLK87" s="209"/>
      <c r="NLL87" s="209"/>
      <c r="NLM87" s="210"/>
      <c r="NLN87" s="211"/>
      <c r="NLO87" s="209"/>
      <c r="NLQ87" s="208"/>
      <c r="NLV87" s="209"/>
      <c r="NLW87" s="209"/>
      <c r="NLX87" s="209"/>
      <c r="NLY87" s="210"/>
      <c r="NLZ87" s="211"/>
      <c r="NMA87" s="209"/>
      <c r="NMC87" s="208"/>
      <c r="NMH87" s="209"/>
      <c r="NMI87" s="209"/>
      <c r="NMJ87" s="209"/>
      <c r="NMK87" s="210"/>
      <c r="NML87" s="211"/>
      <c r="NMM87" s="209"/>
      <c r="NMO87" s="208"/>
      <c r="NMT87" s="209"/>
      <c r="NMU87" s="209"/>
      <c r="NMV87" s="209"/>
      <c r="NMW87" s="210"/>
      <c r="NMX87" s="211"/>
      <c r="NMY87" s="209"/>
      <c r="NNA87" s="208"/>
      <c r="NNF87" s="209"/>
      <c r="NNG87" s="209"/>
      <c r="NNH87" s="209"/>
      <c r="NNI87" s="210"/>
      <c r="NNJ87" s="211"/>
      <c r="NNK87" s="209"/>
      <c r="NNM87" s="208"/>
      <c r="NNR87" s="209"/>
      <c r="NNS87" s="209"/>
      <c r="NNT87" s="209"/>
      <c r="NNU87" s="210"/>
      <c r="NNV87" s="211"/>
      <c r="NNW87" s="209"/>
      <c r="NNY87" s="208"/>
      <c r="NOD87" s="209"/>
      <c r="NOE87" s="209"/>
      <c r="NOF87" s="209"/>
      <c r="NOG87" s="210"/>
      <c r="NOH87" s="211"/>
      <c r="NOI87" s="209"/>
      <c r="NOK87" s="208"/>
      <c r="NOP87" s="209"/>
      <c r="NOQ87" s="209"/>
      <c r="NOR87" s="209"/>
      <c r="NOS87" s="210"/>
      <c r="NOT87" s="211"/>
      <c r="NOU87" s="209"/>
      <c r="NOW87" s="208"/>
      <c r="NPB87" s="209"/>
      <c r="NPC87" s="209"/>
      <c r="NPD87" s="209"/>
      <c r="NPE87" s="210"/>
      <c r="NPF87" s="211"/>
      <c r="NPG87" s="209"/>
      <c r="NPI87" s="208"/>
      <c r="NPN87" s="209"/>
      <c r="NPO87" s="209"/>
      <c r="NPP87" s="209"/>
      <c r="NPQ87" s="210"/>
      <c r="NPR87" s="211"/>
      <c r="NPS87" s="209"/>
      <c r="NPU87" s="208"/>
      <c r="NPZ87" s="209"/>
      <c r="NQA87" s="209"/>
      <c r="NQB87" s="209"/>
      <c r="NQC87" s="210"/>
      <c r="NQD87" s="211"/>
      <c r="NQE87" s="209"/>
      <c r="NQG87" s="208"/>
      <c r="NQL87" s="209"/>
      <c r="NQM87" s="209"/>
      <c r="NQN87" s="209"/>
      <c r="NQO87" s="210"/>
      <c r="NQP87" s="211"/>
      <c r="NQQ87" s="209"/>
      <c r="NQS87" s="208"/>
      <c r="NQX87" s="209"/>
      <c r="NQY87" s="209"/>
      <c r="NQZ87" s="209"/>
      <c r="NRA87" s="210"/>
      <c r="NRB87" s="211"/>
      <c r="NRC87" s="209"/>
      <c r="NRE87" s="208"/>
      <c r="NRJ87" s="209"/>
      <c r="NRK87" s="209"/>
      <c r="NRL87" s="209"/>
      <c r="NRM87" s="210"/>
      <c r="NRN87" s="211"/>
      <c r="NRO87" s="209"/>
      <c r="NRQ87" s="208"/>
      <c r="NRV87" s="209"/>
      <c r="NRW87" s="209"/>
      <c r="NRX87" s="209"/>
      <c r="NRY87" s="210"/>
      <c r="NRZ87" s="211"/>
      <c r="NSA87" s="209"/>
      <c r="NSC87" s="208"/>
      <c r="NSH87" s="209"/>
      <c r="NSI87" s="209"/>
      <c r="NSJ87" s="209"/>
      <c r="NSK87" s="210"/>
      <c r="NSL87" s="211"/>
      <c r="NSM87" s="209"/>
      <c r="NSO87" s="208"/>
      <c r="NST87" s="209"/>
      <c r="NSU87" s="209"/>
      <c r="NSV87" s="209"/>
      <c r="NSW87" s="210"/>
      <c r="NSX87" s="211"/>
      <c r="NSY87" s="209"/>
      <c r="NTA87" s="208"/>
      <c r="NTF87" s="209"/>
      <c r="NTG87" s="209"/>
      <c r="NTH87" s="209"/>
      <c r="NTI87" s="210"/>
      <c r="NTJ87" s="211"/>
      <c r="NTK87" s="209"/>
      <c r="NTM87" s="208"/>
      <c r="NTR87" s="209"/>
      <c r="NTS87" s="209"/>
      <c r="NTT87" s="209"/>
      <c r="NTU87" s="210"/>
      <c r="NTV87" s="211"/>
      <c r="NTW87" s="209"/>
      <c r="NTY87" s="208"/>
      <c r="NUD87" s="209"/>
      <c r="NUE87" s="209"/>
      <c r="NUF87" s="209"/>
      <c r="NUG87" s="210"/>
      <c r="NUH87" s="211"/>
      <c r="NUI87" s="209"/>
      <c r="NUK87" s="208"/>
      <c r="NUP87" s="209"/>
      <c r="NUQ87" s="209"/>
      <c r="NUR87" s="209"/>
      <c r="NUS87" s="210"/>
      <c r="NUT87" s="211"/>
      <c r="NUU87" s="209"/>
      <c r="NUW87" s="208"/>
      <c r="NVB87" s="209"/>
      <c r="NVC87" s="209"/>
      <c r="NVD87" s="209"/>
      <c r="NVE87" s="210"/>
      <c r="NVF87" s="211"/>
      <c r="NVG87" s="209"/>
      <c r="NVI87" s="208"/>
      <c r="NVN87" s="209"/>
      <c r="NVO87" s="209"/>
      <c r="NVP87" s="209"/>
      <c r="NVQ87" s="210"/>
      <c r="NVR87" s="211"/>
      <c r="NVS87" s="209"/>
      <c r="NVU87" s="208"/>
      <c r="NVZ87" s="209"/>
      <c r="NWA87" s="209"/>
      <c r="NWB87" s="209"/>
      <c r="NWC87" s="210"/>
      <c r="NWD87" s="211"/>
      <c r="NWE87" s="209"/>
      <c r="NWG87" s="208"/>
      <c r="NWL87" s="209"/>
      <c r="NWM87" s="209"/>
      <c r="NWN87" s="209"/>
      <c r="NWO87" s="210"/>
      <c r="NWP87" s="211"/>
      <c r="NWQ87" s="209"/>
      <c r="NWS87" s="208"/>
      <c r="NWX87" s="209"/>
      <c r="NWY87" s="209"/>
      <c r="NWZ87" s="209"/>
      <c r="NXA87" s="210"/>
      <c r="NXB87" s="211"/>
      <c r="NXC87" s="209"/>
      <c r="NXE87" s="208"/>
      <c r="NXJ87" s="209"/>
      <c r="NXK87" s="209"/>
      <c r="NXL87" s="209"/>
      <c r="NXM87" s="210"/>
      <c r="NXN87" s="211"/>
      <c r="NXO87" s="209"/>
      <c r="NXQ87" s="208"/>
      <c r="NXV87" s="209"/>
      <c r="NXW87" s="209"/>
      <c r="NXX87" s="209"/>
      <c r="NXY87" s="210"/>
      <c r="NXZ87" s="211"/>
      <c r="NYA87" s="209"/>
      <c r="NYC87" s="208"/>
      <c r="NYH87" s="209"/>
      <c r="NYI87" s="209"/>
      <c r="NYJ87" s="209"/>
      <c r="NYK87" s="210"/>
      <c r="NYL87" s="211"/>
      <c r="NYM87" s="209"/>
      <c r="NYO87" s="208"/>
      <c r="NYT87" s="209"/>
      <c r="NYU87" s="209"/>
      <c r="NYV87" s="209"/>
      <c r="NYW87" s="210"/>
      <c r="NYX87" s="211"/>
      <c r="NYY87" s="209"/>
      <c r="NZA87" s="208"/>
      <c r="NZF87" s="209"/>
      <c r="NZG87" s="209"/>
      <c r="NZH87" s="209"/>
      <c r="NZI87" s="210"/>
      <c r="NZJ87" s="211"/>
      <c r="NZK87" s="209"/>
      <c r="NZM87" s="208"/>
      <c r="NZR87" s="209"/>
      <c r="NZS87" s="209"/>
      <c r="NZT87" s="209"/>
      <c r="NZU87" s="210"/>
      <c r="NZV87" s="211"/>
      <c r="NZW87" s="209"/>
      <c r="NZY87" s="208"/>
      <c r="OAD87" s="209"/>
      <c r="OAE87" s="209"/>
      <c r="OAF87" s="209"/>
      <c r="OAG87" s="210"/>
      <c r="OAH87" s="211"/>
      <c r="OAI87" s="209"/>
      <c r="OAK87" s="208"/>
      <c r="OAP87" s="209"/>
      <c r="OAQ87" s="209"/>
      <c r="OAR87" s="209"/>
      <c r="OAS87" s="210"/>
      <c r="OAT87" s="211"/>
      <c r="OAU87" s="209"/>
      <c r="OAW87" s="208"/>
      <c r="OBB87" s="209"/>
      <c r="OBC87" s="209"/>
      <c r="OBD87" s="209"/>
      <c r="OBE87" s="210"/>
      <c r="OBF87" s="211"/>
      <c r="OBG87" s="209"/>
      <c r="OBI87" s="208"/>
      <c r="OBN87" s="209"/>
      <c r="OBO87" s="209"/>
      <c r="OBP87" s="209"/>
      <c r="OBQ87" s="210"/>
      <c r="OBR87" s="211"/>
      <c r="OBS87" s="209"/>
      <c r="OBU87" s="208"/>
      <c r="OBZ87" s="209"/>
      <c r="OCA87" s="209"/>
      <c r="OCB87" s="209"/>
      <c r="OCC87" s="210"/>
      <c r="OCD87" s="211"/>
      <c r="OCE87" s="209"/>
      <c r="OCG87" s="208"/>
      <c r="OCL87" s="209"/>
      <c r="OCM87" s="209"/>
      <c r="OCN87" s="209"/>
      <c r="OCO87" s="210"/>
      <c r="OCP87" s="211"/>
      <c r="OCQ87" s="209"/>
      <c r="OCS87" s="208"/>
      <c r="OCX87" s="209"/>
      <c r="OCY87" s="209"/>
      <c r="OCZ87" s="209"/>
      <c r="ODA87" s="210"/>
      <c r="ODB87" s="211"/>
      <c r="ODC87" s="209"/>
      <c r="ODE87" s="208"/>
      <c r="ODJ87" s="209"/>
      <c r="ODK87" s="209"/>
      <c r="ODL87" s="209"/>
      <c r="ODM87" s="210"/>
      <c r="ODN87" s="211"/>
      <c r="ODO87" s="209"/>
      <c r="ODQ87" s="208"/>
      <c r="ODV87" s="209"/>
      <c r="ODW87" s="209"/>
      <c r="ODX87" s="209"/>
      <c r="ODY87" s="210"/>
      <c r="ODZ87" s="211"/>
      <c r="OEA87" s="209"/>
      <c r="OEC87" s="208"/>
      <c r="OEH87" s="209"/>
      <c r="OEI87" s="209"/>
      <c r="OEJ87" s="209"/>
      <c r="OEK87" s="210"/>
      <c r="OEL87" s="211"/>
      <c r="OEM87" s="209"/>
      <c r="OEO87" s="208"/>
      <c r="OET87" s="209"/>
      <c r="OEU87" s="209"/>
      <c r="OEV87" s="209"/>
      <c r="OEW87" s="210"/>
      <c r="OEX87" s="211"/>
      <c r="OEY87" s="209"/>
      <c r="OFA87" s="208"/>
      <c r="OFF87" s="209"/>
      <c r="OFG87" s="209"/>
      <c r="OFH87" s="209"/>
      <c r="OFI87" s="210"/>
      <c r="OFJ87" s="211"/>
      <c r="OFK87" s="209"/>
      <c r="OFM87" s="208"/>
      <c r="OFR87" s="209"/>
      <c r="OFS87" s="209"/>
      <c r="OFT87" s="209"/>
      <c r="OFU87" s="210"/>
      <c r="OFV87" s="211"/>
      <c r="OFW87" s="209"/>
      <c r="OFY87" s="208"/>
      <c r="OGD87" s="209"/>
      <c r="OGE87" s="209"/>
      <c r="OGF87" s="209"/>
      <c r="OGG87" s="210"/>
      <c r="OGH87" s="211"/>
      <c r="OGI87" s="209"/>
      <c r="OGK87" s="208"/>
      <c r="OGP87" s="209"/>
      <c r="OGQ87" s="209"/>
      <c r="OGR87" s="209"/>
      <c r="OGS87" s="210"/>
      <c r="OGT87" s="211"/>
      <c r="OGU87" s="209"/>
      <c r="OGW87" s="208"/>
      <c r="OHB87" s="209"/>
      <c r="OHC87" s="209"/>
      <c r="OHD87" s="209"/>
      <c r="OHE87" s="210"/>
      <c r="OHF87" s="211"/>
      <c r="OHG87" s="209"/>
      <c r="OHI87" s="208"/>
      <c r="OHN87" s="209"/>
      <c r="OHO87" s="209"/>
      <c r="OHP87" s="209"/>
      <c r="OHQ87" s="210"/>
      <c r="OHR87" s="211"/>
      <c r="OHS87" s="209"/>
      <c r="OHU87" s="208"/>
      <c r="OHZ87" s="209"/>
      <c r="OIA87" s="209"/>
      <c r="OIB87" s="209"/>
      <c r="OIC87" s="210"/>
      <c r="OID87" s="211"/>
      <c r="OIE87" s="209"/>
      <c r="OIG87" s="208"/>
      <c r="OIL87" s="209"/>
      <c r="OIM87" s="209"/>
      <c r="OIN87" s="209"/>
      <c r="OIO87" s="210"/>
      <c r="OIP87" s="211"/>
      <c r="OIQ87" s="209"/>
      <c r="OIS87" s="208"/>
      <c r="OIX87" s="209"/>
      <c r="OIY87" s="209"/>
      <c r="OIZ87" s="209"/>
      <c r="OJA87" s="210"/>
      <c r="OJB87" s="211"/>
      <c r="OJC87" s="209"/>
      <c r="OJE87" s="208"/>
      <c r="OJJ87" s="209"/>
      <c r="OJK87" s="209"/>
      <c r="OJL87" s="209"/>
      <c r="OJM87" s="210"/>
      <c r="OJN87" s="211"/>
      <c r="OJO87" s="209"/>
      <c r="OJQ87" s="208"/>
      <c r="OJV87" s="209"/>
      <c r="OJW87" s="209"/>
      <c r="OJX87" s="209"/>
      <c r="OJY87" s="210"/>
      <c r="OJZ87" s="211"/>
      <c r="OKA87" s="209"/>
      <c r="OKC87" s="208"/>
      <c r="OKH87" s="209"/>
      <c r="OKI87" s="209"/>
      <c r="OKJ87" s="209"/>
      <c r="OKK87" s="210"/>
      <c r="OKL87" s="211"/>
      <c r="OKM87" s="209"/>
      <c r="OKO87" s="208"/>
      <c r="OKT87" s="209"/>
      <c r="OKU87" s="209"/>
      <c r="OKV87" s="209"/>
      <c r="OKW87" s="210"/>
      <c r="OKX87" s="211"/>
      <c r="OKY87" s="209"/>
      <c r="OLA87" s="208"/>
      <c r="OLF87" s="209"/>
      <c r="OLG87" s="209"/>
      <c r="OLH87" s="209"/>
      <c r="OLI87" s="210"/>
      <c r="OLJ87" s="211"/>
      <c r="OLK87" s="209"/>
      <c r="OLM87" s="208"/>
      <c r="OLR87" s="209"/>
      <c r="OLS87" s="209"/>
      <c r="OLT87" s="209"/>
      <c r="OLU87" s="210"/>
      <c r="OLV87" s="211"/>
      <c r="OLW87" s="209"/>
      <c r="OLY87" s="208"/>
      <c r="OMD87" s="209"/>
      <c r="OME87" s="209"/>
      <c r="OMF87" s="209"/>
      <c r="OMG87" s="210"/>
      <c r="OMH87" s="211"/>
      <c r="OMI87" s="209"/>
      <c r="OMK87" s="208"/>
      <c r="OMP87" s="209"/>
      <c r="OMQ87" s="209"/>
      <c r="OMR87" s="209"/>
      <c r="OMS87" s="210"/>
      <c r="OMT87" s="211"/>
      <c r="OMU87" s="209"/>
      <c r="OMW87" s="208"/>
      <c r="ONB87" s="209"/>
      <c r="ONC87" s="209"/>
      <c r="OND87" s="209"/>
      <c r="ONE87" s="210"/>
      <c r="ONF87" s="211"/>
      <c r="ONG87" s="209"/>
      <c r="ONI87" s="208"/>
      <c r="ONN87" s="209"/>
      <c r="ONO87" s="209"/>
      <c r="ONP87" s="209"/>
      <c r="ONQ87" s="210"/>
      <c r="ONR87" s="211"/>
      <c r="ONS87" s="209"/>
      <c r="ONU87" s="208"/>
      <c r="ONZ87" s="209"/>
      <c r="OOA87" s="209"/>
      <c r="OOB87" s="209"/>
      <c r="OOC87" s="210"/>
      <c r="OOD87" s="211"/>
      <c r="OOE87" s="209"/>
      <c r="OOG87" s="208"/>
      <c r="OOL87" s="209"/>
      <c r="OOM87" s="209"/>
      <c r="OON87" s="209"/>
      <c r="OOO87" s="210"/>
      <c r="OOP87" s="211"/>
      <c r="OOQ87" s="209"/>
      <c r="OOS87" s="208"/>
      <c r="OOX87" s="209"/>
      <c r="OOY87" s="209"/>
      <c r="OOZ87" s="209"/>
      <c r="OPA87" s="210"/>
      <c r="OPB87" s="211"/>
      <c r="OPC87" s="209"/>
      <c r="OPE87" s="208"/>
      <c r="OPJ87" s="209"/>
      <c r="OPK87" s="209"/>
      <c r="OPL87" s="209"/>
      <c r="OPM87" s="210"/>
      <c r="OPN87" s="211"/>
      <c r="OPO87" s="209"/>
      <c r="OPQ87" s="208"/>
      <c r="OPV87" s="209"/>
      <c r="OPW87" s="209"/>
      <c r="OPX87" s="209"/>
      <c r="OPY87" s="210"/>
      <c r="OPZ87" s="211"/>
      <c r="OQA87" s="209"/>
      <c r="OQC87" s="208"/>
      <c r="OQH87" s="209"/>
      <c r="OQI87" s="209"/>
      <c r="OQJ87" s="209"/>
      <c r="OQK87" s="210"/>
      <c r="OQL87" s="211"/>
      <c r="OQM87" s="209"/>
      <c r="OQO87" s="208"/>
      <c r="OQT87" s="209"/>
      <c r="OQU87" s="209"/>
      <c r="OQV87" s="209"/>
      <c r="OQW87" s="210"/>
      <c r="OQX87" s="211"/>
      <c r="OQY87" s="209"/>
      <c r="ORA87" s="208"/>
      <c r="ORF87" s="209"/>
      <c r="ORG87" s="209"/>
      <c r="ORH87" s="209"/>
      <c r="ORI87" s="210"/>
      <c r="ORJ87" s="211"/>
      <c r="ORK87" s="209"/>
      <c r="ORM87" s="208"/>
      <c r="ORR87" s="209"/>
      <c r="ORS87" s="209"/>
      <c r="ORT87" s="209"/>
      <c r="ORU87" s="210"/>
      <c r="ORV87" s="211"/>
      <c r="ORW87" s="209"/>
      <c r="ORY87" s="208"/>
      <c r="OSD87" s="209"/>
      <c r="OSE87" s="209"/>
      <c r="OSF87" s="209"/>
      <c r="OSG87" s="210"/>
      <c r="OSH87" s="211"/>
      <c r="OSI87" s="209"/>
      <c r="OSK87" s="208"/>
      <c r="OSP87" s="209"/>
      <c r="OSQ87" s="209"/>
      <c r="OSR87" s="209"/>
      <c r="OSS87" s="210"/>
      <c r="OST87" s="211"/>
      <c r="OSU87" s="209"/>
      <c r="OSW87" s="208"/>
      <c r="OTB87" s="209"/>
      <c r="OTC87" s="209"/>
      <c r="OTD87" s="209"/>
      <c r="OTE87" s="210"/>
      <c r="OTF87" s="211"/>
      <c r="OTG87" s="209"/>
      <c r="OTI87" s="208"/>
      <c r="OTN87" s="209"/>
      <c r="OTO87" s="209"/>
      <c r="OTP87" s="209"/>
      <c r="OTQ87" s="210"/>
      <c r="OTR87" s="211"/>
      <c r="OTS87" s="209"/>
      <c r="OTU87" s="208"/>
      <c r="OTZ87" s="209"/>
      <c r="OUA87" s="209"/>
      <c r="OUB87" s="209"/>
      <c r="OUC87" s="210"/>
      <c r="OUD87" s="211"/>
      <c r="OUE87" s="209"/>
      <c r="OUG87" s="208"/>
      <c r="OUL87" s="209"/>
      <c r="OUM87" s="209"/>
      <c r="OUN87" s="209"/>
      <c r="OUO87" s="210"/>
      <c r="OUP87" s="211"/>
      <c r="OUQ87" s="209"/>
      <c r="OUS87" s="208"/>
      <c r="OUX87" s="209"/>
      <c r="OUY87" s="209"/>
      <c r="OUZ87" s="209"/>
      <c r="OVA87" s="210"/>
      <c r="OVB87" s="211"/>
      <c r="OVC87" s="209"/>
      <c r="OVE87" s="208"/>
      <c r="OVJ87" s="209"/>
      <c r="OVK87" s="209"/>
      <c r="OVL87" s="209"/>
      <c r="OVM87" s="210"/>
      <c r="OVN87" s="211"/>
      <c r="OVO87" s="209"/>
      <c r="OVQ87" s="208"/>
      <c r="OVV87" s="209"/>
      <c r="OVW87" s="209"/>
      <c r="OVX87" s="209"/>
      <c r="OVY87" s="210"/>
      <c r="OVZ87" s="211"/>
      <c r="OWA87" s="209"/>
      <c r="OWC87" s="208"/>
      <c r="OWH87" s="209"/>
      <c r="OWI87" s="209"/>
      <c r="OWJ87" s="209"/>
      <c r="OWK87" s="210"/>
      <c r="OWL87" s="211"/>
      <c r="OWM87" s="209"/>
      <c r="OWO87" s="208"/>
      <c r="OWT87" s="209"/>
      <c r="OWU87" s="209"/>
      <c r="OWV87" s="209"/>
      <c r="OWW87" s="210"/>
      <c r="OWX87" s="211"/>
      <c r="OWY87" s="209"/>
      <c r="OXA87" s="208"/>
      <c r="OXF87" s="209"/>
      <c r="OXG87" s="209"/>
      <c r="OXH87" s="209"/>
      <c r="OXI87" s="210"/>
      <c r="OXJ87" s="211"/>
      <c r="OXK87" s="209"/>
      <c r="OXM87" s="208"/>
      <c r="OXR87" s="209"/>
      <c r="OXS87" s="209"/>
      <c r="OXT87" s="209"/>
      <c r="OXU87" s="210"/>
      <c r="OXV87" s="211"/>
      <c r="OXW87" s="209"/>
      <c r="OXY87" s="208"/>
      <c r="OYD87" s="209"/>
      <c r="OYE87" s="209"/>
      <c r="OYF87" s="209"/>
      <c r="OYG87" s="210"/>
      <c r="OYH87" s="211"/>
      <c r="OYI87" s="209"/>
      <c r="OYK87" s="208"/>
      <c r="OYP87" s="209"/>
      <c r="OYQ87" s="209"/>
      <c r="OYR87" s="209"/>
      <c r="OYS87" s="210"/>
      <c r="OYT87" s="211"/>
      <c r="OYU87" s="209"/>
      <c r="OYW87" s="208"/>
      <c r="OZB87" s="209"/>
      <c r="OZC87" s="209"/>
      <c r="OZD87" s="209"/>
      <c r="OZE87" s="210"/>
      <c r="OZF87" s="211"/>
      <c r="OZG87" s="209"/>
      <c r="OZI87" s="208"/>
      <c r="OZN87" s="209"/>
      <c r="OZO87" s="209"/>
      <c r="OZP87" s="209"/>
      <c r="OZQ87" s="210"/>
      <c r="OZR87" s="211"/>
      <c r="OZS87" s="209"/>
      <c r="OZU87" s="208"/>
      <c r="OZZ87" s="209"/>
      <c r="PAA87" s="209"/>
      <c r="PAB87" s="209"/>
      <c r="PAC87" s="210"/>
      <c r="PAD87" s="211"/>
      <c r="PAE87" s="209"/>
      <c r="PAG87" s="208"/>
      <c r="PAL87" s="209"/>
      <c r="PAM87" s="209"/>
      <c r="PAN87" s="209"/>
      <c r="PAO87" s="210"/>
      <c r="PAP87" s="211"/>
      <c r="PAQ87" s="209"/>
      <c r="PAS87" s="208"/>
      <c r="PAX87" s="209"/>
      <c r="PAY87" s="209"/>
      <c r="PAZ87" s="209"/>
      <c r="PBA87" s="210"/>
      <c r="PBB87" s="211"/>
      <c r="PBC87" s="209"/>
      <c r="PBE87" s="208"/>
      <c r="PBJ87" s="209"/>
      <c r="PBK87" s="209"/>
      <c r="PBL87" s="209"/>
      <c r="PBM87" s="210"/>
      <c r="PBN87" s="211"/>
      <c r="PBO87" s="209"/>
      <c r="PBQ87" s="208"/>
      <c r="PBV87" s="209"/>
      <c r="PBW87" s="209"/>
      <c r="PBX87" s="209"/>
      <c r="PBY87" s="210"/>
      <c r="PBZ87" s="211"/>
      <c r="PCA87" s="209"/>
      <c r="PCC87" s="208"/>
      <c r="PCH87" s="209"/>
      <c r="PCI87" s="209"/>
      <c r="PCJ87" s="209"/>
      <c r="PCK87" s="210"/>
      <c r="PCL87" s="211"/>
      <c r="PCM87" s="209"/>
      <c r="PCO87" s="208"/>
      <c r="PCT87" s="209"/>
      <c r="PCU87" s="209"/>
      <c r="PCV87" s="209"/>
      <c r="PCW87" s="210"/>
      <c r="PCX87" s="211"/>
      <c r="PCY87" s="209"/>
      <c r="PDA87" s="208"/>
      <c r="PDF87" s="209"/>
      <c r="PDG87" s="209"/>
      <c r="PDH87" s="209"/>
      <c r="PDI87" s="210"/>
      <c r="PDJ87" s="211"/>
      <c r="PDK87" s="209"/>
      <c r="PDM87" s="208"/>
      <c r="PDR87" s="209"/>
      <c r="PDS87" s="209"/>
      <c r="PDT87" s="209"/>
      <c r="PDU87" s="210"/>
      <c r="PDV87" s="211"/>
      <c r="PDW87" s="209"/>
      <c r="PDY87" s="208"/>
      <c r="PED87" s="209"/>
      <c r="PEE87" s="209"/>
      <c r="PEF87" s="209"/>
      <c r="PEG87" s="210"/>
      <c r="PEH87" s="211"/>
      <c r="PEI87" s="209"/>
      <c r="PEK87" s="208"/>
      <c r="PEP87" s="209"/>
      <c r="PEQ87" s="209"/>
      <c r="PER87" s="209"/>
      <c r="PES87" s="210"/>
      <c r="PET87" s="211"/>
      <c r="PEU87" s="209"/>
      <c r="PEW87" s="208"/>
      <c r="PFB87" s="209"/>
      <c r="PFC87" s="209"/>
      <c r="PFD87" s="209"/>
      <c r="PFE87" s="210"/>
      <c r="PFF87" s="211"/>
      <c r="PFG87" s="209"/>
      <c r="PFI87" s="208"/>
      <c r="PFN87" s="209"/>
      <c r="PFO87" s="209"/>
      <c r="PFP87" s="209"/>
      <c r="PFQ87" s="210"/>
      <c r="PFR87" s="211"/>
      <c r="PFS87" s="209"/>
      <c r="PFU87" s="208"/>
      <c r="PFZ87" s="209"/>
      <c r="PGA87" s="209"/>
      <c r="PGB87" s="209"/>
      <c r="PGC87" s="210"/>
      <c r="PGD87" s="211"/>
      <c r="PGE87" s="209"/>
      <c r="PGG87" s="208"/>
      <c r="PGL87" s="209"/>
      <c r="PGM87" s="209"/>
      <c r="PGN87" s="209"/>
      <c r="PGO87" s="210"/>
      <c r="PGP87" s="211"/>
      <c r="PGQ87" s="209"/>
      <c r="PGS87" s="208"/>
      <c r="PGX87" s="209"/>
      <c r="PGY87" s="209"/>
      <c r="PGZ87" s="209"/>
      <c r="PHA87" s="210"/>
      <c r="PHB87" s="211"/>
      <c r="PHC87" s="209"/>
      <c r="PHE87" s="208"/>
      <c r="PHJ87" s="209"/>
      <c r="PHK87" s="209"/>
      <c r="PHL87" s="209"/>
      <c r="PHM87" s="210"/>
      <c r="PHN87" s="211"/>
      <c r="PHO87" s="209"/>
      <c r="PHQ87" s="208"/>
      <c r="PHV87" s="209"/>
      <c r="PHW87" s="209"/>
      <c r="PHX87" s="209"/>
      <c r="PHY87" s="210"/>
      <c r="PHZ87" s="211"/>
      <c r="PIA87" s="209"/>
      <c r="PIC87" s="208"/>
      <c r="PIH87" s="209"/>
      <c r="PII87" s="209"/>
      <c r="PIJ87" s="209"/>
      <c r="PIK87" s="210"/>
      <c r="PIL87" s="211"/>
      <c r="PIM87" s="209"/>
      <c r="PIO87" s="208"/>
      <c r="PIT87" s="209"/>
      <c r="PIU87" s="209"/>
      <c r="PIV87" s="209"/>
      <c r="PIW87" s="210"/>
      <c r="PIX87" s="211"/>
      <c r="PIY87" s="209"/>
      <c r="PJA87" s="208"/>
      <c r="PJF87" s="209"/>
      <c r="PJG87" s="209"/>
      <c r="PJH87" s="209"/>
      <c r="PJI87" s="210"/>
      <c r="PJJ87" s="211"/>
      <c r="PJK87" s="209"/>
      <c r="PJM87" s="208"/>
      <c r="PJR87" s="209"/>
      <c r="PJS87" s="209"/>
      <c r="PJT87" s="209"/>
      <c r="PJU87" s="210"/>
      <c r="PJV87" s="211"/>
      <c r="PJW87" s="209"/>
      <c r="PJY87" s="208"/>
      <c r="PKD87" s="209"/>
      <c r="PKE87" s="209"/>
      <c r="PKF87" s="209"/>
      <c r="PKG87" s="210"/>
      <c r="PKH87" s="211"/>
      <c r="PKI87" s="209"/>
      <c r="PKK87" s="208"/>
      <c r="PKP87" s="209"/>
      <c r="PKQ87" s="209"/>
      <c r="PKR87" s="209"/>
      <c r="PKS87" s="210"/>
      <c r="PKT87" s="211"/>
      <c r="PKU87" s="209"/>
      <c r="PKW87" s="208"/>
      <c r="PLB87" s="209"/>
      <c r="PLC87" s="209"/>
      <c r="PLD87" s="209"/>
      <c r="PLE87" s="210"/>
      <c r="PLF87" s="211"/>
      <c r="PLG87" s="209"/>
      <c r="PLI87" s="208"/>
      <c r="PLN87" s="209"/>
      <c r="PLO87" s="209"/>
      <c r="PLP87" s="209"/>
      <c r="PLQ87" s="210"/>
      <c r="PLR87" s="211"/>
      <c r="PLS87" s="209"/>
      <c r="PLU87" s="208"/>
      <c r="PLZ87" s="209"/>
      <c r="PMA87" s="209"/>
      <c r="PMB87" s="209"/>
      <c r="PMC87" s="210"/>
      <c r="PMD87" s="211"/>
      <c r="PME87" s="209"/>
      <c r="PMG87" s="208"/>
      <c r="PML87" s="209"/>
      <c r="PMM87" s="209"/>
      <c r="PMN87" s="209"/>
      <c r="PMO87" s="210"/>
      <c r="PMP87" s="211"/>
      <c r="PMQ87" s="209"/>
      <c r="PMS87" s="208"/>
      <c r="PMX87" s="209"/>
      <c r="PMY87" s="209"/>
      <c r="PMZ87" s="209"/>
      <c r="PNA87" s="210"/>
      <c r="PNB87" s="211"/>
      <c r="PNC87" s="209"/>
      <c r="PNE87" s="208"/>
      <c r="PNJ87" s="209"/>
      <c r="PNK87" s="209"/>
      <c r="PNL87" s="209"/>
      <c r="PNM87" s="210"/>
      <c r="PNN87" s="211"/>
      <c r="PNO87" s="209"/>
      <c r="PNQ87" s="208"/>
      <c r="PNV87" s="209"/>
      <c r="PNW87" s="209"/>
      <c r="PNX87" s="209"/>
      <c r="PNY87" s="210"/>
      <c r="PNZ87" s="211"/>
      <c r="POA87" s="209"/>
      <c r="POC87" s="208"/>
      <c r="POH87" s="209"/>
      <c r="POI87" s="209"/>
      <c r="POJ87" s="209"/>
      <c r="POK87" s="210"/>
      <c r="POL87" s="211"/>
      <c r="POM87" s="209"/>
      <c r="POO87" s="208"/>
      <c r="POT87" s="209"/>
      <c r="POU87" s="209"/>
      <c r="POV87" s="209"/>
      <c r="POW87" s="210"/>
      <c r="POX87" s="211"/>
      <c r="POY87" s="209"/>
      <c r="PPA87" s="208"/>
      <c r="PPF87" s="209"/>
      <c r="PPG87" s="209"/>
      <c r="PPH87" s="209"/>
      <c r="PPI87" s="210"/>
      <c r="PPJ87" s="211"/>
      <c r="PPK87" s="209"/>
      <c r="PPM87" s="208"/>
      <c r="PPR87" s="209"/>
      <c r="PPS87" s="209"/>
      <c r="PPT87" s="209"/>
      <c r="PPU87" s="210"/>
      <c r="PPV87" s="211"/>
      <c r="PPW87" s="209"/>
      <c r="PPY87" s="208"/>
      <c r="PQD87" s="209"/>
      <c r="PQE87" s="209"/>
      <c r="PQF87" s="209"/>
      <c r="PQG87" s="210"/>
      <c r="PQH87" s="211"/>
      <c r="PQI87" s="209"/>
      <c r="PQK87" s="208"/>
      <c r="PQP87" s="209"/>
      <c r="PQQ87" s="209"/>
      <c r="PQR87" s="209"/>
      <c r="PQS87" s="210"/>
      <c r="PQT87" s="211"/>
      <c r="PQU87" s="209"/>
      <c r="PQW87" s="208"/>
      <c r="PRB87" s="209"/>
      <c r="PRC87" s="209"/>
      <c r="PRD87" s="209"/>
      <c r="PRE87" s="210"/>
      <c r="PRF87" s="211"/>
      <c r="PRG87" s="209"/>
      <c r="PRI87" s="208"/>
      <c r="PRN87" s="209"/>
      <c r="PRO87" s="209"/>
      <c r="PRP87" s="209"/>
      <c r="PRQ87" s="210"/>
      <c r="PRR87" s="211"/>
      <c r="PRS87" s="209"/>
      <c r="PRU87" s="208"/>
      <c r="PRZ87" s="209"/>
      <c r="PSA87" s="209"/>
      <c r="PSB87" s="209"/>
      <c r="PSC87" s="210"/>
      <c r="PSD87" s="211"/>
      <c r="PSE87" s="209"/>
      <c r="PSG87" s="208"/>
      <c r="PSL87" s="209"/>
      <c r="PSM87" s="209"/>
      <c r="PSN87" s="209"/>
      <c r="PSO87" s="210"/>
      <c r="PSP87" s="211"/>
      <c r="PSQ87" s="209"/>
      <c r="PSS87" s="208"/>
      <c r="PSX87" s="209"/>
      <c r="PSY87" s="209"/>
      <c r="PSZ87" s="209"/>
      <c r="PTA87" s="210"/>
      <c r="PTB87" s="211"/>
      <c r="PTC87" s="209"/>
      <c r="PTE87" s="208"/>
      <c r="PTJ87" s="209"/>
      <c r="PTK87" s="209"/>
      <c r="PTL87" s="209"/>
      <c r="PTM87" s="210"/>
      <c r="PTN87" s="211"/>
      <c r="PTO87" s="209"/>
      <c r="PTQ87" s="208"/>
      <c r="PTV87" s="209"/>
      <c r="PTW87" s="209"/>
      <c r="PTX87" s="209"/>
      <c r="PTY87" s="210"/>
      <c r="PTZ87" s="211"/>
      <c r="PUA87" s="209"/>
      <c r="PUC87" s="208"/>
      <c r="PUH87" s="209"/>
      <c r="PUI87" s="209"/>
      <c r="PUJ87" s="209"/>
      <c r="PUK87" s="210"/>
      <c r="PUL87" s="211"/>
      <c r="PUM87" s="209"/>
      <c r="PUO87" s="208"/>
      <c r="PUT87" s="209"/>
      <c r="PUU87" s="209"/>
      <c r="PUV87" s="209"/>
      <c r="PUW87" s="210"/>
      <c r="PUX87" s="211"/>
      <c r="PUY87" s="209"/>
      <c r="PVA87" s="208"/>
      <c r="PVF87" s="209"/>
      <c r="PVG87" s="209"/>
      <c r="PVH87" s="209"/>
      <c r="PVI87" s="210"/>
      <c r="PVJ87" s="211"/>
      <c r="PVK87" s="209"/>
      <c r="PVM87" s="208"/>
      <c r="PVR87" s="209"/>
      <c r="PVS87" s="209"/>
      <c r="PVT87" s="209"/>
      <c r="PVU87" s="210"/>
      <c r="PVV87" s="211"/>
      <c r="PVW87" s="209"/>
      <c r="PVY87" s="208"/>
      <c r="PWD87" s="209"/>
      <c r="PWE87" s="209"/>
      <c r="PWF87" s="209"/>
      <c r="PWG87" s="210"/>
      <c r="PWH87" s="211"/>
      <c r="PWI87" s="209"/>
      <c r="PWK87" s="208"/>
      <c r="PWP87" s="209"/>
      <c r="PWQ87" s="209"/>
      <c r="PWR87" s="209"/>
      <c r="PWS87" s="210"/>
      <c r="PWT87" s="211"/>
      <c r="PWU87" s="209"/>
      <c r="PWW87" s="208"/>
      <c r="PXB87" s="209"/>
      <c r="PXC87" s="209"/>
      <c r="PXD87" s="209"/>
      <c r="PXE87" s="210"/>
      <c r="PXF87" s="211"/>
      <c r="PXG87" s="209"/>
      <c r="PXI87" s="208"/>
      <c r="PXN87" s="209"/>
      <c r="PXO87" s="209"/>
      <c r="PXP87" s="209"/>
      <c r="PXQ87" s="210"/>
      <c r="PXR87" s="211"/>
      <c r="PXS87" s="209"/>
      <c r="PXU87" s="208"/>
      <c r="PXZ87" s="209"/>
      <c r="PYA87" s="209"/>
      <c r="PYB87" s="209"/>
      <c r="PYC87" s="210"/>
      <c r="PYD87" s="211"/>
      <c r="PYE87" s="209"/>
      <c r="PYG87" s="208"/>
      <c r="PYL87" s="209"/>
      <c r="PYM87" s="209"/>
      <c r="PYN87" s="209"/>
      <c r="PYO87" s="210"/>
      <c r="PYP87" s="211"/>
      <c r="PYQ87" s="209"/>
      <c r="PYS87" s="208"/>
      <c r="PYX87" s="209"/>
      <c r="PYY87" s="209"/>
      <c r="PYZ87" s="209"/>
      <c r="PZA87" s="210"/>
      <c r="PZB87" s="211"/>
      <c r="PZC87" s="209"/>
      <c r="PZE87" s="208"/>
      <c r="PZJ87" s="209"/>
      <c r="PZK87" s="209"/>
      <c r="PZL87" s="209"/>
      <c r="PZM87" s="210"/>
      <c r="PZN87" s="211"/>
      <c r="PZO87" s="209"/>
      <c r="PZQ87" s="208"/>
      <c r="PZV87" s="209"/>
      <c r="PZW87" s="209"/>
      <c r="PZX87" s="209"/>
      <c r="PZY87" s="210"/>
      <c r="PZZ87" s="211"/>
      <c r="QAA87" s="209"/>
      <c r="QAC87" s="208"/>
      <c r="QAH87" s="209"/>
      <c r="QAI87" s="209"/>
      <c r="QAJ87" s="209"/>
      <c r="QAK87" s="210"/>
      <c r="QAL87" s="211"/>
      <c r="QAM87" s="209"/>
      <c r="QAO87" s="208"/>
      <c r="QAT87" s="209"/>
      <c r="QAU87" s="209"/>
      <c r="QAV87" s="209"/>
      <c r="QAW87" s="210"/>
      <c r="QAX87" s="211"/>
      <c r="QAY87" s="209"/>
      <c r="QBA87" s="208"/>
      <c r="QBF87" s="209"/>
      <c r="QBG87" s="209"/>
      <c r="QBH87" s="209"/>
      <c r="QBI87" s="210"/>
      <c r="QBJ87" s="211"/>
      <c r="QBK87" s="209"/>
      <c r="QBM87" s="208"/>
      <c r="QBR87" s="209"/>
      <c r="QBS87" s="209"/>
      <c r="QBT87" s="209"/>
      <c r="QBU87" s="210"/>
      <c r="QBV87" s="211"/>
      <c r="QBW87" s="209"/>
      <c r="QBY87" s="208"/>
      <c r="QCD87" s="209"/>
      <c r="QCE87" s="209"/>
      <c r="QCF87" s="209"/>
      <c r="QCG87" s="210"/>
      <c r="QCH87" s="211"/>
      <c r="QCI87" s="209"/>
      <c r="QCK87" s="208"/>
      <c r="QCP87" s="209"/>
      <c r="QCQ87" s="209"/>
      <c r="QCR87" s="209"/>
      <c r="QCS87" s="210"/>
      <c r="QCT87" s="211"/>
      <c r="QCU87" s="209"/>
      <c r="QCW87" s="208"/>
      <c r="QDB87" s="209"/>
      <c r="QDC87" s="209"/>
      <c r="QDD87" s="209"/>
      <c r="QDE87" s="210"/>
      <c r="QDF87" s="211"/>
      <c r="QDG87" s="209"/>
      <c r="QDI87" s="208"/>
      <c r="QDN87" s="209"/>
      <c r="QDO87" s="209"/>
      <c r="QDP87" s="209"/>
      <c r="QDQ87" s="210"/>
      <c r="QDR87" s="211"/>
      <c r="QDS87" s="209"/>
      <c r="QDU87" s="208"/>
      <c r="QDZ87" s="209"/>
      <c r="QEA87" s="209"/>
      <c r="QEB87" s="209"/>
      <c r="QEC87" s="210"/>
      <c r="QED87" s="211"/>
      <c r="QEE87" s="209"/>
      <c r="QEG87" s="208"/>
      <c r="QEL87" s="209"/>
      <c r="QEM87" s="209"/>
      <c r="QEN87" s="209"/>
      <c r="QEO87" s="210"/>
      <c r="QEP87" s="211"/>
      <c r="QEQ87" s="209"/>
      <c r="QES87" s="208"/>
      <c r="QEX87" s="209"/>
      <c r="QEY87" s="209"/>
      <c r="QEZ87" s="209"/>
      <c r="QFA87" s="210"/>
      <c r="QFB87" s="211"/>
      <c r="QFC87" s="209"/>
      <c r="QFE87" s="208"/>
      <c r="QFJ87" s="209"/>
      <c r="QFK87" s="209"/>
      <c r="QFL87" s="209"/>
      <c r="QFM87" s="210"/>
      <c r="QFN87" s="211"/>
      <c r="QFO87" s="209"/>
      <c r="QFQ87" s="208"/>
      <c r="QFV87" s="209"/>
      <c r="QFW87" s="209"/>
      <c r="QFX87" s="209"/>
      <c r="QFY87" s="210"/>
      <c r="QFZ87" s="211"/>
      <c r="QGA87" s="209"/>
      <c r="QGC87" s="208"/>
      <c r="QGH87" s="209"/>
      <c r="QGI87" s="209"/>
      <c r="QGJ87" s="209"/>
      <c r="QGK87" s="210"/>
      <c r="QGL87" s="211"/>
      <c r="QGM87" s="209"/>
      <c r="QGO87" s="208"/>
      <c r="QGT87" s="209"/>
      <c r="QGU87" s="209"/>
      <c r="QGV87" s="209"/>
      <c r="QGW87" s="210"/>
      <c r="QGX87" s="211"/>
      <c r="QGY87" s="209"/>
      <c r="QHA87" s="208"/>
      <c r="QHF87" s="209"/>
      <c r="QHG87" s="209"/>
      <c r="QHH87" s="209"/>
      <c r="QHI87" s="210"/>
      <c r="QHJ87" s="211"/>
      <c r="QHK87" s="209"/>
      <c r="QHM87" s="208"/>
      <c r="QHR87" s="209"/>
      <c r="QHS87" s="209"/>
      <c r="QHT87" s="209"/>
      <c r="QHU87" s="210"/>
      <c r="QHV87" s="211"/>
      <c r="QHW87" s="209"/>
      <c r="QHY87" s="208"/>
      <c r="QID87" s="209"/>
      <c r="QIE87" s="209"/>
      <c r="QIF87" s="209"/>
      <c r="QIG87" s="210"/>
      <c r="QIH87" s="211"/>
      <c r="QII87" s="209"/>
      <c r="QIK87" s="208"/>
      <c r="QIP87" s="209"/>
      <c r="QIQ87" s="209"/>
      <c r="QIR87" s="209"/>
      <c r="QIS87" s="210"/>
      <c r="QIT87" s="211"/>
      <c r="QIU87" s="209"/>
      <c r="QIW87" s="208"/>
      <c r="QJB87" s="209"/>
      <c r="QJC87" s="209"/>
      <c r="QJD87" s="209"/>
      <c r="QJE87" s="210"/>
      <c r="QJF87" s="211"/>
      <c r="QJG87" s="209"/>
      <c r="QJI87" s="208"/>
      <c r="QJN87" s="209"/>
      <c r="QJO87" s="209"/>
      <c r="QJP87" s="209"/>
      <c r="QJQ87" s="210"/>
      <c r="QJR87" s="211"/>
      <c r="QJS87" s="209"/>
      <c r="QJU87" s="208"/>
      <c r="QJZ87" s="209"/>
      <c r="QKA87" s="209"/>
      <c r="QKB87" s="209"/>
      <c r="QKC87" s="210"/>
      <c r="QKD87" s="211"/>
      <c r="QKE87" s="209"/>
      <c r="QKG87" s="208"/>
      <c r="QKL87" s="209"/>
      <c r="QKM87" s="209"/>
      <c r="QKN87" s="209"/>
      <c r="QKO87" s="210"/>
      <c r="QKP87" s="211"/>
      <c r="QKQ87" s="209"/>
      <c r="QKS87" s="208"/>
      <c r="QKX87" s="209"/>
      <c r="QKY87" s="209"/>
      <c r="QKZ87" s="209"/>
      <c r="QLA87" s="210"/>
      <c r="QLB87" s="211"/>
      <c r="QLC87" s="209"/>
      <c r="QLE87" s="208"/>
      <c r="QLJ87" s="209"/>
      <c r="QLK87" s="209"/>
      <c r="QLL87" s="209"/>
      <c r="QLM87" s="210"/>
      <c r="QLN87" s="211"/>
      <c r="QLO87" s="209"/>
      <c r="QLQ87" s="208"/>
      <c r="QLV87" s="209"/>
      <c r="QLW87" s="209"/>
      <c r="QLX87" s="209"/>
      <c r="QLY87" s="210"/>
      <c r="QLZ87" s="211"/>
      <c r="QMA87" s="209"/>
      <c r="QMC87" s="208"/>
      <c r="QMH87" s="209"/>
      <c r="QMI87" s="209"/>
      <c r="QMJ87" s="209"/>
      <c r="QMK87" s="210"/>
      <c r="QML87" s="211"/>
      <c r="QMM87" s="209"/>
      <c r="QMO87" s="208"/>
      <c r="QMT87" s="209"/>
      <c r="QMU87" s="209"/>
      <c r="QMV87" s="209"/>
      <c r="QMW87" s="210"/>
      <c r="QMX87" s="211"/>
      <c r="QMY87" s="209"/>
      <c r="QNA87" s="208"/>
      <c r="QNF87" s="209"/>
      <c r="QNG87" s="209"/>
      <c r="QNH87" s="209"/>
      <c r="QNI87" s="210"/>
      <c r="QNJ87" s="211"/>
      <c r="QNK87" s="209"/>
      <c r="QNM87" s="208"/>
      <c r="QNR87" s="209"/>
      <c r="QNS87" s="209"/>
      <c r="QNT87" s="209"/>
      <c r="QNU87" s="210"/>
      <c r="QNV87" s="211"/>
      <c r="QNW87" s="209"/>
      <c r="QNY87" s="208"/>
      <c r="QOD87" s="209"/>
      <c r="QOE87" s="209"/>
      <c r="QOF87" s="209"/>
      <c r="QOG87" s="210"/>
      <c r="QOH87" s="211"/>
      <c r="QOI87" s="209"/>
      <c r="QOK87" s="208"/>
      <c r="QOP87" s="209"/>
      <c r="QOQ87" s="209"/>
      <c r="QOR87" s="209"/>
      <c r="QOS87" s="210"/>
      <c r="QOT87" s="211"/>
      <c r="QOU87" s="209"/>
      <c r="QOW87" s="208"/>
      <c r="QPB87" s="209"/>
      <c r="QPC87" s="209"/>
      <c r="QPD87" s="209"/>
      <c r="QPE87" s="210"/>
      <c r="QPF87" s="211"/>
      <c r="QPG87" s="209"/>
      <c r="QPI87" s="208"/>
      <c r="QPN87" s="209"/>
      <c r="QPO87" s="209"/>
      <c r="QPP87" s="209"/>
      <c r="QPQ87" s="210"/>
      <c r="QPR87" s="211"/>
      <c r="QPS87" s="209"/>
      <c r="QPU87" s="208"/>
      <c r="QPZ87" s="209"/>
      <c r="QQA87" s="209"/>
      <c r="QQB87" s="209"/>
      <c r="QQC87" s="210"/>
      <c r="QQD87" s="211"/>
      <c r="QQE87" s="209"/>
      <c r="QQG87" s="208"/>
      <c r="QQL87" s="209"/>
      <c r="QQM87" s="209"/>
      <c r="QQN87" s="209"/>
      <c r="QQO87" s="210"/>
      <c r="QQP87" s="211"/>
      <c r="QQQ87" s="209"/>
      <c r="QQS87" s="208"/>
      <c r="QQX87" s="209"/>
      <c r="QQY87" s="209"/>
      <c r="QQZ87" s="209"/>
      <c r="QRA87" s="210"/>
      <c r="QRB87" s="211"/>
      <c r="QRC87" s="209"/>
      <c r="QRE87" s="208"/>
      <c r="QRJ87" s="209"/>
      <c r="QRK87" s="209"/>
      <c r="QRL87" s="209"/>
      <c r="QRM87" s="210"/>
      <c r="QRN87" s="211"/>
      <c r="QRO87" s="209"/>
      <c r="QRQ87" s="208"/>
      <c r="QRV87" s="209"/>
      <c r="QRW87" s="209"/>
      <c r="QRX87" s="209"/>
      <c r="QRY87" s="210"/>
      <c r="QRZ87" s="211"/>
      <c r="QSA87" s="209"/>
      <c r="QSC87" s="208"/>
      <c r="QSH87" s="209"/>
      <c r="QSI87" s="209"/>
      <c r="QSJ87" s="209"/>
      <c r="QSK87" s="210"/>
      <c r="QSL87" s="211"/>
      <c r="QSM87" s="209"/>
      <c r="QSO87" s="208"/>
      <c r="QST87" s="209"/>
      <c r="QSU87" s="209"/>
      <c r="QSV87" s="209"/>
      <c r="QSW87" s="210"/>
      <c r="QSX87" s="211"/>
      <c r="QSY87" s="209"/>
      <c r="QTA87" s="208"/>
      <c r="QTF87" s="209"/>
      <c r="QTG87" s="209"/>
      <c r="QTH87" s="209"/>
      <c r="QTI87" s="210"/>
      <c r="QTJ87" s="211"/>
      <c r="QTK87" s="209"/>
      <c r="QTM87" s="208"/>
      <c r="QTR87" s="209"/>
      <c r="QTS87" s="209"/>
      <c r="QTT87" s="209"/>
      <c r="QTU87" s="210"/>
      <c r="QTV87" s="211"/>
      <c r="QTW87" s="209"/>
      <c r="QTY87" s="208"/>
      <c r="QUD87" s="209"/>
      <c r="QUE87" s="209"/>
      <c r="QUF87" s="209"/>
      <c r="QUG87" s="210"/>
      <c r="QUH87" s="211"/>
      <c r="QUI87" s="209"/>
      <c r="QUK87" s="208"/>
      <c r="QUP87" s="209"/>
      <c r="QUQ87" s="209"/>
      <c r="QUR87" s="209"/>
      <c r="QUS87" s="210"/>
      <c r="QUT87" s="211"/>
      <c r="QUU87" s="209"/>
      <c r="QUW87" s="208"/>
      <c r="QVB87" s="209"/>
      <c r="QVC87" s="209"/>
      <c r="QVD87" s="209"/>
      <c r="QVE87" s="210"/>
      <c r="QVF87" s="211"/>
      <c r="QVG87" s="209"/>
      <c r="QVI87" s="208"/>
      <c r="QVN87" s="209"/>
      <c r="QVO87" s="209"/>
      <c r="QVP87" s="209"/>
      <c r="QVQ87" s="210"/>
      <c r="QVR87" s="211"/>
      <c r="QVS87" s="209"/>
      <c r="QVU87" s="208"/>
      <c r="QVZ87" s="209"/>
      <c r="QWA87" s="209"/>
      <c r="QWB87" s="209"/>
      <c r="QWC87" s="210"/>
      <c r="QWD87" s="211"/>
      <c r="QWE87" s="209"/>
      <c r="QWG87" s="208"/>
      <c r="QWL87" s="209"/>
      <c r="QWM87" s="209"/>
      <c r="QWN87" s="209"/>
      <c r="QWO87" s="210"/>
      <c r="QWP87" s="211"/>
      <c r="QWQ87" s="209"/>
      <c r="QWS87" s="208"/>
      <c r="QWX87" s="209"/>
      <c r="QWY87" s="209"/>
      <c r="QWZ87" s="209"/>
      <c r="QXA87" s="210"/>
      <c r="QXB87" s="211"/>
      <c r="QXC87" s="209"/>
      <c r="QXE87" s="208"/>
      <c r="QXJ87" s="209"/>
      <c r="QXK87" s="209"/>
      <c r="QXL87" s="209"/>
      <c r="QXM87" s="210"/>
      <c r="QXN87" s="211"/>
      <c r="QXO87" s="209"/>
      <c r="QXQ87" s="208"/>
      <c r="QXV87" s="209"/>
      <c r="QXW87" s="209"/>
      <c r="QXX87" s="209"/>
      <c r="QXY87" s="210"/>
      <c r="QXZ87" s="211"/>
      <c r="QYA87" s="209"/>
      <c r="QYC87" s="208"/>
      <c r="QYH87" s="209"/>
      <c r="QYI87" s="209"/>
      <c r="QYJ87" s="209"/>
      <c r="QYK87" s="210"/>
      <c r="QYL87" s="211"/>
      <c r="QYM87" s="209"/>
      <c r="QYO87" s="208"/>
      <c r="QYT87" s="209"/>
      <c r="QYU87" s="209"/>
      <c r="QYV87" s="209"/>
      <c r="QYW87" s="210"/>
      <c r="QYX87" s="211"/>
      <c r="QYY87" s="209"/>
      <c r="QZA87" s="208"/>
      <c r="QZF87" s="209"/>
      <c r="QZG87" s="209"/>
      <c r="QZH87" s="209"/>
      <c r="QZI87" s="210"/>
      <c r="QZJ87" s="211"/>
      <c r="QZK87" s="209"/>
      <c r="QZM87" s="208"/>
      <c r="QZR87" s="209"/>
      <c r="QZS87" s="209"/>
      <c r="QZT87" s="209"/>
      <c r="QZU87" s="210"/>
      <c r="QZV87" s="211"/>
      <c r="QZW87" s="209"/>
      <c r="QZY87" s="208"/>
      <c r="RAD87" s="209"/>
      <c r="RAE87" s="209"/>
      <c r="RAF87" s="209"/>
      <c r="RAG87" s="210"/>
      <c r="RAH87" s="211"/>
      <c r="RAI87" s="209"/>
      <c r="RAK87" s="208"/>
      <c r="RAP87" s="209"/>
      <c r="RAQ87" s="209"/>
      <c r="RAR87" s="209"/>
      <c r="RAS87" s="210"/>
      <c r="RAT87" s="211"/>
      <c r="RAU87" s="209"/>
      <c r="RAW87" s="208"/>
      <c r="RBB87" s="209"/>
      <c r="RBC87" s="209"/>
      <c r="RBD87" s="209"/>
      <c r="RBE87" s="210"/>
      <c r="RBF87" s="211"/>
      <c r="RBG87" s="209"/>
      <c r="RBI87" s="208"/>
      <c r="RBN87" s="209"/>
      <c r="RBO87" s="209"/>
      <c r="RBP87" s="209"/>
      <c r="RBQ87" s="210"/>
      <c r="RBR87" s="211"/>
      <c r="RBS87" s="209"/>
      <c r="RBU87" s="208"/>
      <c r="RBZ87" s="209"/>
      <c r="RCA87" s="209"/>
      <c r="RCB87" s="209"/>
      <c r="RCC87" s="210"/>
      <c r="RCD87" s="211"/>
      <c r="RCE87" s="209"/>
      <c r="RCG87" s="208"/>
      <c r="RCL87" s="209"/>
      <c r="RCM87" s="209"/>
      <c r="RCN87" s="209"/>
      <c r="RCO87" s="210"/>
      <c r="RCP87" s="211"/>
      <c r="RCQ87" s="209"/>
      <c r="RCS87" s="208"/>
      <c r="RCX87" s="209"/>
      <c r="RCY87" s="209"/>
      <c r="RCZ87" s="209"/>
      <c r="RDA87" s="210"/>
      <c r="RDB87" s="211"/>
      <c r="RDC87" s="209"/>
      <c r="RDE87" s="208"/>
      <c r="RDJ87" s="209"/>
      <c r="RDK87" s="209"/>
      <c r="RDL87" s="209"/>
      <c r="RDM87" s="210"/>
      <c r="RDN87" s="211"/>
      <c r="RDO87" s="209"/>
      <c r="RDQ87" s="208"/>
      <c r="RDV87" s="209"/>
      <c r="RDW87" s="209"/>
      <c r="RDX87" s="209"/>
      <c r="RDY87" s="210"/>
      <c r="RDZ87" s="211"/>
      <c r="REA87" s="209"/>
      <c r="REC87" s="208"/>
      <c r="REH87" s="209"/>
      <c r="REI87" s="209"/>
      <c r="REJ87" s="209"/>
      <c r="REK87" s="210"/>
      <c r="REL87" s="211"/>
      <c r="REM87" s="209"/>
      <c r="REO87" s="208"/>
      <c r="RET87" s="209"/>
      <c r="REU87" s="209"/>
      <c r="REV87" s="209"/>
      <c r="REW87" s="210"/>
      <c r="REX87" s="211"/>
      <c r="REY87" s="209"/>
      <c r="RFA87" s="208"/>
      <c r="RFF87" s="209"/>
      <c r="RFG87" s="209"/>
      <c r="RFH87" s="209"/>
      <c r="RFI87" s="210"/>
      <c r="RFJ87" s="211"/>
      <c r="RFK87" s="209"/>
      <c r="RFM87" s="208"/>
      <c r="RFR87" s="209"/>
      <c r="RFS87" s="209"/>
      <c r="RFT87" s="209"/>
      <c r="RFU87" s="210"/>
      <c r="RFV87" s="211"/>
      <c r="RFW87" s="209"/>
      <c r="RFY87" s="208"/>
      <c r="RGD87" s="209"/>
      <c r="RGE87" s="209"/>
      <c r="RGF87" s="209"/>
      <c r="RGG87" s="210"/>
      <c r="RGH87" s="211"/>
      <c r="RGI87" s="209"/>
      <c r="RGK87" s="208"/>
      <c r="RGP87" s="209"/>
      <c r="RGQ87" s="209"/>
      <c r="RGR87" s="209"/>
      <c r="RGS87" s="210"/>
      <c r="RGT87" s="211"/>
      <c r="RGU87" s="209"/>
      <c r="RGW87" s="208"/>
      <c r="RHB87" s="209"/>
      <c r="RHC87" s="209"/>
      <c r="RHD87" s="209"/>
      <c r="RHE87" s="210"/>
      <c r="RHF87" s="211"/>
      <c r="RHG87" s="209"/>
      <c r="RHI87" s="208"/>
      <c r="RHN87" s="209"/>
      <c r="RHO87" s="209"/>
      <c r="RHP87" s="209"/>
      <c r="RHQ87" s="210"/>
      <c r="RHR87" s="211"/>
      <c r="RHS87" s="209"/>
      <c r="RHU87" s="208"/>
      <c r="RHZ87" s="209"/>
      <c r="RIA87" s="209"/>
      <c r="RIB87" s="209"/>
      <c r="RIC87" s="210"/>
      <c r="RID87" s="211"/>
      <c r="RIE87" s="209"/>
      <c r="RIG87" s="208"/>
      <c r="RIL87" s="209"/>
      <c r="RIM87" s="209"/>
      <c r="RIN87" s="209"/>
      <c r="RIO87" s="210"/>
      <c r="RIP87" s="211"/>
      <c r="RIQ87" s="209"/>
      <c r="RIS87" s="208"/>
      <c r="RIX87" s="209"/>
      <c r="RIY87" s="209"/>
      <c r="RIZ87" s="209"/>
      <c r="RJA87" s="210"/>
      <c r="RJB87" s="211"/>
      <c r="RJC87" s="209"/>
      <c r="RJE87" s="208"/>
      <c r="RJJ87" s="209"/>
      <c r="RJK87" s="209"/>
      <c r="RJL87" s="209"/>
      <c r="RJM87" s="210"/>
      <c r="RJN87" s="211"/>
      <c r="RJO87" s="209"/>
      <c r="RJQ87" s="208"/>
      <c r="RJV87" s="209"/>
      <c r="RJW87" s="209"/>
      <c r="RJX87" s="209"/>
      <c r="RJY87" s="210"/>
      <c r="RJZ87" s="211"/>
      <c r="RKA87" s="209"/>
      <c r="RKC87" s="208"/>
      <c r="RKH87" s="209"/>
      <c r="RKI87" s="209"/>
      <c r="RKJ87" s="209"/>
      <c r="RKK87" s="210"/>
      <c r="RKL87" s="211"/>
      <c r="RKM87" s="209"/>
      <c r="RKO87" s="208"/>
      <c r="RKT87" s="209"/>
      <c r="RKU87" s="209"/>
      <c r="RKV87" s="209"/>
      <c r="RKW87" s="210"/>
      <c r="RKX87" s="211"/>
      <c r="RKY87" s="209"/>
      <c r="RLA87" s="208"/>
      <c r="RLF87" s="209"/>
      <c r="RLG87" s="209"/>
      <c r="RLH87" s="209"/>
      <c r="RLI87" s="210"/>
      <c r="RLJ87" s="211"/>
      <c r="RLK87" s="209"/>
      <c r="RLM87" s="208"/>
      <c r="RLR87" s="209"/>
      <c r="RLS87" s="209"/>
      <c r="RLT87" s="209"/>
      <c r="RLU87" s="210"/>
      <c r="RLV87" s="211"/>
      <c r="RLW87" s="209"/>
      <c r="RLY87" s="208"/>
      <c r="RMD87" s="209"/>
      <c r="RME87" s="209"/>
      <c r="RMF87" s="209"/>
      <c r="RMG87" s="210"/>
      <c r="RMH87" s="211"/>
      <c r="RMI87" s="209"/>
      <c r="RMK87" s="208"/>
      <c r="RMP87" s="209"/>
      <c r="RMQ87" s="209"/>
      <c r="RMR87" s="209"/>
      <c r="RMS87" s="210"/>
      <c r="RMT87" s="211"/>
      <c r="RMU87" s="209"/>
      <c r="RMW87" s="208"/>
      <c r="RNB87" s="209"/>
      <c r="RNC87" s="209"/>
      <c r="RND87" s="209"/>
      <c r="RNE87" s="210"/>
      <c r="RNF87" s="211"/>
      <c r="RNG87" s="209"/>
      <c r="RNI87" s="208"/>
      <c r="RNN87" s="209"/>
      <c r="RNO87" s="209"/>
      <c r="RNP87" s="209"/>
      <c r="RNQ87" s="210"/>
      <c r="RNR87" s="211"/>
      <c r="RNS87" s="209"/>
      <c r="RNU87" s="208"/>
      <c r="RNZ87" s="209"/>
      <c r="ROA87" s="209"/>
      <c r="ROB87" s="209"/>
      <c r="ROC87" s="210"/>
      <c r="ROD87" s="211"/>
      <c r="ROE87" s="209"/>
      <c r="ROG87" s="208"/>
      <c r="ROL87" s="209"/>
      <c r="ROM87" s="209"/>
      <c r="RON87" s="209"/>
      <c r="ROO87" s="210"/>
      <c r="ROP87" s="211"/>
      <c r="ROQ87" s="209"/>
      <c r="ROS87" s="208"/>
      <c r="ROX87" s="209"/>
      <c r="ROY87" s="209"/>
      <c r="ROZ87" s="209"/>
      <c r="RPA87" s="210"/>
      <c r="RPB87" s="211"/>
      <c r="RPC87" s="209"/>
      <c r="RPE87" s="208"/>
      <c r="RPJ87" s="209"/>
      <c r="RPK87" s="209"/>
      <c r="RPL87" s="209"/>
      <c r="RPM87" s="210"/>
      <c r="RPN87" s="211"/>
      <c r="RPO87" s="209"/>
      <c r="RPQ87" s="208"/>
      <c r="RPV87" s="209"/>
      <c r="RPW87" s="209"/>
      <c r="RPX87" s="209"/>
      <c r="RPY87" s="210"/>
      <c r="RPZ87" s="211"/>
      <c r="RQA87" s="209"/>
      <c r="RQC87" s="208"/>
      <c r="RQH87" s="209"/>
      <c r="RQI87" s="209"/>
      <c r="RQJ87" s="209"/>
      <c r="RQK87" s="210"/>
      <c r="RQL87" s="211"/>
      <c r="RQM87" s="209"/>
      <c r="RQO87" s="208"/>
      <c r="RQT87" s="209"/>
      <c r="RQU87" s="209"/>
      <c r="RQV87" s="209"/>
      <c r="RQW87" s="210"/>
      <c r="RQX87" s="211"/>
      <c r="RQY87" s="209"/>
      <c r="RRA87" s="208"/>
      <c r="RRF87" s="209"/>
      <c r="RRG87" s="209"/>
      <c r="RRH87" s="209"/>
      <c r="RRI87" s="210"/>
      <c r="RRJ87" s="211"/>
      <c r="RRK87" s="209"/>
      <c r="RRM87" s="208"/>
      <c r="RRR87" s="209"/>
      <c r="RRS87" s="209"/>
      <c r="RRT87" s="209"/>
      <c r="RRU87" s="210"/>
      <c r="RRV87" s="211"/>
      <c r="RRW87" s="209"/>
      <c r="RRY87" s="208"/>
      <c r="RSD87" s="209"/>
      <c r="RSE87" s="209"/>
      <c r="RSF87" s="209"/>
      <c r="RSG87" s="210"/>
      <c r="RSH87" s="211"/>
      <c r="RSI87" s="209"/>
      <c r="RSK87" s="208"/>
      <c r="RSP87" s="209"/>
      <c r="RSQ87" s="209"/>
      <c r="RSR87" s="209"/>
      <c r="RSS87" s="210"/>
      <c r="RST87" s="211"/>
      <c r="RSU87" s="209"/>
      <c r="RSW87" s="208"/>
      <c r="RTB87" s="209"/>
      <c r="RTC87" s="209"/>
      <c r="RTD87" s="209"/>
      <c r="RTE87" s="210"/>
      <c r="RTF87" s="211"/>
      <c r="RTG87" s="209"/>
      <c r="RTI87" s="208"/>
      <c r="RTN87" s="209"/>
      <c r="RTO87" s="209"/>
      <c r="RTP87" s="209"/>
      <c r="RTQ87" s="210"/>
      <c r="RTR87" s="211"/>
      <c r="RTS87" s="209"/>
      <c r="RTU87" s="208"/>
      <c r="RTZ87" s="209"/>
      <c r="RUA87" s="209"/>
      <c r="RUB87" s="209"/>
      <c r="RUC87" s="210"/>
      <c r="RUD87" s="211"/>
      <c r="RUE87" s="209"/>
      <c r="RUG87" s="208"/>
      <c r="RUL87" s="209"/>
      <c r="RUM87" s="209"/>
      <c r="RUN87" s="209"/>
      <c r="RUO87" s="210"/>
      <c r="RUP87" s="211"/>
      <c r="RUQ87" s="209"/>
      <c r="RUS87" s="208"/>
      <c r="RUX87" s="209"/>
      <c r="RUY87" s="209"/>
      <c r="RUZ87" s="209"/>
      <c r="RVA87" s="210"/>
      <c r="RVB87" s="211"/>
      <c r="RVC87" s="209"/>
      <c r="RVE87" s="208"/>
      <c r="RVJ87" s="209"/>
      <c r="RVK87" s="209"/>
      <c r="RVL87" s="209"/>
      <c r="RVM87" s="210"/>
      <c r="RVN87" s="211"/>
      <c r="RVO87" s="209"/>
      <c r="RVQ87" s="208"/>
      <c r="RVV87" s="209"/>
      <c r="RVW87" s="209"/>
      <c r="RVX87" s="209"/>
      <c r="RVY87" s="210"/>
      <c r="RVZ87" s="211"/>
      <c r="RWA87" s="209"/>
      <c r="RWC87" s="208"/>
      <c r="RWH87" s="209"/>
      <c r="RWI87" s="209"/>
      <c r="RWJ87" s="209"/>
      <c r="RWK87" s="210"/>
      <c r="RWL87" s="211"/>
      <c r="RWM87" s="209"/>
      <c r="RWO87" s="208"/>
      <c r="RWT87" s="209"/>
      <c r="RWU87" s="209"/>
      <c r="RWV87" s="209"/>
      <c r="RWW87" s="210"/>
      <c r="RWX87" s="211"/>
      <c r="RWY87" s="209"/>
      <c r="RXA87" s="208"/>
      <c r="RXF87" s="209"/>
      <c r="RXG87" s="209"/>
      <c r="RXH87" s="209"/>
      <c r="RXI87" s="210"/>
      <c r="RXJ87" s="211"/>
      <c r="RXK87" s="209"/>
      <c r="RXM87" s="208"/>
      <c r="RXR87" s="209"/>
      <c r="RXS87" s="209"/>
      <c r="RXT87" s="209"/>
      <c r="RXU87" s="210"/>
      <c r="RXV87" s="211"/>
      <c r="RXW87" s="209"/>
      <c r="RXY87" s="208"/>
      <c r="RYD87" s="209"/>
      <c r="RYE87" s="209"/>
      <c r="RYF87" s="209"/>
      <c r="RYG87" s="210"/>
      <c r="RYH87" s="211"/>
      <c r="RYI87" s="209"/>
      <c r="RYK87" s="208"/>
      <c r="RYP87" s="209"/>
      <c r="RYQ87" s="209"/>
      <c r="RYR87" s="209"/>
      <c r="RYS87" s="210"/>
      <c r="RYT87" s="211"/>
      <c r="RYU87" s="209"/>
      <c r="RYW87" s="208"/>
      <c r="RZB87" s="209"/>
      <c r="RZC87" s="209"/>
      <c r="RZD87" s="209"/>
      <c r="RZE87" s="210"/>
      <c r="RZF87" s="211"/>
      <c r="RZG87" s="209"/>
      <c r="RZI87" s="208"/>
      <c r="RZN87" s="209"/>
      <c r="RZO87" s="209"/>
      <c r="RZP87" s="209"/>
      <c r="RZQ87" s="210"/>
      <c r="RZR87" s="211"/>
      <c r="RZS87" s="209"/>
      <c r="RZU87" s="208"/>
      <c r="RZZ87" s="209"/>
      <c r="SAA87" s="209"/>
      <c r="SAB87" s="209"/>
      <c r="SAC87" s="210"/>
      <c r="SAD87" s="211"/>
      <c r="SAE87" s="209"/>
      <c r="SAG87" s="208"/>
      <c r="SAL87" s="209"/>
      <c r="SAM87" s="209"/>
      <c r="SAN87" s="209"/>
      <c r="SAO87" s="210"/>
      <c r="SAP87" s="211"/>
      <c r="SAQ87" s="209"/>
      <c r="SAS87" s="208"/>
      <c r="SAX87" s="209"/>
      <c r="SAY87" s="209"/>
      <c r="SAZ87" s="209"/>
      <c r="SBA87" s="210"/>
      <c r="SBB87" s="211"/>
      <c r="SBC87" s="209"/>
      <c r="SBE87" s="208"/>
      <c r="SBJ87" s="209"/>
      <c r="SBK87" s="209"/>
      <c r="SBL87" s="209"/>
      <c r="SBM87" s="210"/>
      <c r="SBN87" s="211"/>
      <c r="SBO87" s="209"/>
      <c r="SBQ87" s="208"/>
      <c r="SBV87" s="209"/>
      <c r="SBW87" s="209"/>
      <c r="SBX87" s="209"/>
      <c r="SBY87" s="210"/>
      <c r="SBZ87" s="211"/>
      <c r="SCA87" s="209"/>
      <c r="SCC87" s="208"/>
      <c r="SCH87" s="209"/>
      <c r="SCI87" s="209"/>
      <c r="SCJ87" s="209"/>
      <c r="SCK87" s="210"/>
      <c r="SCL87" s="211"/>
      <c r="SCM87" s="209"/>
      <c r="SCO87" s="208"/>
      <c r="SCT87" s="209"/>
      <c r="SCU87" s="209"/>
      <c r="SCV87" s="209"/>
      <c r="SCW87" s="210"/>
      <c r="SCX87" s="211"/>
      <c r="SCY87" s="209"/>
      <c r="SDA87" s="208"/>
      <c r="SDF87" s="209"/>
      <c r="SDG87" s="209"/>
      <c r="SDH87" s="209"/>
      <c r="SDI87" s="210"/>
      <c r="SDJ87" s="211"/>
      <c r="SDK87" s="209"/>
      <c r="SDM87" s="208"/>
      <c r="SDR87" s="209"/>
      <c r="SDS87" s="209"/>
      <c r="SDT87" s="209"/>
      <c r="SDU87" s="210"/>
      <c r="SDV87" s="211"/>
      <c r="SDW87" s="209"/>
      <c r="SDY87" s="208"/>
      <c r="SED87" s="209"/>
      <c r="SEE87" s="209"/>
      <c r="SEF87" s="209"/>
      <c r="SEG87" s="210"/>
      <c r="SEH87" s="211"/>
      <c r="SEI87" s="209"/>
      <c r="SEK87" s="208"/>
      <c r="SEP87" s="209"/>
      <c r="SEQ87" s="209"/>
      <c r="SER87" s="209"/>
      <c r="SES87" s="210"/>
      <c r="SET87" s="211"/>
      <c r="SEU87" s="209"/>
      <c r="SEW87" s="208"/>
      <c r="SFB87" s="209"/>
      <c r="SFC87" s="209"/>
      <c r="SFD87" s="209"/>
      <c r="SFE87" s="210"/>
      <c r="SFF87" s="211"/>
      <c r="SFG87" s="209"/>
      <c r="SFI87" s="208"/>
      <c r="SFN87" s="209"/>
      <c r="SFO87" s="209"/>
      <c r="SFP87" s="209"/>
      <c r="SFQ87" s="210"/>
      <c r="SFR87" s="211"/>
      <c r="SFS87" s="209"/>
      <c r="SFU87" s="208"/>
      <c r="SFZ87" s="209"/>
      <c r="SGA87" s="209"/>
      <c r="SGB87" s="209"/>
      <c r="SGC87" s="210"/>
      <c r="SGD87" s="211"/>
      <c r="SGE87" s="209"/>
      <c r="SGG87" s="208"/>
      <c r="SGL87" s="209"/>
      <c r="SGM87" s="209"/>
      <c r="SGN87" s="209"/>
      <c r="SGO87" s="210"/>
      <c r="SGP87" s="211"/>
      <c r="SGQ87" s="209"/>
      <c r="SGS87" s="208"/>
      <c r="SGX87" s="209"/>
      <c r="SGY87" s="209"/>
      <c r="SGZ87" s="209"/>
      <c r="SHA87" s="210"/>
      <c r="SHB87" s="211"/>
      <c r="SHC87" s="209"/>
      <c r="SHE87" s="208"/>
      <c r="SHJ87" s="209"/>
      <c r="SHK87" s="209"/>
      <c r="SHL87" s="209"/>
      <c r="SHM87" s="210"/>
      <c r="SHN87" s="211"/>
      <c r="SHO87" s="209"/>
      <c r="SHQ87" s="208"/>
      <c r="SHV87" s="209"/>
      <c r="SHW87" s="209"/>
      <c r="SHX87" s="209"/>
      <c r="SHY87" s="210"/>
      <c r="SHZ87" s="211"/>
      <c r="SIA87" s="209"/>
      <c r="SIC87" s="208"/>
      <c r="SIH87" s="209"/>
      <c r="SII87" s="209"/>
      <c r="SIJ87" s="209"/>
      <c r="SIK87" s="210"/>
      <c r="SIL87" s="211"/>
      <c r="SIM87" s="209"/>
      <c r="SIO87" s="208"/>
      <c r="SIT87" s="209"/>
      <c r="SIU87" s="209"/>
      <c r="SIV87" s="209"/>
      <c r="SIW87" s="210"/>
      <c r="SIX87" s="211"/>
      <c r="SIY87" s="209"/>
      <c r="SJA87" s="208"/>
      <c r="SJF87" s="209"/>
      <c r="SJG87" s="209"/>
      <c r="SJH87" s="209"/>
      <c r="SJI87" s="210"/>
      <c r="SJJ87" s="211"/>
      <c r="SJK87" s="209"/>
      <c r="SJM87" s="208"/>
      <c r="SJR87" s="209"/>
      <c r="SJS87" s="209"/>
      <c r="SJT87" s="209"/>
      <c r="SJU87" s="210"/>
      <c r="SJV87" s="211"/>
      <c r="SJW87" s="209"/>
      <c r="SJY87" s="208"/>
      <c r="SKD87" s="209"/>
      <c r="SKE87" s="209"/>
      <c r="SKF87" s="209"/>
      <c r="SKG87" s="210"/>
      <c r="SKH87" s="211"/>
      <c r="SKI87" s="209"/>
      <c r="SKK87" s="208"/>
      <c r="SKP87" s="209"/>
      <c r="SKQ87" s="209"/>
      <c r="SKR87" s="209"/>
      <c r="SKS87" s="210"/>
      <c r="SKT87" s="211"/>
      <c r="SKU87" s="209"/>
      <c r="SKW87" s="208"/>
      <c r="SLB87" s="209"/>
      <c r="SLC87" s="209"/>
      <c r="SLD87" s="209"/>
      <c r="SLE87" s="210"/>
      <c r="SLF87" s="211"/>
      <c r="SLG87" s="209"/>
      <c r="SLI87" s="208"/>
      <c r="SLN87" s="209"/>
      <c r="SLO87" s="209"/>
      <c r="SLP87" s="209"/>
      <c r="SLQ87" s="210"/>
      <c r="SLR87" s="211"/>
      <c r="SLS87" s="209"/>
      <c r="SLU87" s="208"/>
      <c r="SLZ87" s="209"/>
      <c r="SMA87" s="209"/>
      <c r="SMB87" s="209"/>
      <c r="SMC87" s="210"/>
      <c r="SMD87" s="211"/>
      <c r="SME87" s="209"/>
      <c r="SMG87" s="208"/>
      <c r="SML87" s="209"/>
      <c r="SMM87" s="209"/>
      <c r="SMN87" s="209"/>
      <c r="SMO87" s="210"/>
      <c r="SMP87" s="211"/>
      <c r="SMQ87" s="209"/>
      <c r="SMS87" s="208"/>
      <c r="SMX87" s="209"/>
      <c r="SMY87" s="209"/>
      <c r="SMZ87" s="209"/>
      <c r="SNA87" s="210"/>
      <c r="SNB87" s="211"/>
      <c r="SNC87" s="209"/>
      <c r="SNE87" s="208"/>
      <c r="SNJ87" s="209"/>
      <c r="SNK87" s="209"/>
      <c r="SNL87" s="209"/>
      <c r="SNM87" s="210"/>
      <c r="SNN87" s="211"/>
      <c r="SNO87" s="209"/>
      <c r="SNQ87" s="208"/>
      <c r="SNV87" s="209"/>
      <c r="SNW87" s="209"/>
      <c r="SNX87" s="209"/>
      <c r="SNY87" s="210"/>
      <c r="SNZ87" s="211"/>
      <c r="SOA87" s="209"/>
      <c r="SOC87" s="208"/>
      <c r="SOH87" s="209"/>
      <c r="SOI87" s="209"/>
      <c r="SOJ87" s="209"/>
      <c r="SOK87" s="210"/>
      <c r="SOL87" s="211"/>
      <c r="SOM87" s="209"/>
      <c r="SOO87" s="208"/>
      <c r="SOT87" s="209"/>
      <c r="SOU87" s="209"/>
      <c r="SOV87" s="209"/>
      <c r="SOW87" s="210"/>
      <c r="SOX87" s="211"/>
      <c r="SOY87" s="209"/>
      <c r="SPA87" s="208"/>
      <c r="SPF87" s="209"/>
      <c r="SPG87" s="209"/>
      <c r="SPH87" s="209"/>
      <c r="SPI87" s="210"/>
      <c r="SPJ87" s="211"/>
      <c r="SPK87" s="209"/>
      <c r="SPM87" s="208"/>
      <c r="SPR87" s="209"/>
      <c r="SPS87" s="209"/>
      <c r="SPT87" s="209"/>
      <c r="SPU87" s="210"/>
      <c r="SPV87" s="211"/>
      <c r="SPW87" s="209"/>
      <c r="SPY87" s="208"/>
      <c r="SQD87" s="209"/>
      <c r="SQE87" s="209"/>
      <c r="SQF87" s="209"/>
      <c r="SQG87" s="210"/>
      <c r="SQH87" s="211"/>
      <c r="SQI87" s="209"/>
      <c r="SQK87" s="208"/>
      <c r="SQP87" s="209"/>
      <c r="SQQ87" s="209"/>
      <c r="SQR87" s="209"/>
      <c r="SQS87" s="210"/>
      <c r="SQT87" s="211"/>
      <c r="SQU87" s="209"/>
      <c r="SQW87" s="208"/>
      <c r="SRB87" s="209"/>
      <c r="SRC87" s="209"/>
      <c r="SRD87" s="209"/>
      <c r="SRE87" s="210"/>
      <c r="SRF87" s="211"/>
      <c r="SRG87" s="209"/>
      <c r="SRI87" s="208"/>
      <c r="SRN87" s="209"/>
      <c r="SRO87" s="209"/>
      <c r="SRP87" s="209"/>
      <c r="SRQ87" s="210"/>
      <c r="SRR87" s="211"/>
      <c r="SRS87" s="209"/>
      <c r="SRU87" s="208"/>
      <c r="SRZ87" s="209"/>
      <c r="SSA87" s="209"/>
      <c r="SSB87" s="209"/>
      <c r="SSC87" s="210"/>
      <c r="SSD87" s="211"/>
      <c r="SSE87" s="209"/>
      <c r="SSG87" s="208"/>
      <c r="SSL87" s="209"/>
      <c r="SSM87" s="209"/>
      <c r="SSN87" s="209"/>
      <c r="SSO87" s="210"/>
      <c r="SSP87" s="211"/>
      <c r="SSQ87" s="209"/>
      <c r="SSS87" s="208"/>
      <c r="SSX87" s="209"/>
      <c r="SSY87" s="209"/>
      <c r="SSZ87" s="209"/>
      <c r="STA87" s="210"/>
      <c r="STB87" s="211"/>
      <c r="STC87" s="209"/>
      <c r="STE87" s="208"/>
      <c r="STJ87" s="209"/>
      <c r="STK87" s="209"/>
      <c r="STL87" s="209"/>
      <c r="STM87" s="210"/>
      <c r="STN87" s="211"/>
      <c r="STO87" s="209"/>
      <c r="STQ87" s="208"/>
      <c r="STV87" s="209"/>
      <c r="STW87" s="209"/>
      <c r="STX87" s="209"/>
      <c r="STY87" s="210"/>
      <c r="STZ87" s="211"/>
      <c r="SUA87" s="209"/>
      <c r="SUC87" s="208"/>
      <c r="SUH87" s="209"/>
      <c r="SUI87" s="209"/>
      <c r="SUJ87" s="209"/>
      <c r="SUK87" s="210"/>
      <c r="SUL87" s="211"/>
      <c r="SUM87" s="209"/>
      <c r="SUO87" s="208"/>
      <c r="SUT87" s="209"/>
      <c r="SUU87" s="209"/>
      <c r="SUV87" s="209"/>
      <c r="SUW87" s="210"/>
      <c r="SUX87" s="211"/>
      <c r="SUY87" s="209"/>
      <c r="SVA87" s="208"/>
      <c r="SVF87" s="209"/>
      <c r="SVG87" s="209"/>
      <c r="SVH87" s="209"/>
      <c r="SVI87" s="210"/>
      <c r="SVJ87" s="211"/>
      <c r="SVK87" s="209"/>
      <c r="SVM87" s="208"/>
      <c r="SVR87" s="209"/>
      <c r="SVS87" s="209"/>
      <c r="SVT87" s="209"/>
      <c r="SVU87" s="210"/>
      <c r="SVV87" s="211"/>
      <c r="SVW87" s="209"/>
      <c r="SVY87" s="208"/>
      <c r="SWD87" s="209"/>
      <c r="SWE87" s="209"/>
      <c r="SWF87" s="209"/>
      <c r="SWG87" s="210"/>
      <c r="SWH87" s="211"/>
      <c r="SWI87" s="209"/>
      <c r="SWK87" s="208"/>
      <c r="SWP87" s="209"/>
      <c r="SWQ87" s="209"/>
      <c r="SWR87" s="209"/>
      <c r="SWS87" s="210"/>
      <c r="SWT87" s="211"/>
      <c r="SWU87" s="209"/>
      <c r="SWW87" s="208"/>
      <c r="SXB87" s="209"/>
      <c r="SXC87" s="209"/>
      <c r="SXD87" s="209"/>
      <c r="SXE87" s="210"/>
      <c r="SXF87" s="211"/>
      <c r="SXG87" s="209"/>
      <c r="SXI87" s="208"/>
      <c r="SXN87" s="209"/>
      <c r="SXO87" s="209"/>
      <c r="SXP87" s="209"/>
      <c r="SXQ87" s="210"/>
      <c r="SXR87" s="211"/>
      <c r="SXS87" s="209"/>
      <c r="SXU87" s="208"/>
      <c r="SXZ87" s="209"/>
      <c r="SYA87" s="209"/>
      <c r="SYB87" s="209"/>
      <c r="SYC87" s="210"/>
      <c r="SYD87" s="211"/>
      <c r="SYE87" s="209"/>
      <c r="SYG87" s="208"/>
      <c r="SYL87" s="209"/>
      <c r="SYM87" s="209"/>
      <c r="SYN87" s="209"/>
      <c r="SYO87" s="210"/>
      <c r="SYP87" s="211"/>
      <c r="SYQ87" s="209"/>
      <c r="SYS87" s="208"/>
      <c r="SYX87" s="209"/>
      <c r="SYY87" s="209"/>
      <c r="SYZ87" s="209"/>
      <c r="SZA87" s="210"/>
      <c r="SZB87" s="211"/>
      <c r="SZC87" s="209"/>
      <c r="SZE87" s="208"/>
      <c r="SZJ87" s="209"/>
      <c r="SZK87" s="209"/>
      <c r="SZL87" s="209"/>
      <c r="SZM87" s="210"/>
      <c r="SZN87" s="211"/>
      <c r="SZO87" s="209"/>
      <c r="SZQ87" s="208"/>
      <c r="SZV87" s="209"/>
      <c r="SZW87" s="209"/>
      <c r="SZX87" s="209"/>
      <c r="SZY87" s="210"/>
      <c r="SZZ87" s="211"/>
      <c r="TAA87" s="209"/>
      <c r="TAC87" s="208"/>
      <c r="TAH87" s="209"/>
      <c r="TAI87" s="209"/>
      <c r="TAJ87" s="209"/>
      <c r="TAK87" s="210"/>
      <c r="TAL87" s="211"/>
      <c r="TAM87" s="209"/>
      <c r="TAO87" s="208"/>
      <c r="TAT87" s="209"/>
      <c r="TAU87" s="209"/>
      <c r="TAV87" s="209"/>
      <c r="TAW87" s="210"/>
      <c r="TAX87" s="211"/>
      <c r="TAY87" s="209"/>
      <c r="TBA87" s="208"/>
      <c r="TBF87" s="209"/>
      <c r="TBG87" s="209"/>
      <c r="TBH87" s="209"/>
      <c r="TBI87" s="210"/>
      <c r="TBJ87" s="211"/>
      <c r="TBK87" s="209"/>
      <c r="TBM87" s="208"/>
      <c r="TBR87" s="209"/>
      <c r="TBS87" s="209"/>
      <c r="TBT87" s="209"/>
      <c r="TBU87" s="210"/>
      <c r="TBV87" s="211"/>
      <c r="TBW87" s="209"/>
      <c r="TBY87" s="208"/>
      <c r="TCD87" s="209"/>
      <c r="TCE87" s="209"/>
      <c r="TCF87" s="209"/>
      <c r="TCG87" s="210"/>
      <c r="TCH87" s="211"/>
      <c r="TCI87" s="209"/>
      <c r="TCK87" s="208"/>
      <c r="TCP87" s="209"/>
      <c r="TCQ87" s="209"/>
      <c r="TCR87" s="209"/>
      <c r="TCS87" s="210"/>
      <c r="TCT87" s="211"/>
      <c r="TCU87" s="209"/>
      <c r="TCW87" s="208"/>
      <c r="TDB87" s="209"/>
      <c r="TDC87" s="209"/>
      <c r="TDD87" s="209"/>
      <c r="TDE87" s="210"/>
      <c r="TDF87" s="211"/>
      <c r="TDG87" s="209"/>
      <c r="TDI87" s="208"/>
      <c r="TDN87" s="209"/>
      <c r="TDO87" s="209"/>
      <c r="TDP87" s="209"/>
      <c r="TDQ87" s="210"/>
      <c r="TDR87" s="211"/>
      <c r="TDS87" s="209"/>
      <c r="TDU87" s="208"/>
      <c r="TDZ87" s="209"/>
      <c r="TEA87" s="209"/>
      <c r="TEB87" s="209"/>
      <c r="TEC87" s="210"/>
      <c r="TED87" s="211"/>
      <c r="TEE87" s="209"/>
      <c r="TEG87" s="208"/>
      <c r="TEL87" s="209"/>
      <c r="TEM87" s="209"/>
      <c r="TEN87" s="209"/>
      <c r="TEO87" s="210"/>
      <c r="TEP87" s="211"/>
      <c r="TEQ87" s="209"/>
      <c r="TES87" s="208"/>
      <c r="TEX87" s="209"/>
      <c r="TEY87" s="209"/>
      <c r="TEZ87" s="209"/>
      <c r="TFA87" s="210"/>
      <c r="TFB87" s="211"/>
      <c r="TFC87" s="209"/>
      <c r="TFE87" s="208"/>
      <c r="TFJ87" s="209"/>
      <c r="TFK87" s="209"/>
      <c r="TFL87" s="209"/>
      <c r="TFM87" s="210"/>
      <c r="TFN87" s="211"/>
      <c r="TFO87" s="209"/>
      <c r="TFQ87" s="208"/>
      <c r="TFV87" s="209"/>
      <c r="TFW87" s="209"/>
      <c r="TFX87" s="209"/>
      <c r="TFY87" s="210"/>
      <c r="TFZ87" s="211"/>
      <c r="TGA87" s="209"/>
      <c r="TGC87" s="208"/>
      <c r="TGH87" s="209"/>
      <c r="TGI87" s="209"/>
      <c r="TGJ87" s="209"/>
      <c r="TGK87" s="210"/>
      <c r="TGL87" s="211"/>
      <c r="TGM87" s="209"/>
      <c r="TGO87" s="208"/>
      <c r="TGT87" s="209"/>
      <c r="TGU87" s="209"/>
      <c r="TGV87" s="209"/>
      <c r="TGW87" s="210"/>
      <c r="TGX87" s="211"/>
      <c r="TGY87" s="209"/>
      <c r="THA87" s="208"/>
      <c r="THF87" s="209"/>
      <c r="THG87" s="209"/>
      <c r="THH87" s="209"/>
      <c r="THI87" s="210"/>
      <c r="THJ87" s="211"/>
      <c r="THK87" s="209"/>
      <c r="THM87" s="208"/>
      <c r="THR87" s="209"/>
      <c r="THS87" s="209"/>
      <c r="THT87" s="209"/>
      <c r="THU87" s="210"/>
      <c r="THV87" s="211"/>
      <c r="THW87" s="209"/>
      <c r="THY87" s="208"/>
      <c r="TID87" s="209"/>
      <c r="TIE87" s="209"/>
      <c r="TIF87" s="209"/>
      <c r="TIG87" s="210"/>
      <c r="TIH87" s="211"/>
      <c r="TII87" s="209"/>
      <c r="TIK87" s="208"/>
      <c r="TIP87" s="209"/>
      <c r="TIQ87" s="209"/>
      <c r="TIR87" s="209"/>
      <c r="TIS87" s="210"/>
      <c r="TIT87" s="211"/>
      <c r="TIU87" s="209"/>
      <c r="TIW87" s="208"/>
      <c r="TJB87" s="209"/>
      <c r="TJC87" s="209"/>
      <c r="TJD87" s="209"/>
      <c r="TJE87" s="210"/>
      <c r="TJF87" s="211"/>
      <c r="TJG87" s="209"/>
      <c r="TJI87" s="208"/>
      <c r="TJN87" s="209"/>
      <c r="TJO87" s="209"/>
      <c r="TJP87" s="209"/>
      <c r="TJQ87" s="210"/>
      <c r="TJR87" s="211"/>
      <c r="TJS87" s="209"/>
      <c r="TJU87" s="208"/>
      <c r="TJZ87" s="209"/>
      <c r="TKA87" s="209"/>
      <c r="TKB87" s="209"/>
      <c r="TKC87" s="210"/>
      <c r="TKD87" s="211"/>
      <c r="TKE87" s="209"/>
      <c r="TKG87" s="208"/>
      <c r="TKL87" s="209"/>
      <c r="TKM87" s="209"/>
      <c r="TKN87" s="209"/>
      <c r="TKO87" s="210"/>
      <c r="TKP87" s="211"/>
      <c r="TKQ87" s="209"/>
      <c r="TKS87" s="208"/>
      <c r="TKX87" s="209"/>
      <c r="TKY87" s="209"/>
      <c r="TKZ87" s="209"/>
      <c r="TLA87" s="210"/>
      <c r="TLB87" s="211"/>
      <c r="TLC87" s="209"/>
      <c r="TLE87" s="208"/>
      <c r="TLJ87" s="209"/>
      <c r="TLK87" s="209"/>
      <c r="TLL87" s="209"/>
      <c r="TLM87" s="210"/>
      <c r="TLN87" s="211"/>
      <c r="TLO87" s="209"/>
      <c r="TLQ87" s="208"/>
      <c r="TLV87" s="209"/>
      <c r="TLW87" s="209"/>
      <c r="TLX87" s="209"/>
      <c r="TLY87" s="210"/>
      <c r="TLZ87" s="211"/>
      <c r="TMA87" s="209"/>
      <c r="TMC87" s="208"/>
      <c r="TMH87" s="209"/>
      <c r="TMI87" s="209"/>
      <c r="TMJ87" s="209"/>
      <c r="TMK87" s="210"/>
      <c r="TML87" s="211"/>
      <c r="TMM87" s="209"/>
      <c r="TMO87" s="208"/>
      <c r="TMT87" s="209"/>
      <c r="TMU87" s="209"/>
      <c r="TMV87" s="209"/>
      <c r="TMW87" s="210"/>
      <c r="TMX87" s="211"/>
      <c r="TMY87" s="209"/>
      <c r="TNA87" s="208"/>
      <c r="TNF87" s="209"/>
      <c r="TNG87" s="209"/>
      <c r="TNH87" s="209"/>
      <c r="TNI87" s="210"/>
      <c r="TNJ87" s="211"/>
      <c r="TNK87" s="209"/>
      <c r="TNM87" s="208"/>
      <c r="TNR87" s="209"/>
      <c r="TNS87" s="209"/>
      <c r="TNT87" s="209"/>
      <c r="TNU87" s="210"/>
      <c r="TNV87" s="211"/>
      <c r="TNW87" s="209"/>
      <c r="TNY87" s="208"/>
      <c r="TOD87" s="209"/>
      <c r="TOE87" s="209"/>
      <c r="TOF87" s="209"/>
      <c r="TOG87" s="210"/>
      <c r="TOH87" s="211"/>
      <c r="TOI87" s="209"/>
      <c r="TOK87" s="208"/>
      <c r="TOP87" s="209"/>
      <c r="TOQ87" s="209"/>
      <c r="TOR87" s="209"/>
      <c r="TOS87" s="210"/>
      <c r="TOT87" s="211"/>
      <c r="TOU87" s="209"/>
      <c r="TOW87" s="208"/>
      <c r="TPB87" s="209"/>
      <c r="TPC87" s="209"/>
      <c r="TPD87" s="209"/>
      <c r="TPE87" s="210"/>
      <c r="TPF87" s="211"/>
      <c r="TPG87" s="209"/>
      <c r="TPI87" s="208"/>
      <c r="TPN87" s="209"/>
      <c r="TPO87" s="209"/>
      <c r="TPP87" s="209"/>
      <c r="TPQ87" s="210"/>
      <c r="TPR87" s="211"/>
      <c r="TPS87" s="209"/>
      <c r="TPU87" s="208"/>
      <c r="TPZ87" s="209"/>
      <c r="TQA87" s="209"/>
      <c r="TQB87" s="209"/>
      <c r="TQC87" s="210"/>
      <c r="TQD87" s="211"/>
      <c r="TQE87" s="209"/>
      <c r="TQG87" s="208"/>
      <c r="TQL87" s="209"/>
      <c r="TQM87" s="209"/>
      <c r="TQN87" s="209"/>
      <c r="TQO87" s="210"/>
      <c r="TQP87" s="211"/>
      <c r="TQQ87" s="209"/>
      <c r="TQS87" s="208"/>
      <c r="TQX87" s="209"/>
      <c r="TQY87" s="209"/>
      <c r="TQZ87" s="209"/>
      <c r="TRA87" s="210"/>
      <c r="TRB87" s="211"/>
      <c r="TRC87" s="209"/>
      <c r="TRE87" s="208"/>
      <c r="TRJ87" s="209"/>
      <c r="TRK87" s="209"/>
      <c r="TRL87" s="209"/>
      <c r="TRM87" s="210"/>
      <c r="TRN87" s="211"/>
      <c r="TRO87" s="209"/>
      <c r="TRQ87" s="208"/>
      <c r="TRV87" s="209"/>
      <c r="TRW87" s="209"/>
      <c r="TRX87" s="209"/>
      <c r="TRY87" s="210"/>
      <c r="TRZ87" s="211"/>
      <c r="TSA87" s="209"/>
      <c r="TSC87" s="208"/>
      <c r="TSH87" s="209"/>
      <c r="TSI87" s="209"/>
      <c r="TSJ87" s="209"/>
      <c r="TSK87" s="210"/>
      <c r="TSL87" s="211"/>
      <c r="TSM87" s="209"/>
      <c r="TSO87" s="208"/>
      <c r="TST87" s="209"/>
      <c r="TSU87" s="209"/>
      <c r="TSV87" s="209"/>
      <c r="TSW87" s="210"/>
      <c r="TSX87" s="211"/>
      <c r="TSY87" s="209"/>
      <c r="TTA87" s="208"/>
      <c r="TTF87" s="209"/>
      <c r="TTG87" s="209"/>
      <c r="TTH87" s="209"/>
      <c r="TTI87" s="210"/>
      <c r="TTJ87" s="211"/>
      <c r="TTK87" s="209"/>
      <c r="TTM87" s="208"/>
      <c r="TTR87" s="209"/>
      <c r="TTS87" s="209"/>
      <c r="TTT87" s="209"/>
      <c r="TTU87" s="210"/>
      <c r="TTV87" s="211"/>
      <c r="TTW87" s="209"/>
      <c r="TTY87" s="208"/>
      <c r="TUD87" s="209"/>
      <c r="TUE87" s="209"/>
      <c r="TUF87" s="209"/>
      <c r="TUG87" s="210"/>
      <c r="TUH87" s="211"/>
      <c r="TUI87" s="209"/>
      <c r="TUK87" s="208"/>
      <c r="TUP87" s="209"/>
      <c r="TUQ87" s="209"/>
      <c r="TUR87" s="209"/>
      <c r="TUS87" s="210"/>
      <c r="TUT87" s="211"/>
      <c r="TUU87" s="209"/>
      <c r="TUW87" s="208"/>
      <c r="TVB87" s="209"/>
      <c r="TVC87" s="209"/>
      <c r="TVD87" s="209"/>
      <c r="TVE87" s="210"/>
      <c r="TVF87" s="211"/>
      <c r="TVG87" s="209"/>
      <c r="TVI87" s="208"/>
      <c r="TVN87" s="209"/>
      <c r="TVO87" s="209"/>
      <c r="TVP87" s="209"/>
      <c r="TVQ87" s="210"/>
      <c r="TVR87" s="211"/>
      <c r="TVS87" s="209"/>
      <c r="TVU87" s="208"/>
      <c r="TVZ87" s="209"/>
      <c r="TWA87" s="209"/>
      <c r="TWB87" s="209"/>
      <c r="TWC87" s="210"/>
      <c r="TWD87" s="211"/>
      <c r="TWE87" s="209"/>
      <c r="TWG87" s="208"/>
      <c r="TWL87" s="209"/>
      <c r="TWM87" s="209"/>
      <c r="TWN87" s="209"/>
      <c r="TWO87" s="210"/>
      <c r="TWP87" s="211"/>
      <c r="TWQ87" s="209"/>
      <c r="TWS87" s="208"/>
      <c r="TWX87" s="209"/>
      <c r="TWY87" s="209"/>
      <c r="TWZ87" s="209"/>
      <c r="TXA87" s="210"/>
      <c r="TXB87" s="211"/>
      <c r="TXC87" s="209"/>
      <c r="TXE87" s="208"/>
      <c r="TXJ87" s="209"/>
      <c r="TXK87" s="209"/>
      <c r="TXL87" s="209"/>
      <c r="TXM87" s="210"/>
      <c r="TXN87" s="211"/>
      <c r="TXO87" s="209"/>
      <c r="TXQ87" s="208"/>
      <c r="TXV87" s="209"/>
      <c r="TXW87" s="209"/>
      <c r="TXX87" s="209"/>
      <c r="TXY87" s="210"/>
      <c r="TXZ87" s="211"/>
      <c r="TYA87" s="209"/>
      <c r="TYC87" s="208"/>
      <c r="TYH87" s="209"/>
      <c r="TYI87" s="209"/>
      <c r="TYJ87" s="209"/>
      <c r="TYK87" s="210"/>
      <c r="TYL87" s="211"/>
      <c r="TYM87" s="209"/>
      <c r="TYO87" s="208"/>
      <c r="TYT87" s="209"/>
      <c r="TYU87" s="209"/>
      <c r="TYV87" s="209"/>
      <c r="TYW87" s="210"/>
      <c r="TYX87" s="211"/>
      <c r="TYY87" s="209"/>
      <c r="TZA87" s="208"/>
      <c r="TZF87" s="209"/>
      <c r="TZG87" s="209"/>
      <c r="TZH87" s="209"/>
      <c r="TZI87" s="210"/>
      <c r="TZJ87" s="211"/>
      <c r="TZK87" s="209"/>
      <c r="TZM87" s="208"/>
      <c r="TZR87" s="209"/>
      <c r="TZS87" s="209"/>
      <c r="TZT87" s="209"/>
      <c r="TZU87" s="210"/>
      <c r="TZV87" s="211"/>
      <c r="TZW87" s="209"/>
      <c r="TZY87" s="208"/>
      <c r="UAD87" s="209"/>
      <c r="UAE87" s="209"/>
      <c r="UAF87" s="209"/>
      <c r="UAG87" s="210"/>
      <c r="UAH87" s="211"/>
      <c r="UAI87" s="209"/>
      <c r="UAK87" s="208"/>
      <c r="UAP87" s="209"/>
      <c r="UAQ87" s="209"/>
      <c r="UAR87" s="209"/>
      <c r="UAS87" s="210"/>
      <c r="UAT87" s="211"/>
      <c r="UAU87" s="209"/>
      <c r="UAW87" s="208"/>
      <c r="UBB87" s="209"/>
      <c r="UBC87" s="209"/>
      <c r="UBD87" s="209"/>
      <c r="UBE87" s="210"/>
      <c r="UBF87" s="211"/>
      <c r="UBG87" s="209"/>
      <c r="UBI87" s="208"/>
      <c r="UBN87" s="209"/>
      <c r="UBO87" s="209"/>
      <c r="UBP87" s="209"/>
      <c r="UBQ87" s="210"/>
      <c r="UBR87" s="211"/>
      <c r="UBS87" s="209"/>
      <c r="UBU87" s="208"/>
      <c r="UBZ87" s="209"/>
      <c r="UCA87" s="209"/>
      <c r="UCB87" s="209"/>
      <c r="UCC87" s="210"/>
      <c r="UCD87" s="211"/>
      <c r="UCE87" s="209"/>
      <c r="UCG87" s="208"/>
      <c r="UCL87" s="209"/>
      <c r="UCM87" s="209"/>
      <c r="UCN87" s="209"/>
      <c r="UCO87" s="210"/>
      <c r="UCP87" s="211"/>
      <c r="UCQ87" s="209"/>
      <c r="UCS87" s="208"/>
      <c r="UCX87" s="209"/>
      <c r="UCY87" s="209"/>
      <c r="UCZ87" s="209"/>
      <c r="UDA87" s="210"/>
      <c r="UDB87" s="211"/>
      <c r="UDC87" s="209"/>
      <c r="UDE87" s="208"/>
      <c r="UDJ87" s="209"/>
      <c r="UDK87" s="209"/>
      <c r="UDL87" s="209"/>
      <c r="UDM87" s="210"/>
      <c r="UDN87" s="211"/>
      <c r="UDO87" s="209"/>
      <c r="UDQ87" s="208"/>
      <c r="UDV87" s="209"/>
      <c r="UDW87" s="209"/>
      <c r="UDX87" s="209"/>
      <c r="UDY87" s="210"/>
      <c r="UDZ87" s="211"/>
      <c r="UEA87" s="209"/>
      <c r="UEC87" s="208"/>
      <c r="UEH87" s="209"/>
      <c r="UEI87" s="209"/>
      <c r="UEJ87" s="209"/>
      <c r="UEK87" s="210"/>
      <c r="UEL87" s="211"/>
      <c r="UEM87" s="209"/>
      <c r="UEO87" s="208"/>
      <c r="UET87" s="209"/>
      <c r="UEU87" s="209"/>
      <c r="UEV87" s="209"/>
      <c r="UEW87" s="210"/>
      <c r="UEX87" s="211"/>
      <c r="UEY87" s="209"/>
      <c r="UFA87" s="208"/>
      <c r="UFF87" s="209"/>
      <c r="UFG87" s="209"/>
      <c r="UFH87" s="209"/>
      <c r="UFI87" s="210"/>
      <c r="UFJ87" s="211"/>
      <c r="UFK87" s="209"/>
      <c r="UFM87" s="208"/>
      <c r="UFR87" s="209"/>
      <c r="UFS87" s="209"/>
      <c r="UFT87" s="209"/>
      <c r="UFU87" s="210"/>
      <c r="UFV87" s="211"/>
      <c r="UFW87" s="209"/>
      <c r="UFY87" s="208"/>
      <c r="UGD87" s="209"/>
      <c r="UGE87" s="209"/>
      <c r="UGF87" s="209"/>
      <c r="UGG87" s="210"/>
      <c r="UGH87" s="211"/>
      <c r="UGI87" s="209"/>
      <c r="UGK87" s="208"/>
      <c r="UGP87" s="209"/>
      <c r="UGQ87" s="209"/>
      <c r="UGR87" s="209"/>
      <c r="UGS87" s="210"/>
      <c r="UGT87" s="211"/>
      <c r="UGU87" s="209"/>
      <c r="UGW87" s="208"/>
      <c r="UHB87" s="209"/>
      <c r="UHC87" s="209"/>
      <c r="UHD87" s="209"/>
      <c r="UHE87" s="210"/>
      <c r="UHF87" s="211"/>
      <c r="UHG87" s="209"/>
      <c r="UHI87" s="208"/>
      <c r="UHN87" s="209"/>
      <c r="UHO87" s="209"/>
      <c r="UHP87" s="209"/>
      <c r="UHQ87" s="210"/>
      <c r="UHR87" s="211"/>
      <c r="UHS87" s="209"/>
      <c r="UHU87" s="208"/>
      <c r="UHZ87" s="209"/>
      <c r="UIA87" s="209"/>
      <c r="UIB87" s="209"/>
      <c r="UIC87" s="210"/>
      <c r="UID87" s="211"/>
      <c r="UIE87" s="209"/>
      <c r="UIG87" s="208"/>
      <c r="UIL87" s="209"/>
      <c r="UIM87" s="209"/>
      <c r="UIN87" s="209"/>
      <c r="UIO87" s="210"/>
      <c r="UIP87" s="211"/>
      <c r="UIQ87" s="209"/>
      <c r="UIS87" s="208"/>
      <c r="UIX87" s="209"/>
      <c r="UIY87" s="209"/>
      <c r="UIZ87" s="209"/>
      <c r="UJA87" s="210"/>
      <c r="UJB87" s="211"/>
      <c r="UJC87" s="209"/>
      <c r="UJE87" s="208"/>
      <c r="UJJ87" s="209"/>
      <c r="UJK87" s="209"/>
      <c r="UJL87" s="209"/>
      <c r="UJM87" s="210"/>
      <c r="UJN87" s="211"/>
      <c r="UJO87" s="209"/>
      <c r="UJQ87" s="208"/>
      <c r="UJV87" s="209"/>
      <c r="UJW87" s="209"/>
      <c r="UJX87" s="209"/>
      <c r="UJY87" s="210"/>
      <c r="UJZ87" s="211"/>
      <c r="UKA87" s="209"/>
      <c r="UKC87" s="208"/>
      <c r="UKH87" s="209"/>
      <c r="UKI87" s="209"/>
      <c r="UKJ87" s="209"/>
      <c r="UKK87" s="210"/>
      <c r="UKL87" s="211"/>
      <c r="UKM87" s="209"/>
      <c r="UKO87" s="208"/>
      <c r="UKT87" s="209"/>
      <c r="UKU87" s="209"/>
      <c r="UKV87" s="209"/>
      <c r="UKW87" s="210"/>
      <c r="UKX87" s="211"/>
      <c r="UKY87" s="209"/>
      <c r="ULA87" s="208"/>
      <c r="ULF87" s="209"/>
      <c r="ULG87" s="209"/>
      <c r="ULH87" s="209"/>
      <c r="ULI87" s="210"/>
      <c r="ULJ87" s="211"/>
      <c r="ULK87" s="209"/>
      <c r="ULM87" s="208"/>
      <c r="ULR87" s="209"/>
      <c r="ULS87" s="209"/>
      <c r="ULT87" s="209"/>
      <c r="ULU87" s="210"/>
      <c r="ULV87" s="211"/>
      <c r="ULW87" s="209"/>
      <c r="ULY87" s="208"/>
      <c r="UMD87" s="209"/>
      <c r="UME87" s="209"/>
      <c r="UMF87" s="209"/>
      <c r="UMG87" s="210"/>
      <c r="UMH87" s="211"/>
      <c r="UMI87" s="209"/>
      <c r="UMK87" s="208"/>
      <c r="UMP87" s="209"/>
      <c r="UMQ87" s="209"/>
      <c r="UMR87" s="209"/>
      <c r="UMS87" s="210"/>
      <c r="UMT87" s="211"/>
      <c r="UMU87" s="209"/>
      <c r="UMW87" s="208"/>
      <c r="UNB87" s="209"/>
      <c r="UNC87" s="209"/>
      <c r="UND87" s="209"/>
      <c r="UNE87" s="210"/>
      <c r="UNF87" s="211"/>
      <c r="UNG87" s="209"/>
      <c r="UNI87" s="208"/>
      <c r="UNN87" s="209"/>
      <c r="UNO87" s="209"/>
      <c r="UNP87" s="209"/>
      <c r="UNQ87" s="210"/>
      <c r="UNR87" s="211"/>
      <c r="UNS87" s="209"/>
      <c r="UNU87" s="208"/>
      <c r="UNZ87" s="209"/>
      <c r="UOA87" s="209"/>
      <c r="UOB87" s="209"/>
      <c r="UOC87" s="210"/>
      <c r="UOD87" s="211"/>
      <c r="UOE87" s="209"/>
      <c r="UOG87" s="208"/>
      <c r="UOL87" s="209"/>
      <c r="UOM87" s="209"/>
      <c r="UON87" s="209"/>
      <c r="UOO87" s="210"/>
      <c r="UOP87" s="211"/>
      <c r="UOQ87" s="209"/>
      <c r="UOS87" s="208"/>
      <c r="UOX87" s="209"/>
      <c r="UOY87" s="209"/>
      <c r="UOZ87" s="209"/>
      <c r="UPA87" s="210"/>
      <c r="UPB87" s="211"/>
      <c r="UPC87" s="209"/>
      <c r="UPE87" s="208"/>
      <c r="UPJ87" s="209"/>
      <c r="UPK87" s="209"/>
      <c r="UPL87" s="209"/>
      <c r="UPM87" s="210"/>
      <c r="UPN87" s="211"/>
      <c r="UPO87" s="209"/>
      <c r="UPQ87" s="208"/>
      <c r="UPV87" s="209"/>
      <c r="UPW87" s="209"/>
      <c r="UPX87" s="209"/>
      <c r="UPY87" s="210"/>
      <c r="UPZ87" s="211"/>
      <c r="UQA87" s="209"/>
      <c r="UQC87" s="208"/>
      <c r="UQH87" s="209"/>
      <c r="UQI87" s="209"/>
      <c r="UQJ87" s="209"/>
      <c r="UQK87" s="210"/>
      <c r="UQL87" s="211"/>
      <c r="UQM87" s="209"/>
      <c r="UQO87" s="208"/>
      <c r="UQT87" s="209"/>
      <c r="UQU87" s="209"/>
      <c r="UQV87" s="209"/>
      <c r="UQW87" s="210"/>
      <c r="UQX87" s="211"/>
      <c r="UQY87" s="209"/>
      <c r="URA87" s="208"/>
      <c r="URF87" s="209"/>
      <c r="URG87" s="209"/>
      <c r="URH87" s="209"/>
      <c r="URI87" s="210"/>
      <c r="URJ87" s="211"/>
      <c r="URK87" s="209"/>
      <c r="URM87" s="208"/>
      <c r="URR87" s="209"/>
      <c r="URS87" s="209"/>
      <c r="URT87" s="209"/>
      <c r="URU87" s="210"/>
      <c r="URV87" s="211"/>
      <c r="URW87" s="209"/>
      <c r="URY87" s="208"/>
      <c r="USD87" s="209"/>
      <c r="USE87" s="209"/>
      <c r="USF87" s="209"/>
      <c r="USG87" s="210"/>
      <c r="USH87" s="211"/>
      <c r="USI87" s="209"/>
      <c r="USK87" s="208"/>
      <c r="USP87" s="209"/>
      <c r="USQ87" s="209"/>
      <c r="USR87" s="209"/>
      <c r="USS87" s="210"/>
      <c r="UST87" s="211"/>
      <c r="USU87" s="209"/>
      <c r="USW87" s="208"/>
      <c r="UTB87" s="209"/>
      <c r="UTC87" s="209"/>
      <c r="UTD87" s="209"/>
      <c r="UTE87" s="210"/>
      <c r="UTF87" s="211"/>
      <c r="UTG87" s="209"/>
      <c r="UTI87" s="208"/>
      <c r="UTN87" s="209"/>
      <c r="UTO87" s="209"/>
      <c r="UTP87" s="209"/>
      <c r="UTQ87" s="210"/>
      <c r="UTR87" s="211"/>
      <c r="UTS87" s="209"/>
      <c r="UTU87" s="208"/>
      <c r="UTZ87" s="209"/>
      <c r="UUA87" s="209"/>
      <c r="UUB87" s="209"/>
      <c r="UUC87" s="210"/>
      <c r="UUD87" s="211"/>
      <c r="UUE87" s="209"/>
      <c r="UUG87" s="208"/>
      <c r="UUL87" s="209"/>
      <c r="UUM87" s="209"/>
      <c r="UUN87" s="209"/>
      <c r="UUO87" s="210"/>
      <c r="UUP87" s="211"/>
      <c r="UUQ87" s="209"/>
      <c r="UUS87" s="208"/>
      <c r="UUX87" s="209"/>
      <c r="UUY87" s="209"/>
      <c r="UUZ87" s="209"/>
      <c r="UVA87" s="210"/>
      <c r="UVB87" s="211"/>
      <c r="UVC87" s="209"/>
      <c r="UVE87" s="208"/>
      <c r="UVJ87" s="209"/>
      <c r="UVK87" s="209"/>
      <c r="UVL87" s="209"/>
      <c r="UVM87" s="210"/>
      <c r="UVN87" s="211"/>
      <c r="UVO87" s="209"/>
      <c r="UVQ87" s="208"/>
      <c r="UVV87" s="209"/>
      <c r="UVW87" s="209"/>
      <c r="UVX87" s="209"/>
      <c r="UVY87" s="210"/>
      <c r="UVZ87" s="211"/>
      <c r="UWA87" s="209"/>
      <c r="UWC87" s="208"/>
      <c r="UWH87" s="209"/>
      <c r="UWI87" s="209"/>
      <c r="UWJ87" s="209"/>
      <c r="UWK87" s="210"/>
      <c r="UWL87" s="211"/>
      <c r="UWM87" s="209"/>
      <c r="UWO87" s="208"/>
      <c r="UWT87" s="209"/>
      <c r="UWU87" s="209"/>
      <c r="UWV87" s="209"/>
      <c r="UWW87" s="210"/>
      <c r="UWX87" s="211"/>
      <c r="UWY87" s="209"/>
      <c r="UXA87" s="208"/>
      <c r="UXF87" s="209"/>
      <c r="UXG87" s="209"/>
      <c r="UXH87" s="209"/>
      <c r="UXI87" s="210"/>
      <c r="UXJ87" s="211"/>
      <c r="UXK87" s="209"/>
      <c r="UXM87" s="208"/>
      <c r="UXR87" s="209"/>
      <c r="UXS87" s="209"/>
      <c r="UXT87" s="209"/>
      <c r="UXU87" s="210"/>
      <c r="UXV87" s="211"/>
      <c r="UXW87" s="209"/>
      <c r="UXY87" s="208"/>
      <c r="UYD87" s="209"/>
      <c r="UYE87" s="209"/>
      <c r="UYF87" s="209"/>
      <c r="UYG87" s="210"/>
      <c r="UYH87" s="211"/>
      <c r="UYI87" s="209"/>
      <c r="UYK87" s="208"/>
      <c r="UYP87" s="209"/>
      <c r="UYQ87" s="209"/>
      <c r="UYR87" s="209"/>
      <c r="UYS87" s="210"/>
      <c r="UYT87" s="211"/>
      <c r="UYU87" s="209"/>
      <c r="UYW87" s="208"/>
      <c r="UZB87" s="209"/>
      <c r="UZC87" s="209"/>
      <c r="UZD87" s="209"/>
      <c r="UZE87" s="210"/>
      <c r="UZF87" s="211"/>
      <c r="UZG87" s="209"/>
      <c r="UZI87" s="208"/>
      <c r="UZN87" s="209"/>
      <c r="UZO87" s="209"/>
      <c r="UZP87" s="209"/>
      <c r="UZQ87" s="210"/>
      <c r="UZR87" s="211"/>
      <c r="UZS87" s="209"/>
      <c r="UZU87" s="208"/>
      <c r="UZZ87" s="209"/>
      <c r="VAA87" s="209"/>
      <c r="VAB87" s="209"/>
      <c r="VAC87" s="210"/>
      <c r="VAD87" s="211"/>
      <c r="VAE87" s="209"/>
      <c r="VAG87" s="208"/>
      <c r="VAL87" s="209"/>
      <c r="VAM87" s="209"/>
      <c r="VAN87" s="209"/>
      <c r="VAO87" s="210"/>
      <c r="VAP87" s="211"/>
      <c r="VAQ87" s="209"/>
      <c r="VAS87" s="208"/>
      <c r="VAX87" s="209"/>
      <c r="VAY87" s="209"/>
      <c r="VAZ87" s="209"/>
      <c r="VBA87" s="210"/>
      <c r="VBB87" s="211"/>
      <c r="VBC87" s="209"/>
      <c r="VBE87" s="208"/>
      <c r="VBJ87" s="209"/>
      <c r="VBK87" s="209"/>
      <c r="VBL87" s="209"/>
      <c r="VBM87" s="210"/>
      <c r="VBN87" s="211"/>
      <c r="VBO87" s="209"/>
      <c r="VBQ87" s="208"/>
      <c r="VBV87" s="209"/>
      <c r="VBW87" s="209"/>
      <c r="VBX87" s="209"/>
      <c r="VBY87" s="210"/>
      <c r="VBZ87" s="211"/>
      <c r="VCA87" s="209"/>
      <c r="VCC87" s="208"/>
      <c r="VCH87" s="209"/>
      <c r="VCI87" s="209"/>
      <c r="VCJ87" s="209"/>
      <c r="VCK87" s="210"/>
      <c r="VCL87" s="211"/>
      <c r="VCM87" s="209"/>
      <c r="VCO87" s="208"/>
      <c r="VCT87" s="209"/>
      <c r="VCU87" s="209"/>
      <c r="VCV87" s="209"/>
      <c r="VCW87" s="210"/>
      <c r="VCX87" s="211"/>
      <c r="VCY87" s="209"/>
      <c r="VDA87" s="208"/>
      <c r="VDF87" s="209"/>
      <c r="VDG87" s="209"/>
      <c r="VDH87" s="209"/>
      <c r="VDI87" s="210"/>
      <c r="VDJ87" s="211"/>
      <c r="VDK87" s="209"/>
      <c r="VDM87" s="208"/>
      <c r="VDR87" s="209"/>
      <c r="VDS87" s="209"/>
      <c r="VDT87" s="209"/>
      <c r="VDU87" s="210"/>
      <c r="VDV87" s="211"/>
      <c r="VDW87" s="209"/>
      <c r="VDY87" s="208"/>
      <c r="VED87" s="209"/>
      <c r="VEE87" s="209"/>
      <c r="VEF87" s="209"/>
      <c r="VEG87" s="210"/>
      <c r="VEH87" s="211"/>
      <c r="VEI87" s="209"/>
      <c r="VEK87" s="208"/>
      <c r="VEP87" s="209"/>
      <c r="VEQ87" s="209"/>
      <c r="VER87" s="209"/>
      <c r="VES87" s="210"/>
      <c r="VET87" s="211"/>
      <c r="VEU87" s="209"/>
      <c r="VEW87" s="208"/>
      <c r="VFB87" s="209"/>
      <c r="VFC87" s="209"/>
      <c r="VFD87" s="209"/>
      <c r="VFE87" s="210"/>
      <c r="VFF87" s="211"/>
      <c r="VFG87" s="209"/>
      <c r="VFI87" s="208"/>
      <c r="VFN87" s="209"/>
      <c r="VFO87" s="209"/>
      <c r="VFP87" s="209"/>
      <c r="VFQ87" s="210"/>
      <c r="VFR87" s="211"/>
      <c r="VFS87" s="209"/>
      <c r="VFU87" s="208"/>
      <c r="VFZ87" s="209"/>
      <c r="VGA87" s="209"/>
      <c r="VGB87" s="209"/>
      <c r="VGC87" s="210"/>
      <c r="VGD87" s="211"/>
      <c r="VGE87" s="209"/>
      <c r="VGG87" s="208"/>
      <c r="VGL87" s="209"/>
      <c r="VGM87" s="209"/>
      <c r="VGN87" s="209"/>
      <c r="VGO87" s="210"/>
      <c r="VGP87" s="211"/>
      <c r="VGQ87" s="209"/>
      <c r="VGS87" s="208"/>
      <c r="VGX87" s="209"/>
      <c r="VGY87" s="209"/>
      <c r="VGZ87" s="209"/>
      <c r="VHA87" s="210"/>
      <c r="VHB87" s="211"/>
      <c r="VHC87" s="209"/>
      <c r="VHE87" s="208"/>
      <c r="VHJ87" s="209"/>
      <c r="VHK87" s="209"/>
      <c r="VHL87" s="209"/>
      <c r="VHM87" s="210"/>
      <c r="VHN87" s="211"/>
      <c r="VHO87" s="209"/>
      <c r="VHQ87" s="208"/>
      <c r="VHV87" s="209"/>
      <c r="VHW87" s="209"/>
      <c r="VHX87" s="209"/>
      <c r="VHY87" s="210"/>
      <c r="VHZ87" s="211"/>
      <c r="VIA87" s="209"/>
      <c r="VIC87" s="208"/>
      <c r="VIH87" s="209"/>
      <c r="VII87" s="209"/>
      <c r="VIJ87" s="209"/>
      <c r="VIK87" s="210"/>
      <c r="VIL87" s="211"/>
      <c r="VIM87" s="209"/>
      <c r="VIO87" s="208"/>
      <c r="VIT87" s="209"/>
      <c r="VIU87" s="209"/>
      <c r="VIV87" s="209"/>
      <c r="VIW87" s="210"/>
      <c r="VIX87" s="211"/>
      <c r="VIY87" s="209"/>
      <c r="VJA87" s="208"/>
      <c r="VJF87" s="209"/>
      <c r="VJG87" s="209"/>
      <c r="VJH87" s="209"/>
      <c r="VJI87" s="210"/>
      <c r="VJJ87" s="211"/>
      <c r="VJK87" s="209"/>
      <c r="VJM87" s="208"/>
      <c r="VJR87" s="209"/>
      <c r="VJS87" s="209"/>
      <c r="VJT87" s="209"/>
      <c r="VJU87" s="210"/>
      <c r="VJV87" s="211"/>
      <c r="VJW87" s="209"/>
      <c r="VJY87" s="208"/>
      <c r="VKD87" s="209"/>
      <c r="VKE87" s="209"/>
      <c r="VKF87" s="209"/>
      <c r="VKG87" s="210"/>
      <c r="VKH87" s="211"/>
      <c r="VKI87" s="209"/>
      <c r="VKK87" s="208"/>
      <c r="VKP87" s="209"/>
      <c r="VKQ87" s="209"/>
      <c r="VKR87" s="209"/>
      <c r="VKS87" s="210"/>
      <c r="VKT87" s="211"/>
      <c r="VKU87" s="209"/>
      <c r="VKW87" s="208"/>
      <c r="VLB87" s="209"/>
      <c r="VLC87" s="209"/>
      <c r="VLD87" s="209"/>
      <c r="VLE87" s="210"/>
      <c r="VLF87" s="211"/>
      <c r="VLG87" s="209"/>
      <c r="VLI87" s="208"/>
      <c r="VLN87" s="209"/>
      <c r="VLO87" s="209"/>
      <c r="VLP87" s="209"/>
      <c r="VLQ87" s="210"/>
      <c r="VLR87" s="211"/>
      <c r="VLS87" s="209"/>
      <c r="VLU87" s="208"/>
      <c r="VLZ87" s="209"/>
      <c r="VMA87" s="209"/>
      <c r="VMB87" s="209"/>
      <c r="VMC87" s="210"/>
      <c r="VMD87" s="211"/>
      <c r="VME87" s="209"/>
      <c r="VMG87" s="208"/>
      <c r="VML87" s="209"/>
      <c r="VMM87" s="209"/>
      <c r="VMN87" s="209"/>
      <c r="VMO87" s="210"/>
      <c r="VMP87" s="211"/>
      <c r="VMQ87" s="209"/>
      <c r="VMS87" s="208"/>
      <c r="VMX87" s="209"/>
      <c r="VMY87" s="209"/>
      <c r="VMZ87" s="209"/>
      <c r="VNA87" s="210"/>
      <c r="VNB87" s="211"/>
      <c r="VNC87" s="209"/>
      <c r="VNE87" s="208"/>
      <c r="VNJ87" s="209"/>
      <c r="VNK87" s="209"/>
      <c r="VNL87" s="209"/>
      <c r="VNM87" s="210"/>
      <c r="VNN87" s="211"/>
      <c r="VNO87" s="209"/>
      <c r="VNQ87" s="208"/>
      <c r="VNV87" s="209"/>
      <c r="VNW87" s="209"/>
      <c r="VNX87" s="209"/>
      <c r="VNY87" s="210"/>
      <c r="VNZ87" s="211"/>
      <c r="VOA87" s="209"/>
      <c r="VOC87" s="208"/>
      <c r="VOH87" s="209"/>
      <c r="VOI87" s="209"/>
      <c r="VOJ87" s="209"/>
      <c r="VOK87" s="210"/>
      <c r="VOL87" s="211"/>
      <c r="VOM87" s="209"/>
      <c r="VOO87" s="208"/>
      <c r="VOT87" s="209"/>
      <c r="VOU87" s="209"/>
      <c r="VOV87" s="209"/>
      <c r="VOW87" s="210"/>
      <c r="VOX87" s="211"/>
      <c r="VOY87" s="209"/>
      <c r="VPA87" s="208"/>
      <c r="VPF87" s="209"/>
      <c r="VPG87" s="209"/>
      <c r="VPH87" s="209"/>
      <c r="VPI87" s="210"/>
      <c r="VPJ87" s="211"/>
      <c r="VPK87" s="209"/>
      <c r="VPM87" s="208"/>
      <c r="VPR87" s="209"/>
      <c r="VPS87" s="209"/>
      <c r="VPT87" s="209"/>
      <c r="VPU87" s="210"/>
      <c r="VPV87" s="211"/>
      <c r="VPW87" s="209"/>
      <c r="VPY87" s="208"/>
      <c r="VQD87" s="209"/>
      <c r="VQE87" s="209"/>
      <c r="VQF87" s="209"/>
      <c r="VQG87" s="210"/>
      <c r="VQH87" s="211"/>
      <c r="VQI87" s="209"/>
      <c r="VQK87" s="208"/>
      <c r="VQP87" s="209"/>
      <c r="VQQ87" s="209"/>
      <c r="VQR87" s="209"/>
      <c r="VQS87" s="210"/>
      <c r="VQT87" s="211"/>
      <c r="VQU87" s="209"/>
      <c r="VQW87" s="208"/>
      <c r="VRB87" s="209"/>
      <c r="VRC87" s="209"/>
      <c r="VRD87" s="209"/>
      <c r="VRE87" s="210"/>
      <c r="VRF87" s="211"/>
      <c r="VRG87" s="209"/>
      <c r="VRI87" s="208"/>
      <c r="VRN87" s="209"/>
      <c r="VRO87" s="209"/>
      <c r="VRP87" s="209"/>
      <c r="VRQ87" s="210"/>
      <c r="VRR87" s="211"/>
      <c r="VRS87" s="209"/>
      <c r="VRU87" s="208"/>
      <c r="VRZ87" s="209"/>
      <c r="VSA87" s="209"/>
      <c r="VSB87" s="209"/>
      <c r="VSC87" s="210"/>
      <c r="VSD87" s="211"/>
      <c r="VSE87" s="209"/>
      <c r="VSG87" s="208"/>
      <c r="VSL87" s="209"/>
      <c r="VSM87" s="209"/>
      <c r="VSN87" s="209"/>
      <c r="VSO87" s="210"/>
      <c r="VSP87" s="211"/>
      <c r="VSQ87" s="209"/>
      <c r="VSS87" s="208"/>
      <c r="VSX87" s="209"/>
      <c r="VSY87" s="209"/>
      <c r="VSZ87" s="209"/>
      <c r="VTA87" s="210"/>
      <c r="VTB87" s="211"/>
      <c r="VTC87" s="209"/>
      <c r="VTE87" s="208"/>
      <c r="VTJ87" s="209"/>
      <c r="VTK87" s="209"/>
      <c r="VTL87" s="209"/>
      <c r="VTM87" s="210"/>
      <c r="VTN87" s="211"/>
      <c r="VTO87" s="209"/>
      <c r="VTQ87" s="208"/>
      <c r="VTV87" s="209"/>
      <c r="VTW87" s="209"/>
      <c r="VTX87" s="209"/>
      <c r="VTY87" s="210"/>
      <c r="VTZ87" s="211"/>
      <c r="VUA87" s="209"/>
      <c r="VUC87" s="208"/>
      <c r="VUH87" s="209"/>
      <c r="VUI87" s="209"/>
      <c r="VUJ87" s="209"/>
      <c r="VUK87" s="210"/>
      <c r="VUL87" s="211"/>
      <c r="VUM87" s="209"/>
      <c r="VUO87" s="208"/>
      <c r="VUT87" s="209"/>
      <c r="VUU87" s="209"/>
      <c r="VUV87" s="209"/>
      <c r="VUW87" s="210"/>
      <c r="VUX87" s="211"/>
      <c r="VUY87" s="209"/>
      <c r="VVA87" s="208"/>
      <c r="VVF87" s="209"/>
      <c r="VVG87" s="209"/>
      <c r="VVH87" s="209"/>
      <c r="VVI87" s="210"/>
      <c r="VVJ87" s="211"/>
      <c r="VVK87" s="209"/>
      <c r="VVM87" s="208"/>
      <c r="VVR87" s="209"/>
      <c r="VVS87" s="209"/>
      <c r="VVT87" s="209"/>
      <c r="VVU87" s="210"/>
      <c r="VVV87" s="211"/>
      <c r="VVW87" s="209"/>
      <c r="VVY87" s="208"/>
      <c r="VWD87" s="209"/>
      <c r="VWE87" s="209"/>
      <c r="VWF87" s="209"/>
      <c r="VWG87" s="210"/>
      <c r="VWH87" s="211"/>
      <c r="VWI87" s="209"/>
      <c r="VWK87" s="208"/>
      <c r="VWP87" s="209"/>
      <c r="VWQ87" s="209"/>
      <c r="VWR87" s="209"/>
      <c r="VWS87" s="210"/>
      <c r="VWT87" s="211"/>
      <c r="VWU87" s="209"/>
      <c r="VWW87" s="208"/>
      <c r="VXB87" s="209"/>
      <c r="VXC87" s="209"/>
      <c r="VXD87" s="209"/>
      <c r="VXE87" s="210"/>
      <c r="VXF87" s="211"/>
      <c r="VXG87" s="209"/>
      <c r="VXI87" s="208"/>
      <c r="VXN87" s="209"/>
      <c r="VXO87" s="209"/>
      <c r="VXP87" s="209"/>
      <c r="VXQ87" s="210"/>
      <c r="VXR87" s="211"/>
      <c r="VXS87" s="209"/>
      <c r="VXU87" s="208"/>
      <c r="VXZ87" s="209"/>
      <c r="VYA87" s="209"/>
      <c r="VYB87" s="209"/>
      <c r="VYC87" s="210"/>
      <c r="VYD87" s="211"/>
      <c r="VYE87" s="209"/>
      <c r="VYG87" s="208"/>
      <c r="VYL87" s="209"/>
      <c r="VYM87" s="209"/>
      <c r="VYN87" s="209"/>
      <c r="VYO87" s="210"/>
      <c r="VYP87" s="211"/>
      <c r="VYQ87" s="209"/>
      <c r="VYS87" s="208"/>
      <c r="VYX87" s="209"/>
      <c r="VYY87" s="209"/>
      <c r="VYZ87" s="209"/>
      <c r="VZA87" s="210"/>
      <c r="VZB87" s="211"/>
      <c r="VZC87" s="209"/>
      <c r="VZE87" s="208"/>
      <c r="VZJ87" s="209"/>
      <c r="VZK87" s="209"/>
      <c r="VZL87" s="209"/>
      <c r="VZM87" s="210"/>
      <c r="VZN87" s="211"/>
      <c r="VZO87" s="209"/>
      <c r="VZQ87" s="208"/>
      <c r="VZV87" s="209"/>
      <c r="VZW87" s="209"/>
      <c r="VZX87" s="209"/>
      <c r="VZY87" s="210"/>
      <c r="VZZ87" s="211"/>
      <c r="WAA87" s="209"/>
      <c r="WAC87" s="208"/>
      <c r="WAH87" s="209"/>
      <c r="WAI87" s="209"/>
      <c r="WAJ87" s="209"/>
      <c r="WAK87" s="210"/>
      <c r="WAL87" s="211"/>
      <c r="WAM87" s="209"/>
      <c r="WAO87" s="208"/>
      <c r="WAT87" s="209"/>
      <c r="WAU87" s="209"/>
      <c r="WAV87" s="209"/>
      <c r="WAW87" s="210"/>
      <c r="WAX87" s="211"/>
      <c r="WAY87" s="209"/>
      <c r="WBA87" s="208"/>
      <c r="WBF87" s="209"/>
      <c r="WBG87" s="209"/>
      <c r="WBH87" s="209"/>
      <c r="WBI87" s="210"/>
      <c r="WBJ87" s="211"/>
      <c r="WBK87" s="209"/>
      <c r="WBM87" s="208"/>
      <c r="WBR87" s="209"/>
      <c r="WBS87" s="209"/>
      <c r="WBT87" s="209"/>
      <c r="WBU87" s="210"/>
      <c r="WBV87" s="211"/>
      <c r="WBW87" s="209"/>
      <c r="WBY87" s="208"/>
      <c r="WCD87" s="209"/>
      <c r="WCE87" s="209"/>
      <c r="WCF87" s="209"/>
      <c r="WCG87" s="210"/>
      <c r="WCH87" s="211"/>
      <c r="WCI87" s="209"/>
      <c r="WCK87" s="208"/>
      <c r="WCP87" s="209"/>
      <c r="WCQ87" s="209"/>
      <c r="WCR87" s="209"/>
      <c r="WCS87" s="210"/>
      <c r="WCT87" s="211"/>
      <c r="WCU87" s="209"/>
      <c r="WCW87" s="208"/>
      <c r="WDB87" s="209"/>
      <c r="WDC87" s="209"/>
      <c r="WDD87" s="209"/>
      <c r="WDE87" s="210"/>
      <c r="WDF87" s="211"/>
      <c r="WDG87" s="209"/>
      <c r="WDI87" s="208"/>
      <c r="WDN87" s="209"/>
      <c r="WDO87" s="209"/>
      <c r="WDP87" s="209"/>
      <c r="WDQ87" s="210"/>
      <c r="WDR87" s="211"/>
      <c r="WDS87" s="209"/>
      <c r="WDU87" s="208"/>
      <c r="WDZ87" s="209"/>
      <c r="WEA87" s="209"/>
      <c r="WEB87" s="209"/>
      <c r="WEC87" s="210"/>
      <c r="WED87" s="211"/>
      <c r="WEE87" s="209"/>
      <c r="WEG87" s="208"/>
      <c r="WEL87" s="209"/>
      <c r="WEM87" s="209"/>
      <c r="WEN87" s="209"/>
      <c r="WEO87" s="210"/>
      <c r="WEP87" s="211"/>
      <c r="WEQ87" s="209"/>
      <c r="WES87" s="208"/>
      <c r="WEX87" s="209"/>
      <c r="WEY87" s="209"/>
      <c r="WEZ87" s="209"/>
      <c r="WFA87" s="210"/>
      <c r="WFB87" s="211"/>
      <c r="WFC87" s="209"/>
      <c r="WFE87" s="208"/>
      <c r="WFJ87" s="209"/>
      <c r="WFK87" s="209"/>
      <c r="WFL87" s="209"/>
      <c r="WFM87" s="210"/>
      <c r="WFN87" s="211"/>
      <c r="WFO87" s="209"/>
      <c r="WFQ87" s="208"/>
      <c r="WFV87" s="209"/>
      <c r="WFW87" s="209"/>
      <c r="WFX87" s="209"/>
      <c r="WFY87" s="210"/>
      <c r="WFZ87" s="211"/>
      <c r="WGA87" s="209"/>
      <c r="WGC87" s="208"/>
      <c r="WGH87" s="209"/>
      <c r="WGI87" s="209"/>
      <c r="WGJ87" s="209"/>
      <c r="WGK87" s="210"/>
      <c r="WGL87" s="211"/>
      <c r="WGM87" s="209"/>
      <c r="WGO87" s="208"/>
      <c r="WGT87" s="209"/>
      <c r="WGU87" s="209"/>
      <c r="WGV87" s="209"/>
      <c r="WGW87" s="210"/>
      <c r="WGX87" s="211"/>
      <c r="WGY87" s="209"/>
      <c r="WHA87" s="208"/>
      <c r="WHF87" s="209"/>
      <c r="WHG87" s="209"/>
      <c r="WHH87" s="209"/>
      <c r="WHI87" s="210"/>
      <c r="WHJ87" s="211"/>
      <c r="WHK87" s="209"/>
      <c r="WHM87" s="208"/>
      <c r="WHR87" s="209"/>
      <c r="WHS87" s="209"/>
      <c r="WHT87" s="209"/>
      <c r="WHU87" s="210"/>
      <c r="WHV87" s="211"/>
      <c r="WHW87" s="209"/>
      <c r="WHY87" s="208"/>
      <c r="WID87" s="209"/>
      <c r="WIE87" s="209"/>
      <c r="WIF87" s="209"/>
      <c r="WIG87" s="210"/>
      <c r="WIH87" s="211"/>
      <c r="WII87" s="209"/>
      <c r="WIK87" s="208"/>
      <c r="WIP87" s="209"/>
      <c r="WIQ87" s="209"/>
      <c r="WIR87" s="209"/>
      <c r="WIS87" s="210"/>
      <c r="WIT87" s="211"/>
      <c r="WIU87" s="209"/>
      <c r="WIW87" s="208"/>
      <c r="WJB87" s="209"/>
      <c r="WJC87" s="209"/>
      <c r="WJD87" s="209"/>
      <c r="WJE87" s="210"/>
      <c r="WJF87" s="211"/>
      <c r="WJG87" s="209"/>
      <c r="WJI87" s="208"/>
      <c r="WJN87" s="209"/>
      <c r="WJO87" s="209"/>
      <c r="WJP87" s="209"/>
      <c r="WJQ87" s="210"/>
      <c r="WJR87" s="211"/>
      <c r="WJS87" s="209"/>
      <c r="WJU87" s="208"/>
      <c r="WJZ87" s="209"/>
      <c r="WKA87" s="209"/>
      <c r="WKB87" s="209"/>
      <c r="WKC87" s="210"/>
      <c r="WKD87" s="211"/>
      <c r="WKE87" s="209"/>
      <c r="WKG87" s="208"/>
      <c r="WKL87" s="209"/>
      <c r="WKM87" s="209"/>
      <c r="WKN87" s="209"/>
      <c r="WKO87" s="210"/>
      <c r="WKP87" s="211"/>
      <c r="WKQ87" s="209"/>
      <c r="WKS87" s="208"/>
      <c r="WKX87" s="209"/>
      <c r="WKY87" s="209"/>
      <c r="WKZ87" s="209"/>
      <c r="WLA87" s="210"/>
      <c r="WLB87" s="211"/>
      <c r="WLC87" s="209"/>
      <c r="WLE87" s="208"/>
      <c r="WLJ87" s="209"/>
      <c r="WLK87" s="209"/>
      <c r="WLL87" s="209"/>
      <c r="WLM87" s="210"/>
      <c r="WLN87" s="211"/>
      <c r="WLO87" s="209"/>
      <c r="WLQ87" s="208"/>
      <c r="WLV87" s="209"/>
      <c r="WLW87" s="209"/>
      <c r="WLX87" s="209"/>
      <c r="WLY87" s="210"/>
      <c r="WLZ87" s="211"/>
      <c r="WMA87" s="209"/>
      <c r="WMC87" s="208"/>
      <c r="WMH87" s="209"/>
      <c r="WMI87" s="209"/>
      <c r="WMJ87" s="209"/>
      <c r="WMK87" s="210"/>
      <c r="WML87" s="211"/>
      <c r="WMM87" s="209"/>
      <c r="WMO87" s="208"/>
      <c r="WMT87" s="209"/>
      <c r="WMU87" s="209"/>
      <c r="WMV87" s="209"/>
      <c r="WMW87" s="210"/>
      <c r="WMX87" s="211"/>
      <c r="WMY87" s="209"/>
      <c r="WNA87" s="208"/>
      <c r="WNF87" s="209"/>
      <c r="WNG87" s="209"/>
      <c r="WNH87" s="209"/>
      <c r="WNI87" s="210"/>
      <c r="WNJ87" s="211"/>
      <c r="WNK87" s="209"/>
      <c r="WNM87" s="208"/>
      <c r="WNR87" s="209"/>
      <c r="WNS87" s="209"/>
      <c r="WNT87" s="209"/>
      <c r="WNU87" s="210"/>
      <c r="WNV87" s="211"/>
      <c r="WNW87" s="209"/>
      <c r="WNY87" s="208"/>
      <c r="WOD87" s="209"/>
      <c r="WOE87" s="209"/>
      <c r="WOF87" s="209"/>
      <c r="WOG87" s="210"/>
      <c r="WOH87" s="211"/>
      <c r="WOI87" s="209"/>
      <c r="WOK87" s="208"/>
      <c r="WOP87" s="209"/>
      <c r="WOQ87" s="209"/>
      <c r="WOR87" s="209"/>
      <c r="WOS87" s="210"/>
      <c r="WOT87" s="211"/>
      <c r="WOU87" s="209"/>
      <c r="WOW87" s="208"/>
      <c r="WPB87" s="209"/>
      <c r="WPC87" s="209"/>
      <c r="WPD87" s="209"/>
      <c r="WPE87" s="210"/>
      <c r="WPF87" s="211"/>
      <c r="WPG87" s="209"/>
      <c r="WPI87" s="208"/>
      <c r="WPN87" s="209"/>
      <c r="WPO87" s="209"/>
      <c r="WPP87" s="209"/>
      <c r="WPQ87" s="210"/>
      <c r="WPR87" s="211"/>
      <c r="WPS87" s="209"/>
      <c r="WPU87" s="208"/>
      <c r="WPZ87" s="209"/>
      <c r="WQA87" s="209"/>
      <c r="WQB87" s="209"/>
      <c r="WQC87" s="210"/>
      <c r="WQD87" s="211"/>
      <c r="WQE87" s="209"/>
      <c r="WQG87" s="208"/>
      <c r="WQL87" s="209"/>
      <c r="WQM87" s="209"/>
      <c r="WQN87" s="209"/>
      <c r="WQO87" s="210"/>
      <c r="WQP87" s="211"/>
      <c r="WQQ87" s="209"/>
      <c r="WQS87" s="208"/>
      <c r="WQX87" s="209"/>
      <c r="WQY87" s="209"/>
      <c r="WQZ87" s="209"/>
      <c r="WRA87" s="210"/>
      <c r="WRB87" s="211"/>
      <c r="WRC87" s="209"/>
      <c r="WRE87" s="208"/>
      <c r="WRJ87" s="209"/>
      <c r="WRK87" s="209"/>
      <c r="WRL87" s="209"/>
      <c r="WRM87" s="210"/>
      <c r="WRN87" s="211"/>
      <c r="WRO87" s="209"/>
      <c r="WRQ87" s="208"/>
      <c r="WRV87" s="209"/>
      <c r="WRW87" s="209"/>
      <c r="WRX87" s="209"/>
      <c r="WRY87" s="210"/>
      <c r="WRZ87" s="211"/>
      <c r="WSA87" s="209"/>
      <c r="WSC87" s="208"/>
      <c r="WSH87" s="209"/>
      <c r="WSI87" s="209"/>
      <c r="WSJ87" s="209"/>
      <c r="WSK87" s="210"/>
      <c r="WSL87" s="211"/>
      <c r="WSM87" s="209"/>
      <c r="WSO87" s="208"/>
      <c r="WST87" s="209"/>
      <c r="WSU87" s="209"/>
      <c r="WSV87" s="209"/>
      <c r="WSW87" s="210"/>
      <c r="WSX87" s="211"/>
      <c r="WSY87" s="209"/>
      <c r="WTA87" s="208"/>
      <c r="WTF87" s="209"/>
      <c r="WTG87" s="209"/>
      <c r="WTH87" s="209"/>
      <c r="WTI87" s="210"/>
      <c r="WTJ87" s="211"/>
      <c r="WTK87" s="209"/>
      <c r="WTM87" s="208"/>
      <c r="WTR87" s="209"/>
      <c r="WTS87" s="209"/>
      <c r="WTT87" s="209"/>
      <c r="WTU87" s="210"/>
      <c r="WTV87" s="211"/>
      <c r="WTW87" s="209"/>
      <c r="WTY87" s="208"/>
      <c r="WUD87" s="209"/>
      <c r="WUE87" s="209"/>
      <c r="WUF87" s="209"/>
      <c r="WUG87" s="210"/>
      <c r="WUH87" s="211"/>
      <c r="WUI87" s="209"/>
      <c r="WUK87" s="208"/>
      <c r="WUP87" s="209"/>
      <c r="WUQ87" s="209"/>
      <c r="WUR87" s="209"/>
      <c r="WUS87" s="210"/>
      <c r="WUT87" s="211"/>
      <c r="WUU87" s="209"/>
      <c r="WUW87" s="208"/>
      <c r="WVB87" s="209"/>
      <c r="WVC87" s="209"/>
      <c r="WVD87" s="209"/>
      <c r="WVE87" s="210"/>
      <c r="WVF87" s="211"/>
      <c r="WVG87" s="209"/>
      <c r="WVI87" s="208"/>
      <c r="WVN87" s="209"/>
      <c r="WVO87" s="209"/>
      <c r="WVP87" s="209"/>
      <c r="WVQ87" s="210"/>
      <c r="WVR87" s="211"/>
      <c r="WVS87" s="209"/>
      <c r="WVU87" s="208"/>
      <c r="WVZ87" s="209"/>
      <c r="WWA87" s="209"/>
      <c r="WWB87" s="209"/>
      <c r="WWC87" s="210"/>
      <c r="WWD87" s="211"/>
      <c r="WWE87" s="209"/>
      <c r="WWG87" s="208"/>
      <c r="WWL87" s="209"/>
      <c r="WWM87" s="209"/>
      <c r="WWN87" s="209"/>
      <c r="WWO87" s="210"/>
      <c r="WWP87" s="211"/>
      <c r="WWQ87" s="209"/>
      <c r="WWS87" s="208"/>
      <c r="WWX87" s="209"/>
      <c r="WWY87" s="209"/>
      <c r="WWZ87" s="209"/>
      <c r="WXA87" s="210"/>
      <c r="WXB87" s="211"/>
      <c r="WXC87" s="209"/>
      <c r="WXE87" s="208"/>
      <c r="WXJ87" s="209"/>
      <c r="WXK87" s="209"/>
      <c r="WXL87" s="209"/>
      <c r="WXM87" s="210"/>
      <c r="WXN87" s="211"/>
      <c r="WXO87" s="209"/>
      <c r="WXQ87" s="208"/>
      <c r="WXV87" s="209"/>
      <c r="WXW87" s="209"/>
      <c r="WXX87" s="209"/>
      <c r="WXY87" s="210"/>
      <c r="WXZ87" s="211"/>
      <c r="WYA87" s="209"/>
      <c r="WYC87" s="208"/>
      <c r="WYH87" s="209"/>
      <c r="WYI87" s="209"/>
      <c r="WYJ87" s="209"/>
      <c r="WYK87" s="210"/>
      <c r="WYL87" s="211"/>
      <c r="WYM87" s="209"/>
      <c r="WYO87" s="208"/>
      <c r="WYT87" s="209"/>
      <c r="WYU87" s="209"/>
      <c r="WYV87" s="209"/>
      <c r="WYW87" s="210"/>
      <c r="WYX87" s="211"/>
      <c r="WYY87" s="209"/>
      <c r="WZA87" s="208"/>
      <c r="WZF87" s="209"/>
      <c r="WZG87" s="209"/>
      <c r="WZH87" s="209"/>
      <c r="WZI87" s="210"/>
      <c r="WZJ87" s="211"/>
      <c r="WZK87" s="209"/>
      <c r="WZM87" s="208"/>
      <c r="WZR87" s="209"/>
      <c r="WZS87" s="209"/>
      <c r="WZT87" s="209"/>
      <c r="WZU87" s="210"/>
      <c r="WZV87" s="211"/>
      <c r="WZW87" s="209"/>
      <c r="WZY87" s="208"/>
      <c r="XAD87" s="209"/>
      <c r="XAE87" s="209"/>
      <c r="XAF87" s="209"/>
      <c r="XAG87" s="210"/>
      <c r="XAH87" s="211"/>
      <c r="XAI87" s="209"/>
      <c r="XAK87" s="208"/>
      <c r="XAP87" s="209"/>
      <c r="XAQ87" s="209"/>
      <c r="XAR87" s="209"/>
      <c r="XAS87" s="210"/>
      <c r="XAT87" s="211"/>
      <c r="XAU87" s="209"/>
      <c r="XAW87" s="208"/>
      <c r="XBB87" s="209"/>
      <c r="XBC87" s="209"/>
      <c r="XBD87" s="209"/>
      <c r="XBE87" s="210"/>
      <c r="XBF87" s="211"/>
      <c r="XBG87" s="209"/>
      <c r="XBI87" s="208"/>
      <c r="XBN87" s="209"/>
      <c r="XBO87" s="209"/>
      <c r="XBP87" s="209"/>
      <c r="XBQ87" s="210"/>
      <c r="XBR87" s="211"/>
      <c r="XBS87" s="209"/>
      <c r="XBU87" s="208"/>
      <c r="XBZ87" s="209"/>
      <c r="XCA87" s="209"/>
      <c r="XCB87" s="209"/>
      <c r="XCC87" s="210"/>
      <c r="XCD87" s="211"/>
      <c r="XCE87" s="209"/>
      <c r="XCG87" s="208"/>
      <c r="XCL87" s="209"/>
      <c r="XCM87" s="209"/>
      <c r="XCN87" s="209"/>
      <c r="XCO87" s="210"/>
      <c r="XCP87" s="211"/>
      <c r="XCQ87" s="209"/>
      <c r="XCS87" s="208"/>
      <c r="XCX87" s="209"/>
      <c r="XCY87" s="209"/>
      <c r="XCZ87" s="209"/>
      <c r="XDA87" s="210"/>
      <c r="XDB87" s="211"/>
      <c r="XDC87" s="209"/>
      <c r="XDE87" s="208"/>
      <c r="XDJ87" s="209"/>
      <c r="XDK87" s="209"/>
      <c r="XDL87" s="209"/>
      <c r="XDM87" s="210"/>
      <c r="XDN87" s="211"/>
      <c r="XDO87" s="209"/>
      <c r="XDQ87" s="208"/>
      <c r="XDV87" s="209"/>
      <c r="XDW87" s="209"/>
      <c r="XDX87" s="209"/>
      <c r="XDY87" s="210"/>
      <c r="XDZ87" s="211"/>
      <c r="XEA87" s="209"/>
      <c r="XEC87" s="208"/>
      <c r="XEH87" s="209"/>
      <c r="XEI87" s="209"/>
      <c r="XEJ87" s="209"/>
      <c r="XEK87" s="210"/>
      <c r="XEL87" s="211"/>
      <c r="XEM87" s="209"/>
      <c r="XEO87" s="208"/>
      <c r="XET87" s="209"/>
      <c r="XEU87" s="209"/>
      <c r="XEV87" s="209"/>
      <c r="XEW87" s="210"/>
      <c r="XEX87" s="211"/>
      <c r="XEY87" s="209"/>
      <c r="XFA87" s="208"/>
    </row>
    <row r="88" spans="1:1021 1026:3071 3073:4093 4098:6143 6145:7165 7170:9215 9217:10237 10242:12287 12289:13309 13314:15359 15361:16381">
      <c r="A88" s="191">
        <v>50</v>
      </c>
      <c r="B88" s="192" t="s">
        <v>14740</v>
      </c>
      <c r="C88" s="192" t="s">
        <v>14759</v>
      </c>
      <c r="D88" s="192" t="s">
        <v>14758</v>
      </c>
      <c r="E88" s="192" t="s">
        <v>14712</v>
      </c>
      <c r="F88" s="193">
        <v>34.65</v>
      </c>
      <c r="G88" s="193"/>
      <c r="H88" s="193">
        <v>29.56</v>
      </c>
      <c r="I88" s="194"/>
      <c r="J88" s="195"/>
      <c r="K88" s="193"/>
      <c r="L88" s="196"/>
    </row>
    <row r="89" spans="1:1021 1026:3071 3073:4093 4098:6143 6145:7165 7170:9215 9217:10237 10242:12287 12289:13309 13314:15359 15361:16381">
      <c r="A89" s="191"/>
      <c r="B89" s="192" t="s">
        <v>14740</v>
      </c>
      <c r="C89" s="192" t="s">
        <v>14759</v>
      </c>
      <c r="D89" s="192" t="s">
        <v>14758</v>
      </c>
      <c r="E89" s="192" t="s">
        <v>14713</v>
      </c>
      <c r="F89" s="193">
        <v>34.950000000000003</v>
      </c>
      <c r="G89" s="193"/>
      <c r="H89" s="193">
        <v>29.56</v>
      </c>
      <c r="I89" s="194"/>
      <c r="J89" s="195"/>
      <c r="K89" s="193"/>
      <c r="L89" s="196"/>
    </row>
    <row r="90" spans="1:1021 1026:3071 3073:4093 4098:6143 6145:7165 7170:9215 9217:10237 10242:12287 12289:13309 13314:15359 15361:16381">
      <c r="A90" s="185">
        <v>51</v>
      </c>
      <c r="B90" s="186" t="s">
        <v>14729</v>
      </c>
      <c r="C90" s="186" t="s">
        <v>14760</v>
      </c>
      <c r="D90" s="186" t="s">
        <v>14761</v>
      </c>
      <c r="E90" s="186" t="s">
        <v>14730</v>
      </c>
      <c r="F90" s="187">
        <v>45.93</v>
      </c>
      <c r="G90" s="187"/>
      <c r="H90" s="187">
        <v>33.82</v>
      </c>
      <c r="I90" s="202"/>
      <c r="J90" s="203"/>
      <c r="K90" s="187"/>
      <c r="L90" s="190"/>
      <c r="M90" s="208"/>
      <c r="R90" s="209"/>
      <c r="S90" s="209"/>
      <c r="T90" s="209"/>
      <c r="U90" s="210"/>
      <c r="V90" s="211"/>
      <c r="W90" s="209"/>
      <c r="Y90" s="208"/>
      <c r="AD90" s="209"/>
      <c r="AE90" s="209"/>
      <c r="AF90" s="209"/>
      <c r="AG90" s="210"/>
      <c r="AH90" s="211"/>
      <c r="AI90" s="209"/>
      <c r="AK90" s="208"/>
      <c r="AP90" s="209"/>
      <c r="AQ90" s="209"/>
      <c r="AR90" s="209"/>
      <c r="AS90" s="210"/>
      <c r="AT90" s="211"/>
      <c r="AU90" s="209"/>
      <c r="AW90" s="208"/>
      <c r="BB90" s="209"/>
      <c r="BC90" s="209"/>
      <c r="BD90" s="209"/>
      <c r="BE90" s="210"/>
      <c r="BF90" s="211"/>
      <c r="BG90" s="209"/>
      <c r="BI90" s="208"/>
      <c r="BN90" s="209"/>
      <c r="BO90" s="209"/>
      <c r="BP90" s="209"/>
      <c r="BQ90" s="210"/>
      <c r="BR90" s="211"/>
      <c r="BS90" s="209"/>
      <c r="BU90" s="208"/>
      <c r="BZ90" s="209"/>
      <c r="CA90" s="209"/>
      <c r="CB90" s="209"/>
      <c r="CC90" s="210"/>
      <c r="CD90" s="211"/>
      <c r="CE90" s="209"/>
      <c r="CG90" s="208"/>
      <c r="CL90" s="209"/>
      <c r="CM90" s="209"/>
      <c r="CN90" s="209"/>
      <c r="CO90" s="210"/>
      <c r="CP90" s="211"/>
      <c r="CQ90" s="209"/>
      <c r="CS90" s="208"/>
      <c r="CX90" s="209"/>
      <c r="CY90" s="209"/>
      <c r="CZ90" s="209"/>
      <c r="DA90" s="210"/>
      <c r="DB90" s="211"/>
      <c r="DC90" s="209"/>
      <c r="DE90" s="208"/>
      <c r="DJ90" s="209"/>
      <c r="DK90" s="209"/>
      <c r="DL90" s="209"/>
      <c r="DM90" s="210"/>
      <c r="DN90" s="211"/>
      <c r="DO90" s="209"/>
      <c r="DQ90" s="208"/>
      <c r="DV90" s="209"/>
      <c r="DW90" s="209"/>
      <c r="DX90" s="209"/>
      <c r="DY90" s="210"/>
      <c r="DZ90" s="211"/>
      <c r="EA90" s="209"/>
      <c r="EC90" s="208"/>
      <c r="EH90" s="209"/>
      <c r="EI90" s="209"/>
      <c r="EJ90" s="209"/>
      <c r="EK90" s="210"/>
      <c r="EL90" s="211"/>
      <c r="EM90" s="209"/>
      <c r="EO90" s="208"/>
      <c r="ET90" s="209"/>
      <c r="EU90" s="209"/>
      <c r="EV90" s="209"/>
      <c r="EW90" s="210"/>
      <c r="EX90" s="211"/>
      <c r="EY90" s="209"/>
      <c r="FA90" s="208"/>
      <c r="FF90" s="209"/>
      <c r="FG90" s="209"/>
      <c r="FH90" s="209"/>
      <c r="FI90" s="210"/>
      <c r="FJ90" s="211"/>
      <c r="FK90" s="209"/>
      <c r="FM90" s="208"/>
      <c r="FR90" s="209"/>
      <c r="FS90" s="209"/>
      <c r="FT90" s="209"/>
      <c r="FU90" s="210"/>
      <c r="FV90" s="211"/>
      <c r="FW90" s="209"/>
      <c r="FY90" s="208"/>
      <c r="GD90" s="209"/>
      <c r="GE90" s="209"/>
      <c r="GF90" s="209"/>
      <c r="GG90" s="210"/>
      <c r="GH90" s="211"/>
      <c r="GI90" s="209"/>
      <c r="GK90" s="208"/>
      <c r="GP90" s="209"/>
      <c r="GQ90" s="209"/>
      <c r="GR90" s="209"/>
      <c r="GS90" s="210"/>
      <c r="GT90" s="211"/>
      <c r="GU90" s="209"/>
      <c r="GW90" s="208"/>
      <c r="HB90" s="209"/>
      <c r="HC90" s="209"/>
      <c r="HD90" s="209"/>
      <c r="HE90" s="210"/>
      <c r="HF90" s="211"/>
      <c r="HG90" s="209"/>
      <c r="HI90" s="208"/>
      <c r="HN90" s="209"/>
      <c r="HO90" s="209"/>
      <c r="HP90" s="209"/>
      <c r="HQ90" s="210"/>
      <c r="HR90" s="211"/>
      <c r="HS90" s="209"/>
      <c r="HU90" s="208"/>
      <c r="HZ90" s="209"/>
      <c r="IA90" s="209"/>
      <c r="IB90" s="209"/>
      <c r="IC90" s="210"/>
      <c r="ID90" s="211"/>
      <c r="IE90" s="209"/>
      <c r="IG90" s="208"/>
      <c r="IL90" s="209"/>
      <c r="IM90" s="209"/>
      <c r="IN90" s="209"/>
      <c r="IO90" s="210"/>
      <c r="IP90" s="211"/>
      <c r="IQ90" s="209"/>
      <c r="IS90" s="208"/>
      <c r="IX90" s="209"/>
      <c r="IY90" s="209"/>
      <c r="IZ90" s="209"/>
      <c r="JA90" s="210"/>
      <c r="JB90" s="211"/>
      <c r="JC90" s="209"/>
      <c r="JE90" s="208"/>
      <c r="JJ90" s="209"/>
      <c r="JK90" s="209"/>
      <c r="JL90" s="209"/>
      <c r="JM90" s="210"/>
      <c r="JN90" s="211"/>
      <c r="JO90" s="209"/>
      <c r="JQ90" s="208"/>
      <c r="JV90" s="209"/>
      <c r="JW90" s="209"/>
      <c r="JX90" s="209"/>
      <c r="JY90" s="210"/>
      <c r="JZ90" s="211"/>
      <c r="KA90" s="209"/>
      <c r="KC90" s="208"/>
      <c r="KH90" s="209"/>
      <c r="KI90" s="209"/>
      <c r="KJ90" s="209"/>
      <c r="KK90" s="210"/>
      <c r="KL90" s="211"/>
      <c r="KM90" s="209"/>
      <c r="KO90" s="208"/>
      <c r="KT90" s="209"/>
      <c r="KU90" s="209"/>
      <c r="KV90" s="209"/>
      <c r="KW90" s="210"/>
      <c r="KX90" s="211"/>
      <c r="KY90" s="209"/>
      <c r="LA90" s="208"/>
      <c r="LF90" s="209"/>
      <c r="LG90" s="209"/>
      <c r="LH90" s="209"/>
      <c r="LI90" s="210"/>
      <c r="LJ90" s="211"/>
      <c r="LK90" s="209"/>
      <c r="LM90" s="208"/>
      <c r="LR90" s="209"/>
      <c r="LS90" s="209"/>
      <c r="LT90" s="209"/>
      <c r="LU90" s="210"/>
      <c r="LV90" s="211"/>
      <c r="LW90" s="209"/>
      <c r="LY90" s="208"/>
      <c r="MD90" s="209"/>
      <c r="ME90" s="209"/>
      <c r="MF90" s="209"/>
      <c r="MG90" s="210"/>
      <c r="MH90" s="211"/>
      <c r="MI90" s="209"/>
      <c r="MK90" s="208"/>
      <c r="MP90" s="209"/>
      <c r="MQ90" s="209"/>
      <c r="MR90" s="209"/>
      <c r="MS90" s="210"/>
      <c r="MT90" s="211"/>
      <c r="MU90" s="209"/>
      <c r="MW90" s="208"/>
      <c r="NB90" s="209"/>
      <c r="NC90" s="209"/>
      <c r="ND90" s="209"/>
      <c r="NE90" s="210"/>
      <c r="NF90" s="211"/>
      <c r="NG90" s="209"/>
      <c r="NI90" s="208"/>
      <c r="NN90" s="209"/>
      <c r="NO90" s="209"/>
      <c r="NP90" s="209"/>
      <c r="NQ90" s="210"/>
      <c r="NR90" s="211"/>
      <c r="NS90" s="209"/>
      <c r="NU90" s="208"/>
      <c r="NZ90" s="209"/>
      <c r="OA90" s="209"/>
      <c r="OB90" s="209"/>
      <c r="OC90" s="210"/>
      <c r="OD90" s="211"/>
      <c r="OE90" s="209"/>
      <c r="OG90" s="208"/>
      <c r="OL90" s="209"/>
      <c r="OM90" s="209"/>
      <c r="ON90" s="209"/>
      <c r="OO90" s="210"/>
      <c r="OP90" s="211"/>
      <c r="OQ90" s="209"/>
      <c r="OS90" s="208"/>
      <c r="OX90" s="209"/>
      <c r="OY90" s="209"/>
      <c r="OZ90" s="209"/>
      <c r="PA90" s="210"/>
      <c r="PB90" s="211"/>
      <c r="PC90" s="209"/>
      <c r="PE90" s="208"/>
      <c r="PJ90" s="209"/>
      <c r="PK90" s="209"/>
      <c r="PL90" s="209"/>
      <c r="PM90" s="210"/>
      <c r="PN90" s="211"/>
      <c r="PO90" s="209"/>
      <c r="PQ90" s="208"/>
      <c r="PV90" s="209"/>
      <c r="PW90" s="209"/>
      <c r="PX90" s="209"/>
      <c r="PY90" s="210"/>
      <c r="PZ90" s="211"/>
      <c r="QA90" s="209"/>
      <c r="QC90" s="208"/>
      <c r="QH90" s="209"/>
      <c r="QI90" s="209"/>
      <c r="QJ90" s="209"/>
      <c r="QK90" s="210"/>
      <c r="QL90" s="211"/>
      <c r="QM90" s="209"/>
      <c r="QO90" s="208"/>
      <c r="QT90" s="209"/>
      <c r="QU90" s="209"/>
      <c r="QV90" s="209"/>
      <c r="QW90" s="210"/>
      <c r="QX90" s="211"/>
      <c r="QY90" s="209"/>
      <c r="RA90" s="208"/>
      <c r="RF90" s="209"/>
      <c r="RG90" s="209"/>
      <c r="RH90" s="209"/>
      <c r="RI90" s="210"/>
      <c r="RJ90" s="211"/>
      <c r="RK90" s="209"/>
      <c r="RM90" s="208"/>
      <c r="RR90" s="209"/>
      <c r="RS90" s="209"/>
      <c r="RT90" s="209"/>
      <c r="RU90" s="210"/>
      <c r="RV90" s="211"/>
      <c r="RW90" s="209"/>
      <c r="RY90" s="208"/>
      <c r="SD90" s="209"/>
      <c r="SE90" s="209"/>
      <c r="SF90" s="209"/>
      <c r="SG90" s="210"/>
      <c r="SH90" s="211"/>
      <c r="SI90" s="209"/>
      <c r="SK90" s="208"/>
      <c r="SP90" s="209"/>
      <c r="SQ90" s="209"/>
      <c r="SR90" s="209"/>
      <c r="SS90" s="210"/>
      <c r="ST90" s="211"/>
      <c r="SU90" s="209"/>
      <c r="SW90" s="208"/>
      <c r="TB90" s="209"/>
      <c r="TC90" s="209"/>
      <c r="TD90" s="209"/>
      <c r="TE90" s="210"/>
      <c r="TF90" s="211"/>
      <c r="TG90" s="209"/>
      <c r="TI90" s="208"/>
      <c r="TN90" s="209"/>
      <c r="TO90" s="209"/>
      <c r="TP90" s="209"/>
      <c r="TQ90" s="210"/>
      <c r="TR90" s="211"/>
      <c r="TS90" s="209"/>
      <c r="TU90" s="208"/>
      <c r="TZ90" s="209"/>
      <c r="UA90" s="209"/>
      <c r="UB90" s="209"/>
      <c r="UC90" s="210"/>
      <c r="UD90" s="211"/>
      <c r="UE90" s="209"/>
      <c r="UG90" s="208"/>
      <c r="UL90" s="209"/>
      <c r="UM90" s="209"/>
      <c r="UN90" s="209"/>
      <c r="UO90" s="210"/>
      <c r="UP90" s="211"/>
      <c r="UQ90" s="209"/>
      <c r="US90" s="208"/>
      <c r="UX90" s="209"/>
      <c r="UY90" s="209"/>
      <c r="UZ90" s="209"/>
      <c r="VA90" s="210"/>
      <c r="VB90" s="211"/>
      <c r="VC90" s="209"/>
      <c r="VE90" s="208"/>
      <c r="VJ90" s="209"/>
      <c r="VK90" s="209"/>
      <c r="VL90" s="209"/>
      <c r="VM90" s="210"/>
      <c r="VN90" s="211"/>
      <c r="VO90" s="209"/>
      <c r="VQ90" s="208"/>
      <c r="VV90" s="209"/>
      <c r="VW90" s="209"/>
      <c r="VX90" s="209"/>
      <c r="VY90" s="210"/>
      <c r="VZ90" s="211"/>
      <c r="WA90" s="209"/>
      <c r="WC90" s="208"/>
      <c r="WH90" s="209"/>
      <c r="WI90" s="209"/>
      <c r="WJ90" s="209"/>
      <c r="WK90" s="210"/>
      <c r="WL90" s="211"/>
      <c r="WM90" s="209"/>
      <c r="WO90" s="208"/>
      <c r="WT90" s="209"/>
      <c r="WU90" s="209"/>
      <c r="WV90" s="209"/>
      <c r="WW90" s="210"/>
      <c r="WX90" s="211"/>
      <c r="WY90" s="209"/>
      <c r="XA90" s="208"/>
      <c r="XF90" s="209"/>
      <c r="XG90" s="209"/>
      <c r="XH90" s="209"/>
      <c r="XI90" s="210"/>
      <c r="XJ90" s="211"/>
      <c r="XK90" s="209"/>
      <c r="XM90" s="208"/>
      <c r="XR90" s="209"/>
      <c r="XS90" s="209"/>
      <c r="XT90" s="209"/>
      <c r="XU90" s="210"/>
      <c r="XV90" s="211"/>
      <c r="XW90" s="209"/>
      <c r="XY90" s="208"/>
      <c r="YD90" s="209"/>
      <c r="YE90" s="209"/>
      <c r="YF90" s="209"/>
      <c r="YG90" s="210"/>
      <c r="YH90" s="211"/>
      <c r="YI90" s="209"/>
      <c r="YK90" s="208"/>
      <c r="YP90" s="209"/>
      <c r="YQ90" s="209"/>
      <c r="YR90" s="209"/>
      <c r="YS90" s="210"/>
      <c r="YT90" s="211"/>
      <c r="YU90" s="209"/>
      <c r="YW90" s="208"/>
      <c r="ZB90" s="209"/>
      <c r="ZC90" s="209"/>
      <c r="ZD90" s="209"/>
      <c r="ZE90" s="210"/>
      <c r="ZF90" s="211"/>
      <c r="ZG90" s="209"/>
      <c r="ZI90" s="208"/>
      <c r="ZN90" s="209"/>
      <c r="ZO90" s="209"/>
      <c r="ZP90" s="209"/>
      <c r="ZQ90" s="210"/>
      <c r="ZR90" s="211"/>
      <c r="ZS90" s="209"/>
      <c r="ZU90" s="208"/>
      <c r="ZZ90" s="209"/>
      <c r="AAA90" s="209"/>
      <c r="AAB90" s="209"/>
      <c r="AAC90" s="210"/>
      <c r="AAD90" s="211"/>
      <c r="AAE90" s="209"/>
      <c r="AAG90" s="208"/>
      <c r="AAL90" s="209"/>
      <c r="AAM90" s="209"/>
      <c r="AAN90" s="209"/>
      <c r="AAO90" s="210"/>
      <c r="AAP90" s="211"/>
      <c r="AAQ90" s="209"/>
      <c r="AAS90" s="208"/>
      <c r="AAX90" s="209"/>
      <c r="AAY90" s="209"/>
      <c r="AAZ90" s="209"/>
      <c r="ABA90" s="210"/>
      <c r="ABB90" s="211"/>
      <c r="ABC90" s="209"/>
      <c r="ABE90" s="208"/>
      <c r="ABJ90" s="209"/>
      <c r="ABK90" s="209"/>
      <c r="ABL90" s="209"/>
      <c r="ABM90" s="210"/>
      <c r="ABN90" s="211"/>
      <c r="ABO90" s="209"/>
      <c r="ABQ90" s="208"/>
      <c r="ABV90" s="209"/>
      <c r="ABW90" s="209"/>
      <c r="ABX90" s="209"/>
      <c r="ABY90" s="210"/>
      <c r="ABZ90" s="211"/>
      <c r="ACA90" s="209"/>
      <c r="ACC90" s="208"/>
      <c r="ACH90" s="209"/>
      <c r="ACI90" s="209"/>
      <c r="ACJ90" s="209"/>
      <c r="ACK90" s="210"/>
      <c r="ACL90" s="211"/>
      <c r="ACM90" s="209"/>
      <c r="ACO90" s="208"/>
      <c r="ACT90" s="209"/>
      <c r="ACU90" s="209"/>
      <c r="ACV90" s="209"/>
      <c r="ACW90" s="210"/>
      <c r="ACX90" s="211"/>
      <c r="ACY90" s="209"/>
      <c r="ADA90" s="208"/>
      <c r="ADF90" s="209"/>
      <c r="ADG90" s="209"/>
      <c r="ADH90" s="209"/>
      <c r="ADI90" s="210"/>
      <c r="ADJ90" s="211"/>
      <c r="ADK90" s="209"/>
      <c r="ADM90" s="208"/>
      <c r="ADR90" s="209"/>
      <c r="ADS90" s="209"/>
      <c r="ADT90" s="209"/>
      <c r="ADU90" s="210"/>
      <c r="ADV90" s="211"/>
      <c r="ADW90" s="209"/>
      <c r="ADY90" s="208"/>
      <c r="AED90" s="209"/>
      <c r="AEE90" s="209"/>
      <c r="AEF90" s="209"/>
      <c r="AEG90" s="210"/>
      <c r="AEH90" s="211"/>
      <c r="AEI90" s="209"/>
      <c r="AEK90" s="208"/>
      <c r="AEP90" s="209"/>
      <c r="AEQ90" s="209"/>
      <c r="AER90" s="209"/>
      <c r="AES90" s="210"/>
      <c r="AET90" s="211"/>
      <c r="AEU90" s="209"/>
      <c r="AEW90" s="208"/>
      <c r="AFB90" s="209"/>
      <c r="AFC90" s="209"/>
      <c r="AFD90" s="209"/>
      <c r="AFE90" s="210"/>
      <c r="AFF90" s="211"/>
      <c r="AFG90" s="209"/>
      <c r="AFI90" s="208"/>
      <c r="AFN90" s="209"/>
      <c r="AFO90" s="209"/>
      <c r="AFP90" s="209"/>
      <c r="AFQ90" s="210"/>
      <c r="AFR90" s="211"/>
      <c r="AFS90" s="209"/>
      <c r="AFU90" s="208"/>
      <c r="AFZ90" s="209"/>
      <c r="AGA90" s="209"/>
      <c r="AGB90" s="209"/>
      <c r="AGC90" s="210"/>
      <c r="AGD90" s="211"/>
      <c r="AGE90" s="209"/>
      <c r="AGG90" s="208"/>
      <c r="AGL90" s="209"/>
      <c r="AGM90" s="209"/>
      <c r="AGN90" s="209"/>
      <c r="AGO90" s="210"/>
      <c r="AGP90" s="211"/>
      <c r="AGQ90" s="209"/>
      <c r="AGS90" s="208"/>
      <c r="AGX90" s="209"/>
      <c r="AGY90" s="209"/>
      <c r="AGZ90" s="209"/>
      <c r="AHA90" s="210"/>
      <c r="AHB90" s="211"/>
      <c r="AHC90" s="209"/>
      <c r="AHE90" s="208"/>
      <c r="AHJ90" s="209"/>
      <c r="AHK90" s="209"/>
      <c r="AHL90" s="209"/>
      <c r="AHM90" s="210"/>
      <c r="AHN90" s="211"/>
      <c r="AHO90" s="209"/>
      <c r="AHQ90" s="208"/>
      <c r="AHV90" s="209"/>
      <c r="AHW90" s="209"/>
      <c r="AHX90" s="209"/>
      <c r="AHY90" s="210"/>
      <c r="AHZ90" s="211"/>
      <c r="AIA90" s="209"/>
      <c r="AIC90" s="208"/>
      <c r="AIH90" s="209"/>
      <c r="AII90" s="209"/>
      <c r="AIJ90" s="209"/>
      <c r="AIK90" s="210"/>
      <c r="AIL90" s="211"/>
      <c r="AIM90" s="209"/>
      <c r="AIO90" s="208"/>
      <c r="AIT90" s="209"/>
      <c r="AIU90" s="209"/>
      <c r="AIV90" s="209"/>
      <c r="AIW90" s="210"/>
      <c r="AIX90" s="211"/>
      <c r="AIY90" s="209"/>
      <c r="AJA90" s="208"/>
      <c r="AJF90" s="209"/>
      <c r="AJG90" s="209"/>
      <c r="AJH90" s="209"/>
      <c r="AJI90" s="210"/>
      <c r="AJJ90" s="211"/>
      <c r="AJK90" s="209"/>
      <c r="AJM90" s="208"/>
      <c r="AJR90" s="209"/>
      <c r="AJS90" s="209"/>
      <c r="AJT90" s="209"/>
      <c r="AJU90" s="210"/>
      <c r="AJV90" s="211"/>
      <c r="AJW90" s="209"/>
      <c r="AJY90" s="208"/>
      <c r="AKD90" s="209"/>
      <c r="AKE90" s="209"/>
      <c r="AKF90" s="209"/>
      <c r="AKG90" s="210"/>
      <c r="AKH90" s="211"/>
      <c r="AKI90" s="209"/>
      <c r="AKK90" s="208"/>
      <c r="AKP90" s="209"/>
      <c r="AKQ90" s="209"/>
      <c r="AKR90" s="209"/>
      <c r="AKS90" s="210"/>
      <c r="AKT90" s="211"/>
      <c r="AKU90" s="209"/>
      <c r="AKW90" s="208"/>
      <c r="ALB90" s="209"/>
      <c r="ALC90" s="209"/>
      <c r="ALD90" s="209"/>
      <c r="ALE90" s="210"/>
      <c r="ALF90" s="211"/>
      <c r="ALG90" s="209"/>
      <c r="ALI90" s="208"/>
      <c r="ALN90" s="209"/>
      <c r="ALO90" s="209"/>
      <c r="ALP90" s="209"/>
      <c r="ALQ90" s="210"/>
      <c r="ALR90" s="211"/>
      <c r="ALS90" s="209"/>
      <c r="ALU90" s="208"/>
      <c r="ALZ90" s="209"/>
      <c r="AMA90" s="209"/>
      <c r="AMB90" s="209"/>
      <c r="AMC90" s="210"/>
      <c r="AMD90" s="211"/>
      <c r="AME90" s="209"/>
      <c r="AMG90" s="208"/>
      <c r="AML90" s="209"/>
      <c r="AMM90" s="209"/>
      <c r="AMN90" s="209"/>
      <c r="AMO90" s="210"/>
      <c r="AMP90" s="211"/>
      <c r="AMQ90" s="209"/>
      <c r="AMS90" s="208"/>
      <c r="AMX90" s="209"/>
      <c r="AMY90" s="209"/>
      <c r="AMZ90" s="209"/>
      <c r="ANA90" s="210"/>
      <c r="ANB90" s="211"/>
      <c r="ANC90" s="209"/>
      <c r="ANE90" s="208"/>
      <c r="ANJ90" s="209"/>
      <c r="ANK90" s="209"/>
      <c r="ANL90" s="209"/>
      <c r="ANM90" s="210"/>
      <c r="ANN90" s="211"/>
      <c r="ANO90" s="209"/>
      <c r="ANQ90" s="208"/>
      <c r="ANV90" s="209"/>
      <c r="ANW90" s="209"/>
      <c r="ANX90" s="209"/>
      <c r="ANY90" s="210"/>
      <c r="ANZ90" s="211"/>
      <c r="AOA90" s="209"/>
      <c r="AOC90" s="208"/>
      <c r="AOH90" s="209"/>
      <c r="AOI90" s="209"/>
      <c r="AOJ90" s="209"/>
      <c r="AOK90" s="210"/>
      <c r="AOL90" s="211"/>
      <c r="AOM90" s="209"/>
      <c r="AOO90" s="208"/>
      <c r="AOT90" s="209"/>
      <c r="AOU90" s="209"/>
      <c r="AOV90" s="209"/>
      <c r="AOW90" s="210"/>
      <c r="AOX90" s="211"/>
      <c r="AOY90" s="209"/>
      <c r="APA90" s="208"/>
      <c r="APF90" s="209"/>
      <c r="APG90" s="209"/>
      <c r="APH90" s="209"/>
      <c r="API90" s="210"/>
      <c r="APJ90" s="211"/>
      <c r="APK90" s="209"/>
      <c r="APM90" s="208"/>
      <c r="APR90" s="209"/>
      <c r="APS90" s="209"/>
      <c r="APT90" s="209"/>
      <c r="APU90" s="210"/>
      <c r="APV90" s="211"/>
      <c r="APW90" s="209"/>
      <c r="APY90" s="208"/>
      <c r="AQD90" s="209"/>
      <c r="AQE90" s="209"/>
      <c r="AQF90" s="209"/>
      <c r="AQG90" s="210"/>
      <c r="AQH90" s="211"/>
      <c r="AQI90" s="209"/>
      <c r="AQK90" s="208"/>
      <c r="AQP90" s="209"/>
      <c r="AQQ90" s="209"/>
      <c r="AQR90" s="209"/>
      <c r="AQS90" s="210"/>
      <c r="AQT90" s="211"/>
      <c r="AQU90" s="209"/>
      <c r="AQW90" s="208"/>
      <c r="ARB90" s="209"/>
      <c r="ARC90" s="209"/>
      <c r="ARD90" s="209"/>
      <c r="ARE90" s="210"/>
      <c r="ARF90" s="211"/>
      <c r="ARG90" s="209"/>
      <c r="ARI90" s="208"/>
      <c r="ARN90" s="209"/>
      <c r="ARO90" s="209"/>
      <c r="ARP90" s="209"/>
      <c r="ARQ90" s="210"/>
      <c r="ARR90" s="211"/>
      <c r="ARS90" s="209"/>
      <c r="ARU90" s="208"/>
      <c r="ARZ90" s="209"/>
      <c r="ASA90" s="209"/>
      <c r="ASB90" s="209"/>
      <c r="ASC90" s="210"/>
      <c r="ASD90" s="211"/>
      <c r="ASE90" s="209"/>
      <c r="ASG90" s="208"/>
      <c r="ASL90" s="209"/>
      <c r="ASM90" s="209"/>
      <c r="ASN90" s="209"/>
      <c r="ASO90" s="210"/>
      <c r="ASP90" s="211"/>
      <c r="ASQ90" s="209"/>
      <c r="ASS90" s="208"/>
      <c r="ASX90" s="209"/>
      <c r="ASY90" s="209"/>
      <c r="ASZ90" s="209"/>
      <c r="ATA90" s="210"/>
      <c r="ATB90" s="211"/>
      <c r="ATC90" s="209"/>
      <c r="ATE90" s="208"/>
      <c r="ATJ90" s="209"/>
      <c r="ATK90" s="209"/>
      <c r="ATL90" s="209"/>
      <c r="ATM90" s="210"/>
      <c r="ATN90" s="211"/>
      <c r="ATO90" s="209"/>
      <c r="ATQ90" s="208"/>
      <c r="ATV90" s="209"/>
      <c r="ATW90" s="209"/>
      <c r="ATX90" s="209"/>
      <c r="ATY90" s="210"/>
      <c r="ATZ90" s="211"/>
      <c r="AUA90" s="209"/>
      <c r="AUC90" s="208"/>
      <c r="AUH90" s="209"/>
      <c r="AUI90" s="209"/>
      <c r="AUJ90" s="209"/>
      <c r="AUK90" s="210"/>
      <c r="AUL90" s="211"/>
      <c r="AUM90" s="209"/>
      <c r="AUO90" s="208"/>
      <c r="AUT90" s="209"/>
      <c r="AUU90" s="209"/>
      <c r="AUV90" s="209"/>
      <c r="AUW90" s="210"/>
      <c r="AUX90" s="211"/>
      <c r="AUY90" s="209"/>
      <c r="AVA90" s="208"/>
      <c r="AVF90" s="209"/>
      <c r="AVG90" s="209"/>
      <c r="AVH90" s="209"/>
      <c r="AVI90" s="210"/>
      <c r="AVJ90" s="211"/>
      <c r="AVK90" s="209"/>
      <c r="AVM90" s="208"/>
      <c r="AVR90" s="209"/>
      <c r="AVS90" s="209"/>
      <c r="AVT90" s="209"/>
      <c r="AVU90" s="210"/>
      <c r="AVV90" s="211"/>
      <c r="AVW90" s="209"/>
      <c r="AVY90" s="208"/>
      <c r="AWD90" s="209"/>
      <c r="AWE90" s="209"/>
      <c r="AWF90" s="209"/>
      <c r="AWG90" s="210"/>
      <c r="AWH90" s="211"/>
      <c r="AWI90" s="209"/>
      <c r="AWK90" s="208"/>
      <c r="AWP90" s="209"/>
      <c r="AWQ90" s="209"/>
      <c r="AWR90" s="209"/>
      <c r="AWS90" s="210"/>
      <c r="AWT90" s="211"/>
      <c r="AWU90" s="209"/>
      <c r="AWW90" s="208"/>
      <c r="AXB90" s="209"/>
      <c r="AXC90" s="209"/>
      <c r="AXD90" s="209"/>
      <c r="AXE90" s="210"/>
      <c r="AXF90" s="211"/>
      <c r="AXG90" s="209"/>
      <c r="AXI90" s="208"/>
      <c r="AXN90" s="209"/>
      <c r="AXO90" s="209"/>
      <c r="AXP90" s="209"/>
      <c r="AXQ90" s="210"/>
      <c r="AXR90" s="211"/>
      <c r="AXS90" s="209"/>
      <c r="AXU90" s="208"/>
      <c r="AXZ90" s="209"/>
      <c r="AYA90" s="209"/>
      <c r="AYB90" s="209"/>
      <c r="AYC90" s="210"/>
      <c r="AYD90" s="211"/>
      <c r="AYE90" s="209"/>
      <c r="AYG90" s="208"/>
      <c r="AYL90" s="209"/>
      <c r="AYM90" s="209"/>
      <c r="AYN90" s="209"/>
      <c r="AYO90" s="210"/>
      <c r="AYP90" s="211"/>
      <c r="AYQ90" s="209"/>
      <c r="AYS90" s="208"/>
      <c r="AYX90" s="209"/>
      <c r="AYY90" s="209"/>
      <c r="AYZ90" s="209"/>
      <c r="AZA90" s="210"/>
      <c r="AZB90" s="211"/>
      <c r="AZC90" s="209"/>
      <c r="AZE90" s="208"/>
      <c r="AZJ90" s="209"/>
      <c r="AZK90" s="209"/>
      <c r="AZL90" s="209"/>
      <c r="AZM90" s="210"/>
      <c r="AZN90" s="211"/>
      <c r="AZO90" s="209"/>
      <c r="AZQ90" s="208"/>
      <c r="AZV90" s="209"/>
      <c r="AZW90" s="209"/>
      <c r="AZX90" s="209"/>
      <c r="AZY90" s="210"/>
      <c r="AZZ90" s="211"/>
      <c r="BAA90" s="209"/>
      <c r="BAC90" s="208"/>
      <c r="BAH90" s="209"/>
      <c r="BAI90" s="209"/>
      <c r="BAJ90" s="209"/>
      <c r="BAK90" s="210"/>
      <c r="BAL90" s="211"/>
      <c r="BAM90" s="209"/>
      <c r="BAO90" s="208"/>
      <c r="BAT90" s="209"/>
      <c r="BAU90" s="209"/>
      <c r="BAV90" s="209"/>
      <c r="BAW90" s="210"/>
      <c r="BAX90" s="211"/>
      <c r="BAY90" s="209"/>
      <c r="BBA90" s="208"/>
      <c r="BBF90" s="209"/>
      <c r="BBG90" s="209"/>
      <c r="BBH90" s="209"/>
      <c r="BBI90" s="210"/>
      <c r="BBJ90" s="211"/>
      <c r="BBK90" s="209"/>
      <c r="BBM90" s="208"/>
      <c r="BBR90" s="209"/>
      <c r="BBS90" s="209"/>
      <c r="BBT90" s="209"/>
      <c r="BBU90" s="210"/>
      <c r="BBV90" s="211"/>
      <c r="BBW90" s="209"/>
      <c r="BBY90" s="208"/>
      <c r="BCD90" s="209"/>
      <c r="BCE90" s="209"/>
      <c r="BCF90" s="209"/>
      <c r="BCG90" s="210"/>
      <c r="BCH90" s="211"/>
      <c r="BCI90" s="209"/>
      <c r="BCK90" s="208"/>
      <c r="BCP90" s="209"/>
      <c r="BCQ90" s="209"/>
      <c r="BCR90" s="209"/>
      <c r="BCS90" s="210"/>
      <c r="BCT90" s="211"/>
      <c r="BCU90" s="209"/>
      <c r="BCW90" s="208"/>
      <c r="BDB90" s="209"/>
      <c r="BDC90" s="209"/>
      <c r="BDD90" s="209"/>
      <c r="BDE90" s="210"/>
      <c r="BDF90" s="211"/>
      <c r="BDG90" s="209"/>
      <c r="BDI90" s="208"/>
      <c r="BDN90" s="209"/>
      <c r="BDO90" s="209"/>
      <c r="BDP90" s="209"/>
      <c r="BDQ90" s="210"/>
      <c r="BDR90" s="211"/>
      <c r="BDS90" s="209"/>
      <c r="BDU90" s="208"/>
      <c r="BDZ90" s="209"/>
      <c r="BEA90" s="209"/>
      <c r="BEB90" s="209"/>
      <c r="BEC90" s="210"/>
      <c r="BED90" s="211"/>
      <c r="BEE90" s="209"/>
      <c r="BEG90" s="208"/>
      <c r="BEL90" s="209"/>
      <c r="BEM90" s="209"/>
      <c r="BEN90" s="209"/>
      <c r="BEO90" s="210"/>
      <c r="BEP90" s="211"/>
      <c r="BEQ90" s="209"/>
      <c r="BES90" s="208"/>
      <c r="BEX90" s="209"/>
      <c r="BEY90" s="209"/>
      <c r="BEZ90" s="209"/>
      <c r="BFA90" s="210"/>
      <c r="BFB90" s="211"/>
      <c r="BFC90" s="209"/>
      <c r="BFE90" s="208"/>
      <c r="BFJ90" s="209"/>
      <c r="BFK90" s="209"/>
      <c r="BFL90" s="209"/>
      <c r="BFM90" s="210"/>
      <c r="BFN90" s="211"/>
      <c r="BFO90" s="209"/>
      <c r="BFQ90" s="208"/>
      <c r="BFV90" s="209"/>
      <c r="BFW90" s="209"/>
      <c r="BFX90" s="209"/>
      <c r="BFY90" s="210"/>
      <c r="BFZ90" s="211"/>
      <c r="BGA90" s="209"/>
      <c r="BGC90" s="208"/>
      <c r="BGH90" s="209"/>
      <c r="BGI90" s="209"/>
      <c r="BGJ90" s="209"/>
      <c r="BGK90" s="210"/>
      <c r="BGL90" s="211"/>
      <c r="BGM90" s="209"/>
      <c r="BGO90" s="208"/>
      <c r="BGT90" s="209"/>
      <c r="BGU90" s="209"/>
      <c r="BGV90" s="209"/>
      <c r="BGW90" s="210"/>
      <c r="BGX90" s="211"/>
      <c r="BGY90" s="209"/>
      <c r="BHA90" s="208"/>
      <c r="BHF90" s="209"/>
      <c r="BHG90" s="209"/>
      <c r="BHH90" s="209"/>
      <c r="BHI90" s="210"/>
      <c r="BHJ90" s="211"/>
      <c r="BHK90" s="209"/>
      <c r="BHM90" s="208"/>
      <c r="BHR90" s="209"/>
      <c r="BHS90" s="209"/>
      <c r="BHT90" s="209"/>
      <c r="BHU90" s="210"/>
      <c r="BHV90" s="211"/>
      <c r="BHW90" s="209"/>
      <c r="BHY90" s="208"/>
      <c r="BID90" s="209"/>
      <c r="BIE90" s="209"/>
      <c r="BIF90" s="209"/>
      <c r="BIG90" s="210"/>
      <c r="BIH90" s="211"/>
      <c r="BII90" s="209"/>
      <c r="BIK90" s="208"/>
      <c r="BIP90" s="209"/>
      <c r="BIQ90" s="209"/>
      <c r="BIR90" s="209"/>
      <c r="BIS90" s="210"/>
      <c r="BIT90" s="211"/>
      <c r="BIU90" s="209"/>
      <c r="BIW90" s="208"/>
      <c r="BJB90" s="209"/>
      <c r="BJC90" s="209"/>
      <c r="BJD90" s="209"/>
      <c r="BJE90" s="210"/>
      <c r="BJF90" s="211"/>
      <c r="BJG90" s="209"/>
      <c r="BJI90" s="208"/>
      <c r="BJN90" s="209"/>
      <c r="BJO90" s="209"/>
      <c r="BJP90" s="209"/>
      <c r="BJQ90" s="210"/>
      <c r="BJR90" s="211"/>
      <c r="BJS90" s="209"/>
      <c r="BJU90" s="208"/>
      <c r="BJZ90" s="209"/>
      <c r="BKA90" s="209"/>
      <c r="BKB90" s="209"/>
      <c r="BKC90" s="210"/>
      <c r="BKD90" s="211"/>
      <c r="BKE90" s="209"/>
      <c r="BKG90" s="208"/>
      <c r="BKL90" s="209"/>
      <c r="BKM90" s="209"/>
      <c r="BKN90" s="209"/>
      <c r="BKO90" s="210"/>
      <c r="BKP90" s="211"/>
      <c r="BKQ90" s="209"/>
      <c r="BKS90" s="208"/>
      <c r="BKX90" s="209"/>
      <c r="BKY90" s="209"/>
      <c r="BKZ90" s="209"/>
      <c r="BLA90" s="210"/>
      <c r="BLB90" s="211"/>
      <c r="BLC90" s="209"/>
      <c r="BLE90" s="208"/>
      <c r="BLJ90" s="209"/>
      <c r="BLK90" s="209"/>
      <c r="BLL90" s="209"/>
      <c r="BLM90" s="210"/>
      <c r="BLN90" s="211"/>
      <c r="BLO90" s="209"/>
      <c r="BLQ90" s="208"/>
      <c r="BLV90" s="209"/>
      <c r="BLW90" s="209"/>
      <c r="BLX90" s="209"/>
      <c r="BLY90" s="210"/>
      <c r="BLZ90" s="211"/>
      <c r="BMA90" s="209"/>
      <c r="BMC90" s="208"/>
      <c r="BMH90" s="209"/>
      <c r="BMI90" s="209"/>
      <c r="BMJ90" s="209"/>
      <c r="BMK90" s="210"/>
      <c r="BML90" s="211"/>
      <c r="BMM90" s="209"/>
      <c r="BMO90" s="208"/>
      <c r="BMT90" s="209"/>
      <c r="BMU90" s="209"/>
      <c r="BMV90" s="209"/>
      <c r="BMW90" s="210"/>
      <c r="BMX90" s="211"/>
      <c r="BMY90" s="209"/>
      <c r="BNA90" s="208"/>
      <c r="BNF90" s="209"/>
      <c r="BNG90" s="209"/>
      <c r="BNH90" s="209"/>
      <c r="BNI90" s="210"/>
      <c r="BNJ90" s="211"/>
      <c r="BNK90" s="209"/>
      <c r="BNM90" s="208"/>
      <c r="BNR90" s="209"/>
      <c r="BNS90" s="209"/>
      <c r="BNT90" s="209"/>
      <c r="BNU90" s="210"/>
      <c r="BNV90" s="211"/>
      <c r="BNW90" s="209"/>
      <c r="BNY90" s="208"/>
      <c r="BOD90" s="209"/>
      <c r="BOE90" s="209"/>
      <c r="BOF90" s="209"/>
      <c r="BOG90" s="210"/>
      <c r="BOH90" s="211"/>
      <c r="BOI90" s="209"/>
      <c r="BOK90" s="208"/>
      <c r="BOP90" s="209"/>
      <c r="BOQ90" s="209"/>
      <c r="BOR90" s="209"/>
      <c r="BOS90" s="210"/>
      <c r="BOT90" s="211"/>
      <c r="BOU90" s="209"/>
      <c r="BOW90" s="208"/>
      <c r="BPB90" s="209"/>
      <c r="BPC90" s="209"/>
      <c r="BPD90" s="209"/>
      <c r="BPE90" s="210"/>
      <c r="BPF90" s="211"/>
      <c r="BPG90" s="209"/>
      <c r="BPI90" s="208"/>
      <c r="BPN90" s="209"/>
      <c r="BPO90" s="209"/>
      <c r="BPP90" s="209"/>
      <c r="BPQ90" s="210"/>
      <c r="BPR90" s="211"/>
      <c r="BPS90" s="209"/>
      <c r="BPU90" s="208"/>
      <c r="BPZ90" s="209"/>
      <c r="BQA90" s="209"/>
      <c r="BQB90" s="209"/>
      <c r="BQC90" s="210"/>
      <c r="BQD90" s="211"/>
      <c r="BQE90" s="209"/>
      <c r="BQG90" s="208"/>
      <c r="BQL90" s="209"/>
      <c r="BQM90" s="209"/>
      <c r="BQN90" s="209"/>
      <c r="BQO90" s="210"/>
      <c r="BQP90" s="211"/>
      <c r="BQQ90" s="209"/>
      <c r="BQS90" s="208"/>
      <c r="BQX90" s="209"/>
      <c r="BQY90" s="209"/>
      <c r="BQZ90" s="209"/>
      <c r="BRA90" s="210"/>
      <c r="BRB90" s="211"/>
      <c r="BRC90" s="209"/>
      <c r="BRE90" s="208"/>
      <c r="BRJ90" s="209"/>
      <c r="BRK90" s="209"/>
      <c r="BRL90" s="209"/>
      <c r="BRM90" s="210"/>
      <c r="BRN90" s="211"/>
      <c r="BRO90" s="209"/>
      <c r="BRQ90" s="208"/>
      <c r="BRV90" s="209"/>
      <c r="BRW90" s="209"/>
      <c r="BRX90" s="209"/>
      <c r="BRY90" s="210"/>
      <c r="BRZ90" s="211"/>
      <c r="BSA90" s="209"/>
      <c r="BSC90" s="208"/>
      <c r="BSH90" s="209"/>
      <c r="BSI90" s="209"/>
      <c r="BSJ90" s="209"/>
      <c r="BSK90" s="210"/>
      <c r="BSL90" s="211"/>
      <c r="BSM90" s="209"/>
      <c r="BSO90" s="208"/>
      <c r="BST90" s="209"/>
      <c r="BSU90" s="209"/>
      <c r="BSV90" s="209"/>
      <c r="BSW90" s="210"/>
      <c r="BSX90" s="211"/>
      <c r="BSY90" s="209"/>
      <c r="BTA90" s="208"/>
      <c r="BTF90" s="209"/>
      <c r="BTG90" s="209"/>
      <c r="BTH90" s="209"/>
      <c r="BTI90" s="210"/>
      <c r="BTJ90" s="211"/>
      <c r="BTK90" s="209"/>
      <c r="BTM90" s="208"/>
      <c r="BTR90" s="209"/>
      <c r="BTS90" s="209"/>
      <c r="BTT90" s="209"/>
      <c r="BTU90" s="210"/>
      <c r="BTV90" s="211"/>
      <c r="BTW90" s="209"/>
      <c r="BTY90" s="208"/>
      <c r="BUD90" s="209"/>
      <c r="BUE90" s="209"/>
      <c r="BUF90" s="209"/>
      <c r="BUG90" s="210"/>
      <c r="BUH90" s="211"/>
      <c r="BUI90" s="209"/>
      <c r="BUK90" s="208"/>
      <c r="BUP90" s="209"/>
      <c r="BUQ90" s="209"/>
      <c r="BUR90" s="209"/>
      <c r="BUS90" s="210"/>
      <c r="BUT90" s="211"/>
      <c r="BUU90" s="209"/>
      <c r="BUW90" s="208"/>
      <c r="BVB90" s="209"/>
      <c r="BVC90" s="209"/>
      <c r="BVD90" s="209"/>
      <c r="BVE90" s="210"/>
      <c r="BVF90" s="211"/>
      <c r="BVG90" s="209"/>
      <c r="BVI90" s="208"/>
      <c r="BVN90" s="209"/>
      <c r="BVO90" s="209"/>
      <c r="BVP90" s="209"/>
      <c r="BVQ90" s="210"/>
      <c r="BVR90" s="211"/>
      <c r="BVS90" s="209"/>
      <c r="BVU90" s="208"/>
      <c r="BVZ90" s="209"/>
      <c r="BWA90" s="209"/>
      <c r="BWB90" s="209"/>
      <c r="BWC90" s="210"/>
      <c r="BWD90" s="211"/>
      <c r="BWE90" s="209"/>
      <c r="BWG90" s="208"/>
      <c r="BWL90" s="209"/>
      <c r="BWM90" s="209"/>
      <c r="BWN90" s="209"/>
      <c r="BWO90" s="210"/>
      <c r="BWP90" s="211"/>
      <c r="BWQ90" s="209"/>
      <c r="BWS90" s="208"/>
      <c r="BWX90" s="209"/>
      <c r="BWY90" s="209"/>
      <c r="BWZ90" s="209"/>
      <c r="BXA90" s="210"/>
      <c r="BXB90" s="211"/>
      <c r="BXC90" s="209"/>
      <c r="BXE90" s="208"/>
      <c r="BXJ90" s="209"/>
      <c r="BXK90" s="209"/>
      <c r="BXL90" s="209"/>
      <c r="BXM90" s="210"/>
      <c r="BXN90" s="211"/>
      <c r="BXO90" s="209"/>
      <c r="BXQ90" s="208"/>
      <c r="BXV90" s="209"/>
      <c r="BXW90" s="209"/>
      <c r="BXX90" s="209"/>
      <c r="BXY90" s="210"/>
      <c r="BXZ90" s="211"/>
      <c r="BYA90" s="209"/>
      <c r="BYC90" s="208"/>
      <c r="BYH90" s="209"/>
      <c r="BYI90" s="209"/>
      <c r="BYJ90" s="209"/>
      <c r="BYK90" s="210"/>
      <c r="BYL90" s="211"/>
      <c r="BYM90" s="209"/>
      <c r="BYO90" s="208"/>
      <c r="BYT90" s="209"/>
      <c r="BYU90" s="209"/>
      <c r="BYV90" s="209"/>
      <c r="BYW90" s="210"/>
      <c r="BYX90" s="211"/>
      <c r="BYY90" s="209"/>
      <c r="BZA90" s="208"/>
      <c r="BZF90" s="209"/>
      <c r="BZG90" s="209"/>
      <c r="BZH90" s="209"/>
      <c r="BZI90" s="210"/>
      <c r="BZJ90" s="211"/>
      <c r="BZK90" s="209"/>
      <c r="BZM90" s="208"/>
      <c r="BZR90" s="209"/>
      <c r="BZS90" s="209"/>
      <c r="BZT90" s="209"/>
      <c r="BZU90" s="210"/>
      <c r="BZV90" s="211"/>
      <c r="BZW90" s="209"/>
      <c r="BZY90" s="208"/>
      <c r="CAD90" s="209"/>
      <c r="CAE90" s="209"/>
      <c r="CAF90" s="209"/>
      <c r="CAG90" s="210"/>
      <c r="CAH90" s="211"/>
      <c r="CAI90" s="209"/>
      <c r="CAK90" s="208"/>
      <c r="CAP90" s="209"/>
      <c r="CAQ90" s="209"/>
      <c r="CAR90" s="209"/>
      <c r="CAS90" s="210"/>
      <c r="CAT90" s="211"/>
      <c r="CAU90" s="209"/>
      <c r="CAW90" s="208"/>
      <c r="CBB90" s="209"/>
      <c r="CBC90" s="209"/>
      <c r="CBD90" s="209"/>
      <c r="CBE90" s="210"/>
      <c r="CBF90" s="211"/>
      <c r="CBG90" s="209"/>
      <c r="CBI90" s="208"/>
      <c r="CBN90" s="209"/>
      <c r="CBO90" s="209"/>
      <c r="CBP90" s="209"/>
      <c r="CBQ90" s="210"/>
      <c r="CBR90" s="211"/>
      <c r="CBS90" s="209"/>
      <c r="CBU90" s="208"/>
      <c r="CBZ90" s="209"/>
      <c r="CCA90" s="209"/>
      <c r="CCB90" s="209"/>
      <c r="CCC90" s="210"/>
      <c r="CCD90" s="211"/>
      <c r="CCE90" s="209"/>
      <c r="CCG90" s="208"/>
      <c r="CCL90" s="209"/>
      <c r="CCM90" s="209"/>
      <c r="CCN90" s="209"/>
      <c r="CCO90" s="210"/>
      <c r="CCP90" s="211"/>
      <c r="CCQ90" s="209"/>
      <c r="CCS90" s="208"/>
      <c r="CCX90" s="209"/>
      <c r="CCY90" s="209"/>
      <c r="CCZ90" s="209"/>
      <c r="CDA90" s="210"/>
      <c r="CDB90" s="211"/>
      <c r="CDC90" s="209"/>
      <c r="CDE90" s="208"/>
      <c r="CDJ90" s="209"/>
      <c r="CDK90" s="209"/>
      <c r="CDL90" s="209"/>
      <c r="CDM90" s="210"/>
      <c r="CDN90" s="211"/>
      <c r="CDO90" s="209"/>
      <c r="CDQ90" s="208"/>
      <c r="CDV90" s="209"/>
      <c r="CDW90" s="209"/>
      <c r="CDX90" s="209"/>
      <c r="CDY90" s="210"/>
      <c r="CDZ90" s="211"/>
      <c r="CEA90" s="209"/>
      <c r="CEC90" s="208"/>
      <c r="CEH90" s="209"/>
      <c r="CEI90" s="209"/>
      <c r="CEJ90" s="209"/>
      <c r="CEK90" s="210"/>
      <c r="CEL90" s="211"/>
      <c r="CEM90" s="209"/>
      <c r="CEO90" s="208"/>
      <c r="CET90" s="209"/>
      <c r="CEU90" s="209"/>
      <c r="CEV90" s="209"/>
      <c r="CEW90" s="210"/>
      <c r="CEX90" s="211"/>
      <c r="CEY90" s="209"/>
      <c r="CFA90" s="208"/>
      <c r="CFF90" s="209"/>
      <c r="CFG90" s="209"/>
      <c r="CFH90" s="209"/>
      <c r="CFI90" s="210"/>
      <c r="CFJ90" s="211"/>
      <c r="CFK90" s="209"/>
      <c r="CFM90" s="208"/>
      <c r="CFR90" s="209"/>
      <c r="CFS90" s="209"/>
      <c r="CFT90" s="209"/>
      <c r="CFU90" s="210"/>
      <c r="CFV90" s="211"/>
      <c r="CFW90" s="209"/>
      <c r="CFY90" s="208"/>
      <c r="CGD90" s="209"/>
      <c r="CGE90" s="209"/>
      <c r="CGF90" s="209"/>
      <c r="CGG90" s="210"/>
      <c r="CGH90" s="211"/>
      <c r="CGI90" s="209"/>
      <c r="CGK90" s="208"/>
      <c r="CGP90" s="209"/>
      <c r="CGQ90" s="209"/>
      <c r="CGR90" s="209"/>
      <c r="CGS90" s="210"/>
      <c r="CGT90" s="211"/>
      <c r="CGU90" s="209"/>
      <c r="CGW90" s="208"/>
      <c r="CHB90" s="209"/>
      <c r="CHC90" s="209"/>
      <c r="CHD90" s="209"/>
      <c r="CHE90" s="210"/>
      <c r="CHF90" s="211"/>
      <c r="CHG90" s="209"/>
      <c r="CHI90" s="208"/>
      <c r="CHN90" s="209"/>
      <c r="CHO90" s="209"/>
      <c r="CHP90" s="209"/>
      <c r="CHQ90" s="210"/>
      <c r="CHR90" s="211"/>
      <c r="CHS90" s="209"/>
      <c r="CHU90" s="208"/>
      <c r="CHZ90" s="209"/>
      <c r="CIA90" s="209"/>
      <c r="CIB90" s="209"/>
      <c r="CIC90" s="210"/>
      <c r="CID90" s="211"/>
      <c r="CIE90" s="209"/>
      <c r="CIG90" s="208"/>
      <c r="CIL90" s="209"/>
      <c r="CIM90" s="209"/>
      <c r="CIN90" s="209"/>
      <c r="CIO90" s="210"/>
      <c r="CIP90" s="211"/>
      <c r="CIQ90" s="209"/>
      <c r="CIS90" s="208"/>
      <c r="CIX90" s="209"/>
      <c r="CIY90" s="209"/>
      <c r="CIZ90" s="209"/>
      <c r="CJA90" s="210"/>
      <c r="CJB90" s="211"/>
      <c r="CJC90" s="209"/>
      <c r="CJE90" s="208"/>
      <c r="CJJ90" s="209"/>
      <c r="CJK90" s="209"/>
      <c r="CJL90" s="209"/>
      <c r="CJM90" s="210"/>
      <c r="CJN90" s="211"/>
      <c r="CJO90" s="209"/>
      <c r="CJQ90" s="208"/>
      <c r="CJV90" s="209"/>
      <c r="CJW90" s="209"/>
      <c r="CJX90" s="209"/>
      <c r="CJY90" s="210"/>
      <c r="CJZ90" s="211"/>
      <c r="CKA90" s="209"/>
      <c r="CKC90" s="208"/>
      <c r="CKH90" s="209"/>
      <c r="CKI90" s="209"/>
      <c r="CKJ90" s="209"/>
      <c r="CKK90" s="210"/>
      <c r="CKL90" s="211"/>
      <c r="CKM90" s="209"/>
      <c r="CKO90" s="208"/>
      <c r="CKT90" s="209"/>
      <c r="CKU90" s="209"/>
      <c r="CKV90" s="209"/>
      <c r="CKW90" s="210"/>
      <c r="CKX90" s="211"/>
      <c r="CKY90" s="209"/>
      <c r="CLA90" s="208"/>
      <c r="CLF90" s="209"/>
      <c r="CLG90" s="209"/>
      <c r="CLH90" s="209"/>
      <c r="CLI90" s="210"/>
      <c r="CLJ90" s="211"/>
      <c r="CLK90" s="209"/>
      <c r="CLM90" s="208"/>
      <c r="CLR90" s="209"/>
      <c r="CLS90" s="209"/>
      <c r="CLT90" s="209"/>
      <c r="CLU90" s="210"/>
      <c r="CLV90" s="211"/>
      <c r="CLW90" s="209"/>
      <c r="CLY90" s="208"/>
      <c r="CMD90" s="209"/>
      <c r="CME90" s="209"/>
      <c r="CMF90" s="209"/>
      <c r="CMG90" s="210"/>
      <c r="CMH90" s="211"/>
      <c r="CMI90" s="209"/>
      <c r="CMK90" s="208"/>
      <c r="CMP90" s="209"/>
      <c r="CMQ90" s="209"/>
      <c r="CMR90" s="209"/>
      <c r="CMS90" s="210"/>
      <c r="CMT90" s="211"/>
      <c r="CMU90" s="209"/>
      <c r="CMW90" s="208"/>
      <c r="CNB90" s="209"/>
      <c r="CNC90" s="209"/>
      <c r="CND90" s="209"/>
      <c r="CNE90" s="210"/>
      <c r="CNF90" s="211"/>
      <c r="CNG90" s="209"/>
      <c r="CNI90" s="208"/>
      <c r="CNN90" s="209"/>
      <c r="CNO90" s="209"/>
      <c r="CNP90" s="209"/>
      <c r="CNQ90" s="210"/>
      <c r="CNR90" s="211"/>
      <c r="CNS90" s="209"/>
      <c r="CNU90" s="208"/>
      <c r="CNZ90" s="209"/>
      <c r="COA90" s="209"/>
      <c r="COB90" s="209"/>
      <c r="COC90" s="210"/>
      <c r="COD90" s="211"/>
      <c r="COE90" s="209"/>
      <c r="COG90" s="208"/>
      <c r="COL90" s="209"/>
      <c r="COM90" s="209"/>
      <c r="CON90" s="209"/>
      <c r="COO90" s="210"/>
      <c r="COP90" s="211"/>
      <c r="COQ90" s="209"/>
      <c r="COS90" s="208"/>
      <c r="COX90" s="209"/>
      <c r="COY90" s="209"/>
      <c r="COZ90" s="209"/>
      <c r="CPA90" s="210"/>
      <c r="CPB90" s="211"/>
      <c r="CPC90" s="209"/>
      <c r="CPE90" s="208"/>
      <c r="CPJ90" s="209"/>
      <c r="CPK90" s="209"/>
      <c r="CPL90" s="209"/>
      <c r="CPM90" s="210"/>
      <c r="CPN90" s="211"/>
      <c r="CPO90" s="209"/>
      <c r="CPQ90" s="208"/>
      <c r="CPV90" s="209"/>
      <c r="CPW90" s="209"/>
      <c r="CPX90" s="209"/>
      <c r="CPY90" s="210"/>
      <c r="CPZ90" s="211"/>
      <c r="CQA90" s="209"/>
      <c r="CQC90" s="208"/>
      <c r="CQH90" s="209"/>
      <c r="CQI90" s="209"/>
      <c r="CQJ90" s="209"/>
      <c r="CQK90" s="210"/>
      <c r="CQL90" s="211"/>
      <c r="CQM90" s="209"/>
      <c r="CQO90" s="208"/>
      <c r="CQT90" s="209"/>
      <c r="CQU90" s="209"/>
      <c r="CQV90" s="209"/>
      <c r="CQW90" s="210"/>
      <c r="CQX90" s="211"/>
      <c r="CQY90" s="209"/>
      <c r="CRA90" s="208"/>
      <c r="CRF90" s="209"/>
      <c r="CRG90" s="209"/>
      <c r="CRH90" s="209"/>
      <c r="CRI90" s="210"/>
      <c r="CRJ90" s="211"/>
      <c r="CRK90" s="209"/>
      <c r="CRM90" s="208"/>
      <c r="CRR90" s="209"/>
      <c r="CRS90" s="209"/>
      <c r="CRT90" s="209"/>
      <c r="CRU90" s="210"/>
      <c r="CRV90" s="211"/>
      <c r="CRW90" s="209"/>
      <c r="CRY90" s="208"/>
      <c r="CSD90" s="209"/>
      <c r="CSE90" s="209"/>
      <c r="CSF90" s="209"/>
      <c r="CSG90" s="210"/>
      <c r="CSH90" s="211"/>
      <c r="CSI90" s="209"/>
      <c r="CSK90" s="208"/>
      <c r="CSP90" s="209"/>
      <c r="CSQ90" s="209"/>
      <c r="CSR90" s="209"/>
      <c r="CSS90" s="210"/>
      <c r="CST90" s="211"/>
      <c r="CSU90" s="209"/>
      <c r="CSW90" s="208"/>
      <c r="CTB90" s="209"/>
      <c r="CTC90" s="209"/>
      <c r="CTD90" s="209"/>
      <c r="CTE90" s="210"/>
      <c r="CTF90" s="211"/>
      <c r="CTG90" s="209"/>
      <c r="CTI90" s="208"/>
      <c r="CTN90" s="209"/>
      <c r="CTO90" s="209"/>
      <c r="CTP90" s="209"/>
      <c r="CTQ90" s="210"/>
      <c r="CTR90" s="211"/>
      <c r="CTS90" s="209"/>
      <c r="CTU90" s="208"/>
      <c r="CTZ90" s="209"/>
      <c r="CUA90" s="209"/>
      <c r="CUB90" s="209"/>
      <c r="CUC90" s="210"/>
      <c r="CUD90" s="211"/>
      <c r="CUE90" s="209"/>
      <c r="CUG90" s="208"/>
      <c r="CUL90" s="209"/>
      <c r="CUM90" s="209"/>
      <c r="CUN90" s="209"/>
      <c r="CUO90" s="210"/>
      <c r="CUP90" s="211"/>
      <c r="CUQ90" s="209"/>
      <c r="CUS90" s="208"/>
      <c r="CUX90" s="209"/>
      <c r="CUY90" s="209"/>
      <c r="CUZ90" s="209"/>
      <c r="CVA90" s="210"/>
      <c r="CVB90" s="211"/>
      <c r="CVC90" s="209"/>
      <c r="CVE90" s="208"/>
      <c r="CVJ90" s="209"/>
      <c r="CVK90" s="209"/>
      <c r="CVL90" s="209"/>
      <c r="CVM90" s="210"/>
      <c r="CVN90" s="211"/>
      <c r="CVO90" s="209"/>
      <c r="CVQ90" s="208"/>
      <c r="CVV90" s="209"/>
      <c r="CVW90" s="209"/>
      <c r="CVX90" s="209"/>
      <c r="CVY90" s="210"/>
      <c r="CVZ90" s="211"/>
      <c r="CWA90" s="209"/>
      <c r="CWC90" s="208"/>
      <c r="CWH90" s="209"/>
      <c r="CWI90" s="209"/>
      <c r="CWJ90" s="209"/>
      <c r="CWK90" s="210"/>
      <c r="CWL90" s="211"/>
      <c r="CWM90" s="209"/>
      <c r="CWO90" s="208"/>
      <c r="CWT90" s="209"/>
      <c r="CWU90" s="209"/>
      <c r="CWV90" s="209"/>
      <c r="CWW90" s="210"/>
      <c r="CWX90" s="211"/>
      <c r="CWY90" s="209"/>
      <c r="CXA90" s="208"/>
      <c r="CXF90" s="209"/>
      <c r="CXG90" s="209"/>
      <c r="CXH90" s="209"/>
      <c r="CXI90" s="210"/>
      <c r="CXJ90" s="211"/>
      <c r="CXK90" s="209"/>
      <c r="CXM90" s="208"/>
      <c r="CXR90" s="209"/>
      <c r="CXS90" s="209"/>
      <c r="CXT90" s="209"/>
      <c r="CXU90" s="210"/>
      <c r="CXV90" s="211"/>
      <c r="CXW90" s="209"/>
      <c r="CXY90" s="208"/>
      <c r="CYD90" s="209"/>
      <c r="CYE90" s="209"/>
      <c r="CYF90" s="209"/>
      <c r="CYG90" s="210"/>
      <c r="CYH90" s="211"/>
      <c r="CYI90" s="209"/>
      <c r="CYK90" s="208"/>
      <c r="CYP90" s="209"/>
      <c r="CYQ90" s="209"/>
      <c r="CYR90" s="209"/>
      <c r="CYS90" s="210"/>
      <c r="CYT90" s="211"/>
      <c r="CYU90" s="209"/>
      <c r="CYW90" s="208"/>
      <c r="CZB90" s="209"/>
      <c r="CZC90" s="209"/>
      <c r="CZD90" s="209"/>
      <c r="CZE90" s="210"/>
      <c r="CZF90" s="211"/>
      <c r="CZG90" s="209"/>
      <c r="CZI90" s="208"/>
      <c r="CZN90" s="209"/>
      <c r="CZO90" s="209"/>
      <c r="CZP90" s="209"/>
      <c r="CZQ90" s="210"/>
      <c r="CZR90" s="211"/>
      <c r="CZS90" s="209"/>
      <c r="CZU90" s="208"/>
      <c r="CZZ90" s="209"/>
      <c r="DAA90" s="209"/>
      <c r="DAB90" s="209"/>
      <c r="DAC90" s="210"/>
      <c r="DAD90" s="211"/>
      <c r="DAE90" s="209"/>
      <c r="DAG90" s="208"/>
      <c r="DAL90" s="209"/>
      <c r="DAM90" s="209"/>
      <c r="DAN90" s="209"/>
      <c r="DAO90" s="210"/>
      <c r="DAP90" s="211"/>
      <c r="DAQ90" s="209"/>
      <c r="DAS90" s="208"/>
      <c r="DAX90" s="209"/>
      <c r="DAY90" s="209"/>
      <c r="DAZ90" s="209"/>
      <c r="DBA90" s="210"/>
      <c r="DBB90" s="211"/>
      <c r="DBC90" s="209"/>
      <c r="DBE90" s="208"/>
      <c r="DBJ90" s="209"/>
      <c r="DBK90" s="209"/>
      <c r="DBL90" s="209"/>
      <c r="DBM90" s="210"/>
      <c r="DBN90" s="211"/>
      <c r="DBO90" s="209"/>
      <c r="DBQ90" s="208"/>
      <c r="DBV90" s="209"/>
      <c r="DBW90" s="209"/>
      <c r="DBX90" s="209"/>
      <c r="DBY90" s="210"/>
      <c r="DBZ90" s="211"/>
      <c r="DCA90" s="209"/>
      <c r="DCC90" s="208"/>
      <c r="DCH90" s="209"/>
      <c r="DCI90" s="209"/>
      <c r="DCJ90" s="209"/>
      <c r="DCK90" s="210"/>
      <c r="DCL90" s="211"/>
      <c r="DCM90" s="209"/>
      <c r="DCO90" s="208"/>
      <c r="DCT90" s="209"/>
      <c r="DCU90" s="209"/>
      <c r="DCV90" s="209"/>
      <c r="DCW90" s="210"/>
      <c r="DCX90" s="211"/>
      <c r="DCY90" s="209"/>
      <c r="DDA90" s="208"/>
      <c r="DDF90" s="209"/>
      <c r="DDG90" s="209"/>
      <c r="DDH90" s="209"/>
      <c r="DDI90" s="210"/>
      <c r="DDJ90" s="211"/>
      <c r="DDK90" s="209"/>
      <c r="DDM90" s="208"/>
      <c r="DDR90" s="209"/>
      <c r="DDS90" s="209"/>
      <c r="DDT90" s="209"/>
      <c r="DDU90" s="210"/>
      <c r="DDV90" s="211"/>
      <c r="DDW90" s="209"/>
      <c r="DDY90" s="208"/>
      <c r="DED90" s="209"/>
      <c r="DEE90" s="209"/>
      <c r="DEF90" s="209"/>
      <c r="DEG90" s="210"/>
      <c r="DEH90" s="211"/>
      <c r="DEI90" s="209"/>
      <c r="DEK90" s="208"/>
      <c r="DEP90" s="209"/>
      <c r="DEQ90" s="209"/>
      <c r="DER90" s="209"/>
      <c r="DES90" s="210"/>
      <c r="DET90" s="211"/>
      <c r="DEU90" s="209"/>
      <c r="DEW90" s="208"/>
      <c r="DFB90" s="209"/>
      <c r="DFC90" s="209"/>
      <c r="DFD90" s="209"/>
      <c r="DFE90" s="210"/>
      <c r="DFF90" s="211"/>
      <c r="DFG90" s="209"/>
      <c r="DFI90" s="208"/>
      <c r="DFN90" s="209"/>
      <c r="DFO90" s="209"/>
      <c r="DFP90" s="209"/>
      <c r="DFQ90" s="210"/>
      <c r="DFR90" s="211"/>
      <c r="DFS90" s="209"/>
      <c r="DFU90" s="208"/>
      <c r="DFZ90" s="209"/>
      <c r="DGA90" s="209"/>
      <c r="DGB90" s="209"/>
      <c r="DGC90" s="210"/>
      <c r="DGD90" s="211"/>
      <c r="DGE90" s="209"/>
      <c r="DGG90" s="208"/>
      <c r="DGL90" s="209"/>
      <c r="DGM90" s="209"/>
      <c r="DGN90" s="209"/>
      <c r="DGO90" s="210"/>
      <c r="DGP90" s="211"/>
      <c r="DGQ90" s="209"/>
      <c r="DGS90" s="208"/>
      <c r="DGX90" s="209"/>
      <c r="DGY90" s="209"/>
      <c r="DGZ90" s="209"/>
      <c r="DHA90" s="210"/>
      <c r="DHB90" s="211"/>
      <c r="DHC90" s="209"/>
      <c r="DHE90" s="208"/>
      <c r="DHJ90" s="209"/>
      <c r="DHK90" s="209"/>
      <c r="DHL90" s="209"/>
      <c r="DHM90" s="210"/>
      <c r="DHN90" s="211"/>
      <c r="DHO90" s="209"/>
      <c r="DHQ90" s="208"/>
      <c r="DHV90" s="209"/>
      <c r="DHW90" s="209"/>
      <c r="DHX90" s="209"/>
      <c r="DHY90" s="210"/>
      <c r="DHZ90" s="211"/>
      <c r="DIA90" s="209"/>
      <c r="DIC90" s="208"/>
      <c r="DIH90" s="209"/>
      <c r="DII90" s="209"/>
      <c r="DIJ90" s="209"/>
      <c r="DIK90" s="210"/>
      <c r="DIL90" s="211"/>
      <c r="DIM90" s="209"/>
      <c r="DIO90" s="208"/>
      <c r="DIT90" s="209"/>
      <c r="DIU90" s="209"/>
      <c r="DIV90" s="209"/>
      <c r="DIW90" s="210"/>
      <c r="DIX90" s="211"/>
      <c r="DIY90" s="209"/>
      <c r="DJA90" s="208"/>
      <c r="DJF90" s="209"/>
      <c r="DJG90" s="209"/>
      <c r="DJH90" s="209"/>
      <c r="DJI90" s="210"/>
      <c r="DJJ90" s="211"/>
      <c r="DJK90" s="209"/>
      <c r="DJM90" s="208"/>
      <c r="DJR90" s="209"/>
      <c r="DJS90" s="209"/>
      <c r="DJT90" s="209"/>
      <c r="DJU90" s="210"/>
      <c r="DJV90" s="211"/>
      <c r="DJW90" s="209"/>
      <c r="DJY90" s="208"/>
      <c r="DKD90" s="209"/>
      <c r="DKE90" s="209"/>
      <c r="DKF90" s="209"/>
      <c r="DKG90" s="210"/>
      <c r="DKH90" s="211"/>
      <c r="DKI90" s="209"/>
      <c r="DKK90" s="208"/>
      <c r="DKP90" s="209"/>
      <c r="DKQ90" s="209"/>
      <c r="DKR90" s="209"/>
      <c r="DKS90" s="210"/>
      <c r="DKT90" s="211"/>
      <c r="DKU90" s="209"/>
      <c r="DKW90" s="208"/>
      <c r="DLB90" s="209"/>
      <c r="DLC90" s="209"/>
      <c r="DLD90" s="209"/>
      <c r="DLE90" s="210"/>
      <c r="DLF90" s="211"/>
      <c r="DLG90" s="209"/>
      <c r="DLI90" s="208"/>
      <c r="DLN90" s="209"/>
      <c r="DLO90" s="209"/>
      <c r="DLP90" s="209"/>
      <c r="DLQ90" s="210"/>
      <c r="DLR90" s="211"/>
      <c r="DLS90" s="209"/>
      <c r="DLU90" s="208"/>
      <c r="DLZ90" s="209"/>
      <c r="DMA90" s="209"/>
      <c r="DMB90" s="209"/>
      <c r="DMC90" s="210"/>
      <c r="DMD90" s="211"/>
      <c r="DME90" s="209"/>
      <c r="DMG90" s="208"/>
      <c r="DML90" s="209"/>
      <c r="DMM90" s="209"/>
      <c r="DMN90" s="209"/>
      <c r="DMO90" s="210"/>
      <c r="DMP90" s="211"/>
      <c r="DMQ90" s="209"/>
      <c r="DMS90" s="208"/>
      <c r="DMX90" s="209"/>
      <c r="DMY90" s="209"/>
      <c r="DMZ90" s="209"/>
      <c r="DNA90" s="210"/>
      <c r="DNB90" s="211"/>
      <c r="DNC90" s="209"/>
      <c r="DNE90" s="208"/>
      <c r="DNJ90" s="209"/>
      <c r="DNK90" s="209"/>
      <c r="DNL90" s="209"/>
      <c r="DNM90" s="210"/>
      <c r="DNN90" s="211"/>
      <c r="DNO90" s="209"/>
      <c r="DNQ90" s="208"/>
      <c r="DNV90" s="209"/>
      <c r="DNW90" s="209"/>
      <c r="DNX90" s="209"/>
      <c r="DNY90" s="210"/>
      <c r="DNZ90" s="211"/>
      <c r="DOA90" s="209"/>
      <c r="DOC90" s="208"/>
      <c r="DOH90" s="209"/>
      <c r="DOI90" s="209"/>
      <c r="DOJ90" s="209"/>
      <c r="DOK90" s="210"/>
      <c r="DOL90" s="211"/>
      <c r="DOM90" s="209"/>
      <c r="DOO90" s="208"/>
      <c r="DOT90" s="209"/>
      <c r="DOU90" s="209"/>
      <c r="DOV90" s="209"/>
      <c r="DOW90" s="210"/>
      <c r="DOX90" s="211"/>
      <c r="DOY90" s="209"/>
      <c r="DPA90" s="208"/>
      <c r="DPF90" s="209"/>
      <c r="DPG90" s="209"/>
      <c r="DPH90" s="209"/>
      <c r="DPI90" s="210"/>
      <c r="DPJ90" s="211"/>
      <c r="DPK90" s="209"/>
      <c r="DPM90" s="208"/>
      <c r="DPR90" s="209"/>
      <c r="DPS90" s="209"/>
      <c r="DPT90" s="209"/>
      <c r="DPU90" s="210"/>
      <c r="DPV90" s="211"/>
      <c r="DPW90" s="209"/>
      <c r="DPY90" s="208"/>
      <c r="DQD90" s="209"/>
      <c r="DQE90" s="209"/>
      <c r="DQF90" s="209"/>
      <c r="DQG90" s="210"/>
      <c r="DQH90" s="211"/>
      <c r="DQI90" s="209"/>
      <c r="DQK90" s="208"/>
      <c r="DQP90" s="209"/>
      <c r="DQQ90" s="209"/>
      <c r="DQR90" s="209"/>
      <c r="DQS90" s="210"/>
      <c r="DQT90" s="211"/>
      <c r="DQU90" s="209"/>
      <c r="DQW90" s="208"/>
      <c r="DRB90" s="209"/>
      <c r="DRC90" s="209"/>
      <c r="DRD90" s="209"/>
      <c r="DRE90" s="210"/>
      <c r="DRF90" s="211"/>
      <c r="DRG90" s="209"/>
      <c r="DRI90" s="208"/>
      <c r="DRN90" s="209"/>
      <c r="DRO90" s="209"/>
      <c r="DRP90" s="209"/>
      <c r="DRQ90" s="210"/>
      <c r="DRR90" s="211"/>
      <c r="DRS90" s="209"/>
      <c r="DRU90" s="208"/>
      <c r="DRZ90" s="209"/>
      <c r="DSA90" s="209"/>
      <c r="DSB90" s="209"/>
      <c r="DSC90" s="210"/>
      <c r="DSD90" s="211"/>
      <c r="DSE90" s="209"/>
      <c r="DSG90" s="208"/>
      <c r="DSL90" s="209"/>
      <c r="DSM90" s="209"/>
      <c r="DSN90" s="209"/>
      <c r="DSO90" s="210"/>
      <c r="DSP90" s="211"/>
      <c r="DSQ90" s="209"/>
      <c r="DSS90" s="208"/>
      <c r="DSX90" s="209"/>
      <c r="DSY90" s="209"/>
      <c r="DSZ90" s="209"/>
      <c r="DTA90" s="210"/>
      <c r="DTB90" s="211"/>
      <c r="DTC90" s="209"/>
      <c r="DTE90" s="208"/>
      <c r="DTJ90" s="209"/>
      <c r="DTK90" s="209"/>
      <c r="DTL90" s="209"/>
      <c r="DTM90" s="210"/>
      <c r="DTN90" s="211"/>
      <c r="DTO90" s="209"/>
      <c r="DTQ90" s="208"/>
      <c r="DTV90" s="209"/>
      <c r="DTW90" s="209"/>
      <c r="DTX90" s="209"/>
      <c r="DTY90" s="210"/>
      <c r="DTZ90" s="211"/>
      <c r="DUA90" s="209"/>
      <c r="DUC90" s="208"/>
      <c r="DUH90" s="209"/>
      <c r="DUI90" s="209"/>
      <c r="DUJ90" s="209"/>
      <c r="DUK90" s="210"/>
      <c r="DUL90" s="211"/>
      <c r="DUM90" s="209"/>
      <c r="DUO90" s="208"/>
      <c r="DUT90" s="209"/>
      <c r="DUU90" s="209"/>
      <c r="DUV90" s="209"/>
      <c r="DUW90" s="210"/>
      <c r="DUX90" s="211"/>
      <c r="DUY90" s="209"/>
      <c r="DVA90" s="208"/>
      <c r="DVF90" s="209"/>
      <c r="DVG90" s="209"/>
      <c r="DVH90" s="209"/>
      <c r="DVI90" s="210"/>
      <c r="DVJ90" s="211"/>
      <c r="DVK90" s="209"/>
      <c r="DVM90" s="208"/>
      <c r="DVR90" s="209"/>
      <c r="DVS90" s="209"/>
      <c r="DVT90" s="209"/>
      <c r="DVU90" s="210"/>
      <c r="DVV90" s="211"/>
      <c r="DVW90" s="209"/>
      <c r="DVY90" s="208"/>
      <c r="DWD90" s="209"/>
      <c r="DWE90" s="209"/>
      <c r="DWF90" s="209"/>
      <c r="DWG90" s="210"/>
      <c r="DWH90" s="211"/>
      <c r="DWI90" s="209"/>
      <c r="DWK90" s="208"/>
      <c r="DWP90" s="209"/>
      <c r="DWQ90" s="209"/>
      <c r="DWR90" s="209"/>
      <c r="DWS90" s="210"/>
      <c r="DWT90" s="211"/>
      <c r="DWU90" s="209"/>
      <c r="DWW90" s="208"/>
      <c r="DXB90" s="209"/>
      <c r="DXC90" s="209"/>
      <c r="DXD90" s="209"/>
      <c r="DXE90" s="210"/>
      <c r="DXF90" s="211"/>
      <c r="DXG90" s="209"/>
      <c r="DXI90" s="208"/>
      <c r="DXN90" s="209"/>
      <c r="DXO90" s="209"/>
      <c r="DXP90" s="209"/>
      <c r="DXQ90" s="210"/>
      <c r="DXR90" s="211"/>
      <c r="DXS90" s="209"/>
      <c r="DXU90" s="208"/>
      <c r="DXZ90" s="209"/>
      <c r="DYA90" s="209"/>
      <c r="DYB90" s="209"/>
      <c r="DYC90" s="210"/>
      <c r="DYD90" s="211"/>
      <c r="DYE90" s="209"/>
      <c r="DYG90" s="208"/>
      <c r="DYL90" s="209"/>
      <c r="DYM90" s="209"/>
      <c r="DYN90" s="209"/>
      <c r="DYO90" s="210"/>
      <c r="DYP90" s="211"/>
      <c r="DYQ90" s="209"/>
      <c r="DYS90" s="208"/>
      <c r="DYX90" s="209"/>
      <c r="DYY90" s="209"/>
      <c r="DYZ90" s="209"/>
      <c r="DZA90" s="210"/>
      <c r="DZB90" s="211"/>
      <c r="DZC90" s="209"/>
      <c r="DZE90" s="208"/>
      <c r="DZJ90" s="209"/>
      <c r="DZK90" s="209"/>
      <c r="DZL90" s="209"/>
      <c r="DZM90" s="210"/>
      <c r="DZN90" s="211"/>
      <c r="DZO90" s="209"/>
      <c r="DZQ90" s="208"/>
      <c r="DZV90" s="209"/>
      <c r="DZW90" s="209"/>
      <c r="DZX90" s="209"/>
      <c r="DZY90" s="210"/>
      <c r="DZZ90" s="211"/>
      <c r="EAA90" s="209"/>
      <c r="EAC90" s="208"/>
      <c r="EAH90" s="209"/>
      <c r="EAI90" s="209"/>
      <c r="EAJ90" s="209"/>
      <c r="EAK90" s="210"/>
      <c r="EAL90" s="211"/>
      <c r="EAM90" s="209"/>
      <c r="EAO90" s="208"/>
      <c r="EAT90" s="209"/>
      <c r="EAU90" s="209"/>
      <c r="EAV90" s="209"/>
      <c r="EAW90" s="210"/>
      <c r="EAX90" s="211"/>
      <c r="EAY90" s="209"/>
      <c r="EBA90" s="208"/>
      <c r="EBF90" s="209"/>
      <c r="EBG90" s="209"/>
      <c r="EBH90" s="209"/>
      <c r="EBI90" s="210"/>
      <c r="EBJ90" s="211"/>
      <c r="EBK90" s="209"/>
      <c r="EBM90" s="208"/>
      <c r="EBR90" s="209"/>
      <c r="EBS90" s="209"/>
      <c r="EBT90" s="209"/>
      <c r="EBU90" s="210"/>
      <c r="EBV90" s="211"/>
      <c r="EBW90" s="209"/>
      <c r="EBY90" s="208"/>
      <c r="ECD90" s="209"/>
      <c r="ECE90" s="209"/>
      <c r="ECF90" s="209"/>
      <c r="ECG90" s="210"/>
      <c r="ECH90" s="211"/>
      <c r="ECI90" s="209"/>
      <c r="ECK90" s="208"/>
      <c r="ECP90" s="209"/>
      <c r="ECQ90" s="209"/>
      <c r="ECR90" s="209"/>
      <c r="ECS90" s="210"/>
      <c r="ECT90" s="211"/>
      <c r="ECU90" s="209"/>
      <c r="ECW90" s="208"/>
      <c r="EDB90" s="209"/>
      <c r="EDC90" s="209"/>
      <c r="EDD90" s="209"/>
      <c r="EDE90" s="210"/>
      <c r="EDF90" s="211"/>
      <c r="EDG90" s="209"/>
      <c r="EDI90" s="208"/>
      <c r="EDN90" s="209"/>
      <c r="EDO90" s="209"/>
      <c r="EDP90" s="209"/>
      <c r="EDQ90" s="210"/>
      <c r="EDR90" s="211"/>
      <c r="EDS90" s="209"/>
      <c r="EDU90" s="208"/>
      <c r="EDZ90" s="209"/>
      <c r="EEA90" s="209"/>
      <c r="EEB90" s="209"/>
      <c r="EEC90" s="210"/>
      <c r="EED90" s="211"/>
      <c r="EEE90" s="209"/>
      <c r="EEG90" s="208"/>
      <c r="EEL90" s="209"/>
      <c r="EEM90" s="209"/>
      <c r="EEN90" s="209"/>
      <c r="EEO90" s="210"/>
      <c r="EEP90" s="211"/>
      <c r="EEQ90" s="209"/>
      <c r="EES90" s="208"/>
      <c r="EEX90" s="209"/>
      <c r="EEY90" s="209"/>
      <c r="EEZ90" s="209"/>
      <c r="EFA90" s="210"/>
      <c r="EFB90" s="211"/>
      <c r="EFC90" s="209"/>
      <c r="EFE90" s="208"/>
      <c r="EFJ90" s="209"/>
      <c r="EFK90" s="209"/>
      <c r="EFL90" s="209"/>
      <c r="EFM90" s="210"/>
      <c r="EFN90" s="211"/>
      <c r="EFO90" s="209"/>
      <c r="EFQ90" s="208"/>
      <c r="EFV90" s="209"/>
      <c r="EFW90" s="209"/>
      <c r="EFX90" s="209"/>
      <c r="EFY90" s="210"/>
      <c r="EFZ90" s="211"/>
      <c r="EGA90" s="209"/>
      <c r="EGC90" s="208"/>
      <c r="EGH90" s="209"/>
      <c r="EGI90" s="209"/>
      <c r="EGJ90" s="209"/>
      <c r="EGK90" s="210"/>
      <c r="EGL90" s="211"/>
      <c r="EGM90" s="209"/>
      <c r="EGO90" s="208"/>
      <c r="EGT90" s="209"/>
      <c r="EGU90" s="209"/>
      <c r="EGV90" s="209"/>
      <c r="EGW90" s="210"/>
      <c r="EGX90" s="211"/>
      <c r="EGY90" s="209"/>
      <c r="EHA90" s="208"/>
      <c r="EHF90" s="209"/>
      <c r="EHG90" s="209"/>
      <c r="EHH90" s="209"/>
      <c r="EHI90" s="210"/>
      <c r="EHJ90" s="211"/>
      <c r="EHK90" s="209"/>
      <c r="EHM90" s="208"/>
      <c r="EHR90" s="209"/>
      <c r="EHS90" s="209"/>
      <c r="EHT90" s="209"/>
      <c r="EHU90" s="210"/>
      <c r="EHV90" s="211"/>
      <c r="EHW90" s="209"/>
      <c r="EHY90" s="208"/>
      <c r="EID90" s="209"/>
      <c r="EIE90" s="209"/>
      <c r="EIF90" s="209"/>
      <c r="EIG90" s="210"/>
      <c r="EIH90" s="211"/>
      <c r="EII90" s="209"/>
      <c r="EIK90" s="208"/>
      <c r="EIP90" s="209"/>
      <c r="EIQ90" s="209"/>
      <c r="EIR90" s="209"/>
      <c r="EIS90" s="210"/>
      <c r="EIT90" s="211"/>
      <c r="EIU90" s="209"/>
      <c r="EIW90" s="208"/>
      <c r="EJB90" s="209"/>
      <c r="EJC90" s="209"/>
      <c r="EJD90" s="209"/>
      <c r="EJE90" s="210"/>
      <c r="EJF90" s="211"/>
      <c r="EJG90" s="209"/>
      <c r="EJI90" s="208"/>
      <c r="EJN90" s="209"/>
      <c r="EJO90" s="209"/>
      <c r="EJP90" s="209"/>
      <c r="EJQ90" s="210"/>
      <c r="EJR90" s="211"/>
      <c r="EJS90" s="209"/>
      <c r="EJU90" s="208"/>
      <c r="EJZ90" s="209"/>
      <c r="EKA90" s="209"/>
      <c r="EKB90" s="209"/>
      <c r="EKC90" s="210"/>
      <c r="EKD90" s="211"/>
      <c r="EKE90" s="209"/>
      <c r="EKG90" s="208"/>
      <c r="EKL90" s="209"/>
      <c r="EKM90" s="209"/>
      <c r="EKN90" s="209"/>
      <c r="EKO90" s="210"/>
      <c r="EKP90" s="211"/>
      <c r="EKQ90" s="209"/>
      <c r="EKS90" s="208"/>
      <c r="EKX90" s="209"/>
      <c r="EKY90" s="209"/>
      <c r="EKZ90" s="209"/>
      <c r="ELA90" s="210"/>
      <c r="ELB90" s="211"/>
      <c r="ELC90" s="209"/>
      <c r="ELE90" s="208"/>
      <c r="ELJ90" s="209"/>
      <c r="ELK90" s="209"/>
      <c r="ELL90" s="209"/>
      <c r="ELM90" s="210"/>
      <c r="ELN90" s="211"/>
      <c r="ELO90" s="209"/>
      <c r="ELQ90" s="208"/>
      <c r="ELV90" s="209"/>
      <c r="ELW90" s="209"/>
      <c r="ELX90" s="209"/>
      <c r="ELY90" s="210"/>
      <c r="ELZ90" s="211"/>
      <c r="EMA90" s="209"/>
      <c r="EMC90" s="208"/>
      <c r="EMH90" s="209"/>
      <c r="EMI90" s="209"/>
      <c r="EMJ90" s="209"/>
      <c r="EMK90" s="210"/>
      <c r="EML90" s="211"/>
      <c r="EMM90" s="209"/>
      <c r="EMO90" s="208"/>
      <c r="EMT90" s="209"/>
      <c r="EMU90" s="209"/>
      <c r="EMV90" s="209"/>
      <c r="EMW90" s="210"/>
      <c r="EMX90" s="211"/>
      <c r="EMY90" s="209"/>
      <c r="ENA90" s="208"/>
      <c r="ENF90" s="209"/>
      <c r="ENG90" s="209"/>
      <c r="ENH90" s="209"/>
      <c r="ENI90" s="210"/>
      <c r="ENJ90" s="211"/>
      <c r="ENK90" s="209"/>
      <c r="ENM90" s="208"/>
      <c r="ENR90" s="209"/>
      <c r="ENS90" s="209"/>
      <c r="ENT90" s="209"/>
      <c r="ENU90" s="210"/>
      <c r="ENV90" s="211"/>
      <c r="ENW90" s="209"/>
      <c r="ENY90" s="208"/>
      <c r="EOD90" s="209"/>
      <c r="EOE90" s="209"/>
      <c r="EOF90" s="209"/>
      <c r="EOG90" s="210"/>
      <c r="EOH90" s="211"/>
      <c r="EOI90" s="209"/>
      <c r="EOK90" s="208"/>
      <c r="EOP90" s="209"/>
      <c r="EOQ90" s="209"/>
      <c r="EOR90" s="209"/>
      <c r="EOS90" s="210"/>
      <c r="EOT90" s="211"/>
      <c r="EOU90" s="209"/>
      <c r="EOW90" s="208"/>
      <c r="EPB90" s="209"/>
      <c r="EPC90" s="209"/>
      <c r="EPD90" s="209"/>
      <c r="EPE90" s="210"/>
      <c r="EPF90" s="211"/>
      <c r="EPG90" s="209"/>
      <c r="EPI90" s="208"/>
      <c r="EPN90" s="209"/>
      <c r="EPO90" s="209"/>
      <c r="EPP90" s="209"/>
      <c r="EPQ90" s="210"/>
      <c r="EPR90" s="211"/>
      <c r="EPS90" s="209"/>
      <c r="EPU90" s="208"/>
      <c r="EPZ90" s="209"/>
      <c r="EQA90" s="209"/>
      <c r="EQB90" s="209"/>
      <c r="EQC90" s="210"/>
      <c r="EQD90" s="211"/>
      <c r="EQE90" s="209"/>
      <c r="EQG90" s="208"/>
      <c r="EQL90" s="209"/>
      <c r="EQM90" s="209"/>
      <c r="EQN90" s="209"/>
      <c r="EQO90" s="210"/>
      <c r="EQP90" s="211"/>
      <c r="EQQ90" s="209"/>
      <c r="EQS90" s="208"/>
      <c r="EQX90" s="209"/>
      <c r="EQY90" s="209"/>
      <c r="EQZ90" s="209"/>
      <c r="ERA90" s="210"/>
      <c r="ERB90" s="211"/>
      <c r="ERC90" s="209"/>
      <c r="ERE90" s="208"/>
      <c r="ERJ90" s="209"/>
      <c r="ERK90" s="209"/>
      <c r="ERL90" s="209"/>
      <c r="ERM90" s="210"/>
      <c r="ERN90" s="211"/>
      <c r="ERO90" s="209"/>
      <c r="ERQ90" s="208"/>
      <c r="ERV90" s="209"/>
      <c r="ERW90" s="209"/>
      <c r="ERX90" s="209"/>
      <c r="ERY90" s="210"/>
      <c r="ERZ90" s="211"/>
      <c r="ESA90" s="209"/>
      <c r="ESC90" s="208"/>
      <c r="ESH90" s="209"/>
      <c r="ESI90" s="209"/>
      <c r="ESJ90" s="209"/>
      <c r="ESK90" s="210"/>
      <c r="ESL90" s="211"/>
      <c r="ESM90" s="209"/>
      <c r="ESO90" s="208"/>
      <c r="EST90" s="209"/>
      <c r="ESU90" s="209"/>
      <c r="ESV90" s="209"/>
      <c r="ESW90" s="210"/>
      <c r="ESX90" s="211"/>
      <c r="ESY90" s="209"/>
      <c r="ETA90" s="208"/>
      <c r="ETF90" s="209"/>
      <c r="ETG90" s="209"/>
      <c r="ETH90" s="209"/>
      <c r="ETI90" s="210"/>
      <c r="ETJ90" s="211"/>
      <c r="ETK90" s="209"/>
      <c r="ETM90" s="208"/>
      <c r="ETR90" s="209"/>
      <c r="ETS90" s="209"/>
      <c r="ETT90" s="209"/>
      <c r="ETU90" s="210"/>
      <c r="ETV90" s="211"/>
      <c r="ETW90" s="209"/>
      <c r="ETY90" s="208"/>
      <c r="EUD90" s="209"/>
      <c r="EUE90" s="209"/>
      <c r="EUF90" s="209"/>
      <c r="EUG90" s="210"/>
      <c r="EUH90" s="211"/>
      <c r="EUI90" s="209"/>
      <c r="EUK90" s="208"/>
      <c r="EUP90" s="209"/>
      <c r="EUQ90" s="209"/>
      <c r="EUR90" s="209"/>
      <c r="EUS90" s="210"/>
      <c r="EUT90" s="211"/>
      <c r="EUU90" s="209"/>
      <c r="EUW90" s="208"/>
      <c r="EVB90" s="209"/>
      <c r="EVC90" s="209"/>
      <c r="EVD90" s="209"/>
      <c r="EVE90" s="210"/>
      <c r="EVF90" s="211"/>
      <c r="EVG90" s="209"/>
      <c r="EVI90" s="208"/>
      <c r="EVN90" s="209"/>
      <c r="EVO90" s="209"/>
      <c r="EVP90" s="209"/>
      <c r="EVQ90" s="210"/>
      <c r="EVR90" s="211"/>
      <c r="EVS90" s="209"/>
      <c r="EVU90" s="208"/>
      <c r="EVZ90" s="209"/>
      <c r="EWA90" s="209"/>
      <c r="EWB90" s="209"/>
      <c r="EWC90" s="210"/>
      <c r="EWD90" s="211"/>
      <c r="EWE90" s="209"/>
      <c r="EWG90" s="208"/>
      <c r="EWL90" s="209"/>
      <c r="EWM90" s="209"/>
      <c r="EWN90" s="209"/>
      <c r="EWO90" s="210"/>
      <c r="EWP90" s="211"/>
      <c r="EWQ90" s="209"/>
      <c r="EWS90" s="208"/>
      <c r="EWX90" s="209"/>
      <c r="EWY90" s="209"/>
      <c r="EWZ90" s="209"/>
      <c r="EXA90" s="210"/>
      <c r="EXB90" s="211"/>
      <c r="EXC90" s="209"/>
      <c r="EXE90" s="208"/>
      <c r="EXJ90" s="209"/>
      <c r="EXK90" s="209"/>
      <c r="EXL90" s="209"/>
      <c r="EXM90" s="210"/>
      <c r="EXN90" s="211"/>
      <c r="EXO90" s="209"/>
      <c r="EXQ90" s="208"/>
      <c r="EXV90" s="209"/>
      <c r="EXW90" s="209"/>
      <c r="EXX90" s="209"/>
      <c r="EXY90" s="210"/>
      <c r="EXZ90" s="211"/>
      <c r="EYA90" s="209"/>
      <c r="EYC90" s="208"/>
      <c r="EYH90" s="209"/>
      <c r="EYI90" s="209"/>
      <c r="EYJ90" s="209"/>
      <c r="EYK90" s="210"/>
      <c r="EYL90" s="211"/>
      <c r="EYM90" s="209"/>
      <c r="EYO90" s="208"/>
      <c r="EYT90" s="209"/>
      <c r="EYU90" s="209"/>
      <c r="EYV90" s="209"/>
      <c r="EYW90" s="210"/>
      <c r="EYX90" s="211"/>
      <c r="EYY90" s="209"/>
      <c r="EZA90" s="208"/>
      <c r="EZF90" s="209"/>
      <c r="EZG90" s="209"/>
      <c r="EZH90" s="209"/>
      <c r="EZI90" s="210"/>
      <c r="EZJ90" s="211"/>
      <c r="EZK90" s="209"/>
      <c r="EZM90" s="208"/>
      <c r="EZR90" s="209"/>
      <c r="EZS90" s="209"/>
      <c r="EZT90" s="209"/>
      <c r="EZU90" s="210"/>
      <c r="EZV90" s="211"/>
      <c r="EZW90" s="209"/>
      <c r="EZY90" s="208"/>
      <c r="FAD90" s="209"/>
      <c r="FAE90" s="209"/>
      <c r="FAF90" s="209"/>
      <c r="FAG90" s="210"/>
      <c r="FAH90" s="211"/>
      <c r="FAI90" s="209"/>
      <c r="FAK90" s="208"/>
      <c r="FAP90" s="209"/>
      <c r="FAQ90" s="209"/>
      <c r="FAR90" s="209"/>
      <c r="FAS90" s="210"/>
      <c r="FAT90" s="211"/>
      <c r="FAU90" s="209"/>
      <c r="FAW90" s="208"/>
      <c r="FBB90" s="209"/>
      <c r="FBC90" s="209"/>
      <c r="FBD90" s="209"/>
      <c r="FBE90" s="210"/>
      <c r="FBF90" s="211"/>
      <c r="FBG90" s="209"/>
      <c r="FBI90" s="208"/>
      <c r="FBN90" s="209"/>
      <c r="FBO90" s="209"/>
      <c r="FBP90" s="209"/>
      <c r="FBQ90" s="210"/>
      <c r="FBR90" s="211"/>
      <c r="FBS90" s="209"/>
      <c r="FBU90" s="208"/>
      <c r="FBZ90" s="209"/>
      <c r="FCA90" s="209"/>
      <c r="FCB90" s="209"/>
      <c r="FCC90" s="210"/>
      <c r="FCD90" s="211"/>
      <c r="FCE90" s="209"/>
      <c r="FCG90" s="208"/>
      <c r="FCL90" s="209"/>
      <c r="FCM90" s="209"/>
      <c r="FCN90" s="209"/>
      <c r="FCO90" s="210"/>
      <c r="FCP90" s="211"/>
      <c r="FCQ90" s="209"/>
      <c r="FCS90" s="208"/>
      <c r="FCX90" s="209"/>
      <c r="FCY90" s="209"/>
      <c r="FCZ90" s="209"/>
      <c r="FDA90" s="210"/>
      <c r="FDB90" s="211"/>
      <c r="FDC90" s="209"/>
      <c r="FDE90" s="208"/>
      <c r="FDJ90" s="209"/>
      <c r="FDK90" s="209"/>
      <c r="FDL90" s="209"/>
      <c r="FDM90" s="210"/>
      <c r="FDN90" s="211"/>
      <c r="FDO90" s="209"/>
      <c r="FDQ90" s="208"/>
      <c r="FDV90" s="209"/>
      <c r="FDW90" s="209"/>
      <c r="FDX90" s="209"/>
      <c r="FDY90" s="210"/>
      <c r="FDZ90" s="211"/>
      <c r="FEA90" s="209"/>
      <c r="FEC90" s="208"/>
      <c r="FEH90" s="209"/>
      <c r="FEI90" s="209"/>
      <c r="FEJ90" s="209"/>
      <c r="FEK90" s="210"/>
      <c r="FEL90" s="211"/>
      <c r="FEM90" s="209"/>
      <c r="FEO90" s="208"/>
      <c r="FET90" s="209"/>
      <c r="FEU90" s="209"/>
      <c r="FEV90" s="209"/>
      <c r="FEW90" s="210"/>
      <c r="FEX90" s="211"/>
      <c r="FEY90" s="209"/>
      <c r="FFA90" s="208"/>
      <c r="FFF90" s="209"/>
      <c r="FFG90" s="209"/>
      <c r="FFH90" s="209"/>
      <c r="FFI90" s="210"/>
      <c r="FFJ90" s="211"/>
      <c r="FFK90" s="209"/>
      <c r="FFM90" s="208"/>
      <c r="FFR90" s="209"/>
      <c r="FFS90" s="209"/>
      <c r="FFT90" s="209"/>
      <c r="FFU90" s="210"/>
      <c r="FFV90" s="211"/>
      <c r="FFW90" s="209"/>
      <c r="FFY90" s="208"/>
      <c r="FGD90" s="209"/>
      <c r="FGE90" s="209"/>
      <c r="FGF90" s="209"/>
      <c r="FGG90" s="210"/>
      <c r="FGH90" s="211"/>
      <c r="FGI90" s="209"/>
      <c r="FGK90" s="208"/>
      <c r="FGP90" s="209"/>
      <c r="FGQ90" s="209"/>
      <c r="FGR90" s="209"/>
      <c r="FGS90" s="210"/>
      <c r="FGT90" s="211"/>
      <c r="FGU90" s="209"/>
      <c r="FGW90" s="208"/>
      <c r="FHB90" s="209"/>
      <c r="FHC90" s="209"/>
      <c r="FHD90" s="209"/>
      <c r="FHE90" s="210"/>
      <c r="FHF90" s="211"/>
      <c r="FHG90" s="209"/>
      <c r="FHI90" s="208"/>
      <c r="FHN90" s="209"/>
      <c r="FHO90" s="209"/>
      <c r="FHP90" s="209"/>
      <c r="FHQ90" s="210"/>
      <c r="FHR90" s="211"/>
      <c r="FHS90" s="209"/>
      <c r="FHU90" s="208"/>
      <c r="FHZ90" s="209"/>
      <c r="FIA90" s="209"/>
      <c r="FIB90" s="209"/>
      <c r="FIC90" s="210"/>
      <c r="FID90" s="211"/>
      <c r="FIE90" s="209"/>
      <c r="FIG90" s="208"/>
      <c r="FIL90" s="209"/>
      <c r="FIM90" s="209"/>
      <c r="FIN90" s="209"/>
      <c r="FIO90" s="210"/>
      <c r="FIP90" s="211"/>
      <c r="FIQ90" s="209"/>
      <c r="FIS90" s="208"/>
      <c r="FIX90" s="209"/>
      <c r="FIY90" s="209"/>
      <c r="FIZ90" s="209"/>
      <c r="FJA90" s="210"/>
      <c r="FJB90" s="211"/>
      <c r="FJC90" s="209"/>
      <c r="FJE90" s="208"/>
      <c r="FJJ90" s="209"/>
      <c r="FJK90" s="209"/>
      <c r="FJL90" s="209"/>
      <c r="FJM90" s="210"/>
      <c r="FJN90" s="211"/>
      <c r="FJO90" s="209"/>
      <c r="FJQ90" s="208"/>
      <c r="FJV90" s="209"/>
      <c r="FJW90" s="209"/>
      <c r="FJX90" s="209"/>
      <c r="FJY90" s="210"/>
      <c r="FJZ90" s="211"/>
      <c r="FKA90" s="209"/>
      <c r="FKC90" s="208"/>
      <c r="FKH90" s="209"/>
      <c r="FKI90" s="209"/>
      <c r="FKJ90" s="209"/>
      <c r="FKK90" s="210"/>
      <c r="FKL90" s="211"/>
      <c r="FKM90" s="209"/>
      <c r="FKO90" s="208"/>
      <c r="FKT90" s="209"/>
      <c r="FKU90" s="209"/>
      <c r="FKV90" s="209"/>
      <c r="FKW90" s="210"/>
      <c r="FKX90" s="211"/>
      <c r="FKY90" s="209"/>
      <c r="FLA90" s="208"/>
      <c r="FLF90" s="209"/>
      <c r="FLG90" s="209"/>
      <c r="FLH90" s="209"/>
      <c r="FLI90" s="210"/>
      <c r="FLJ90" s="211"/>
      <c r="FLK90" s="209"/>
      <c r="FLM90" s="208"/>
      <c r="FLR90" s="209"/>
      <c r="FLS90" s="209"/>
      <c r="FLT90" s="209"/>
      <c r="FLU90" s="210"/>
      <c r="FLV90" s="211"/>
      <c r="FLW90" s="209"/>
      <c r="FLY90" s="208"/>
      <c r="FMD90" s="209"/>
      <c r="FME90" s="209"/>
      <c r="FMF90" s="209"/>
      <c r="FMG90" s="210"/>
      <c r="FMH90" s="211"/>
      <c r="FMI90" s="209"/>
      <c r="FMK90" s="208"/>
      <c r="FMP90" s="209"/>
      <c r="FMQ90" s="209"/>
      <c r="FMR90" s="209"/>
      <c r="FMS90" s="210"/>
      <c r="FMT90" s="211"/>
      <c r="FMU90" s="209"/>
      <c r="FMW90" s="208"/>
      <c r="FNB90" s="209"/>
      <c r="FNC90" s="209"/>
      <c r="FND90" s="209"/>
      <c r="FNE90" s="210"/>
      <c r="FNF90" s="211"/>
      <c r="FNG90" s="209"/>
      <c r="FNI90" s="208"/>
      <c r="FNN90" s="209"/>
      <c r="FNO90" s="209"/>
      <c r="FNP90" s="209"/>
      <c r="FNQ90" s="210"/>
      <c r="FNR90" s="211"/>
      <c r="FNS90" s="209"/>
      <c r="FNU90" s="208"/>
      <c r="FNZ90" s="209"/>
      <c r="FOA90" s="209"/>
      <c r="FOB90" s="209"/>
      <c r="FOC90" s="210"/>
      <c r="FOD90" s="211"/>
      <c r="FOE90" s="209"/>
      <c r="FOG90" s="208"/>
      <c r="FOL90" s="209"/>
      <c r="FOM90" s="209"/>
      <c r="FON90" s="209"/>
      <c r="FOO90" s="210"/>
      <c r="FOP90" s="211"/>
      <c r="FOQ90" s="209"/>
      <c r="FOS90" s="208"/>
      <c r="FOX90" s="209"/>
      <c r="FOY90" s="209"/>
      <c r="FOZ90" s="209"/>
      <c r="FPA90" s="210"/>
      <c r="FPB90" s="211"/>
      <c r="FPC90" s="209"/>
      <c r="FPE90" s="208"/>
      <c r="FPJ90" s="209"/>
      <c r="FPK90" s="209"/>
      <c r="FPL90" s="209"/>
      <c r="FPM90" s="210"/>
      <c r="FPN90" s="211"/>
      <c r="FPO90" s="209"/>
      <c r="FPQ90" s="208"/>
      <c r="FPV90" s="209"/>
      <c r="FPW90" s="209"/>
      <c r="FPX90" s="209"/>
      <c r="FPY90" s="210"/>
      <c r="FPZ90" s="211"/>
      <c r="FQA90" s="209"/>
      <c r="FQC90" s="208"/>
      <c r="FQH90" s="209"/>
      <c r="FQI90" s="209"/>
      <c r="FQJ90" s="209"/>
      <c r="FQK90" s="210"/>
      <c r="FQL90" s="211"/>
      <c r="FQM90" s="209"/>
      <c r="FQO90" s="208"/>
      <c r="FQT90" s="209"/>
      <c r="FQU90" s="209"/>
      <c r="FQV90" s="209"/>
      <c r="FQW90" s="210"/>
      <c r="FQX90" s="211"/>
      <c r="FQY90" s="209"/>
      <c r="FRA90" s="208"/>
      <c r="FRF90" s="209"/>
      <c r="FRG90" s="209"/>
      <c r="FRH90" s="209"/>
      <c r="FRI90" s="210"/>
      <c r="FRJ90" s="211"/>
      <c r="FRK90" s="209"/>
      <c r="FRM90" s="208"/>
      <c r="FRR90" s="209"/>
      <c r="FRS90" s="209"/>
      <c r="FRT90" s="209"/>
      <c r="FRU90" s="210"/>
      <c r="FRV90" s="211"/>
      <c r="FRW90" s="209"/>
      <c r="FRY90" s="208"/>
      <c r="FSD90" s="209"/>
      <c r="FSE90" s="209"/>
      <c r="FSF90" s="209"/>
      <c r="FSG90" s="210"/>
      <c r="FSH90" s="211"/>
      <c r="FSI90" s="209"/>
      <c r="FSK90" s="208"/>
      <c r="FSP90" s="209"/>
      <c r="FSQ90" s="209"/>
      <c r="FSR90" s="209"/>
      <c r="FSS90" s="210"/>
      <c r="FST90" s="211"/>
      <c r="FSU90" s="209"/>
      <c r="FSW90" s="208"/>
      <c r="FTB90" s="209"/>
      <c r="FTC90" s="209"/>
      <c r="FTD90" s="209"/>
      <c r="FTE90" s="210"/>
      <c r="FTF90" s="211"/>
      <c r="FTG90" s="209"/>
      <c r="FTI90" s="208"/>
      <c r="FTN90" s="209"/>
      <c r="FTO90" s="209"/>
      <c r="FTP90" s="209"/>
      <c r="FTQ90" s="210"/>
      <c r="FTR90" s="211"/>
      <c r="FTS90" s="209"/>
      <c r="FTU90" s="208"/>
      <c r="FTZ90" s="209"/>
      <c r="FUA90" s="209"/>
      <c r="FUB90" s="209"/>
      <c r="FUC90" s="210"/>
      <c r="FUD90" s="211"/>
      <c r="FUE90" s="209"/>
      <c r="FUG90" s="208"/>
      <c r="FUL90" s="209"/>
      <c r="FUM90" s="209"/>
      <c r="FUN90" s="209"/>
      <c r="FUO90" s="210"/>
      <c r="FUP90" s="211"/>
      <c r="FUQ90" s="209"/>
      <c r="FUS90" s="208"/>
      <c r="FUX90" s="209"/>
      <c r="FUY90" s="209"/>
      <c r="FUZ90" s="209"/>
      <c r="FVA90" s="210"/>
      <c r="FVB90" s="211"/>
      <c r="FVC90" s="209"/>
      <c r="FVE90" s="208"/>
      <c r="FVJ90" s="209"/>
      <c r="FVK90" s="209"/>
      <c r="FVL90" s="209"/>
      <c r="FVM90" s="210"/>
      <c r="FVN90" s="211"/>
      <c r="FVO90" s="209"/>
      <c r="FVQ90" s="208"/>
      <c r="FVV90" s="209"/>
      <c r="FVW90" s="209"/>
      <c r="FVX90" s="209"/>
      <c r="FVY90" s="210"/>
      <c r="FVZ90" s="211"/>
      <c r="FWA90" s="209"/>
      <c r="FWC90" s="208"/>
      <c r="FWH90" s="209"/>
      <c r="FWI90" s="209"/>
      <c r="FWJ90" s="209"/>
      <c r="FWK90" s="210"/>
      <c r="FWL90" s="211"/>
      <c r="FWM90" s="209"/>
      <c r="FWO90" s="208"/>
      <c r="FWT90" s="209"/>
      <c r="FWU90" s="209"/>
      <c r="FWV90" s="209"/>
      <c r="FWW90" s="210"/>
      <c r="FWX90" s="211"/>
      <c r="FWY90" s="209"/>
      <c r="FXA90" s="208"/>
      <c r="FXF90" s="209"/>
      <c r="FXG90" s="209"/>
      <c r="FXH90" s="209"/>
      <c r="FXI90" s="210"/>
      <c r="FXJ90" s="211"/>
      <c r="FXK90" s="209"/>
      <c r="FXM90" s="208"/>
      <c r="FXR90" s="209"/>
      <c r="FXS90" s="209"/>
      <c r="FXT90" s="209"/>
      <c r="FXU90" s="210"/>
      <c r="FXV90" s="211"/>
      <c r="FXW90" s="209"/>
      <c r="FXY90" s="208"/>
      <c r="FYD90" s="209"/>
      <c r="FYE90" s="209"/>
      <c r="FYF90" s="209"/>
      <c r="FYG90" s="210"/>
      <c r="FYH90" s="211"/>
      <c r="FYI90" s="209"/>
      <c r="FYK90" s="208"/>
      <c r="FYP90" s="209"/>
      <c r="FYQ90" s="209"/>
      <c r="FYR90" s="209"/>
      <c r="FYS90" s="210"/>
      <c r="FYT90" s="211"/>
      <c r="FYU90" s="209"/>
      <c r="FYW90" s="208"/>
      <c r="FZB90" s="209"/>
      <c r="FZC90" s="209"/>
      <c r="FZD90" s="209"/>
      <c r="FZE90" s="210"/>
      <c r="FZF90" s="211"/>
      <c r="FZG90" s="209"/>
      <c r="FZI90" s="208"/>
      <c r="FZN90" s="209"/>
      <c r="FZO90" s="209"/>
      <c r="FZP90" s="209"/>
      <c r="FZQ90" s="210"/>
      <c r="FZR90" s="211"/>
      <c r="FZS90" s="209"/>
      <c r="FZU90" s="208"/>
      <c r="FZZ90" s="209"/>
      <c r="GAA90" s="209"/>
      <c r="GAB90" s="209"/>
      <c r="GAC90" s="210"/>
      <c r="GAD90" s="211"/>
      <c r="GAE90" s="209"/>
      <c r="GAG90" s="208"/>
      <c r="GAL90" s="209"/>
      <c r="GAM90" s="209"/>
      <c r="GAN90" s="209"/>
      <c r="GAO90" s="210"/>
      <c r="GAP90" s="211"/>
      <c r="GAQ90" s="209"/>
      <c r="GAS90" s="208"/>
      <c r="GAX90" s="209"/>
      <c r="GAY90" s="209"/>
      <c r="GAZ90" s="209"/>
      <c r="GBA90" s="210"/>
      <c r="GBB90" s="211"/>
      <c r="GBC90" s="209"/>
      <c r="GBE90" s="208"/>
      <c r="GBJ90" s="209"/>
      <c r="GBK90" s="209"/>
      <c r="GBL90" s="209"/>
      <c r="GBM90" s="210"/>
      <c r="GBN90" s="211"/>
      <c r="GBO90" s="209"/>
      <c r="GBQ90" s="208"/>
      <c r="GBV90" s="209"/>
      <c r="GBW90" s="209"/>
      <c r="GBX90" s="209"/>
      <c r="GBY90" s="210"/>
      <c r="GBZ90" s="211"/>
      <c r="GCA90" s="209"/>
      <c r="GCC90" s="208"/>
      <c r="GCH90" s="209"/>
      <c r="GCI90" s="209"/>
      <c r="GCJ90" s="209"/>
      <c r="GCK90" s="210"/>
      <c r="GCL90" s="211"/>
      <c r="GCM90" s="209"/>
      <c r="GCO90" s="208"/>
      <c r="GCT90" s="209"/>
      <c r="GCU90" s="209"/>
      <c r="GCV90" s="209"/>
      <c r="GCW90" s="210"/>
      <c r="GCX90" s="211"/>
      <c r="GCY90" s="209"/>
      <c r="GDA90" s="208"/>
      <c r="GDF90" s="209"/>
      <c r="GDG90" s="209"/>
      <c r="GDH90" s="209"/>
      <c r="GDI90" s="210"/>
      <c r="GDJ90" s="211"/>
      <c r="GDK90" s="209"/>
      <c r="GDM90" s="208"/>
      <c r="GDR90" s="209"/>
      <c r="GDS90" s="209"/>
      <c r="GDT90" s="209"/>
      <c r="GDU90" s="210"/>
      <c r="GDV90" s="211"/>
      <c r="GDW90" s="209"/>
      <c r="GDY90" s="208"/>
      <c r="GED90" s="209"/>
      <c r="GEE90" s="209"/>
      <c r="GEF90" s="209"/>
      <c r="GEG90" s="210"/>
      <c r="GEH90" s="211"/>
      <c r="GEI90" s="209"/>
      <c r="GEK90" s="208"/>
      <c r="GEP90" s="209"/>
      <c r="GEQ90" s="209"/>
      <c r="GER90" s="209"/>
      <c r="GES90" s="210"/>
      <c r="GET90" s="211"/>
      <c r="GEU90" s="209"/>
      <c r="GEW90" s="208"/>
      <c r="GFB90" s="209"/>
      <c r="GFC90" s="209"/>
      <c r="GFD90" s="209"/>
      <c r="GFE90" s="210"/>
      <c r="GFF90" s="211"/>
      <c r="GFG90" s="209"/>
      <c r="GFI90" s="208"/>
      <c r="GFN90" s="209"/>
      <c r="GFO90" s="209"/>
      <c r="GFP90" s="209"/>
      <c r="GFQ90" s="210"/>
      <c r="GFR90" s="211"/>
      <c r="GFS90" s="209"/>
      <c r="GFU90" s="208"/>
      <c r="GFZ90" s="209"/>
      <c r="GGA90" s="209"/>
      <c r="GGB90" s="209"/>
      <c r="GGC90" s="210"/>
      <c r="GGD90" s="211"/>
      <c r="GGE90" s="209"/>
      <c r="GGG90" s="208"/>
      <c r="GGL90" s="209"/>
      <c r="GGM90" s="209"/>
      <c r="GGN90" s="209"/>
      <c r="GGO90" s="210"/>
      <c r="GGP90" s="211"/>
      <c r="GGQ90" s="209"/>
      <c r="GGS90" s="208"/>
      <c r="GGX90" s="209"/>
      <c r="GGY90" s="209"/>
      <c r="GGZ90" s="209"/>
      <c r="GHA90" s="210"/>
      <c r="GHB90" s="211"/>
      <c r="GHC90" s="209"/>
      <c r="GHE90" s="208"/>
      <c r="GHJ90" s="209"/>
      <c r="GHK90" s="209"/>
      <c r="GHL90" s="209"/>
      <c r="GHM90" s="210"/>
      <c r="GHN90" s="211"/>
      <c r="GHO90" s="209"/>
      <c r="GHQ90" s="208"/>
      <c r="GHV90" s="209"/>
      <c r="GHW90" s="209"/>
      <c r="GHX90" s="209"/>
      <c r="GHY90" s="210"/>
      <c r="GHZ90" s="211"/>
      <c r="GIA90" s="209"/>
      <c r="GIC90" s="208"/>
      <c r="GIH90" s="209"/>
      <c r="GII90" s="209"/>
      <c r="GIJ90" s="209"/>
      <c r="GIK90" s="210"/>
      <c r="GIL90" s="211"/>
      <c r="GIM90" s="209"/>
      <c r="GIO90" s="208"/>
      <c r="GIT90" s="209"/>
      <c r="GIU90" s="209"/>
      <c r="GIV90" s="209"/>
      <c r="GIW90" s="210"/>
      <c r="GIX90" s="211"/>
      <c r="GIY90" s="209"/>
      <c r="GJA90" s="208"/>
      <c r="GJF90" s="209"/>
      <c r="GJG90" s="209"/>
      <c r="GJH90" s="209"/>
      <c r="GJI90" s="210"/>
      <c r="GJJ90" s="211"/>
      <c r="GJK90" s="209"/>
      <c r="GJM90" s="208"/>
      <c r="GJR90" s="209"/>
      <c r="GJS90" s="209"/>
      <c r="GJT90" s="209"/>
      <c r="GJU90" s="210"/>
      <c r="GJV90" s="211"/>
      <c r="GJW90" s="209"/>
      <c r="GJY90" s="208"/>
      <c r="GKD90" s="209"/>
      <c r="GKE90" s="209"/>
      <c r="GKF90" s="209"/>
      <c r="GKG90" s="210"/>
      <c r="GKH90" s="211"/>
      <c r="GKI90" s="209"/>
      <c r="GKK90" s="208"/>
      <c r="GKP90" s="209"/>
      <c r="GKQ90" s="209"/>
      <c r="GKR90" s="209"/>
      <c r="GKS90" s="210"/>
      <c r="GKT90" s="211"/>
      <c r="GKU90" s="209"/>
      <c r="GKW90" s="208"/>
      <c r="GLB90" s="209"/>
      <c r="GLC90" s="209"/>
      <c r="GLD90" s="209"/>
      <c r="GLE90" s="210"/>
      <c r="GLF90" s="211"/>
      <c r="GLG90" s="209"/>
      <c r="GLI90" s="208"/>
      <c r="GLN90" s="209"/>
      <c r="GLO90" s="209"/>
      <c r="GLP90" s="209"/>
      <c r="GLQ90" s="210"/>
      <c r="GLR90" s="211"/>
      <c r="GLS90" s="209"/>
      <c r="GLU90" s="208"/>
      <c r="GLZ90" s="209"/>
      <c r="GMA90" s="209"/>
      <c r="GMB90" s="209"/>
      <c r="GMC90" s="210"/>
      <c r="GMD90" s="211"/>
      <c r="GME90" s="209"/>
      <c r="GMG90" s="208"/>
      <c r="GML90" s="209"/>
      <c r="GMM90" s="209"/>
      <c r="GMN90" s="209"/>
      <c r="GMO90" s="210"/>
      <c r="GMP90" s="211"/>
      <c r="GMQ90" s="209"/>
      <c r="GMS90" s="208"/>
      <c r="GMX90" s="209"/>
      <c r="GMY90" s="209"/>
      <c r="GMZ90" s="209"/>
      <c r="GNA90" s="210"/>
      <c r="GNB90" s="211"/>
      <c r="GNC90" s="209"/>
      <c r="GNE90" s="208"/>
      <c r="GNJ90" s="209"/>
      <c r="GNK90" s="209"/>
      <c r="GNL90" s="209"/>
      <c r="GNM90" s="210"/>
      <c r="GNN90" s="211"/>
      <c r="GNO90" s="209"/>
      <c r="GNQ90" s="208"/>
      <c r="GNV90" s="209"/>
      <c r="GNW90" s="209"/>
      <c r="GNX90" s="209"/>
      <c r="GNY90" s="210"/>
      <c r="GNZ90" s="211"/>
      <c r="GOA90" s="209"/>
      <c r="GOC90" s="208"/>
      <c r="GOH90" s="209"/>
      <c r="GOI90" s="209"/>
      <c r="GOJ90" s="209"/>
      <c r="GOK90" s="210"/>
      <c r="GOL90" s="211"/>
      <c r="GOM90" s="209"/>
      <c r="GOO90" s="208"/>
      <c r="GOT90" s="209"/>
      <c r="GOU90" s="209"/>
      <c r="GOV90" s="209"/>
      <c r="GOW90" s="210"/>
      <c r="GOX90" s="211"/>
      <c r="GOY90" s="209"/>
      <c r="GPA90" s="208"/>
      <c r="GPF90" s="209"/>
      <c r="GPG90" s="209"/>
      <c r="GPH90" s="209"/>
      <c r="GPI90" s="210"/>
      <c r="GPJ90" s="211"/>
      <c r="GPK90" s="209"/>
      <c r="GPM90" s="208"/>
      <c r="GPR90" s="209"/>
      <c r="GPS90" s="209"/>
      <c r="GPT90" s="209"/>
      <c r="GPU90" s="210"/>
      <c r="GPV90" s="211"/>
      <c r="GPW90" s="209"/>
      <c r="GPY90" s="208"/>
      <c r="GQD90" s="209"/>
      <c r="GQE90" s="209"/>
      <c r="GQF90" s="209"/>
      <c r="GQG90" s="210"/>
      <c r="GQH90" s="211"/>
      <c r="GQI90" s="209"/>
      <c r="GQK90" s="208"/>
      <c r="GQP90" s="209"/>
      <c r="GQQ90" s="209"/>
      <c r="GQR90" s="209"/>
      <c r="GQS90" s="210"/>
      <c r="GQT90" s="211"/>
      <c r="GQU90" s="209"/>
      <c r="GQW90" s="208"/>
      <c r="GRB90" s="209"/>
      <c r="GRC90" s="209"/>
      <c r="GRD90" s="209"/>
      <c r="GRE90" s="210"/>
      <c r="GRF90" s="211"/>
      <c r="GRG90" s="209"/>
      <c r="GRI90" s="208"/>
      <c r="GRN90" s="209"/>
      <c r="GRO90" s="209"/>
      <c r="GRP90" s="209"/>
      <c r="GRQ90" s="210"/>
      <c r="GRR90" s="211"/>
      <c r="GRS90" s="209"/>
      <c r="GRU90" s="208"/>
      <c r="GRZ90" s="209"/>
      <c r="GSA90" s="209"/>
      <c r="GSB90" s="209"/>
      <c r="GSC90" s="210"/>
      <c r="GSD90" s="211"/>
      <c r="GSE90" s="209"/>
      <c r="GSG90" s="208"/>
      <c r="GSL90" s="209"/>
      <c r="GSM90" s="209"/>
      <c r="GSN90" s="209"/>
      <c r="GSO90" s="210"/>
      <c r="GSP90" s="211"/>
      <c r="GSQ90" s="209"/>
      <c r="GSS90" s="208"/>
      <c r="GSX90" s="209"/>
      <c r="GSY90" s="209"/>
      <c r="GSZ90" s="209"/>
      <c r="GTA90" s="210"/>
      <c r="GTB90" s="211"/>
      <c r="GTC90" s="209"/>
      <c r="GTE90" s="208"/>
      <c r="GTJ90" s="209"/>
      <c r="GTK90" s="209"/>
      <c r="GTL90" s="209"/>
      <c r="GTM90" s="210"/>
      <c r="GTN90" s="211"/>
      <c r="GTO90" s="209"/>
      <c r="GTQ90" s="208"/>
      <c r="GTV90" s="209"/>
      <c r="GTW90" s="209"/>
      <c r="GTX90" s="209"/>
      <c r="GTY90" s="210"/>
      <c r="GTZ90" s="211"/>
      <c r="GUA90" s="209"/>
      <c r="GUC90" s="208"/>
      <c r="GUH90" s="209"/>
      <c r="GUI90" s="209"/>
      <c r="GUJ90" s="209"/>
      <c r="GUK90" s="210"/>
      <c r="GUL90" s="211"/>
      <c r="GUM90" s="209"/>
      <c r="GUO90" s="208"/>
      <c r="GUT90" s="209"/>
      <c r="GUU90" s="209"/>
      <c r="GUV90" s="209"/>
      <c r="GUW90" s="210"/>
      <c r="GUX90" s="211"/>
      <c r="GUY90" s="209"/>
      <c r="GVA90" s="208"/>
      <c r="GVF90" s="209"/>
      <c r="GVG90" s="209"/>
      <c r="GVH90" s="209"/>
      <c r="GVI90" s="210"/>
      <c r="GVJ90" s="211"/>
      <c r="GVK90" s="209"/>
      <c r="GVM90" s="208"/>
      <c r="GVR90" s="209"/>
      <c r="GVS90" s="209"/>
      <c r="GVT90" s="209"/>
      <c r="GVU90" s="210"/>
      <c r="GVV90" s="211"/>
      <c r="GVW90" s="209"/>
      <c r="GVY90" s="208"/>
      <c r="GWD90" s="209"/>
      <c r="GWE90" s="209"/>
      <c r="GWF90" s="209"/>
      <c r="GWG90" s="210"/>
      <c r="GWH90" s="211"/>
      <c r="GWI90" s="209"/>
      <c r="GWK90" s="208"/>
      <c r="GWP90" s="209"/>
      <c r="GWQ90" s="209"/>
      <c r="GWR90" s="209"/>
      <c r="GWS90" s="210"/>
      <c r="GWT90" s="211"/>
      <c r="GWU90" s="209"/>
      <c r="GWW90" s="208"/>
      <c r="GXB90" s="209"/>
      <c r="GXC90" s="209"/>
      <c r="GXD90" s="209"/>
      <c r="GXE90" s="210"/>
      <c r="GXF90" s="211"/>
      <c r="GXG90" s="209"/>
      <c r="GXI90" s="208"/>
      <c r="GXN90" s="209"/>
      <c r="GXO90" s="209"/>
      <c r="GXP90" s="209"/>
      <c r="GXQ90" s="210"/>
      <c r="GXR90" s="211"/>
      <c r="GXS90" s="209"/>
      <c r="GXU90" s="208"/>
      <c r="GXZ90" s="209"/>
      <c r="GYA90" s="209"/>
      <c r="GYB90" s="209"/>
      <c r="GYC90" s="210"/>
      <c r="GYD90" s="211"/>
      <c r="GYE90" s="209"/>
      <c r="GYG90" s="208"/>
      <c r="GYL90" s="209"/>
      <c r="GYM90" s="209"/>
      <c r="GYN90" s="209"/>
      <c r="GYO90" s="210"/>
      <c r="GYP90" s="211"/>
      <c r="GYQ90" s="209"/>
      <c r="GYS90" s="208"/>
      <c r="GYX90" s="209"/>
      <c r="GYY90" s="209"/>
      <c r="GYZ90" s="209"/>
      <c r="GZA90" s="210"/>
      <c r="GZB90" s="211"/>
      <c r="GZC90" s="209"/>
      <c r="GZE90" s="208"/>
      <c r="GZJ90" s="209"/>
      <c r="GZK90" s="209"/>
      <c r="GZL90" s="209"/>
      <c r="GZM90" s="210"/>
      <c r="GZN90" s="211"/>
      <c r="GZO90" s="209"/>
      <c r="GZQ90" s="208"/>
      <c r="GZV90" s="209"/>
      <c r="GZW90" s="209"/>
      <c r="GZX90" s="209"/>
      <c r="GZY90" s="210"/>
      <c r="GZZ90" s="211"/>
      <c r="HAA90" s="209"/>
      <c r="HAC90" s="208"/>
      <c r="HAH90" s="209"/>
      <c r="HAI90" s="209"/>
      <c r="HAJ90" s="209"/>
      <c r="HAK90" s="210"/>
      <c r="HAL90" s="211"/>
      <c r="HAM90" s="209"/>
      <c r="HAO90" s="208"/>
      <c r="HAT90" s="209"/>
      <c r="HAU90" s="209"/>
      <c r="HAV90" s="209"/>
      <c r="HAW90" s="210"/>
      <c r="HAX90" s="211"/>
      <c r="HAY90" s="209"/>
      <c r="HBA90" s="208"/>
      <c r="HBF90" s="209"/>
      <c r="HBG90" s="209"/>
      <c r="HBH90" s="209"/>
      <c r="HBI90" s="210"/>
      <c r="HBJ90" s="211"/>
      <c r="HBK90" s="209"/>
      <c r="HBM90" s="208"/>
      <c r="HBR90" s="209"/>
      <c r="HBS90" s="209"/>
      <c r="HBT90" s="209"/>
      <c r="HBU90" s="210"/>
      <c r="HBV90" s="211"/>
      <c r="HBW90" s="209"/>
      <c r="HBY90" s="208"/>
      <c r="HCD90" s="209"/>
      <c r="HCE90" s="209"/>
      <c r="HCF90" s="209"/>
      <c r="HCG90" s="210"/>
      <c r="HCH90" s="211"/>
      <c r="HCI90" s="209"/>
      <c r="HCK90" s="208"/>
      <c r="HCP90" s="209"/>
      <c r="HCQ90" s="209"/>
      <c r="HCR90" s="209"/>
      <c r="HCS90" s="210"/>
      <c r="HCT90" s="211"/>
      <c r="HCU90" s="209"/>
      <c r="HCW90" s="208"/>
      <c r="HDB90" s="209"/>
      <c r="HDC90" s="209"/>
      <c r="HDD90" s="209"/>
      <c r="HDE90" s="210"/>
      <c r="HDF90" s="211"/>
      <c r="HDG90" s="209"/>
      <c r="HDI90" s="208"/>
      <c r="HDN90" s="209"/>
      <c r="HDO90" s="209"/>
      <c r="HDP90" s="209"/>
      <c r="HDQ90" s="210"/>
      <c r="HDR90" s="211"/>
      <c r="HDS90" s="209"/>
      <c r="HDU90" s="208"/>
      <c r="HDZ90" s="209"/>
      <c r="HEA90" s="209"/>
      <c r="HEB90" s="209"/>
      <c r="HEC90" s="210"/>
      <c r="HED90" s="211"/>
      <c r="HEE90" s="209"/>
      <c r="HEG90" s="208"/>
      <c r="HEL90" s="209"/>
      <c r="HEM90" s="209"/>
      <c r="HEN90" s="209"/>
      <c r="HEO90" s="210"/>
      <c r="HEP90" s="211"/>
      <c r="HEQ90" s="209"/>
      <c r="HES90" s="208"/>
      <c r="HEX90" s="209"/>
      <c r="HEY90" s="209"/>
      <c r="HEZ90" s="209"/>
      <c r="HFA90" s="210"/>
      <c r="HFB90" s="211"/>
      <c r="HFC90" s="209"/>
      <c r="HFE90" s="208"/>
      <c r="HFJ90" s="209"/>
      <c r="HFK90" s="209"/>
      <c r="HFL90" s="209"/>
      <c r="HFM90" s="210"/>
      <c r="HFN90" s="211"/>
      <c r="HFO90" s="209"/>
      <c r="HFQ90" s="208"/>
      <c r="HFV90" s="209"/>
      <c r="HFW90" s="209"/>
      <c r="HFX90" s="209"/>
      <c r="HFY90" s="210"/>
      <c r="HFZ90" s="211"/>
      <c r="HGA90" s="209"/>
      <c r="HGC90" s="208"/>
      <c r="HGH90" s="209"/>
      <c r="HGI90" s="209"/>
      <c r="HGJ90" s="209"/>
      <c r="HGK90" s="210"/>
      <c r="HGL90" s="211"/>
      <c r="HGM90" s="209"/>
      <c r="HGO90" s="208"/>
      <c r="HGT90" s="209"/>
      <c r="HGU90" s="209"/>
      <c r="HGV90" s="209"/>
      <c r="HGW90" s="210"/>
      <c r="HGX90" s="211"/>
      <c r="HGY90" s="209"/>
      <c r="HHA90" s="208"/>
      <c r="HHF90" s="209"/>
      <c r="HHG90" s="209"/>
      <c r="HHH90" s="209"/>
      <c r="HHI90" s="210"/>
      <c r="HHJ90" s="211"/>
      <c r="HHK90" s="209"/>
      <c r="HHM90" s="208"/>
      <c r="HHR90" s="209"/>
      <c r="HHS90" s="209"/>
      <c r="HHT90" s="209"/>
      <c r="HHU90" s="210"/>
      <c r="HHV90" s="211"/>
      <c r="HHW90" s="209"/>
      <c r="HHY90" s="208"/>
      <c r="HID90" s="209"/>
      <c r="HIE90" s="209"/>
      <c r="HIF90" s="209"/>
      <c r="HIG90" s="210"/>
      <c r="HIH90" s="211"/>
      <c r="HII90" s="209"/>
      <c r="HIK90" s="208"/>
      <c r="HIP90" s="209"/>
      <c r="HIQ90" s="209"/>
      <c r="HIR90" s="209"/>
      <c r="HIS90" s="210"/>
      <c r="HIT90" s="211"/>
      <c r="HIU90" s="209"/>
      <c r="HIW90" s="208"/>
      <c r="HJB90" s="209"/>
      <c r="HJC90" s="209"/>
      <c r="HJD90" s="209"/>
      <c r="HJE90" s="210"/>
      <c r="HJF90" s="211"/>
      <c r="HJG90" s="209"/>
      <c r="HJI90" s="208"/>
      <c r="HJN90" s="209"/>
      <c r="HJO90" s="209"/>
      <c r="HJP90" s="209"/>
      <c r="HJQ90" s="210"/>
      <c r="HJR90" s="211"/>
      <c r="HJS90" s="209"/>
      <c r="HJU90" s="208"/>
      <c r="HJZ90" s="209"/>
      <c r="HKA90" s="209"/>
      <c r="HKB90" s="209"/>
      <c r="HKC90" s="210"/>
      <c r="HKD90" s="211"/>
      <c r="HKE90" s="209"/>
      <c r="HKG90" s="208"/>
      <c r="HKL90" s="209"/>
      <c r="HKM90" s="209"/>
      <c r="HKN90" s="209"/>
      <c r="HKO90" s="210"/>
      <c r="HKP90" s="211"/>
      <c r="HKQ90" s="209"/>
      <c r="HKS90" s="208"/>
      <c r="HKX90" s="209"/>
      <c r="HKY90" s="209"/>
      <c r="HKZ90" s="209"/>
      <c r="HLA90" s="210"/>
      <c r="HLB90" s="211"/>
      <c r="HLC90" s="209"/>
      <c r="HLE90" s="208"/>
      <c r="HLJ90" s="209"/>
      <c r="HLK90" s="209"/>
      <c r="HLL90" s="209"/>
      <c r="HLM90" s="210"/>
      <c r="HLN90" s="211"/>
      <c r="HLO90" s="209"/>
      <c r="HLQ90" s="208"/>
      <c r="HLV90" s="209"/>
      <c r="HLW90" s="209"/>
      <c r="HLX90" s="209"/>
      <c r="HLY90" s="210"/>
      <c r="HLZ90" s="211"/>
      <c r="HMA90" s="209"/>
      <c r="HMC90" s="208"/>
      <c r="HMH90" s="209"/>
      <c r="HMI90" s="209"/>
      <c r="HMJ90" s="209"/>
      <c r="HMK90" s="210"/>
      <c r="HML90" s="211"/>
      <c r="HMM90" s="209"/>
      <c r="HMO90" s="208"/>
      <c r="HMT90" s="209"/>
      <c r="HMU90" s="209"/>
      <c r="HMV90" s="209"/>
      <c r="HMW90" s="210"/>
      <c r="HMX90" s="211"/>
      <c r="HMY90" s="209"/>
      <c r="HNA90" s="208"/>
      <c r="HNF90" s="209"/>
      <c r="HNG90" s="209"/>
      <c r="HNH90" s="209"/>
      <c r="HNI90" s="210"/>
      <c r="HNJ90" s="211"/>
      <c r="HNK90" s="209"/>
      <c r="HNM90" s="208"/>
      <c r="HNR90" s="209"/>
      <c r="HNS90" s="209"/>
      <c r="HNT90" s="209"/>
      <c r="HNU90" s="210"/>
      <c r="HNV90" s="211"/>
      <c r="HNW90" s="209"/>
      <c r="HNY90" s="208"/>
      <c r="HOD90" s="209"/>
      <c r="HOE90" s="209"/>
      <c r="HOF90" s="209"/>
      <c r="HOG90" s="210"/>
      <c r="HOH90" s="211"/>
      <c r="HOI90" s="209"/>
      <c r="HOK90" s="208"/>
      <c r="HOP90" s="209"/>
      <c r="HOQ90" s="209"/>
      <c r="HOR90" s="209"/>
      <c r="HOS90" s="210"/>
      <c r="HOT90" s="211"/>
      <c r="HOU90" s="209"/>
      <c r="HOW90" s="208"/>
      <c r="HPB90" s="209"/>
      <c r="HPC90" s="209"/>
      <c r="HPD90" s="209"/>
      <c r="HPE90" s="210"/>
      <c r="HPF90" s="211"/>
      <c r="HPG90" s="209"/>
      <c r="HPI90" s="208"/>
      <c r="HPN90" s="209"/>
      <c r="HPO90" s="209"/>
      <c r="HPP90" s="209"/>
      <c r="HPQ90" s="210"/>
      <c r="HPR90" s="211"/>
      <c r="HPS90" s="209"/>
      <c r="HPU90" s="208"/>
      <c r="HPZ90" s="209"/>
      <c r="HQA90" s="209"/>
      <c r="HQB90" s="209"/>
      <c r="HQC90" s="210"/>
      <c r="HQD90" s="211"/>
      <c r="HQE90" s="209"/>
      <c r="HQG90" s="208"/>
      <c r="HQL90" s="209"/>
      <c r="HQM90" s="209"/>
      <c r="HQN90" s="209"/>
      <c r="HQO90" s="210"/>
      <c r="HQP90" s="211"/>
      <c r="HQQ90" s="209"/>
      <c r="HQS90" s="208"/>
      <c r="HQX90" s="209"/>
      <c r="HQY90" s="209"/>
      <c r="HQZ90" s="209"/>
      <c r="HRA90" s="210"/>
      <c r="HRB90" s="211"/>
      <c r="HRC90" s="209"/>
      <c r="HRE90" s="208"/>
      <c r="HRJ90" s="209"/>
      <c r="HRK90" s="209"/>
      <c r="HRL90" s="209"/>
      <c r="HRM90" s="210"/>
      <c r="HRN90" s="211"/>
      <c r="HRO90" s="209"/>
      <c r="HRQ90" s="208"/>
      <c r="HRV90" s="209"/>
      <c r="HRW90" s="209"/>
      <c r="HRX90" s="209"/>
      <c r="HRY90" s="210"/>
      <c r="HRZ90" s="211"/>
      <c r="HSA90" s="209"/>
      <c r="HSC90" s="208"/>
      <c r="HSH90" s="209"/>
      <c r="HSI90" s="209"/>
      <c r="HSJ90" s="209"/>
      <c r="HSK90" s="210"/>
      <c r="HSL90" s="211"/>
      <c r="HSM90" s="209"/>
      <c r="HSO90" s="208"/>
      <c r="HST90" s="209"/>
      <c r="HSU90" s="209"/>
      <c r="HSV90" s="209"/>
      <c r="HSW90" s="210"/>
      <c r="HSX90" s="211"/>
      <c r="HSY90" s="209"/>
      <c r="HTA90" s="208"/>
      <c r="HTF90" s="209"/>
      <c r="HTG90" s="209"/>
      <c r="HTH90" s="209"/>
      <c r="HTI90" s="210"/>
      <c r="HTJ90" s="211"/>
      <c r="HTK90" s="209"/>
      <c r="HTM90" s="208"/>
      <c r="HTR90" s="209"/>
      <c r="HTS90" s="209"/>
      <c r="HTT90" s="209"/>
      <c r="HTU90" s="210"/>
      <c r="HTV90" s="211"/>
      <c r="HTW90" s="209"/>
      <c r="HTY90" s="208"/>
      <c r="HUD90" s="209"/>
      <c r="HUE90" s="209"/>
      <c r="HUF90" s="209"/>
      <c r="HUG90" s="210"/>
      <c r="HUH90" s="211"/>
      <c r="HUI90" s="209"/>
      <c r="HUK90" s="208"/>
      <c r="HUP90" s="209"/>
      <c r="HUQ90" s="209"/>
      <c r="HUR90" s="209"/>
      <c r="HUS90" s="210"/>
      <c r="HUT90" s="211"/>
      <c r="HUU90" s="209"/>
      <c r="HUW90" s="208"/>
      <c r="HVB90" s="209"/>
      <c r="HVC90" s="209"/>
      <c r="HVD90" s="209"/>
      <c r="HVE90" s="210"/>
      <c r="HVF90" s="211"/>
      <c r="HVG90" s="209"/>
      <c r="HVI90" s="208"/>
      <c r="HVN90" s="209"/>
      <c r="HVO90" s="209"/>
      <c r="HVP90" s="209"/>
      <c r="HVQ90" s="210"/>
      <c r="HVR90" s="211"/>
      <c r="HVS90" s="209"/>
      <c r="HVU90" s="208"/>
      <c r="HVZ90" s="209"/>
      <c r="HWA90" s="209"/>
      <c r="HWB90" s="209"/>
      <c r="HWC90" s="210"/>
      <c r="HWD90" s="211"/>
      <c r="HWE90" s="209"/>
      <c r="HWG90" s="208"/>
      <c r="HWL90" s="209"/>
      <c r="HWM90" s="209"/>
      <c r="HWN90" s="209"/>
      <c r="HWO90" s="210"/>
      <c r="HWP90" s="211"/>
      <c r="HWQ90" s="209"/>
      <c r="HWS90" s="208"/>
      <c r="HWX90" s="209"/>
      <c r="HWY90" s="209"/>
      <c r="HWZ90" s="209"/>
      <c r="HXA90" s="210"/>
      <c r="HXB90" s="211"/>
      <c r="HXC90" s="209"/>
      <c r="HXE90" s="208"/>
      <c r="HXJ90" s="209"/>
      <c r="HXK90" s="209"/>
      <c r="HXL90" s="209"/>
      <c r="HXM90" s="210"/>
      <c r="HXN90" s="211"/>
      <c r="HXO90" s="209"/>
      <c r="HXQ90" s="208"/>
      <c r="HXV90" s="209"/>
      <c r="HXW90" s="209"/>
      <c r="HXX90" s="209"/>
      <c r="HXY90" s="210"/>
      <c r="HXZ90" s="211"/>
      <c r="HYA90" s="209"/>
      <c r="HYC90" s="208"/>
      <c r="HYH90" s="209"/>
      <c r="HYI90" s="209"/>
      <c r="HYJ90" s="209"/>
      <c r="HYK90" s="210"/>
      <c r="HYL90" s="211"/>
      <c r="HYM90" s="209"/>
      <c r="HYO90" s="208"/>
      <c r="HYT90" s="209"/>
      <c r="HYU90" s="209"/>
      <c r="HYV90" s="209"/>
      <c r="HYW90" s="210"/>
      <c r="HYX90" s="211"/>
      <c r="HYY90" s="209"/>
      <c r="HZA90" s="208"/>
      <c r="HZF90" s="209"/>
      <c r="HZG90" s="209"/>
      <c r="HZH90" s="209"/>
      <c r="HZI90" s="210"/>
      <c r="HZJ90" s="211"/>
      <c r="HZK90" s="209"/>
      <c r="HZM90" s="208"/>
      <c r="HZR90" s="209"/>
      <c r="HZS90" s="209"/>
      <c r="HZT90" s="209"/>
      <c r="HZU90" s="210"/>
      <c r="HZV90" s="211"/>
      <c r="HZW90" s="209"/>
      <c r="HZY90" s="208"/>
      <c r="IAD90" s="209"/>
      <c r="IAE90" s="209"/>
      <c r="IAF90" s="209"/>
      <c r="IAG90" s="210"/>
      <c r="IAH90" s="211"/>
      <c r="IAI90" s="209"/>
      <c r="IAK90" s="208"/>
      <c r="IAP90" s="209"/>
      <c r="IAQ90" s="209"/>
      <c r="IAR90" s="209"/>
      <c r="IAS90" s="210"/>
      <c r="IAT90" s="211"/>
      <c r="IAU90" s="209"/>
      <c r="IAW90" s="208"/>
      <c r="IBB90" s="209"/>
      <c r="IBC90" s="209"/>
      <c r="IBD90" s="209"/>
      <c r="IBE90" s="210"/>
      <c r="IBF90" s="211"/>
      <c r="IBG90" s="209"/>
      <c r="IBI90" s="208"/>
      <c r="IBN90" s="209"/>
      <c r="IBO90" s="209"/>
      <c r="IBP90" s="209"/>
      <c r="IBQ90" s="210"/>
      <c r="IBR90" s="211"/>
      <c r="IBS90" s="209"/>
      <c r="IBU90" s="208"/>
      <c r="IBZ90" s="209"/>
      <c r="ICA90" s="209"/>
      <c r="ICB90" s="209"/>
      <c r="ICC90" s="210"/>
      <c r="ICD90" s="211"/>
      <c r="ICE90" s="209"/>
      <c r="ICG90" s="208"/>
      <c r="ICL90" s="209"/>
      <c r="ICM90" s="209"/>
      <c r="ICN90" s="209"/>
      <c r="ICO90" s="210"/>
      <c r="ICP90" s="211"/>
      <c r="ICQ90" s="209"/>
      <c r="ICS90" s="208"/>
      <c r="ICX90" s="209"/>
      <c r="ICY90" s="209"/>
      <c r="ICZ90" s="209"/>
      <c r="IDA90" s="210"/>
      <c r="IDB90" s="211"/>
      <c r="IDC90" s="209"/>
      <c r="IDE90" s="208"/>
      <c r="IDJ90" s="209"/>
      <c r="IDK90" s="209"/>
      <c r="IDL90" s="209"/>
      <c r="IDM90" s="210"/>
      <c r="IDN90" s="211"/>
      <c r="IDO90" s="209"/>
      <c r="IDQ90" s="208"/>
      <c r="IDV90" s="209"/>
      <c r="IDW90" s="209"/>
      <c r="IDX90" s="209"/>
      <c r="IDY90" s="210"/>
      <c r="IDZ90" s="211"/>
      <c r="IEA90" s="209"/>
      <c r="IEC90" s="208"/>
      <c r="IEH90" s="209"/>
      <c r="IEI90" s="209"/>
      <c r="IEJ90" s="209"/>
      <c r="IEK90" s="210"/>
      <c r="IEL90" s="211"/>
      <c r="IEM90" s="209"/>
      <c r="IEO90" s="208"/>
      <c r="IET90" s="209"/>
      <c r="IEU90" s="209"/>
      <c r="IEV90" s="209"/>
      <c r="IEW90" s="210"/>
      <c r="IEX90" s="211"/>
      <c r="IEY90" s="209"/>
      <c r="IFA90" s="208"/>
      <c r="IFF90" s="209"/>
      <c r="IFG90" s="209"/>
      <c r="IFH90" s="209"/>
      <c r="IFI90" s="210"/>
      <c r="IFJ90" s="211"/>
      <c r="IFK90" s="209"/>
      <c r="IFM90" s="208"/>
      <c r="IFR90" s="209"/>
      <c r="IFS90" s="209"/>
      <c r="IFT90" s="209"/>
      <c r="IFU90" s="210"/>
      <c r="IFV90" s="211"/>
      <c r="IFW90" s="209"/>
      <c r="IFY90" s="208"/>
      <c r="IGD90" s="209"/>
      <c r="IGE90" s="209"/>
      <c r="IGF90" s="209"/>
      <c r="IGG90" s="210"/>
      <c r="IGH90" s="211"/>
      <c r="IGI90" s="209"/>
      <c r="IGK90" s="208"/>
      <c r="IGP90" s="209"/>
      <c r="IGQ90" s="209"/>
      <c r="IGR90" s="209"/>
      <c r="IGS90" s="210"/>
      <c r="IGT90" s="211"/>
      <c r="IGU90" s="209"/>
      <c r="IGW90" s="208"/>
      <c r="IHB90" s="209"/>
      <c r="IHC90" s="209"/>
      <c r="IHD90" s="209"/>
      <c r="IHE90" s="210"/>
      <c r="IHF90" s="211"/>
      <c r="IHG90" s="209"/>
      <c r="IHI90" s="208"/>
      <c r="IHN90" s="209"/>
      <c r="IHO90" s="209"/>
      <c r="IHP90" s="209"/>
      <c r="IHQ90" s="210"/>
      <c r="IHR90" s="211"/>
      <c r="IHS90" s="209"/>
      <c r="IHU90" s="208"/>
      <c r="IHZ90" s="209"/>
      <c r="IIA90" s="209"/>
      <c r="IIB90" s="209"/>
      <c r="IIC90" s="210"/>
      <c r="IID90" s="211"/>
      <c r="IIE90" s="209"/>
      <c r="IIG90" s="208"/>
      <c r="IIL90" s="209"/>
      <c r="IIM90" s="209"/>
      <c r="IIN90" s="209"/>
      <c r="IIO90" s="210"/>
      <c r="IIP90" s="211"/>
      <c r="IIQ90" s="209"/>
      <c r="IIS90" s="208"/>
      <c r="IIX90" s="209"/>
      <c r="IIY90" s="209"/>
      <c r="IIZ90" s="209"/>
      <c r="IJA90" s="210"/>
      <c r="IJB90" s="211"/>
      <c r="IJC90" s="209"/>
      <c r="IJE90" s="208"/>
      <c r="IJJ90" s="209"/>
      <c r="IJK90" s="209"/>
      <c r="IJL90" s="209"/>
      <c r="IJM90" s="210"/>
      <c r="IJN90" s="211"/>
      <c r="IJO90" s="209"/>
      <c r="IJQ90" s="208"/>
      <c r="IJV90" s="209"/>
      <c r="IJW90" s="209"/>
      <c r="IJX90" s="209"/>
      <c r="IJY90" s="210"/>
      <c r="IJZ90" s="211"/>
      <c r="IKA90" s="209"/>
      <c r="IKC90" s="208"/>
      <c r="IKH90" s="209"/>
      <c r="IKI90" s="209"/>
      <c r="IKJ90" s="209"/>
      <c r="IKK90" s="210"/>
      <c r="IKL90" s="211"/>
      <c r="IKM90" s="209"/>
      <c r="IKO90" s="208"/>
      <c r="IKT90" s="209"/>
      <c r="IKU90" s="209"/>
      <c r="IKV90" s="209"/>
      <c r="IKW90" s="210"/>
      <c r="IKX90" s="211"/>
      <c r="IKY90" s="209"/>
      <c r="ILA90" s="208"/>
      <c r="ILF90" s="209"/>
      <c r="ILG90" s="209"/>
      <c r="ILH90" s="209"/>
      <c r="ILI90" s="210"/>
      <c r="ILJ90" s="211"/>
      <c r="ILK90" s="209"/>
      <c r="ILM90" s="208"/>
      <c r="ILR90" s="209"/>
      <c r="ILS90" s="209"/>
      <c r="ILT90" s="209"/>
      <c r="ILU90" s="210"/>
      <c r="ILV90" s="211"/>
      <c r="ILW90" s="209"/>
      <c r="ILY90" s="208"/>
      <c r="IMD90" s="209"/>
      <c r="IME90" s="209"/>
      <c r="IMF90" s="209"/>
      <c r="IMG90" s="210"/>
      <c r="IMH90" s="211"/>
      <c r="IMI90" s="209"/>
      <c r="IMK90" s="208"/>
      <c r="IMP90" s="209"/>
      <c r="IMQ90" s="209"/>
      <c r="IMR90" s="209"/>
      <c r="IMS90" s="210"/>
      <c r="IMT90" s="211"/>
      <c r="IMU90" s="209"/>
      <c r="IMW90" s="208"/>
      <c r="INB90" s="209"/>
      <c r="INC90" s="209"/>
      <c r="IND90" s="209"/>
      <c r="INE90" s="210"/>
      <c r="INF90" s="211"/>
      <c r="ING90" s="209"/>
      <c r="INI90" s="208"/>
      <c r="INN90" s="209"/>
      <c r="INO90" s="209"/>
      <c r="INP90" s="209"/>
      <c r="INQ90" s="210"/>
      <c r="INR90" s="211"/>
      <c r="INS90" s="209"/>
      <c r="INU90" s="208"/>
      <c r="INZ90" s="209"/>
      <c r="IOA90" s="209"/>
      <c r="IOB90" s="209"/>
      <c r="IOC90" s="210"/>
      <c r="IOD90" s="211"/>
      <c r="IOE90" s="209"/>
      <c r="IOG90" s="208"/>
      <c r="IOL90" s="209"/>
      <c r="IOM90" s="209"/>
      <c r="ION90" s="209"/>
      <c r="IOO90" s="210"/>
      <c r="IOP90" s="211"/>
      <c r="IOQ90" s="209"/>
      <c r="IOS90" s="208"/>
      <c r="IOX90" s="209"/>
      <c r="IOY90" s="209"/>
      <c r="IOZ90" s="209"/>
      <c r="IPA90" s="210"/>
      <c r="IPB90" s="211"/>
      <c r="IPC90" s="209"/>
      <c r="IPE90" s="208"/>
      <c r="IPJ90" s="209"/>
      <c r="IPK90" s="209"/>
      <c r="IPL90" s="209"/>
      <c r="IPM90" s="210"/>
      <c r="IPN90" s="211"/>
      <c r="IPO90" s="209"/>
      <c r="IPQ90" s="208"/>
      <c r="IPV90" s="209"/>
      <c r="IPW90" s="209"/>
      <c r="IPX90" s="209"/>
      <c r="IPY90" s="210"/>
      <c r="IPZ90" s="211"/>
      <c r="IQA90" s="209"/>
      <c r="IQC90" s="208"/>
      <c r="IQH90" s="209"/>
      <c r="IQI90" s="209"/>
      <c r="IQJ90" s="209"/>
      <c r="IQK90" s="210"/>
      <c r="IQL90" s="211"/>
      <c r="IQM90" s="209"/>
      <c r="IQO90" s="208"/>
      <c r="IQT90" s="209"/>
      <c r="IQU90" s="209"/>
      <c r="IQV90" s="209"/>
      <c r="IQW90" s="210"/>
      <c r="IQX90" s="211"/>
      <c r="IQY90" s="209"/>
      <c r="IRA90" s="208"/>
      <c r="IRF90" s="209"/>
      <c r="IRG90" s="209"/>
      <c r="IRH90" s="209"/>
      <c r="IRI90" s="210"/>
      <c r="IRJ90" s="211"/>
      <c r="IRK90" s="209"/>
      <c r="IRM90" s="208"/>
      <c r="IRR90" s="209"/>
      <c r="IRS90" s="209"/>
      <c r="IRT90" s="209"/>
      <c r="IRU90" s="210"/>
      <c r="IRV90" s="211"/>
      <c r="IRW90" s="209"/>
      <c r="IRY90" s="208"/>
      <c r="ISD90" s="209"/>
      <c r="ISE90" s="209"/>
      <c r="ISF90" s="209"/>
      <c r="ISG90" s="210"/>
      <c r="ISH90" s="211"/>
      <c r="ISI90" s="209"/>
      <c r="ISK90" s="208"/>
      <c r="ISP90" s="209"/>
      <c r="ISQ90" s="209"/>
      <c r="ISR90" s="209"/>
      <c r="ISS90" s="210"/>
      <c r="IST90" s="211"/>
      <c r="ISU90" s="209"/>
      <c r="ISW90" s="208"/>
      <c r="ITB90" s="209"/>
      <c r="ITC90" s="209"/>
      <c r="ITD90" s="209"/>
      <c r="ITE90" s="210"/>
      <c r="ITF90" s="211"/>
      <c r="ITG90" s="209"/>
      <c r="ITI90" s="208"/>
      <c r="ITN90" s="209"/>
      <c r="ITO90" s="209"/>
      <c r="ITP90" s="209"/>
      <c r="ITQ90" s="210"/>
      <c r="ITR90" s="211"/>
      <c r="ITS90" s="209"/>
      <c r="ITU90" s="208"/>
      <c r="ITZ90" s="209"/>
      <c r="IUA90" s="209"/>
      <c r="IUB90" s="209"/>
      <c r="IUC90" s="210"/>
      <c r="IUD90" s="211"/>
      <c r="IUE90" s="209"/>
      <c r="IUG90" s="208"/>
      <c r="IUL90" s="209"/>
      <c r="IUM90" s="209"/>
      <c r="IUN90" s="209"/>
      <c r="IUO90" s="210"/>
      <c r="IUP90" s="211"/>
      <c r="IUQ90" s="209"/>
      <c r="IUS90" s="208"/>
      <c r="IUX90" s="209"/>
      <c r="IUY90" s="209"/>
      <c r="IUZ90" s="209"/>
      <c r="IVA90" s="210"/>
      <c r="IVB90" s="211"/>
      <c r="IVC90" s="209"/>
      <c r="IVE90" s="208"/>
      <c r="IVJ90" s="209"/>
      <c r="IVK90" s="209"/>
      <c r="IVL90" s="209"/>
      <c r="IVM90" s="210"/>
      <c r="IVN90" s="211"/>
      <c r="IVO90" s="209"/>
      <c r="IVQ90" s="208"/>
      <c r="IVV90" s="209"/>
      <c r="IVW90" s="209"/>
      <c r="IVX90" s="209"/>
      <c r="IVY90" s="210"/>
      <c r="IVZ90" s="211"/>
      <c r="IWA90" s="209"/>
      <c r="IWC90" s="208"/>
      <c r="IWH90" s="209"/>
      <c r="IWI90" s="209"/>
      <c r="IWJ90" s="209"/>
      <c r="IWK90" s="210"/>
      <c r="IWL90" s="211"/>
      <c r="IWM90" s="209"/>
      <c r="IWO90" s="208"/>
      <c r="IWT90" s="209"/>
      <c r="IWU90" s="209"/>
      <c r="IWV90" s="209"/>
      <c r="IWW90" s="210"/>
      <c r="IWX90" s="211"/>
      <c r="IWY90" s="209"/>
      <c r="IXA90" s="208"/>
      <c r="IXF90" s="209"/>
      <c r="IXG90" s="209"/>
      <c r="IXH90" s="209"/>
      <c r="IXI90" s="210"/>
      <c r="IXJ90" s="211"/>
      <c r="IXK90" s="209"/>
      <c r="IXM90" s="208"/>
      <c r="IXR90" s="209"/>
      <c r="IXS90" s="209"/>
      <c r="IXT90" s="209"/>
      <c r="IXU90" s="210"/>
      <c r="IXV90" s="211"/>
      <c r="IXW90" s="209"/>
      <c r="IXY90" s="208"/>
      <c r="IYD90" s="209"/>
      <c r="IYE90" s="209"/>
      <c r="IYF90" s="209"/>
      <c r="IYG90" s="210"/>
      <c r="IYH90" s="211"/>
      <c r="IYI90" s="209"/>
      <c r="IYK90" s="208"/>
      <c r="IYP90" s="209"/>
      <c r="IYQ90" s="209"/>
      <c r="IYR90" s="209"/>
      <c r="IYS90" s="210"/>
      <c r="IYT90" s="211"/>
      <c r="IYU90" s="209"/>
      <c r="IYW90" s="208"/>
      <c r="IZB90" s="209"/>
      <c r="IZC90" s="209"/>
      <c r="IZD90" s="209"/>
      <c r="IZE90" s="210"/>
      <c r="IZF90" s="211"/>
      <c r="IZG90" s="209"/>
      <c r="IZI90" s="208"/>
      <c r="IZN90" s="209"/>
      <c r="IZO90" s="209"/>
      <c r="IZP90" s="209"/>
      <c r="IZQ90" s="210"/>
      <c r="IZR90" s="211"/>
      <c r="IZS90" s="209"/>
      <c r="IZU90" s="208"/>
      <c r="IZZ90" s="209"/>
      <c r="JAA90" s="209"/>
      <c r="JAB90" s="209"/>
      <c r="JAC90" s="210"/>
      <c r="JAD90" s="211"/>
      <c r="JAE90" s="209"/>
      <c r="JAG90" s="208"/>
      <c r="JAL90" s="209"/>
      <c r="JAM90" s="209"/>
      <c r="JAN90" s="209"/>
      <c r="JAO90" s="210"/>
      <c r="JAP90" s="211"/>
      <c r="JAQ90" s="209"/>
      <c r="JAS90" s="208"/>
      <c r="JAX90" s="209"/>
      <c r="JAY90" s="209"/>
      <c r="JAZ90" s="209"/>
      <c r="JBA90" s="210"/>
      <c r="JBB90" s="211"/>
      <c r="JBC90" s="209"/>
      <c r="JBE90" s="208"/>
      <c r="JBJ90" s="209"/>
      <c r="JBK90" s="209"/>
      <c r="JBL90" s="209"/>
      <c r="JBM90" s="210"/>
      <c r="JBN90" s="211"/>
      <c r="JBO90" s="209"/>
      <c r="JBQ90" s="208"/>
      <c r="JBV90" s="209"/>
      <c r="JBW90" s="209"/>
      <c r="JBX90" s="209"/>
      <c r="JBY90" s="210"/>
      <c r="JBZ90" s="211"/>
      <c r="JCA90" s="209"/>
      <c r="JCC90" s="208"/>
      <c r="JCH90" s="209"/>
      <c r="JCI90" s="209"/>
      <c r="JCJ90" s="209"/>
      <c r="JCK90" s="210"/>
      <c r="JCL90" s="211"/>
      <c r="JCM90" s="209"/>
      <c r="JCO90" s="208"/>
      <c r="JCT90" s="209"/>
      <c r="JCU90" s="209"/>
      <c r="JCV90" s="209"/>
      <c r="JCW90" s="210"/>
      <c r="JCX90" s="211"/>
      <c r="JCY90" s="209"/>
      <c r="JDA90" s="208"/>
      <c r="JDF90" s="209"/>
      <c r="JDG90" s="209"/>
      <c r="JDH90" s="209"/>
      <c r="JDI90" s="210"/>
      <c r="JDJ90" s="211"/>
      <c r="JDK90" s="209"/>
      <c r="JDM90" s="208"/>
      <c r="JDR90" s="209"/>
      <c r="JDS90" s="209"/>
      <c r="JDT90" s="209"/>
      <c r="JDU90" s="210"/>
      <c r="JDV90" s="211"/>
      <c r="JDW90" s="209"/>
      <c r="JDY90" s="208"/>
      <c r="JED90" s="209"/>
      <c r="JEE90" s="209"/>
      <c r="JEF90" s="209"/>
      <c r="JEG90" s="210"/>
      <c r="JEH90" s="211"/>
      <c r="JEI90" s="209"/>
      <c r="JEK90" s="208"/>
      <c r="JEP90" s="209"/>
      <c r="JEQ90" s="209"/>
      <c r="JER90" s="209"/>
      <c r="JES90" s="210"/>
      <c r="JET90" s="211"/>
      <c r="JEU90" s="209"/>
      <c r="JEW90" s="208"/>
      <c r="JFB90" s="209"/>
      <c r="JFC90" s="209"/>
      <c r="JFD90" s="209"/>
      <c r="JFE90" s="210"/>
      <c r="JFF90" s="211"/>
      <c r="JFG90" s="209"/>
      <c r="JFI90" s="208"/>
      <c r="JFN90" s="209"/>
      <c r="JFO90" s="209"/>
      <c r="JFP90" s="209"/>
      <c r="JFQ90" s="210"/>
      <c r="JFR90" s="211"/>
      <c r="JFS90" s="209"/>
      <c r="JFU90" s="208"/>
      <c r="JFZ90" s="209"/>
      <c r="JGA90" s="209"/>
      <c r="JGB90" s="209"/>
      <c r="JGC90" s="210"/>
      <c r="JGD90" s="211"/>
      <c r="JGE90" s="209"/>
      <c r="JGG90" s="208"/>
      <c r="JGL90" s="209"/>
      <c r="JGM90" s="209"/>
      <c r="JGN90" s="209"/>
      <c r="JGO90" s="210"/>
      <c r="JGP90" s="211"/>
      <c r="JGQ90" s="209"/>
      <c r="JGS90" s="208"/>
      <c r="JGX90" s="209"/>
      <c r="JGY90" s="209"/>
      <c r="JGZ90" s="209"/>
      <c r="JHA90" s="210"/>
      <c r="JHB90" s="211"/>
      <c r="JHC90" s="209"/>
      <c r="JHE90" s="208"/>
      <c r="JHJ90" s="209"/>
      <c r="JHK90" s="209"/>
      <c r="JHL90" s="209"/>
      <c r="JHM90" s="210"/>
      <c r="JHN90" s="211"/>
      <c r="JHO90" s="209"/>
      <c r="JHQ90" s="208"/>
      <c r="JHV90" s="209"/>
      <c r="JHW90" s="209"/>
      <c r="JHX90" s="209"/>
      <c r="JHY90" s="210"/>
      <c r="JHZ90" s="211"/>
      <c r="JIA90" s="209"/>
      <c r="JIC90" s="208"/>
      <c r="JIH90" s="209"/>
      <c r="JII90" s="209"/>
      <c r="JIJ90" s="209"/>
      <c r="JIK90" s="210"/>
      <c r="JIL90" s="211"/>
      <c r="JIM90" s="209"/>
      <c r="JIO90" s="208"/>
      <c r="JIT90" s="209"/>
      <c r="JIU90" s="209"/>
      <c r="JIV90" s="209"/>
      <c r="JIW90" s="210"/>
      <c r="JIX90" s="211"/>
      <c r="JIY90" s="209"/>
      <c r="JJA90" s="208"/>
      <c r="JJF90" s="209"/>
      <c r="JJG90" s="209"/>
      <c r="JJH90" s="209"/>
      <c r="JJI90" s="210"/>
      <c r="JJJ90" s="211"/>
      <c r="JJK90" s="209"/>
      <c r="JJM90" s="208"/>
      <c r="JJR90" s="209"/>
      <c r="JJS90" s="209"/>
      <c r="JJT90" s="209"/>
      <c r="JJU90" s="210"/>
      <c r="JJV90" s="211"/>
      <c r="JJW90" s="209"/>
      <c r="JJY90" s="208"/>
      <c r="JKD90" s="209"/>
      <c r="JKE90" s="209"/>
      <c r="JKF90" s="209"/>
      <c r="JKG90" s="210"/>
      <c r="JKH90" s="211"/>
      <c r="JKI90" s="209"/>
      <c r="JKK90" s="208"/>
      <c r="JKP90" s="209"/>
      <c r="JKQ90" s="209"/>
      <c r="JKR90" s="209"/>
      <c r="JKS90" s="210"/>
      <c r="JKT90" s="211"/>
      <c r="JKU90" s="209"/>
      <c r="JKW90" s="208"/>
      <c r="JLB90" s="209"/>
      <c r="JLC90" s="209"/>
      <c r="JLD90" s="209"/>
      <c r="JLE90" s="210"/>
      <c r="JLF90" s="211"/>
      <c r="JLG90" s="209"/>
      <c r="JLI90" s="208"/>
      <c r="JLN90" s="209"/>
      <c r="JLO90" s="209"/>
      <c r="JLP90" s="209"/>
      <c r="JLQ90" s="210"/>
      <c r="JLR90" s="211"/>
      <c r="JLS90" s="209"/>
      <c r="JLU90" s="208"/>
      <c r="JLZ90" s="209"/>
      <c r="JMA90" s="209"/>
      <c r="JMB90" s="209"/>
      <c r="JMC90" s="210"/>
      <c r="JMD90" s="211"/>
      <c r="JME90" s="209"/>
      <c r="JMG90" s="208"/>
      <c r="JML90" s="209"/>
      <c r="JMM90" s="209"/>
      <c r="JMN90" s="209"/>
      <c r="JMO90" s="210"/>
      <c r="JMP90" s="211"/>
      <c r="JMQ90" s="209"/>
      <c r="JMS90" s="208"/>
      <c r="JMX90" s="209"/>
      <c r="JMY90" s="209"/>
      <c r="JMZ90" s="209"/>
      <c r="JNA90" s="210"/>
      <c r="JNB90" s="211"/>
      <c r="JNC90" s="209"/>
      <c r="JNE90" s="208"/>
      <c r="JNJ90" s="209"/>
      <c r="JNK90" s="209"/>
      <c r="JNL90" s="209"/>
      <c r="JNM90" s="210"/>
      <c r="JNN90" s="211"/>
      <c r="JNO90" s="209"/>
      <c r="JNQ90" s="208"/>
      <c r="JNV90" s="209"/>
      <c r="JNW90" s="209"/>
      <c r="JNX90" s="209"/>
      <c r="JNY90" s="210"/>
      <c r="JNZ90" s="211"/>
      <c r="JOA90" s="209"/>
      <c r="JOC90" s="208"/>
      <c r="JOH90" s="209"/>
      <c r="JOI90" s="209"/>
      <c r="JOJ90" s="209"/>
      <c r="JOK90" s="210"/>
      <c r="JOL90" s="211"/>
      <c r="JOM90" s="209"/>
      <c r="JOO90" s="208"/>
      <c r="JOT90" s="209"/>
      <c r="JOU90" s="209"/>
      <c r="JOV90" s="209"/>
      <c r="JOW90" s="210"/>
      <c r="JOX90" s="211"/>
      <c r="JOY90" s="209"/>
      <c r="JPA90" s="208"/>
      <c r="JPF90" s="209"/>
      <c r="JPG90" s="209"/>
      <c r="JPH90" s="209"/>
      <c r="JPI90" s="210"/>
      <c r="JPJ90" s="211"/>
      <c r="JPK90" s="209"/>
      <c r="JPM90" s="208"/>
      <c r="JPR90" s="209"/>
      <c r="JPS90" s="209"/>
      <c r="JPT90" s="209"/>
      <c r="JPU90" s="210"/>
      <c r="JPV90" s="211"/>
      <c r="JPW90" s="209"/>
      <c r="JPY90" s="208"/>
      <c r="JQD90" s="209"/>
      <c r="JQE90" s="209"/>
      <c r="JQF90" s="209"/>
      <c r="JQG90" s="210"/>
      <c r="JQH90" s="211"/>
      <c r="JQI90" s="209"/>
      <c r="JQK90" s="208"/>
      <c r="JQP90" s="209"/>
      <c r="JQQ90" s="209"/>
      <c r="JQR90" s="209"/>
      <c r="JQS90" s="210"/>
      <c r="JQT90" s="211"/>
      <c r="JQU90" s="209"/>
      <c r="JQW90" s="208"/>
      <c r="JRB90" s="209"/>
      <c r="JRC90" s="209"/>
      <c r="JRD90" s="209"/>
      <c r="JRE90" s="210"/>
      <c r="JRF90" s="211"/>
      <c r="JRG90" s="209"/>
      <c r="JRI90" s="208"/>
      <c r="JRN90" s="209"/>
      <c r="JRO90" s="209"/>
      <c r="JRP90" s="209"/>
      <c r="JRQ90" s="210"/>
      <c r="JRR90" s="211"/>
      <c r="JRS90" s="209"/>
      <c r="JRU90" s="208"/>
      <c r="JRZ90" s="209"/>
      <c r="JSA90" s="209"/>
      <c r="JSB90" s="209"/>
      <c r="JSC90" s="210"/>
      <c r="JSD90" s="211"/>
      <c r="JSE90" s="209"/>
      <c r="JSG90" s="208"/>
      <c r="JSL90" s="209"/>
      <c r="JSM90" s="209"/>
      <c r="JSN90" s="209"/>
      <c r="JSO90" s="210"/>
      <c r="JSP90" s="211"/>
      <c r="JSQ90" s="209"/>
      <c r="JSS90" s="208"/>
      <c r="JSX90" s="209"/>
      <c r="JSY90" s="209"/>
      <c r="JSZ90" s="209"/>
      <c r="JTA90" s="210"/>
      <c r="JTB90" s="211"/>
      <c r="JTC90" s="209"/>
      <c r="JTE90" s="208"/>
      <c r="JTJ90" s="209"/>
      <c r="JTK90" s="209"/>
      <c r="JTL90" s="209"/>
      <c r="JTM90" s="210"/>
      <c r="JTN90" s="211"/>
      <c r="JTO90" s="209"/>
      <c r="JTQ90" s="208"/>
      <c r="JTV90" s="209"/>
      <c r="JTW90" s="209"/>
      <c r="JTX90" s="209"/>
      <c r="JTY90" s="210"/>
      <c r="JTZ90" s="211"/>
      <c r="JUA90" s="209"/>
      <c r="JUC90" s="208"/>
      <c r="JUH90" s="209"/>
      <c r="JUI90" s="209"/>
      <c r="JUJ90" s="209"/>
      <c r="JUK90" s="210"/>
      <c r="JUL90" s="211"/>
      <c r="JUM90" s="209"/>
      <c r="JUO90" s="208"/>
      <c r="JUT90" s="209"/>
      <c r="JUU90" s="209"/>
      <c r="JUV90" s="209"/>
      <c r="JUW90" s="210"/>
      <c r="JUX90" s="211"/>
      <c r="JUY90" s="209"/>
      <c r="JVA90" s="208"/>
      <c r="JVF90" s="209"/>
      <c r="JVG90" s="209"/>
      <c r="JVH90" s="209"/>
      <c r="JVI90" s="210"/>
      <c r="JVJ90" s="211"/>
      <c r="JVK90" s="209"/>
      <c r="JVM90" s="208"/>
      <c r="JVR90" s="209"/>
      <c r="JVS90" s="209"/>
      <c r="JVT90" s="209"/>
      <c r="JVU90" s="210"/>
      <c r="JVV90" s="211"/>
      <c r="JVW90" s="209"/>
      <c r="JVY90" s="208"/>
      <c r="JWD90" s="209"/>
      <c r="JWE90" s="209"/>
      <c r="JWF90" s="209"/>
      <c r="JWG90" s="210"/>
      <c r="JWH90" s="211"/>
      <c r="JWI90" s="209"/>
      <c r="JWK90" s="208"/>
      <c r="JWP90" s="209"/>
      <c r="JWQ90" s="209"/>
      <c r="JWR90" s="209"/>
      <c r="JWS90" s="210"/>
      <c r="JWT90" s="211"/>
      <c r="JWU90" s="209"/>
      <c r="JWW90" s="208"/>
      <c r="JXB90" s="209"/>
      <c r="JXC90" s="209"/>
      <c r="JXD90" s="209"/>
      <c r="JXE90" s="210"/>
      <c r="JXF90" s="211"/>
      <c r="JXG90" s="209"/>
      <c r="JXI90" s="208"/>
      <c r="JXN90" s="209"/>
      <c r="JXO90" s="209"/>
      <c r="JXP90" s="209"/>
      <c r="JXQ90" s="210"/>
      <c r="JXR90" s="211"/>
      <c r="JXS90" s="209"/>
      <c r="JXU90" s="208"/>
      <c r="JXZ90" s="209"/>
      <c r="JYA90" s="209"/>
      <c r="JYB90" s="209"/>
      <c r="JYC90" s="210"/>
      <c r="JYD90" s="211"/>
      <c r="JYE90" s="209"/>
      <c r="JYG90" s="208"/>
      <c r="JYL90" s="209"/>
      <c r="JYM90" s="209"/>
      <c r="JYN90" s="209"/>
      <c r="JYO90" s="210"/>
      <c r="JYP90" s="211"/>
      <c r="JYQ90" s="209"/>
      <c r="JYS90" s="208"/>
      <c r="JYX90" s="209"/>
      <c r="JYY90" s="209"/>
      <c r="JYZ90" s="209"/>
      <c r="JZA90" s="210"/>
      <c r="JZB90" s="211"/>
      <c r="JZC90" s="209"/>
      <c r="JZE90" s="208"/>
      <c r="JZJ90" s="209"/>
      <c r="JZK90" s="209"/>
      <c r="JZL90" s="209"/>
      <c r="JZM90" s="210"/>
      <c r="JZN90" s="211"/>
      <c r="JZO90" s="209"/>
      <c r="JZQ90" s="208"/>
      <c r="JZV90" s="209"/>
      <c r="JZW90" s="209"/>
      <c r="JZX90" s="209"/>
      <c r="JZY90" s="210"/>
      <c r="JZZ90" s="211"/>
      <c r="KAA90" s="209"/>
      <c r="KAC90" s="208"/>
      <c r="KAH90" s="209"/>
      <c r="KAI90" s="209"/>
      <c r="KAJ90" s="209"/>
      <c r="KAK90" s="210"/>
      <c r="KAL90" s="211"/>
      <c r="KAM90" s="209"/>
      <c r="KAO90" s="208"/>
      <c r="KAT90" s="209"/>
      <c r="KAU90" s="209"/>
      <c r="KAV90" s="209"/>
      <c r="KAW90" s="210"/>
      <c r="KAX90" s="211"/>
      <c r="KAY90" s="209"/>
      <c r="KBA90" s="208"/>
      <c r="KBF90" s="209"/>
      <c r="KBG90" s="209"/>
      <c r="KBH90" s="209"/>
      <c r="KBI90" s="210"/>
      <c r="KBJ90" s="211"/>
      <c r="KBK90" s="209"/>
      <c r="KBM90" s="208"/>
      <c r="KBR90" s="209"/>
      <c r="KBS90" s="209"/>
      <c r="KBT90" s="209"/>
      <c r="KBU90" s="210"/>
      <c r="KBV90" s="211"/>
      <c r="KBW90" s="209"/>
      <c r="KBY90" s="208"/>
      <c r="KCD90" s="209"/>
      <c r="KCE90" s="209"/>
      <c r="KCF90" s="209"/>
      <c r="KCG90" s="210"/>
      <c r="KCH90" s="211"/>
      <c r="KCI90" s="209"/>
      <c r="KCK90" s="208"/>
      <c r="KCP90" s="209"/>
      <c r="KCQ90" s="209"/>
      <c r="KCR90" s="209"/>
      <c r="KCS90" s="210"/>
      <c r="KCT90" s="211"/>
      <c r="KCU90" s="209"/>
      <c r="KCW90" s="208"/>
      <c r="KDB90" s="209"/>
      <c r="KDC90" s="209"/>
      <c r="KDD90" s="209"/>
      <c r="KDE90" s="210"/>
      <c r="KDF90" s="211"/>
      <c r="KDG90" s="209"/>
      <c r="KDI90" s="208"/>
      <c r="KDN90" s="209"/>
      <c r="KDO90" s="209"/>
      <c r="KDP90" s="209"/>
      <c r="KDQ90" s="210"/>
      <c r="KDR90" s="211"/>
      <c r="KDS90" s="209"/>
      <c r="KDU90" s="208"/>
      <c r="KDZ90" s="209"/>
      <c r="KEA90" s="209"/>
      <c r="KEB90" s="209"/>
      <c r="KEC90" s="210"/>
      <c r="KED90" s="211"/>
      <c r="KEE90" s="209"/>
      <c r="KEG90" s="208"/>
      <c r="KEL90" s="209"/>
      <c r="KEM90" s="209"/>
      <c r="KEN90" s="209"/>
      <c r="KEO90" s="210"/>
      <c r="KEP90" s="211"/>
      <c r="KEQ90" s="209"/>
      <c r="KES90" s="208"/>
      <c r="KEX90" s="209"/>
      <c r="KEY90" s="209"/>
      <c r="KEZ90" s="209"/>
      <c r="KFA90" s="210"/>
      <c r="KFB90" s="211"/>
      <c r="KFC90" s="209"/>
      <c r="KFE90" s="208"/>
      <c r="KFJ90" s="209"/>
      <c r="KFK90" s="209"/>
      <c r="KFL90" s="209"/>
      <c r="KFM90" s="210"/>
      <c r="KFN90" s="211"/>
      <c r="KFO90" s="209"/>
      <c r="KFQ90" s="208"/>
      <c r="KFV90" s="209"/>
      <c r="KFW90" s="209"/>
      <c r="KFX90" s="209"/>
      <c r="KFY90" s="210"/>
      <c r="KFZ90" s="211"/>
      <c r="KGA90" s="209"/>
      <c r="KGC90" s="208"/>
      <c r="KGH90" s="209"/>
      <c r="KGI90" s="209"/>
      <c r="KGJ90" s="209"/>
      <c r="KGK90" s="210"/>
      <c r="KGL90" s="211"/>
      <c r="KGM90" s="209"/>
      <c r="KGO90" s="208"/>
      <c r="KGT90" s="209"/>
      <c r="KGU90" s="209"/>
      <c r="KGV90" s="209"/>
      <c r="KGW90" s="210"/>
      <c r="KGX90" s="211"/>
      <c r="KGY90" s="209"/>
      <c r="KHA90" s="208"/>
      <c r="KHF90" s="209"/>
      <c r="KHG90" s="209"/>
      <c r="KHH90" s="209"/>
      <c r="KHI90" s="210"/>
      <c r="KHJ90" s="211"/>
      <c r="KHK90" s="209"/>
      <c r="KHM90" s="208"/>
      <c r="KHR90" s="209"/>
      <c r="KHS90" s="209"/>
      <c r="KHT90" s="209"/>
      <c r="KHU90" s="210"/>
      <c r="KHV90" s="211"/>
      <c r="KHW90" s="209"/>
      <c r="KHY90" s="208"/>
      <c r="KID90" s="209"/>
      <c r="KIE90" s="209"/>
      <c r="KIF90" s="209"/>
      <c r="KIG90" s="210"/>
      <c r="KIH90" s="211"/>
      <c r="KII90" s="209"/>
      <c r="KIK90" s="208"/>
      <c r="KIP90" s="209"/>
      <c r="KIQ90" s="209"/>
      <c r="KIR90" s="209"/>
      <c r="KIS90" s="210"/>
      <c r="KIT90" s="211"/>
      <c r="KIU90" s="209"/>
      <c r="KIW90" s="208"/>
      <c r="KJB90" s="209"/>
      <c r="KJC90" s="209"/>
      <c r="KJD90" s="209"/>
      <c r="KJE90" s="210"/>
      <c r="KJF90" s="211"/>
      <c r="KJG90" s="209"/>
      <c r="KJI90" s="208"/>
      <c r="KJN90" s="209"/>
      <c r="KJO90" s="209"/>
      <c r="KJP90" s="209"/>
      <c r="KJQ90" s="210"/>
      <c r="KJR90" s="211"/>
      <c r="KJS90" s="209"/>
      <c r="KJU90" s="208"/>
      <c r="KJZ90" s="209"/>
      <c r="KKA90" s="209"/>
      <c r="KKB90" s="209"/>
      <c r="KKC90" s="210"/>
      <c r="KKD90" s="211"/>
      <c r="KKE90" s="209"/>
      <c r="KKG90" s="208"/>
      <c r="KKL90" s="209"/>
      <c r="KKM90" s="209"/>
      <c r="KKN90" s="209"/>
      <c r="KKO90" s="210"/>
      <c r="KKP90" s="211"/>
      <c r="KKQ90" s="209"/>
      <c r="KKS90" s="208"/>
      <c r="KKX90" s="209"/>
      <c r="KKY90" s="209"/>
      <c r="KKZ90" s="209"/>
      <c r="KLA90" s="210"/>
      <c r="KLB90" s="211"/>
      <c r="KLC90" s="209"/>
      <c r="KLE90" s="208"/>
      <c r="KLJ90" s="209"/>
      <c r="KLK90" s="209"/>
      <c r="KLL90" s="209"/>
      <c r="KLM90" s="210"/>
      <c r="KLN90" s="211"/>
      <c r="KLO90" s="209"/>
      <c r="KLQ90" s="208"/>
      <c r="KLV90" s="209"/>
      <c r="KLW90" s="209"/>
      <c r="KLX90" s="209"/>
      <c r="KLY90" s="210"/>
      <c r="KLZ90" s="211"/>
      <c r="KMA90" s="209"/>
      <c r="KMC90" s="208"/>
      <c r="KMH90" s="209"/>
      <c r="KMI90" s="209"/>
      <c r="KMJ90" s="209"/>
      <c r="KMK90" s="210"/>
      <c r="KML90" s="211"/>
      <c r="KMM90" s="209"/>
      <c r="KMO90" s="208"/>
      <c r="KMT90" s="209"/>
      <c r="KMU90" s="209"/>
      <c r="KMV90" s="209"/>
      <c r="KMW90" s="210"/>
      <c r="KMX90" s="211"/>
      <c r="KMY90" s="209"/>
      <c r="KNA90" s="208"/>
      <c r="KNF90" s="209"/>
      <c r="KNG90" s="209"/>
      <c r="KNH90" s="209"/>
      <c r="KNI90" s="210"/>
      <c r="KNJ90" s="211"/>
      <c r="KNK90" s="209"/>
      <c r="KNM90" s="208"/>
      <c r="KNR90" s="209"/>
      <c r="KNS90" s="209"/>
      <c r="KNT90" s="209"/>
      <c r="KNU90" s="210"/>
      <c r="KNV90" s="211"/>
      <c r="KNW90" s="209"/>
      <c r="KNY90" s="208"/>
      <c r="KOD90" s="209"/>
      <c r="KOE90" s="209"/>
      <c r="KOF90" s="209"/>
      <c r="KOG90" s="210"/>
      <c r="KOH90" s="211"/>
      <c r="KOI90" s="209"/>
      <c r="KOK90" s="208"/>
      <c r="KOP90" s="209"/>
      <c r="KOQ90" s="209"/>
      <c r="KOR90" s="209"/>
      <c r="KOS90" s="210"/>
      <c r="KOT90" s="211"/>
      <c r="KOU90" s="209"/>
      <c r="KOW90" s="208"/>
      <c r="KPB90" s="209"/>
      <c r="KPC90" s="209"/>
      <c r="KPD90" s="209"/>
      <c r="KPE90" s="210"/>
      <c r="KPF90" s="211"/>
      <c r="KPG90" s="209"/>
      <c r="KPI90" s="208"/>
      <c r="KPN90" s="209"/>
      <c r="KPO90" s="209"/>
      <c r="KPP90" s="209"/>
      <c r="KPQ90" s="210"/>
      <c r="KPR90" s="211"/>
      <c r="KPS90" s="209"/>
      <c r="KPU90" s="208"/>
      <c r="KPZ90" s="209"/>
      <c r="KQA90" s="209"/>
      <c r="KQB90" s="209"/>
      <c r="KQC90" s="210"/>
      <c r="KQD90" s="211"/>
      <c r="KQE90" s="209"/>
      <c r="KQG90" s="208"/>
      <c r="KQL90" s="209"/>
      <c r="KQM90" s="209"/>
      <c r="KQN90" s="209"/>
      <c r="KQO90" s="210"/>
      <c r="KQP90" s="211"/>
      <c r="KQQ90" s="209"/>
      <c r="KQS90" s="208"/>
      <c r="KQX90" s="209"/>
      <c r="KQY90" s="209"/>
      <c r="KQZ90" s="209"/>
      <c r="KRA90" s="210"/>
      <c r="KRB90" s="211"/>
      <c r="KRC90" s="209"/>
      <c r="KRE90" s="208"/>
      <c r="KRJ90" s="209"/>
      <c r="KRK90" s="209"/>
      <c r="KRL90" s="209"/>
      <c r="KRM90" s="210"/>
      <c r="KRN90" s="211"/>
      <c r="KRO90" s="209"/>
      <c r="KRQ90" s="208"/>
      <c r="KRV90" s="209"/>
      <c r="KRW90" s="209"/>
      <c r="KRX90" s="209"/>
      <c r="KRY90" s="210"/>
      <c r="KRZ90" s="211"/>
      <c r="KSA90" s="209"/>
      <c r="KSC90" s="208"/>
      <c r="KSH90" s="209"/>
      <c r="KSI90" s="209"/>
      <c r="KSJ90" s="209"/>
      <c r="KSK90" s="210"/>
      <c r="KSL90" s="211"/>
      <c r="KSM90" s="209"/>
      <c r="KSO90" s="208"/>
      <c r="KST90" s="209"/>
      <c r="KSU90" s="209"/>
      <c r="KSV90" s="209"/>
      <c r="KSW90" s="210"/>
      <c r="KSX90" s="211"/>
      <c r="KSY90" s="209"/>
      <c r="KTA90" s="208"/>
      <c r="KTF90" s="209"/>
      <c r="KTG90" s="209"/>
      <c r="KTH90" s="209"/>
      <c r="KTI90" s="210"/>
      <c r="KTJ90" s="211"/>
      <c r="KTK90" s="209"/>
      <c r="KTM90" s="208"/>
      <c r="KTR90" s="209"/>
      <c r="KTS90" s="209"/>
      <c r="KTT90" s="209"/>
      <c r="KTU90" s="210"/>
      <c r="KTV90" s="211"/>
      <c r="KTW90" s="209"/>
      <c r="KTY90" s="208"/>
      <c r="KUD90" s="209"/>
      <c r="KUE90" s="209"/>
      <c r="KUF90" s="209"/>
      <c r="KUG90" s="210"/>
      <c r="KUH90" s="211"/>
      <c r="KUI90" s="209"/>
      <c r="KUK90" s="208"/>
      <c r="KUP90" s="209"/>
      <c r="KUQ90" s="209"/>
      <c r="KUR90" s="209"/>
      <c r="KUS90" s="210"/>
      <c r="KUT90" s="211"/>
      <c r="KUU90" s="209"/>
      <c r="KUW90" s="208"/>
      <c r="KVB90" s="209"/>
      <c r="KVC90" s="209"/>
      <c r="KVD90" s="209"/>
      <c r="KVE90" s="210"/>
      <c r="KVF90" s="211"/>
      <c r="KVG90" s="209"/>
      <c r="KVI90" s="208"/>
      <c r="KVN90" s="209"/>
      <c r="KVO90" s="209"/>
      <c r="KVP90" s="209"/>
      <c r="KVQ90" s="210"/>
      <c r="KVR90" s="211"/>
      <c r="KVS90" s="209"/>
      <c r="KVU90" s="208"/>
      <c r="KVZ90" s="209"/>
      <c r="KWA90" s="209"/>
      <c r="KWB90" s="209"/>
      <c r="KWC90" s="210"/>
      <c r="KWD90" s="211"/>
      <c r="KWE90" s="209"/>
      <c r="KWG90" s="208"/>
      <c r="KWL90" s="209"/>
      <c r="KWM90" s="209"/>
      <c r="KWN90" s="209"/>
      <c r="KWO90" s="210"/>
      <c r="KWP90" s="211"/>
      <c r="KWQ90" s="209"/>
      <c r="KWS90" s="208"/>
      <c r="KWX90" s="209"/>
      <c r="KWY90" s="209"/>
      <c r="KWZ90" s="209"/>
      <c r="KXA90" s="210"/>
      <c r="KXB90" s="211"/>
      <c r="KXC90" s="209"/>
      <c r="KXE90" s="208"/>
      <c r="KXJ90" s="209"/>
      <c r="KXK90" s="209"/>
      <c r="KXL90" s="209"/>
      <c r="KXM90" s="210"/>
      <c r="KXN90" s="211"/>
      <c r="KXO90" s="209"/>
      <c r="KXQ90" s="208"/>
      <c r="KXV90" s="209"/>
      <c r="KXW90" s="209"/>
      <c r="KXX90" s="209"/>
      <c r="KXY90" s="210"/>
      <c r="KXZ90" s="211"/>
      <c r="KYA90" s="209"/>
      <c r="KYC90" s="208"/>
      <c r="KYH90" s="209"/>
      <c r="KYI90" s="209"/>
      <c r="KYJ90" s="209"/>
      <c r="KYK90" s="210"/>
      <c r="KYL90" s="211"/>
      <c r="KYM90" s="209"/>
      <c r="KYO90" s="208"/>
      <c r="KYT90" s="209"/>
      <c r="KYU90" s="209"/>
      <c r="KYV90" s="209"/>
      <c r="KYW90" s="210"/>
      <c r="KYX90" s="211"/>
      <c r="KYY90" s="209"/>
      <c r="KZA90" s="208"/>
      <c r="KZF90" s="209"/>
      <c r="KZG90" s="209"/>
      <c r="KZH90" s="209"/>
      <c r="KZI90" s="210"/>
      <c r="KZJ90" s="211"/>
      <c r="KZK90" s="209"/>
      <c r="KZM90" s="208"/>
      <c r="KZR90" s="209"/>
      <c r="KZS90" s="209"/>
      <c r="KZT90" s="209"/>
      <c r="KZU90" s="210"/>
      <c r="KZV90" s="211"/>
      <c r="KZW90" s="209"/>
      <c r="KZY90" s="208"/>
      <c r="LAD90" s="209"/>
      <c r="LAE90" s="209"/>
      <c r="LAF90" s="209"/>
      <c r="LAG90" s="210"/>
      <c r="LAH90" s="211"/>
      <c r="LAI90" s="209"/>
      <c r="LAK90" s="208"/>
      <c r="LAP90" s="209"/>
      <c r="LAQ90" s="209"/>
      <c r="LAR90" s="209"/>
      <c r="LAS90" s="210"/>
      <c r="LAT90" s="211"/>
      <c r="LAU90" s="209"/>
      <c r="LAW90" s="208"/>
      <c r="LBB90" s="209"/>
      <c r="LBC90" s="209"/>
      <c r="LBD90" s="209"/>
      <c r="LBE90" s="210"/>
      <c r="LBF90" s="211"/>
      <c r="LBG90" s="209"/>
      <c r="LBI90" s="208"/>
      <c r="LBN90" s="209"/>
      <c r="LBO90" s="209"/>
      <c r="LBP90" s="209"/>
      <c r="LBQ90" s="210"/>
      <c r="LBR90" s="211"/>
      <c r="LBS90" s="209"/>
      <c r="LBU90" s="208"/>
      <c r="LBZ90" s="209"/>
      <c r="LCA90" s="209"/>
      <c r="LCB90" s="209"/>
      <c r="LCC90" s="210"/>
      <c r="LCD90" s="211"/>
      <c r="LCE90" s="209"/>
      <c r="LCG90" s="208"/>
      <c r="LCL90" s="209"/>
      <c r="LCM90" s="209"/>
      <c r="LCN90" s="209"/>
      <c r="LCO90" s="210"/>
      <c r="LCP90" s="211"/>
      <c r="LCQ90" s="209"/>
      <c r="LCS90" s="208"/>
      <c r="LCX90" s="209"/>
      <c r="LCY90" s="209"/>
      <c r="LCZ90" s="209"/>
      <c r="LDA90" s="210"/>
      <c r="LDB90" s="211"/>
      <c r="LDC90" s="209"/>
      <c r="LDE90" s="208"/>
      <c r="LDJ90" s="209"/>
      <c r="LDK90" s="209"/>
      <c r="LDL90" s="209"/>
      <c r="LDM90" s="210"/>
      <c r="LDN90" s="211"/>
      <c r="LDO90" s="209"/>
      <c r="LDQ90" s="208"/>
      <c r="LDV90" s="209"/>
      <c r="LDW90" s="209"/>
      <c r="LDX90" s="209"/>
      <c r="LDY90" s="210"/>
      <c r="LDZ90" s="211"/>
      <c r="LEA90" s="209"/>
      <c r="LEC90" s="208"/>
      <c r="LEH90" s="209"/>
      <c r="LEI90" s="209"/>
      <c r="LEJ90" s="209"/>
      <c r="LEK90" s="210"/>
      <c r="LEL90" s="211"/>
      <c r="LEM90" s="209"/>
      <c r="LEO90" s="208"/>
      <c r="LET90" s="209"/>
      <c r="LEU90" s="209"/>
      <c r="LEV90" s="209"/>
      <c r="LEW90" s="210"/>
      <c r="LEX90" s="211"/>
      <c r="LEY90" s="209"/>
      <c r="LFA90" s="208"/>
      <c r="LFF90" s="209"/>
      <c r="LFG90" s="209"/>
      <c r="LFH90" s="209"/>
      <c r="LFI90" s="210"/>
      <c r="LFJ90" s="211"/>
      <c r="LFK90" s="209"/>
      <c r="LFM90" s="208"/>
      <c r="LFR90" s="209"/>
      <c r="LFS90" s="209"/>
      <c r="LFT90" s="209"/>
      <c r="LFU90" s="210"/>
      <c r="LFV90" s="211"/>
      <c r="LFW90" s="209"/>
      <c r="LFY90" s="208"/>
      <c r="LGD90" s="209"/>
      <c r="LGE90" s="209"/>
      <c r="LGF90" s="209"/>
      <c r="LGG90" s="210"/>
      <c r="LGH90" s="211"/>
      <c r="LGI90" s="209"/>
      <c r="LGK90" s="208"/>
      <c r="LGP90" s="209"/>
      <c r="LGQ90" s="209"/>
      <c r="LGR90" s="209"/>
      <c r="LGS90" s="210"/>
      <c r="LGT90" s="211"/>
      <c r="LGU90" s="209"/>
      <c r="LGW90" s="208"/>
      <c r="LHB90" s="209"/>
      <c r="LHC90" s="209"/>
      <c r="LHD90" s="209"/>
      <c r="LHE90" s="210"/>
      <c r="LHF90" s="211"/>
      <c r="LHG90" s="209"/>
      <c r="LHI90" s="208"/>
      <c r="LHN90" s="209"/>
      <c r="LHO90" s="209"/>
      <c r="LHP90" s="209"/>
      <c r="LHQ90" s="210"/>
      <c r="LHR90" s="211"/>
      <c r="LHS90" s="209"/>
      <c r="LHU90" s="208"/>
      <c r="LHZ90" s="209"/>
      <c r="LIA90" s="209"/>
      <c r="LIB90" s="209"/>
      <c r="LIC90" s="210"/>
      <c r="LID90" s="211"/>
      <c r="LIE90" s="209"/>
      <c r="LIG90" s="208"/>
      <c r="LIL90" s="209"/>
      <c r="LIM90" s="209"/>
      <c r="LIN90" s="209"/>
      <c r="LIO90" s="210"/>
      <c r="LIP90" s="211"/>
      <c r="LIQ90" s="209"/>
      <c r="LIS90" s="208"/>
      <c r="LIX90" s="209"/>
      <c r="LIY90" s="209"/>
      <c r="LIZ90" s="209"/>
      <c r="LJA90" s="210"/>
      <c r="LJB90" s="211"/>
      <c r="LJC90" s="209"/>
      <c r="LJE90" s="208"/>
      <c r="LJJ90" s="209"/>
      <c r="LJK90" s="209"/>
      <c r="LJL90" s="209"/>
      <c r="LJM90" s="210"/>
      <c r="LJN90" s="211"/>
      <c r="LJO90" s="209"/>
      <c r="LJQ90" s="208"/>
      <c r="LJV90" s="209"/>
      <c r="LJW90" s="209"/>
      <c r="LJX90" s="209"/>
      <c r="LJY90" s="210"/>
      <c r="LJZ90" s="211"/>
      <c r="LKA90" s="209"/>
      <c r="LKC90" s="208"/>
      <c r="LKH90" s="209"/>
      <c r="LKI90" s="209"/>
      <c r="LKJ90" s="209"/>
      <c r="LKK90" s="210"/>
      <c r="LKL90" s="211"/>
      <c r="LKM90" s="209"/>
      <c r="LKO90" s="208"/>
      <c r="LKT90" s="209"/>
      <c r="LKU90" s="209"/>
      <c r="LKV90" s="209"/>
      <c r="LKW90" s="210"/>
      <c r="LKX90" s="211"/>
      <c r="LKY90" s="209"/>
      <c r="LLA90" s="208"/>
      <c r="LLF90" s="209"/>
      <c r="LLG90" s="209"/>
      <c r="LLH90" s="209"/>
      <c r="LLI90" s="210"/>
      <c r="LLJ90" s="211"/>
      <c r="LLK90" s="209"/>
      <c r="LLM90" s="208"/>
      <c r="LLR90" s="209"/>
      <c r="LLS90" s="209"/>
      <c r="LLT90" s="209"/>
      <c r="LLU90" s="210"/>
      <c r="LLV90" s="211"/>
      <c r="LLW90" s="209"/>
      <c r="LLY90" s="208"/>
      <c r="LMD90" s="209"/>
      <c r="LME90" s="209"/>
      <c r="LMF90" s="209"/>
      <c r="LMG90" s="210"/>
      <c r="LMH90" s="211"/>
      <c r="LMI90" s="209"/>
      <c r="LMK90" s="208"/>
      <c r="LMP90" s="209"/>
      <c r="LMQ90" s="209"/>
      <c r="LMR90" s="209"/>
      <c r="LMS90" s="210"/>
      <c r="LMT90" s="211"/>
      <c r="LMU90" s="209"/>
      <c r="LMW90" s="208"/>
      <c r="LNB90" s="209"/>
      <c r="LNC90" s="209"/>
      <c r="LND90" s="209"/>
      <c r="LNE90" s="210"/>
      <c r="LNF90" s="211"/>
      <c r="LNG90" s="209"/>
      <c r="LNI90" s="208"/>
      <c r="LNN90" s="209"/>
      <c r="LNO90" s="209"/>
      <c r="LNP90" s="209"/>
      <c r="LNQ90" s="210"/>
      <c r="LNR90" s="211"/>
      <c r="LNS90" s="209"/>
      <c r="LNU90" s="208"/>
      <c r="LNZ90" s="209"/>
      <c r="LOA90" s="209"/>
      <c r="LOB90" s="209"/>
      <c r="LOC90" s="210"/>
      <c r="LOD90" s="211"/>
      <c r="LOE90" s="209"/>
      <c r="LOG90" s="208"/>
      <c r="LOL90" s="209"/>
      <c r="LOM90" s="209"/>
      <c r="LON90" s="209"/>
      <c r="LOO90" s="210"/>
      <c r="LOP90" s="211"/>
      <c r="LOQ90" s="209"/>
      <c r="LOS90" s="208"/>
      <c r="LOX90" s="209"/>
      <c r="LOY90" s="209"/>
      <c r="LOZ90" s="209"/>
      <c r="LPA90" s="210"/>
      <c r="LPB90" s="211"/>
      <c r="LPC90" s="209"/>
      <c r="LPE90" s="208"/>
      <c r="LPJ90" s="209"/>
      <c r="LPK90" s="209"/>
      <c r="LPL90" s="209"/>
      <c r="LPM90" s="210"/>
      <c r="LPN90" s="211"/>
      <c r="LPO90" s="209"/>
      <c r="LPQ90" s="208"/>
      <c r="LPV90" s="209"/>
      <c r="LPW90" s="209"/>
      <c r="LPX90" s="209"/>
      <c r="LPY90" s="210"/>
      <c r="LPZ90" s="211"/>
      <c r="LQA90" s="209"/>
      <c r="LQC90" s="208"/>
      <c r="LQH90" s="209"/>
      <c r="LQI90" s="209"/>
      <c r="LQJ90" s="209"/>
      <c r="LQK90" s="210"/>
      <c r="LQL90" s="211"/>
      <c r="LQM90" s="209"/>
      <c r="LQO90" s="208"/>
      <c r="LQT90" s="209"/>
      <c r="LQU90" s="209"/>
      <c r="LQV90" s="209"/>
      <c r="LQW90" s="210"/>
      <c r="LQX90" s="211"/>
      <c r="LQY90" s="209"/>
      <c r="LRA90" s="208"/>
      <c r="LRF90" s="209"/>
      <c r="LRG90" s="209"/>
      <c r="LRH90" s="209"/>
      <c r="LRI90" s="210"/>
      <c r="LRJ90" s="211"/>
      <c r="LRK90" s="209"/>
      <c r="LRM90" s="208"/>
      <c r="LRR90" s="209"/>
      <c r="LRS90" s="209"/>
      <c r="LRT90" s="209"/>
      <c r="LRU90" s="210"/>
      <c r="LRV90" s="211"/>
      <c r="LRW90" s="209"/>
      <c r="LRY90" s="208"/>
      <c r="LSD90" s="209"/>
      <c r="LSE90" s="209"/>
      <c r="LSF90" s="209"/>
      <c r="LSG90" s="210"/>
      <c r="LSH90" s="211"/>
      <c r="LSI90" s="209"/>
      <c r="LSK90" s="208"/>
      <c r="LSP90" s="209"/>
      <c r="LSQ90" s="209"/>
      <c r="LSR90" s="209"/>
      <c r="LSS90" s="210"/>
      <c r="LST90" s="211"/>
      <c r="LSU90" s="209"/>
      <c r="LSW90" s="208"/>
      <c r="LTB90" s="209"/>
      <c r="LTC90" s="209"/>
      <c r="LTD90" s="209"/>
      <c r="LTE90" s="210"/>
      <c r="LTF90" s="211"/>
      <c r="LTG90" s="209"/>
      <c r="LTI90" s="208"/>
      <c r="LTN90" s="209"/>
      <c r="LTO90" s="209"/>
      <c r="LTP90" s="209"/>
      <c r="LTQ90" s="210"/>
      <c r="LTR90" s="211"/>
      <c r="LTS90" s="209"/>
      <c r="LTU90" s="208"/>
      <c r="LTZ90" s="209"/>
      <c r="LUA90" s="209"/>
      <c r="LUB90" s="209"/>
      <c r="LUC90" s="210"/>
      <c r="LUD90" s="211"/>
      <c r="LUE90" s="209"/>
      <c r="LUG90" s="208"/>
      <c r="LUL90" s="209"/>
      <c r="LUM90" s="209"/>
      <c r="LUN90" s="209"/>
      <c r="LUO90" s="210"/>
      <c r="LUP90" s="211"/>
      <c r="LUQ90" s="209"/>
      <c r="LUS90" s="208"/>
      <c r="LUX90" s="209"/>
      <c r="LUY90" s="209"/>
      <c r="LUZ90" s="209"/>
      <c r="LVA90" s="210"/>
      <c r="LVB90" s="211"/>
      <c r="LVC90" s="209"/>
      <c r="LVE90" s="208"/>
      <c r="LVJ90" s="209"/>
      <c r="LVK90" s="209"/>
      <c r="LVL90" s="209"/>
      <c r="LVM90" s="210"/>
      <c r="LVN90" s="211"/>
      <c r="LVO90" s="209"/>
      <c r="LVQ90" s="208"/>
      <c r="LVV90" s="209"/>
      <c r="LVW90" s="209"/>
      <c r="LVX90" s="209"/>
      <c r="LVY90" s="210"/>
      <c r="LVZ90" s="211"/>
      <c r="LWA90" s="209"/>
      <c r="LWC90" s="208"/>
      <c r="LWH90" s="209"/>
      <c r="LWI90" s="209"/>
      <c r="LWJ90" s="209"/>
      <c r="LWK90" s="210"/>
      <c r="LWL90" s="211"/>
      <c r="LWM90" s="209"/>
      <c r="LWO90" s="208"/>
      <c r="LWT90" s="209"/>
      <c r="LWU90" s="209"/>
      <c r="LWV90" s="209"/>
      <c r="LWW90" s="210"/>
      <c r="LWX90" s="211"/>
      <c r="LWY90" s="209"/>
      <c r="LXA90" s="208"/>
      <c r="LXF90" s="209"/>
      <c r="LXG90" s="209"/>
      <c r="LXH90" s="209"/>
      <c r="LXI90" s="210"/>
      <c r="LXJ90" s="211"/>
      <c r="LXK90" s="209"/>
      <c r="LXM90" s="208"/>
      <c r="LXR90" s="209"/>
      <c r="LXS90" s="209"/>
      <c r="LXT90" s="209"/>
      <c r="LXU90" s="210"/>
      <c r="LXV90" s="211"/>
      <c r="LXW90" s="209"/>
      <c r="LXY90" s="208"/>
      <c r="LYD90" s="209"/>
      <c r="LYE90" s="209"/>
      <c r="LYF90" s="209"/>
      <c r="LYG90" s="210"/>
      <c r="LYH90" s="211"/>
      <c r="LYI90" s="209"/>
      <c r="LYK90" s="208"/>
      <c r="LYP90" s="209"/>
      <c r="LYQ90" s="209"/>
      <c r="LYR90" s="209"/>
      <c r="LYS90" s="210"/>
      <c r="LYT90" s="211"/>
      <c r="LYU90" s="209"/>
      <c r="LYW90" s="208"/>
      <c r="LZB90" s="209"/>
      <c r="LZC90" s="209"/>
      <c r="LZD90" s="209"/>
      <c r="LZE90" s="210"/>
      <c r="LZF90" s="211"/>
      <c r="LZG90" s="209"/>
      <c r="LZI90" s="208"/>
      <c r="LZN90" s="209"/>
      <c r="LZO90" s="209"/>
      <c r="LZP90" s="209"/>
      <c r="LZQ90" s="210"/>
      <c r="LZR90" s="211"/>
      <c r="LZS90" s="209"/>
      <c r="LZU90" s="208"/>
      <c r="LZZ90" s="209"/>
      <c r="MAA90" s="209"/>
      <c r="MAB90" s="209"/>
      <c r="MAC90" s="210"/>
      <c r="MAD90" s="211"/>
      <c r="MAE90" s="209"/>
      <c r="MAG90" s="208"/>
      <c r="MAL90" s="209"/>
      <c r="MAM90" s="209"/>
      <c r="MAN90" s="209"/>
      <c r="MAO90" s="210"/>
      <c r="MAP90" s="211"/>
      <c r="MAQ90" s="209"/>
      <c r="MAS90" s="208"/>
      <c r="MAX90" s="209"/>
      <c r="MAY90" s="209"/>
      <c r="MAZ90" s="209"/>
      <c r="MBA90" s="210"/>
      <c r="MBB90" s="211"/>
      <c r="MBC90" s="209"/>
      <c r="MBE90" s="208"/>
      <c r="MBJ90" s="209"/>
      <c r="MBK90" s="209"/>
      <c r="MBL90" s="209"/>
      <c r="MBM90" s="210"/>
      <c r="MBN90" s="211"/>
      <c r="MBO90" s="209"/>
      <c r="MBQ90" s="208"/>
      <c r="MBV90" s="209"/>
      <c r="MBW90" s="209"/>
      <c r="MBX90" s="209"/>
      <c r="MBY90" s="210"/>
      <c r="MBZ90" s="211"/>
      <c r="MCA90" s="209"/>
      <c r="MCC90" s="208"/>
      <c r="MCH90" s="209"/>
      <c r="MCI90" s="209"/>
      <c r="MCJ90" s="209"/>
      <c r="MCK90" s="210"/>
      <c r="MCL90" s="211"/>
      <c r="MCM90" s="209"/>
      <c r="MCO90" s="208"/>
      <c r="MCT90" s="209"/>
      <c r="MCU90" s="209"/>
      <c r="MCV90" s="209"/>
      <c r="MCW90" s="210"/>
      <c r="MCX90" s="211"/>
      <c r="MCY90" s="209"/>
      <c r="MDA90" s="208"/>
      <c r="MDF90" s="209"/>
      <c r="MDG90" s="209"/>
      <c r="MDH90" s="209"/>
      <c r="MDI90" s="210"/>
      <c r="MDJ90" s="211"/>
      <c r="MDK90" s="209"/>
      <c r="MDM90" s="208"/>
      <c r="MDR90" s="209"/>
      <c r="MDS90" s="209"/>
      <c r="MDT90" s="209"/>
      <c r="MDU90" s="210"/>
      <c r="MDV90" s="211"/>
      <c r="MDW90" s="209"/>
      <c r="MDY90" s="208"/>
      <c r="MED90" s="209"/>
      <c r="MEE90" s="209"/>
      <c r="MEF90" s="209"/>
      <c r="MEG90" s="210"/>
      <c r="MEH90" s="211"/>
      <c r="MEI90" s="209"/>
      <c r="MEK90" s="208"/>
      <c r="MEP90" s="209"/>
      <c r="MEQ90" s="209"/>
      <c r="MER90" s="209"/>
      <c r="MES90" s="210"/>
      <c r="MET90" s="211"/>
      <c r="MEU90" s="209"/>
      <c r="MEW90" s="208"/>
      <c r="MFB90" s="209"/>
      <c r="MFC90" s="209"/>
      <c r="MFD90" s="209"/>
      <c r="MFE90" s="210"/>
      <c r="MFF90" s="211"/>
      <c r="MFG90" s="209"/>
      <c r="MFI90" s="208"/>
      <c r="MFN90" s="209"/>
      <c r="MFO90" s="209"/>
      <c r="MFP90" s="209"/>
      <c r="MFQ90" s="210"/>
      <c r="MFR90" s="211"/>
      <c r="MFS90" s="209"/>
      <c r="MFU90" s="208"/>
      <c r="MFZ90" s="209"/>
      <c r="MGA90" s="209"/>
      <c r="MGB90" s="209"/>
      <c r="MGC90" s="210"/>
      <c r="MGD90" s="211"/>
      <c r="MGE90" s="209"/>
      <c r="MGG90" s="208"/>
      <c r="MGL90" s="209"/>
      <c r="MGM90" s="209"/>
      <c r="MGN90" s="209"/>
      <c r="MGO90" s="210"/>
      <c r="MGP90" s="211"/>
      <c r="MGQ90" s="209"/>
      <c r="MGS90" s="208"/>
      <c r="MGX90" s="209"/>
      <c r="MGY90" s="209"/>
      <c r="MGZ90" s="209"/>
      <c r="MHA90" s="210"/>
      <c r="MHB90" s="211"/>
      <c r="MHC90" s="209"/>
      <c r="MHE90" s="208"/>
      <c r="MHJ90" s="209"/>
      <c r="MHK90" s="209"/>
      <c r="MHL90" s="209"/>
      <c r="MHM90" s="210"/>
      <c r="MHN90" s="211"/>
      <c r="MHO90" s="209"/>
      <c r="MHQ90" s="208"/>
      <c r="MHV90" s="209"/>
      <c r="MHW90" s="209"/>
      <c r="MHX90" s="209"/>
      <c r="MHY90" s="210"/>
      <c r="MHZ90" s="211"/>
      <c r="MIA90" s="209"/>
      <c r="MIC90" s="208"/>
      <c r="MIH90" s="209"/>
      <c r="MII90" s="209"/>
      <c r="MIJ90" s="209"/>
      <c r="MIK90" s="210"/>
      <c r="MIL90" s="211"/>
      <c r="MIM90" s="209"/>
      <c r="MIO90" s="208"/>
      <c r="MIT90" s="209"/>
      <c r="MIU90" s="209"/>
      <c r="MIV90" s="209"/>
      <c r="MIW90" s="210"/>
      <c r="MIX90" s="211"/>
      <c r="MIY90" s="209"/>
      <c r="MJA90" s="208"/>
      <c r="MJF90" s="209"/>
      <c r="MJG90" s="209"/>
      <c r="MJH90" s="209"/>
      <c r="MJI90" s="210"/>
      <c r="MJJ90" s="211"/>
      <c r="MJK90" s="209"/>
      <c r="MJM90" s="208"/>
      <c r="MJR90" s="209"/>
      <c r="MJS90" s="209"/>
      <c r="MJT90" s="209"/>
      <c r="MJU90" s="210"/>
      <c r="MJV90" s="211"/>
      <c r="MJW90" s="209"/>
      <c r="MJY90" s="208"/>
      <c r="MKD90" s="209"/>
      <c r="MKE90" s="209"/>
      <c r="MKF90" s="209"/>
      <c r="MKG90" s="210"/>
      <c r="MKH90" s="211"/>
      <c r="MKI90" s="209"/>
      <c r="MKK90" s="208"/>
      <c r="MKP90" s="209"/>
      <c r="MKQ90" s="209"/>
      <c r="MKR90" s="209"/>
      <c r="MKS90" s="210"/>
      <c r="MKT90" s="211"/>
      <c r="MKU90" s="209"/>
      <c r="MKW90" s="208"/>
      <c r="MLB90" s="209"/>
      <c r="MLC90" s="209"/>
      <c r="MLD90" s="209"/>
      <c r="MLE90" s="210"/>
      <c r="MLF90" s="211"/>
      <c r="MLG90" s="209"/>
      <c r="MLI90" s="208"/>
      <c r="MLN90" s="209"/>
      <c r="MLO90" s="209"/>
      <c r="MLP90" s="209"/>
      <c r="MLQ90" s="210"/>
      <c r="MLR90" s="211"/>
      <c r="MLS90" s="209"/>
      <c r="MLU90" s="208"/>
      <c r="MLZ90" s="209"/>
      <c r="MMA90" s="209"/>
      <c r="MMB90" s="209"/>
      <c r="MMC90" s="210"/>
      <c r="MMD90" s="211"/>
      <c r="MME90" s="209"/>
      <c r="MMG90" s="208"/>
      <c r="MML90" s="209"/>
      <c r="MMM90" s="209"/>
      <c r="MMN90" s="209"/>
      <c r="MMO90" s="210"/>
      <c r="MMP90" s="211"/>
      <c r="MMQ90" s="209"/>
      <c r="MMS90" s="208"/>
      <c r="MMX90" s="209"/>
      <c r="MMY90" s="209"/>
      <c r="MMZ90" s="209"/>
      <c r="MNA90" s="210"/>
      <c r="MNB90" s="211"/>
      <c r="MNC90" s="209"/>
      <c r="MNE90" s="208"/>
      <c r="MNJ90" s="209"/>
      <c r="MNK90" s="209"/>
      <c r="MNL90" s="209"/>
      <c r="MNM90" s="210"/>
      <c r="MNN90" s="211"/>
      <c r="MNO90" s="209"/>
      <c r="MNQ90" s="208"/>
      <c r="MNV90" s="209"/>
      <c r="MNW90" s="209"/>
      <c r="MNX90" s="209"/>
      <c r="MNY90" s="210"/>
      <c r="MNZ90" s="211"/>
      <c r="MOA90" s="209"/>
      <c r="MOC90" s="208"/>
      <c r="MOH90" s="209"/>
      <c r="MOI90" s="209"/>
      <c r="MOJ90" s="209"/>
      <c r="MOK90" s="210"/>
      <c r="MOL90" s="211"/>
      <c r="MOM90" s="209"/>
      <c r="MOO90" s="208"/>
      <c r="MOT90" s="209"/>
      <c r="MOU90" s="209"/>
      <c r="MOV90" s="209"/>
      <c r="MOW90" s="210"/>
      <c r="MOX90" s="211"/>
      <c r="MOY90" s="209"/>
      <c r="MPA90" s="208"/>
      <c r="MPF90" s="209"/>
      <c r="MPG90" s="209"/>
      <c r="MPH90" s="209"/>
      <c r="MPI90" s="210"/>
      <c r="MPJ90" s="211"/>
      <c r="MPK90" s="209"/>
      <c r="MPM90" s="208"/>
      <c r="MPR90" s="209"/>
      <c r="MPS90" s="209"/>
      <c r="MPT90" s="209"/>
      <c r="MPU90" s="210"/>
      <c r="MPV90" s="211"/>
      <c r="MPW90" s="209"/>
      <c r="MPY90" s="208"/>
      <c r="MQD90" s="209"/>
      <c r="MQE90" s="209"/>
      <c r="MQF90" s="209"/>
      <c r="MQG90" s="210"/>
      <c r="MQH90" s="211"/>
      <c r="MQI90" s="209"/>
      <c r="MQK90" s="208"/>
      <c r="MQP90" s="209"/>
      <c r="MQQ90" s="209"/>
      <c r="MQR90" s="209"/>
      <c r="MQS90" s="210"/>
      <c r="MQT90" s="211"/>
      <c r="MQU90" s="209"/>
      <c r="MQW90" s="208"/>
      <c r="MRB90" s="209"/>
      <c r="MRC90" s="209"/>
      <c r="MRD90" s="209"/>
      <c r="MRE90" s="210"/>
      <c r="MRF90" s="211"/>
      <c r="MRG90" s="209"/>
      <c r="MRI90" s="208"/>
      <c r="MRN90" s="209"/>
      <c r="MRO90" s="209"/>
      <c r="MRP90" s="209"/>
      <c r="MRQ90" s="210"/>
      <c r="MRR90" s="211"/>
      <c r="MRS90" s="209"/>
      <c r="MRU90" s="208"/>
      <c r="MRZ90" s="209"/>
      <c r="MSA90" s="209"/>
      <c r="MSB90" s="209"/>
      <c r="MSC90" s="210"/>
      <c r="MSD90" s="211"/>
      <c r="MSE90" s="209"/>
      <c r="MSG90" s="208"/>
      <c r="MSL90" s="209"/>
      <c r="MSM90" s="209"/>
      <c r="MSN90" s="209"/>
      <c r="MSO90" s="210"/>
      <c r="MSP90" s="211"/>
      <c r="MSQ90" s="209"/>
      <c r="MSS90" s="208"/>
      <c r="MSX90" s="209"/>
      <c r="MSY90" s="209"/>
      <c r="MSZ90" s="209"/>
      <c r="MTA90" s="210"/>
      <c r="MTB90" s="211"/>
      <c r="MTC90" s="209"/>
      <c r="MTE90" s="208"/>
      <c r="MTJ90" s="209"/>
      <c r="MTK90" s="209"/>
      <c r="MTL90" s="209"/>
      <c r="MTM90" s="210"/>
      <c r="MTN90" s="211"/>
      <c r="MTO90" s="209"/>
      <c r="MTQ90" s="208"/>
      <c r="MTV90" s="209"/>
      <c r="MTW90" s="209"/>
      <c r="MTX90" s="209"/>
      <c r="MTY90" s="210"/>
      <c r="MTZ90" s="211"/>
      <c r="MUA90" s="209"/>
      <c r="MUC90" s="208"/>
      <c r="MUH90" s="209"/>
      <c r="MUI90" s="209"/>
      <c r="MUJ90" s="209"/>
      <c r="MUK90" s="210"/>
      <c r="MUL90" s="211"/>
      <c r="MUM90" s="209"/>
      <c r="MUO90" s="208"/>
      <c r="MUT90" s="209"/>
      <c r="MUU90" s="209"/>
      <c r="MUV90" s="209"/>
      <c r="MUW90" s="210"/>
      <c r="MUX90" s="211"/>
      <c r="MUY90" s="209"/>
      <c r="MVA90" s="208"/>
      <c r="MVF90" s="209"/>
      <c r="MVG90" s="209"/>
      <c r="MVH90" s="209"/>
      <c r="MVI90" s="210"/>
      <c r="MVJ90" s="211"/>
      <c r="MVK90" s="209"/>
      <c r="MVM90" s="208"/>
      <c r="MVR90" s="209"/>
      <c r="MVS90" s="209"/>
      <c r="MVT90" s="209"/>
      <c r="MVU90" s="210"/>
      <c r="MVV90" s="211"/>
      <c r="MVW90" s="209"/>
      <c r="MVY90" s="208"/>
      <c r="MWD90" s="209"/>
      <c r="MWE90" s="209"/>
      <c r="MWF90" s="209"/>
      <c r="MWG90" s="210"/>
      <c r="MWH90" s="211"/>
      <c r="MWI90" s="209"/>
      <c r="MWK90" s="208"/>
      <c r="MWP90" s="209"/>
      <c r="MWQ90" s="209"/>
      <c r="MWR90" s="209"/>
      <c r="MWS90" s="210"/>
      <c r="MWT90" s="211"/>
      <c r="MWU90" s="209"/>
      <c r="MWW90" s="208"/>
      <c r="MXB90" s="209"/>
      <c r="MXC90" s="209"/>
      <c r="MXD90" s="209"/>
      <c r="MXE90" s="210"/>
      <c r="MXF90" s="211"/>
      <c r="MXG90" s="209"/>
      <c r="MXI90" s="208"/>
      <c r="MXN90" s="209"/>
      <c r="MXO90" s="209"/>
      <c r="MXP90" s="209"/>
      <c r="MXQ90" s="210"/>
      <c r="MXR90" s="211"/>
      <c r="MXS90" s="209"/>
      <c r="MXU90" s="208"/>
      <c r="MXZ90" s="209"/>
      <c r="MYA90" s="209"/>
      <c r="MYB90" s="209"/>
      <c r="MYC90" s="210"/>
      <c r="MYD90" s="211"/>
      <c r="MYE90" s="209"/>
      <c r="MYG90" s="208"/>
      <c r="MYL90" s="209"/>
      <c r="MYM90" s="209"/>
      <c r="MYN90" s="209"/>
      <c r="MYO90" s="210"/>
      <c r="MYP90" s="211"/>
      <c r="MYQ90" s="209"/>
      <c r="MYS90" s="208"/>
      <c r="MYX90" s="209"/>
      <c r="MYY90" s="209"/>
      <c r="MYZ90" s="209"/>
      <c r="MZA90" s="210"/>
      <c r="MZB90" s="211"/>
      <c r="MZC90" s="209"/>
      <c r="MZE90" s="208"/>
      <c r="MZJ90" s="209"/>
      <c r="MZK90" s="209"/>
      <c r="MZL90" s="209"/>
      <c r="MZM90" s="210"/>
      <c r="MZN90" s="211"/>
      <c r="MZO90" s="209"/>
      <c r="MZQ90" s="208"/>
      <c r="MZV90" s="209"/>
      <c r="MZW90" s="209"/>
      <c r="MZX90" s="209"/>
      <c r="MZY90" s="210"/>
      <c r="MZZ90" s="211"/>
      <c r="NAA90" s="209"/>
      <c r="NAC90" s="208"/>
      <c r="NAH90" s="209"/>
      <c r="NAI90" s="209"/>
      <c r="NAJ90" s="209"/>
      <c r="NAK90" s="210"/>
      <c r="NAL90" s="211"/>
      <c r="NAM90" s="209"/>
      <c r="NAO90" s="208"/>
      <c r="NAT90" s="209"/>
      <c r="NAU90" s="209"/>
      <c r="NAV90" s="209"/>
      <c r="NAW90" s="210"/>
      <c r="NAX90" s="211"/>
      <c r="NAY90" s="209"/>
      <c r="NBA90" s="208"/>
      <c r="NBF90" s="209"/>
      <c r="NBG90" s="209"/>
      <c r="NBH90" s="209"/>
      <c r="NBI90" s="210"/>
      <c r="NBJ90" s="211"/>
      <c r="NBK90" s="209"/>
      <c r="NBM90" s="208"/>
      <c r="NBR90" s="209"/>
      <c r="NBS90" s="209"/>
      <c r="NBT90" s="209"/>
      <c r="NBU90" s="210"/>
      <c r="NBV90" s="211"/>
      <c r="NBW90" s="209"/>
      <c r="NBY90" s="208"/>
      <c r="NCD90" s="209"/>
      <c r="NCE90" s="209"/>
      <c r="NCF90" s="209"/>
      <c r="NCG90" s="210"/>
      <c r="NCH90" s="211"/>
      <c r="NCI90" s="209"/>
      <c r="NCK90" s="208"/>
      <c r="NCP90" s="209"/>
      <c r="NCQ90" s="209"/>
      <c r="NCR90" s="209"/>
      <c r="NCS90" s="210"/>
      <c r="NCT90" s="211"/>
      <c r="NCU90" s="209"/>
      <c r="NCW90" s="208"/>
      <c r="NDB90" s="209"/>
      <c r="NDC90" s="209"/>
      <c r="NDD90" s="209"/>
      <c r="NDE90" s="210"/>
      <c r="NDF90" s="211"/>
      <c r="NDG90" s="209"/>
      <c r="NDI90" s="208"/>
      <c r="NDN90" s="209"/>
      <c r="NDO90" s="209"/>
      <c r="NDP90" s="209"/>
      <c r="NDQ90" s="210"/>
      <c r="NDR90" s="211"/>
      <c r="NDS90" s="209"/>
      <c r="NDU90" s="208"/>
      <c r="NDZ90" s="209"/>
      <c r="NEA90" s="209"/>
      <c r="NEB90" s="209"/>
      <c r="NEC90" s="210"/>
      <c r="NED90" s="211"/>
      <c r="NEE90" s="209"/>
      <c r="NEG90" s="208"/>
      <c r="NEL90" s="209"/>
      <c r="NEM90" s="209"/>
      <c r="NEN90" s="209"/>
      <c r="NEO90" s="210"/>
      <c r="NEP90" s="211"/>
      <c r="NEQ90" s="209"/>
      <c r="NES90" s="208"/>
      <c r="NEX90" s="209"/>
      <c r="NEY90" s="209"/>
      <c r="NEZ90" s="209"/>
      <c r="NFA90" s="210"/>
      <c r="NFB90" s="211"/>
      <c r="NFC90" s="209"/>
      <c r="NFE90" s="208"/>
      <c r="NFJ90" s="209"/>
      <c r="NFK90" s="209"/>
      <c r="NFL90" s="209"/>
      <c r="NFM90" s="210"/>
      <c r="NFN90" s="211"/>
      <c r="NFO90" s="209"/>
      <c r="NFQ90" s="208"/>
      <c r="NFV90" s="209"/>
      <c r="NFW90" s="209"/>
      <c r="NFX90" s="209"/>
      <c r="NFY90" s="210"/>
      <c r="NFZ90" s="211"/>
      <c r="NGA90" s="209"/>
      <c r="NGC90" s="208"/>
      <c r="NGH90" s="209"/>
      <c r="NGI90" s="209"/>
      <c r="NGJ90" s="209"/>
      <c r="NGK90" s="210"/>
      <c r="NGL90" s="211"/>
      <c r="NGM90" s="209"/>
      <c r="NGO90" s="208"/>
      <c r="NGT90" s="209"/>
      <c r="NGU90" s="209"/>
      <c r="NGV90" s="209"/>
      <c r="NGW90" s="210"/>
      <c r="NGX90" s="211"/>
      <c r="NGY90" s="209"/>
      <c r="NHA90" s="208"/>
      <c r="NHF90" s="209"/>
      <c r="NHG90" s="209"/>
      <c r="NHH90" s="209"/>
      <c r="NHI90" s="210"/>
      <c r="NHJ90" s="211"/>
      <c r="NHK90" s="209"/>
      <c r="NHM90" s="208"/>
      <c r="NHR90" s="209"/>
      <c r="NHS90" s="209"/>
      <c r="NHT90" s="209"/>
      <c r="NHU90" s="210"/>
      <c r="NHV90" s="211"/>
      <c r="NHW90" s="209"/>
      <c r="NHY90" s="208"/>
      <c r="NID90" s="209"/>
      <c r="NIE90" s="209"/>
      <c r="NIF90" s="209"/>
      <c r="NIG90" s="210"/>
      <c r="NIH90" s="211"/>
      <c r="NII90" s="209"/>
      <c r="NIK90" s="208"/>
      <c r="NIP90" s="209"/>
      <c r="NIQ90" s="209"/>
      <c r="NIR90" s="209"/>
      <c r="NIS90" s="210"/>
      <c r="NIT90" s="211"/>
      <c r="NIU90" s="209"/>
      <c r="NIW90" s="208"/>
      <c r="NJB90" s="209"/>
      <c r="NJC90" s="209"/>
      <c r="NJD90" s="209"/>
      <c r="NJE90" s="210"/>
      <c r="NJF90" s="211"/>
      <c r="NJG90" s="209"/>
      <c r="NJI90" s="208"/>
      <c r="NJN90" s="209"/>
      <c r="NJO90" s="209"/>
      <c r="NJP90" s="209"/>
      <c r="NJQ90" s="210"/>
      <c r="NJR90" s="211"/>
      <c r="NJS90" s="209"/>
      <c r="NJU90" s="208"/>
      <c r="NJZ90" s="209"/>
      <c r="NKA90" s="209"/>
      <c r="NKB90" s="209"/>
      <c r="NKC90" s="210"/>
      <c r="NKD90" s="211"/>
      <c r="NKE90" s="209"/>
      <c r="NKG90" s="208"/>
      <c r="NKL90" s="209"/>
      <c r="NKM90" s="209"/>
      <c r="NKN90" s="209"/>
      <c r="NKO90" s="210"/>
      <c r="NKP90" s="211"/>
      <c r="NKQ90" s="209"/>
      <c r="NKS90" s="208"/>
      <c r="NKX90" s="209"/>
      <c r="NKY90" s="209"/>
      <c r="NKZ90" s="209"/>
      <c r="NLA90" s="210"/>
      <c r="NLB90" s="211"/>
      <c r="NLC90" s="209"/>
      <c r="NLE90" s="208"/>
      <c r="NLJ90" s="209"/>
      <c r="NLK90" s="209"/>
      <c r="NLL90" s="209"/>
      <c r="NLM90" s="210"/>
      <c r="NLN90" s="211"/>
      <c r="NLO90" s="209"/>
      <c r="NLQ90" s="208"/>
      <c r="NLV90" s="209"/>
      <c r="NLW90" s="209"/>
      <c r="NLX90" s="209"/>
      <c r="NLY90" s="210"/>
      <c r="NLZ90" s="211"/>
      <c r="NMA90" s="209"/>
      <c r="NMC90" s="208"/>
      <c r="NMH90" s="209"/>
      <c r="NMI90" s="209"/>
      <c r="NMJ90" s="209"/>
      <c r="NMK90" s="210"/>
      <c r="NML90" s="211"/>
      <c r="NMM90" s="209"/>
      <c r="NMO90" s="208"/>
      <c r="NMT90" s="209"/>
      <c r="NMU90" s="209"/>
      <c r="NMV90" s="209"/>
      <c r="NMW90" s="210"/>
      <c r="NMX90" s="211"/>
      <c r="NMY90" s="209"/>
      <c r="NNA90" s="208"/>
      <c r="NNF90" s="209"/>
      <c r="NNG90" s="209"/>
      <c r="NNH90" s="209"/>
      <c r="NNI90" s="210"/>
      <c r="NNJ90" s="211"/>
      <c r="NNK90" s="209"/>
      <c r="NNM90" s="208"/>
      <c r="NNR90" s="209"/>
      <c r="NNS90" s="209"/>
      <c r="NNT90" s="209"/>
      <c r="NNU90" s="210"/>
      <c r="NNV90" s="211"/>
      <c r="NNW90" s="209"/>
      <c r="NNY90" s="208"/>
      <c r="NOD90" s="209"/>
      <c r="NOE90" s="209"/>
      <c r="NOF90" s="209"/>
      <c r="NOG90" s="210"/>
      <c r="NOH90" s="211"/>
      <c r="NOI90" s="209"/>
      <c r="NOK90" s="208"/>
      <c r="NOP90" s="209"/>
      <c r="NOQ90" s="209"/>
      <c r="NOR90" s="209"/>
      <c r="NOS90" s="210"/>
      <c r="NOT90" s="211"/>
      <c r="NOU90" s="209"/>
      <c r="NOW90" s="208"/>
      <c r="NPB90" s="209"/>
      <c r="NPC90" s="209"/>
      <c r="NPD90" s="209"/>
      <c r="NPE90" s="210"/>
      <c r="NPF90" s="211"/>
      <c r="NPG90" s="209"/>
      <c r="NPI90" s="208"/>
      <c r="NPN90" s="209"/>
      <c r="NPO90" s="209"/>
      <c r="NPP90" s="209"/>
      <c r="NPQ90" s="210"/>
      <c r="NPR90" s="211"/>
      <c r="NPS90" s="209"/>
      <c r="NPU90" s="208"/>
      <c r="NPZ90" s="209"/>
      <c r="NQA90" s="209"/>
      <c r="NQB90" s="209"/>
      <c r="NQC90" s="210"/>
      <c r="NQD90" s="211"/>
      <c r="NQE90" s="209"/>
      <c r="NQG90" s="208"/>
      <c r="NQL90" s="209"/>
      <c r="NQM90" s="209"/>
      <c r="NQN90" s="209"/>
      <c r="NQO90" s="210"/>
      <c r="NQP90" s="211"/>
      <c r="NQQ90" s="209"/>
      <c r="NQS90" s="208"/>
      <c r="NQX90" s="209"/>
      <c r="NQY90" s="209"/>
      <c r="NQZ90" s="209"/>
      <c r="NRA90" s="210"/>
      <c r="NRB90" s="211"/>
      <c r="NRC90" s="209"/>
      <c r="NRE90" s="208"/>
      <c r="NRJ90" s="209"/>
      <c r="NRK90" s="209"/>
      <c r="NRL90" s="209"/>
      <c r="NRM90" s="210"/>
      <c r="NRN90" s="211"/>
      <c r="NRO90" s="209"/>
      <c r="NRQ90" s="208"/>
      <c r="NRV90" s="209"/>
      <c r="NRW90" s="209"/>
      <c r="NRX90" s="209"/>
      <c r="NRY90" s="210"/>
      <c r="NRZ90" s="211"/>
      <c r="NSA90" s="209"/>
      <c r="NSC90" s="208"/>
      <c r="NSH90" s="209"/>
      <c r="NSI90" s="209"/>
      <c r="NSJ90" s="209"/>
      <c r="NSK90" s="210"/>
      <c r="NSL90" s="211"/>
      <c r="NSM90" s="209"/>
      <c r="NSO90" s="208"/>
      <c r="NST90" s="209"/>
      <c r="NSU90" s="209"/>
      <c r="NSV90" s="209"/>
      <c r="NSW90" s="210"/>
      <c r="NSX90" s="211"/>
      <c r="NSY90" s="209"/>
      <c r="NTA90" s="208"/>
      <c r="NTF90" s="209"/>
      <c r="NTG90" s="209"/>
      <c r="NTH90" s="209"/>
      <c r="NTI90" s="210"/>
      <c r="NTJ90" s="211"/>
      <c r="NTK90" s="209"/>
      <c r="NTM90" s="208"/>
      <c r="NTR90" s="209"/>
      <c r="NTS90" s="209"/>
      <c r="NTT90" s="209"/>
      <c r="NTU90" s="210"/>
      <c r="NTV90" s="211"/>
      <c r="NTW90" s="209"/>
      <c r="NTY90" s="208"/>
      <c r="NUD90" s="209"/>
      <c r="NUE90" s="209"/>
      <c r="NUF90" s="209"/>
      <c r="NUG90" s="210"/>
      <c r="NUH90" s="211"/>
      <c r="NUI90" s="209"/>
      <c r="NUK90" s="208"/>
      <c r="NUP90" s="209"/>
      <c r="NUQ90" s="209"/>
      <c r="NUR90" s="209"/>
      <c r="NUS90" s="210"/>
      <c r="NUT90" s="211"/>
      <c r="NUU90" s="209"/>
      <c r="NUW90" s="208"/>
      <c r="NVB90" s="209"/>
      <c r="NVC90" s="209"/>
      <c r="NVD90" s="209"/>
      <c r="NVE90" s="210"/>
      <c r="NVF90" s="211"/>
      <c r="NVG90" s="209"/>
      <c r="NVI90" s="208"/>
      <c r="NVN90" s="209"/>
      <c r="NVO90" s="209"/>
      <c r="NVP90" s="209"/>
      <c r="NVQ90" s="210"/>
      <c r="NVR90" s="211"/>
      <c r="NVS90" s="209"/>
      <c r="NVU90" s="208"/>
      <c r="NVZ90" s="209"/>
      <c r="NWA90" s="209"/>
      <c r="NWB90" s="209"/>
      <c r="NWC90" s="210"/>
      <c r="NWD90" s="211"/>
      <c r="NWE90" s="209"/>
      <c r="NWG90" s="208"/>
      <c r="NWL90" s="209"/>
      <c r="NWM90" s="209"/>
      <c r="NWN90" s="209"/>
      <c r="NWO90" s="210"/>
      <c r="NWP90" s="211"/>
      <c r="NWQ90" s="209"/>
      <c r="NWS90" s="208"/>
      <c r="NWX90" s="209"/>
      <c r="NWY90" s="209"/>
      <c r="NWZ90" s="209"/>
      <c r="NXA90" s="210"/>
      <c r="NXB90" s="211"/>
      <c r="NXC90" s="209"/>
      <c r="NXE90" s="208"/>
      <c r="NXJ90" s="209"/>
      <c r="NXK90" s="209"/>
      <c r="NXL90" s="209"/>
      <c r="NXM90" s="210"/>
      <c r="NXN90" s="211"/>
      <c r="NXO90" s="209"/>
      <c r="NXQ90" s="208"/>
      <c r="NXV90" s="209"/>
      <c r="NXW90" s="209"/>
      <c r="NXX90" s="209"/>
      <c r="NXY90" s="210"/>
      <c r="NXZ90" s="211"/>
      <c r="NYA90" s="209"/>
      <c r="NYC90" s="208"/>
      <c r="NYH90" s="209"/>
      <c r="NYI90" s="209"/>
      <c r="NYJ90" s="209"/>
      <c r="NYK90" s="210"/>
      <c r="NYL90" s="211"/>
      <c r="NYM90" s="209"/>
      <c r="NYO90" s="208"/>
      <c r="NYT90" s="209"/>
      <c r="NYU90" s="209"/>
      <c r="NYV90" s="209"/>
      <c r="NYW90" s="210"/>
      <c r="NYX90" s="211"/>
      <c r="NYY90" s="209"/>
      <c r="NZA90" s="208"/>
      <c r="NZF90" s="209"/>
      <c r="NZG90" s="209"/>
      <c r="NZH90" s="209"/>
      <c r="NZI90" s="210"/>
      <c r="NZJ90" s="211"/>
      <c r="NZK90" s="209"/>
      <c r="NZM90" s="208"/>
      <c r="NZR90" s="209"/>
      <c r="NZS90" s="209"/>
      <c r="NZT90" s="209"/>
      <c r="NZU90" s="210"/>
      <c r="NZV90" s="211"/>
      <c r="NZW90" s="209"/>
      <c r="NZY90" s="208"/>
      <c r="OAD90" s="209"/>
      <c r="OAE90" s="209"/>
      <c r="OAF90" s="209"/>
      <c r="OAG90" s="210"/>
      <c r="OAH90" s="211"/>
      <c r="OAI90" s="209"/>
      <c r="OAK90" s="208"/>
      <c r="OAP90" s="209"/>
      <c r="OAQ90" s="209"/>
      <c r="OAR90" s="209"/>
      <c r="OAS90" s="210"/>
      <c r="OAT90" s="211"/>
      <c r="OAU90" s="209"/>
      <c r="OAW90" s="208"/>
      <c r="OBB90" s="209"/>
      <c r="OBC90" s="209"/>
      <c r="OBD90" s="209"/>
      <c r="OBE90" s="210"/>
      <c r="OBF90" s="211"/>
      <c r="OBG90" s="209"/>
      <c r="OBI90" s="208"/>
      <c r="OBN90" s="209"/>
      <c r="OBO90" s="209"/>
      <c r="OBP90" s="209"/>
      <c r="OBQ90" s="210"/>
      <c r="OBR90" s="211"/>
      <c r="OBS90" s="209"/>
      <c r="OBU90" s="208"/>
      <c r="OBZ90" s="209"/>
      <c r="OCA90" s="209"/>
      <c r="OCB90" s="209"/>
      <c r="OCC90" s="210"/>
      <c r="OCD90" s="211"/>
      <c r="OCE90" s="209"/>
      <c r="OCG90" s="208"/>
      <c r="OCL90" s="209"/>
      <c r="OCM90" s="209"/>
      <c r="OCN90" s="209"/>
      <c r="OCO90" s="210"/>
      <c r="OCP90" s="211"/>
      <c r="OCQ90" s="209"/>
      <c r="OCS90" s="208"/>
      <c r="OCX90" s="209"/>
      <c r="OCY90" s="209"/>
      <c r="OCZ90" s="209"/>
      <c r="ODA90" s="210"/>
      <c r="ODB90" s="211"/>
      <c r="ODC90" s="209"/>
      <c r="ODE90" s="208"/>
      <c r="ODJ90" s="209"/>
      <c r="ODK90" s="209"/>
      <c r="ODL90" s="209"/>
      <c r="ODM90" s="210"/>
      <c r="ODN90" s="211"/>
      <c r="ODO90" s="209"/>
      <c r="ODQ90" s="208"/>
      <c r="ODV90" s="209"/>
      <c r="ODW90" s="209"/>
      <c r="ODX90" s="209"/>
      <c r="ODY90" s="210"/>
      <c r="ODZ90" s="211"/>
      <c r="OEA90" s="209"/>
      <c r="OEC90" s="208"/>
      <c r="OEH90" s="209"/>
      <c r="OEI90" s="209"/>
      <c r="OEJ90" s="209"/>
      <c r="OEK90" s="210"/>
      <c r="OEL90" s="211"/>
      <c r="OEM90" s="209"/>
      <c r="OEO90" s="208"/>
      <c r="OET90" s="209"/>
      <c r="OEU90" s="209"/>
      <c r="OEV90" s="209"/>
      <c r="OEW90" s="210"/>
      <c r="OEX90" s="211"/>
      <c r="OEY90" s="209"/>
      <c r="OFA90" s="208"/>
      <c r="OFF90" s="209"/>
      <c r="OFG90" s="209"/>
      <c r="OFH90" s="209"/>
      <c r="OFI90" s="210"/>
      <c r="OFJ90" s="211"/>
      <c r="OFK90" s="209"/>
      <c r="OFM90" s="208"/>
      <c r="OFR90" s="209"/>
      <c r="OFS90" s="209"/>
      <c r="OFT90" s="209"/>
      <c r="OFU90" s="210"/>
      <c r="OFV90" s="211"/>
      <c r="OFW90" s="209"/>
      <c r="OFY90" s="208"/>
      <c r="OGD90" s="209"/>
      <c r="OGE90" s="209"/>
      <c r="OGF90" s="209"/>
      <c r="OGG90" s="210"/>
      <c r="OGH90" s="211"/>
      <c r="OGI90" s="209"/>
      <c r="OGK90" s="208"/>
      <c r="OGP90" s="209"/>
      <c r="OGQ90" s="209"/>
      <c r="OGR90" s="209"/>
      <c r="OGS90" s="210"/>
      <c r="OGT90" s="211"/>
      <c r="OGU90" s="209"/>
      <c r="OGW90" s="208"/>
      <c r="OHB90" s="209"/>
      <c r="OHC90" s="209"/>
      <c r="OHD90" s="209"/>
      <c r="OHE90" s="210"/>
      <c r="OHF90" s="211"/>
      <c r="OHG90" s="209"/>
      <c r="OHI90" s="208"/>
      <c r="OHN90" s="209"/>
      <c r="OHO90" s="209"/>
      <c r="OHP90" s="209"/>
      <c r="OHQ90" s="210"/>
      <c r="OHR90" s="211"/>
      <c r="OHS90" s="209"/>
      <c r="OHU90" s="208"/>
      <c r="OHZ90" s="209"/>
      <c r="OIA90" s="209"/>
      <c r="OIB90" s="209"/>
      <c r="OIC90" s="210"/>
      <c r="OID90" s="211"/>
      <c r="OIE90" s="209"/>
      <c r="OIG90" s="208"/>
      <c r="OIL90" s="209"/>
      <c r="OIM90" s="209"/>
      <c r="OIN90" s="209"/>
      <c r="OIO90" s="210"/>
      <c r="OIP90" s="211"/>
      <c r="OIQ90" s="209"/>
      <c r="OIS90" s="208"/>
      <c r="OIX90" s="209"/>
      <c r="OIY90" s="209"/>
      <c r="OIZ90" s="209"/>
      <c r="OJA90" s="210"/>
      <c r="OJB90" s="211"/>
      <c r="OJC90" s="209"/>
      <c r="OJE90" s="208"/>
      <c r="OJJ90" s="209"/>
      <c r="OJK90" s="209"/>
      <c r="OJL90" s="209"/>
      <c r="OJM90" s="210"/>
      <c r="OJN90" s="211"/>
      <c r="OJO90" s="209"/>
      <c r="OJQ90" s="208"/>
      <c r="OJV90" s="209"/>
      <c r="OJW90" s="209"/>
      <c r="OJX90" s="209"/>
      <c r="OJY90" s="210"/>
      <c r="OJZ90" s="211"/>
      <c r="OKA90" s="209"/>
      <c r="OKC90" s="208"/>
      <c r="OKH90" s="209"/>
      <c r="OKI90" s="209"/>
      <c r="OKJ90" s="209"/>
      <c r="OKK90" s="210"/>
      <c r="OKL90" s="211"/>
      <c r="OKM90" s="209"/>
      <c r="OKO90" s="208"/>
      <c r="OKT90" s="209"/>
      <c r="OKU90" s="209"/>
      <c r="OKV90" s="209"/>
      <c r="OKW90" s="210"/>
      <c r="OKX90" s="211"/>
      <c r="OKY90" s="209"/>
      <c r="OLA90" s="208"/>
      <c r="OLF90" s="209"/>
      <c r="OLG90" s="209"/>
      <c r="OLH90" s="209"/>
      <c r="OLI90" s="210"/>
      <c r="OLJ90" s="211"/>
      <c r="OLK90" s="209"/>
      <c r="OLM90" s="208"/>
      <c r="OLR90" s="209"/>
      <c r="OLS90" s="209"/>
      <c r="OLT90" s="209"/>
      <c r="OLU90" s="210"/>
      <c r="OLV90" s="211"/>
      <c r="OLW90" s="209"/>
      <c r="OLY90" s="208"/>
      <c r="OMD90" s="209"/>
      <c r="OME90" s="209"/>
      <c r="OMF90" s="209"/>
      <c r="OMG90" s="210"/>
      <c r="OMH90" s="211"/>
      <c r="OMI90" s="209"/>
      <c r="OMK90" s="208"/>
      <c r="OMP90" s="209"/>
      <c r="OMQ90" s="209"/>
      <c r="OMR90" s="209"/>
      <c r="OMS90" s="210"/>
      <c r="OMT90" s="211"/>
      <c r="OMU90" s="209"/>
      <c r="OMW90" s="208"/>
      <c r="ONB90" s="209"/>
      <c r="ONC90" s="209"/>
      <c r="OND90" s="209"/>
      <c r="ONE90" s="210"/>
      <c r="ONF90" s="211"/>
      <c r="ONG90" s="209"/>
      <c r="ONI90" s="208"/>
      <c r="ONN90" s="209"/>
      <c r="ONO90" s="209"/>
      <c r="ONP90" s="209"/>
      <c r="ONQ90" s="210"/>
      <c r="ONR90" s="211"/>
      <c r="ONS90" s="209"/>
      <c r="ONU90" s="208"/>
      <c r="ONZ90" s="209"/>
      <c r="OOA90" s="209"/>
      <c r="OOB90" s="209"/>
      <c r="OOC90" s="210"/>
      <c r="OOD90" s="211"/>
      <c r="OOE90" s="209"/>
      <c r="OOG90" s="208"/>
      <c r="OOL90" s="209"/>
      <c r="OOM90" s="209"/>
      <c r="OON90" s="209"/>
      <c r="OOO90" s="210"/>
      <c r="OOP90" s="211"/>
      <c r="OOQ90" s="209"/>
      <c r="OOS90" s="208"/>
      <c r="OOX90" s="209"/>
      <c r="OOY90" s="209"/>
      <c r="OOZ90" s="209"/>
      <c r="OPA90" s="210"/>
      <c r="OPB90" s="211"/>
      <c r="OPC90" s="209"/>
      <c r="OPE90" s="208"/>
      <c r="OPJ90" s="209"/>
      <c r="OPK90" s="209"/>
      <c r="OPL90" s="209"/>
      <c r="OPM90" s="210"/>
      <c r="OPN90" s="211"/>
      <c r="OPO90" s="209"/>
      <c r="OPQ90" s="208"/>
      <c r="OPV90" s="209"/>
      <c r="OPW90" s="209"/>
      <c r="OPX90" s="209"/>
      <c r="OPY90" s="210"/>
      <c r="OPZ90" s="211"/>
      <c r="OQA90" s="209"/>
      <c r="OQC90" s="208"/>
      <c r="OQH90" s="209"/>
      <c r="OQI90" s="209"/>
      <c r="OQJ90" s="209"/>
      <c r="OQK90" s="210"/>
      <c r="OQL90" s="211"/>
      <c r="OQM90" s="209"/>
      <c r="OQO90" s="208"/>
      <c r="OQT90" s="209"/>
      <c r="OQU90" s="209"/>
      <c r="OQV90" s="209"/>
      <c r="OQW90" s="210"/>
      <c r="OQX90" s="211"/>
      <c r="OQY90" s="209"/>
      <c r="ORA90" s="208"/>
      <c r="ORF90" s="209"/>
      <c r="ORG90" s="209"/>
      <c r="ORH90" s="209"/>
      <c r="ORI90" s="210"/>
      <c r="ORJ90" s="211"/>
      <c r="ORK90" s="209"/>
      <c r="ORM90" s="208"/>
      <c r="ORR90" s="209"/>
      <c r="ORS90" s="209"/>
      <c r="ORT90" s="209"/>
      <c r="ORU90" s="210"/>
      <c r="ORV90" s="211"/>
      <c r="ORW90" s="209"/>
      <c r="ORY90" s="208"/>
      <c r="OSD90" s="209"/>
      <c r="OSE90" s="209"/>
      <c r="OSF90" s="209"/>
      <c r="OSG90" s="210"/>
      <c r="OSH90" s="211"/>
      <c r="OSI90" s="209"/>
      <c r="OSK90" s="208"/>
      <c r="OSP90" s="209"/>
      <c r="OSQ90" s="209"/>
      <c r="OSR90" s="209"/>
      <c r="OSS90" s="210"/>
      <c r="OST90" s="211"/>
      <c r="OSU90" s="209"/>
      <c r="OSW90" s="208"/>
      <c r="OTB90" s="209"/>
      <c r="OTC90" s="209"/>
      <c r="OTD90" s="209"/>
      <c r="OTE90" s="210"/>
      <c r="OTF90" s="211"/>
      <c r="OTG90" s="209"/>
      <c r="OTI90" s="208"/>
      <c r="OTN90" s="209"/>
      <c r="OTO90" s="209"/>
      <c r="OTP90" s="209"/>
      <c r="OTQ90" s="210"/>
      <c r="OTR90" s="211"/>
      <c r="OTS90" s="209"/>
      <c r="OTU90" s="208"/>
      <c r="OTZ90" s="209"/>
      <c r="OUA90" s="209"/>
      <c r="OUB90" s="209"/>
      <c r="OUC90" s="210"/>
      <c r="OUD90" s="211"/>
      <c r="OUE90" s="209"/>
      <c r="OUG90" s="208"/>
      <c r="OUL90" s="209"/>
      <c r="OUM90" s="209"/>
      <c r="OUN90" s="209"/>
      <c r="OUO90" s="210"/>
      <c r="OUP90" s="211"/>
      <c r="OUQ90" s="209"/>
      <c r="OUS90" s="208"/>
      <c r="OUX90" s="209"/>
      <c r="OUY90" s="209"/>
      <c r="OUZ90" s="209"/>
      <c r="OVA90" s="210"/>
      <c r="OVB90" s="211"/>
      <c r="OVC90" s="209"/>
      <c r="OVE90" s="208"/>
      <c r="OVJ90" s="209"/>
      <c r="OVK90" s="209"/>
      <c r="OVL90" s="209"/>
      <c r="OVM90" s="210"/>
      <c r="OVN90" s="211"/>
      <c r="OVO90" s="209"/>
      <c r="OVQ90" s="208"/>
      <c r="OVV90" s="209"/>
      <c r="OVW90" s="209"/>
      <c r="OVX90" s="209"/>
      <c r="OVY90" s="210"/>
      <c r="OVZ90" s="211"/>
      <c r="OWA90" s="209"/>
      <c r="OWC90" s="208"/>
      <c r="OWH90" s="209"/>
      <c r="OWI90" s="209"/>
      <c r="OWJ90" s="209"/>
      <c r="OWK90" s="210"/>
      <c r="OWL90" s="211"/>
      <c r="OWM90" s="209"/>
      <c r="OWO90" s="208"/>
      <c r="OWT90" s="209"/>
      <c r="OWU90" s="209"/>
      <c r="OWV90" s="209"/>
      <c r="OWW90" s="210"/>
      <c r="OWX90" s="211"/>
      <c r="OWY90" s="209"/>
      <c r="OXA90" s="208"/>
      <c r="OXF90" s="209"/>
      <c r="OXG90" s="209"/>
      <c r="OXH90" s="209"/>
      <c r="OXI90" s="210"/>
      <c r="OXJ90" s="211"/>
      <c r="OXK90" s="209"/>
      <c r="OXM90" s="208"/>
      <c r="OXR90" s="209"/>
      <c r="OXS90" s="209"/>
      <c r="OXT90" s="209"/>
      <c r="OXU90" s="210"/>
      <c r="OXV90" s="211"/>
      <c r="OXW90" s="209"/>
      <c r="OXY90" s="208"/>
      <c r="OYD90" s="209"/>
      <c r="OYE90" s="209"/>
      <c r="OYF90" s="209"/>
      <c r="OYG90" s="210"/>
      <c r="OYH90" s="211"/>
      <c r="OYI90" s="209"/>
      <c r="OYK90" s="208"/>
      <c r="OYP90" s="209"/>
      <c r="OYQ90" s="209"/>
      <c r="OYR90" s="209"/>
      <c r="OYS90" s="210"/>
      <c r="OYT90" s="211"/>
      <c r="OYU90" s="209"/>
      <c r="OYW90" s="208"/>
      <c r="OZB90" s="209"/>
      <c r="OZC90" s="209"/>
      <c r="OZD90" s="209"/>
      <c r="OZE90" s="210"/>
      <c r="OZF90" s="211"/>
      <c r="OZG90" s="209"/>
      <c r="OZI90" s="208"/>
      <c r="OZN90" s="209"/>
      <c r="OZO90" s="209"/>
      <c r="OZP90" s="209"/>
      <c r="OZQ90" s="210"/>
      <c r="OZR90" s="211"/>
      <c r="OZS90" s="209"/>
      <c r="OZU90" s="208"/>
      <c r="OZZ90" s="209"/>
      <c r="PAA90" s="209"/>
      <c r="PAB90" s="209"/>
      <c r="PAC90" s="210"/>
      <c r="PAD90" s="211"/>
      <c r="PAE90" s="209"/>
      <c r="PAG90" s="208"/>
      <c r="PAL90" s="209"/>
      <c r="PAM90" s="209"/>
      <c r="PAN90" s="209"/>
      <c r="PAO90" s="210"/>
      <c r="PAP90" s="211"/>
      <c r="PAQ90" s="209"/>
      <c r="PAS90" s="208"/>
      <c r="PAX90" s="209"/>
      <c r="PAY90" s="209"/>
      <c r="PAZ90" s="209"/>
      <c r="PBA90" s="210"/>
      <c r="PBB90" s="211"/>
      <c r="PBC90" s="209"/>
      <c r="PBE90" s="208"/>
      <c r="PBJ90" s="209"/>
      <c r="PBK90" s="209"/>
      <c r="PBL90" s="209"/>
      <c r="PBM90" s="210"/>
      <c r="PBN90" s="211"/>
      <c r="PBO90" s="209"/>
      <c r="PBQ90" s="208"/>
      <c r="PBV90" s="209"/>
      <c r="PBW90" s="209"/>
      <c r="PBX90" s="209"/>
      <c r="PBY90" s="210"/>
      <c r="PBZ90" s="211"/>
      <c r="PCA90" s="209"/>
      <c r="PCC90" s="208"/>
      <c r="PCH90" s="209"/>
      <c r="PCI90" s="209"/>
      <c r="PCJ90" s="209"/>
      <c r="PCK90" s="210"/>
      <c r="PCL90" s="211"/>
      <c r="PCM90" s="209"/>
      <c r="PCO90" s="208"/>
      <c r="PCT90" s="209"/>
      <c r="PCU90" s="209"/>
      <c r="PCV90" s="209"/>
      <c r="PCW90" s="210"/>
      <c r="PCX90" s="211"/>
      <c r="PCY90" s="209"/>
      <c r="PDA90" s="208"/>
      <c r="PDF90" s="209"/>
      <c r="PDG90" s="209"/>
      <c r="PDH90" s="209"/>
      <c r="PDI90" s="210"/>
      <c r="PDJ90" s="211"/>
      <c r="PDK90" s="209"/>
      <c r="PDM90" s="208"/>
      <c r="PDR90" s="209"/>
      <c r="PDS90" s="209"/>
      <c r="PDT90" s="209"/>
      <c r="PDU90" s="210"/>
      <c r="PDV90" s="211"/>
      <c r="PDW90" s="209"/>
      <c r="PDY90" s="208"/>
      <c r="PED90" s="209"/>
      <c r="PEE90" s="209"/>
      <c r="PEF90" s="209"/>
      <c r="PEG90" s="210"/>
      <c r="PEH90" s="211"/>
      <c r="PEI90" s="209"/>
      <c r="PEK90" s="208"/>
      <c r="PEP90" s="209"/>
      <c r="PEQ90" s="209"/>
      <c r="PER90" s="209"/>
      <c r="PES90" s="210"/>
      <c r="PET90" s="211"/>
      <c r="PEU90" s="209"/>
      <c r="PEW90" s="208"/>
      <c r="PFB90" s="209"/>
      <c r="PFC90" s="209"/>
      <c r="PFD90" s="209"/>
      <c r="PFE90" s="210"/>
      <c r="PFF90" s="211"/>
      <c r="PFG90" s="209"/>
      <c r="PFI90" s="208"/>
      <c r="PFN90" s="209"/>
      <c r="PFO90" s="209"/>
      <c r="PFP90" s="209"/>
      <c r="PFQ90" s="210"/>
      <c r="PFR90" s="211"/>
      <c r="PFS90" s="209"/>
      <c r="PFU90" s="208"/>
      <c r="PFZ90" s="209"/>
      <c r="PGA90" s="209"/>
      <c r="PGB90" s="209"/>
      <c r="PGC90" s="210"/>
      <c r="PGD90" s="211"/>
      <c r="PGE90" s="209"/>
      <c r="PGG90" s="208"/>
      <c r="PGL90" s="209"/>
      <c r="PGM90" s="209"/>
      <c r="PGN90" s="209"/>
      <c r="PGO90" s="210"/>
      <c r="PGP90" s="211"/>
      <c r="PGQ90" s="209"/>
      <c r="PGS90" s="208"/>
      <c r="PGX90" s="209"/>
      <c r="PGY90" s="209"/>
      <c r="PGZ90" s="209"/>
      <c r="PHA90" s="210"/>
      <c r="PHB90" s="211"/>
      <c r="PHC90" s="209"/>
      <c r="PHE90" s="208"/>
      <c r="PHJ90" s="209"/>
      <c r="PHK90" s="209"/>
      <c r="PHL90" s="209"/>
      <c r="PHM90" s="210"/>
      <c r="PHN90" s="211"/>
      <c r="PHO90" s="209"/>
      <c r="PHQ90" s="208"/>
      <c r="PHV90" s="209"/>
      <c r="PHW90" s="209"/>
      <c r="PHX90" s="209"/>
      <c r="PHY90" s="210"/>
      <c r="PHZ90" s="211"/>
      <c r="PIA90" s="209"/>
      <c r="PIC90" s="208"/>
      <c r="PIH90" s="209"/>
      <c r="PII90" s="209"/>
      <c r="PIJ90" s="209"/>
      <c r="PIK90" s="210"/>
      <c r="PIL90" s="211"/>
      <c r="PIM90" s="209"/>
      <c r="PIO90" s="208"/>
      <c r="PIT90" s="209"/>
      <c r="PIU90" s="209"/>
      <c r="PIV90" s="209"/>
      <c r="PIW90" s="210"/>
      <c r="PIX90" s="211"/>
      <c r="PIY90" s="209"/>
      <c r="PJA90" s="208"/>
      <c r="PJF90" s="209"/>
      <c r="PJG90" s="209"/>
      <c r="PJH90" s="209"/>
      <c r="PJI90" s="210"/>
      <c r="PJJ90" s="211"/>
      <c r="PJK90" s="209"/>
      <c r="PJM90" s="208"/>
      <c r="PJR90" s="209"/>
      <c r="PJS90" s="209"/>
      <c r="PJT90" s="209"/>
      <c r="PJU90" s="210"/>
      <c r="PJV90" s="211"/>
      <c r="PJW90" s="209"/>
      <c r="PJY90" s="208"/>
      <c r="PKD90" s="209"/>
      <c r="PKE90" s="209"/>
      <c r="PKF90" s="209"/>
      <c r="PKG90" s="210"/>
      <c r="PKH90" s="211"/>
      <c r="PKI90" s="209"/>
      <c r="PKK90" s="208"/>
      <c r="PKP90" s="209"/>
      <c r="PKQ90" s="209"/>
      <c r="PKR90" s="209"/>
      <c r="PKS90" s="210"/>
      <c r="PKT90" s="211"/>
      <c r="PKU90" s="209"/>
      <c r="PKW90" s="208"/>
      <c r="PLB90" s="209"/>
      <c r="PLC90" s="209"/>
      <c r="PLD90" s="209"/>
      <c r="PLE90" s="210"/>
      <c r="PLF90" s="211"/>
      <c r="PLG90" s="209"/>
      <c r="PLI90" s="208"/>
      <c r="PLN90" s="209"/>
      <c r="PLO90" s="209"/>
      <c r="PLP90" s="209"/>
      <c r="PLQ90" s="210"/>
      <c r="PLR90" s="211"/>
      <c r="PLS90" s="209"/>
      <c r="PLU90" s="208"/>
      <c r="PLZ90" s="209"/>
      <c r="PMA90" s="209"/>
      <c r="PMB90" s="209"/>
      <c r="PMC90" s="210"/>
      <c r="PMD90" s="211"/>
      <c r="PME90" s="209"/>
      <c r="PMG90" s="208"/>
      <c r="PML90" s="209"/>
      <c r="PMM90" s="209"/>
      <c r="PMN90" s="209"/>
      <c r="PMO90" s="210"/>
      <c r="PMP90" s="211"/>
      <c r="PMQ90" s="209"/>
      <c r="PMS90" s="208"/>
      <c r="PMX90" s="209"/>
      <c r="PMY90" s="209"/>
      <c r="PMZ90" s="209"/>
      <c r="PNA90" s="210"/>
      <c r="PNB90" s="211"/>
      <c r="PNC90" s="209"/>
      <c r="PNE90" s="208"/>
      <c r="PNJ90" s="209"/>
      <c r="PNK90" s="209"/>
      <c r="PNL90" s="209"/>
      <c r="PNM90" s="210"/>
      <c r="PNN90" s="211"/>
      <c r="PNO90" s="209"/>
      <c r="PNQ90" s="208"/>
      <c r="PNV90" s="209"/>
      <c r="PNW90" s="209"/>
      <c r="PNX90" s="209"/>
      <c r="PNY90" s="210"/>
      <c r="PNZ90" s="211"/>
      <c r="POA90" s="209"/>
      <c r="POC90" s="208"/>
      <c r="POH90" s="209"/>
      <c r="POI90" s="209"/>
      <c r="POJ90" s="209"/>
      <c r="POK90" s="210"/>
      <c r="POL90" s="211"/>
      <c r="POM90" s="209"/>
      <c r="POO90" s="208"/>
      <c r="POT90" s="209"/>
      <c r="POU90" s="209"/>
      <c r="POV90" s="209"/>
      <c r="POW90" s="210"/>
      <c r="POX90" s="211"/>
      <c r="POY90" s="209"/>
      <c r="PPA90" s="208"/>
      <c r="PPF90" s="209"/>
      <c r="PPG90" s="209"/>
      <c r="PPH90" s="209"/>
      <c r="PPI90" s="210"/>
      <c r="PPJ90" s="211"/>
      <c r="PPK90" s="209"/>
      <c r="PPM90" s="208"/>
      <c r="PPR90" s="209"/>
      <c r="PPS90" s="209"/>
      <c r="PPT90" s="209"/>
      <c r="PPU90" s="210"/>
      <c r="PPV90" s="211"/>
      <c r="PPW90" s="209"/>
      <c r="PPY90" s="208"/>
      <c r="PQD90" s="209"/>
      <c r="PQE90" s="209"/>
      <c r="PQF90" s="209"/>
      <c r="PQG90" s="210"/>
      <c r="PQH90" s="211"/>
      <c r="PQI90" s="209"/>
      <c r="PQK90" s="208"/>
      <c r="PQP90" s="209"/>
      <c r="PQQ90" s="209"/>
      <c r="PQR90" s="209"/>
      <c r="PQS90" s="210"/>
      <c r="PQT90" s="211"/>
      <c r="PQU90" s="209"/>
      <c r="PQW90" s="208"/>
      <c r="PRB90" s="209"/>
      <c r="PRC90" s="209"/>
      <c r="PRD90" s="209"/>
      <c r="PRE90" s="210"/>
      <c r="PRF90" s="211"/>
      <c r="PRG90" s="209"/>
      <c r="PRI90" s="208"/>
      <c r="PRN90" s="209"/>
      <c r="PRO90" s="209"/>
      <c r="PRP90" s="209"/>
      <c r="PRQ90" s="210"/>
      <c r="PRR90" s="211"/>
      <c r="PRS90" s="209"/>
      <c r="PRU90" s="208"/>
      <c r="PRZ90" s="209"/>
      <c r="PSA90" s="209"/>
      <c r="PSB90" s="209"/>
      <c r="PSC90" s="210"/>
      <c r="PSD90" s="211"/>
      <c r="PSE90" s="209"/>
      <c r="PSG90" s="208"/>
      <c r="PSL90" s="209"/>
      <c r="PSM90" s="209"/>
      <c r="PSN90" s="209"/>
      <c r="PSO90" s="210"/>
      <c r="PSP90" s="211"/>
      <c r="PSQ90" s="209"/>
      <c r="PSS90" s="208"/>
      <c r="PSX90" s="209"/>
      <c r="PSY90" s="209"/>
      <c r="PSZ90" s="209"/>
      <c r="PTA90" s="210"/>
      <c r="PTB90" s="211"/>
      <c r="PTC90" s="209"/>
      <c r="PTE90" s="208"/>
      <c r="PTJ90" s="209"/>
      <c r="PTK90" s="209"/>
      <c r="PTL90" s="209"/>
      <c r="PTM90" s="210"/>
      <c r="PTN90" s="211"/>
      <c r="PTO90" s="209"/>
      <c r="PTQ90" s="208"/>
      <c r="PTV90" s="209"/>
      <c r="PTW90" s="209"/>
      <c r="PTX90" s="209"/>
      <c r="PTY90" s="210"/>
      <c r="PTZ90" s="211"/>
      <c r="PUA90" s="209"/>
      <c r="PUC90" s="208"/>
      <c r="PUH90" s="209"/>
      <c r="PUI90" s="209"/>
      <c r="PUJ90" s="209"/>
      <c r="PUK90" s="210"/>
      <c r="PUL90" s="211"/>
      <c r="PUM90" s="209"/>
      <c r="PUO90" s="208"/>
      <c r="PUT90" s="209"/>
      <c r="PUU90" s="209"/>
      <c r="PUV90" s="209"/>
      <c r="PUW90" s="210"/>
      <c r="PUX90" s="211"/>
      <c r="PUY90" s="209"/>
      <c r="PVA90" s="208"/>
      <c r="PVF90" s="209"/>
      <c r="PVG90" s="209"/>
      <c r="PVH90" s="209"/>
      <c r="PVI90" s="210"/>
      <c r="PVJ90" s="211"/>
      <c r="PVK90" s="209"/>
      <c r="PVM90" s="208"/>
      <c r="PVR90" s="209"/>
      <c r="PVS90" s="209"/>
      <c r="PVT90" s="209"/>
      <c r="PVU90" s="210"/>
      <c r="PVV90" s="211"/>
      <c r="PVW90" s="209"/>
      <c r="PVY90" s="208"/>
      <c r="PWD90" s="209"/>
      <c r="PWE90" s="209"/>
      <c r="PWF90" s="209"/>
      <c r="PWG90" s="210"/>
      <c r="PWH90" s="211"/>
      <c r="PWI90" s="209"/>
      <c r="PWK90" s="208"/>
      <c r="PWP90" s="209"/>
      <c r="PWQ90" s="209"/>
      <c r="PWR90" s="209"/>
      <c r="PWS90" s="210"/>
      <c r="PWT90" s="211"/>
      <c r="PWU90" s="209"/>
      <c r="PWW90" s="208"/>
      <c r="PXB90" s="209"/>
      <c r="PXC90" s="209"/>
      <c r="PXD90" s="209"/>
      <c r="PXE90" s="210"/>
      <c r="PXF90" s="211"/>
      <c r="PXG90" s="209"/>
      <c r="PXI90" s="208"/>
      <c r="PXN90" s="209"/>
      <c r="PXO90" s="209"/>
      <c r="PXP90" s="209"/>
      <c r="PXQ90" s="210"/>
      <c r="PXR90" s="211"/>
      <c r="PXS90" s="209"/>
      <c r="PXU90" s="208"/>
      <c r="PXZ90" s="209"/>
      <c r="PYA90" s="209"/>
      <c r="PYB90" s="209"/>
      <c r="PYC90" s="210"/>
      <c r="PYD90" s="211"/>
      <c r="PYE90" s="209"/>
      <c r="PYG90" s="208"/>
      <c r="PYL90" s="209"/>
      <c r="PYM90" s="209"/>
      <c r="PYN90" s="209"/>
      <c r="PYO90" s="210"/>
      <c r="PYP90" s="211"/>
      <c r="PYQ90" s="209"/>
      <c r="PYS90" s="208"/>
      <c r="PYX90" s="209"/>
      <c r="PYY90" s="209"/>
      <c r="PYZ90" s="209"/>
      <c r="PZA90" s="210"/>
      <c r="PZB90" s="211"/>
      <c r="PZC90" s="209"/>
      <c r="PZE90" s="208"/>
      <c r="PZJ90" s="209"/>
      <c r="PZK90" s="209"/>
      <c r="PZL90" s="209"/>
      <c r="PZM90" s="210"/>
      <c r="PZN90" s="211"/>
      <c r="PZO90" s="209"/>
      <c r="PZQ90" s="208"/>
      <c r="PZV90" s="209"/>
      <c r="PZW90" s="209"/>
      <c r="PZX90" s="209"/>
      <c r="PZY90" s="210"/>
      <c r="PZZ90" s="211"/>
      <c r="QAA90" s="209"/>
      <c r="QAC90" s="208"/>
      <c r="QAH90" s="209"/>
      <c r="QAI90" s="209"/>
      <c r="QAJ90" s="209"/>
      <c r="QAK90" s="210"/>
      <c r="QAL90" s="211"/>
      <c r="QAM90" s="209"/>
      <c r="QAO90" s="208"/>
      <c r="QAT90" s="209"/>
      <c r="QAU90" s="209"/>
      <c r="QAV90" s="209"/>
      <c r="QAW90" s="210"/>
      <c r="QAX90" s="211"/>
      <c r="QAY90" s="209"/>
      <c r="QBA90" s="208"/>
      <c r="QBF90" s="209"/>
      <c r="QBG90" s="209"/>
      <c r="QBH90" s="209"/>
      <c r="QBI90" s="210"/>
      <c r="QBJ90" s="211"/>
      <c r="QBK90" s="209"/>
      <c r="QBM90" s="208"/>
      <c r="QBR90" s="209"/>
      <c r="QBS90" s="209"/>
      <c r="QBT90" s="209"/>
      <c r="QBU90" s="210"/>
      <c r="QBV90" s="211"/>
      <c r="QBW90" s="209"/>
      <c r="QBY90" s="208"/>
      <c r="QCD90" s="209"/>
      <c r="QCE90" s="209"/>
      <c r="QCF90" s="209"/>
      <c r="QCG90" s="210"/>
      <c r="QCH90" s="211"/>
      <c r="QCI90" s="209"/>
      <c r="QCK90" s="208"/>
      <c r="QCP90" s="209"/>
      <c r="QCQ90" s="209"/>
      <c r="QCR90" s="209"/>
      <c r="QCS90" s="210"/>
      <c r="QCT90" s="211"/>
      <c r="QCU90" s="209"/>
      <c r="QCW90" s="208"/>
      <c r="QDB90" s="209"/>
      <c r="QDC90" s="209"/>
      <c r="QDD90" s="209"/>
      <c r="QDE90" s="210"/>
      <c r="QDF90" s="211"/>
      <c r="QDG90" s="209"/>
      <c r="QDI90" s="208"/>
      <c r="QDN90" s="209"/>
      <c r="QDO90" s="209"/>
      <c r="QDP90" s="209"/>
      <c r="QDQ90" s="210"/>
      <c r="QDR90" s="211"/>
      <c r="QDS90" s="209"/>
      <c r="QDU90" s="208"/>
      <c r="QDZ90" s="209"/>
      <c r="QEA90" s="209"/>
      <c r="QEB90" s="209"/>
      <c r="QEC90" s="210"/>
      <c r="QED90" s="211"/>
      <c r="QEE90" s="209"/>
      <c r="QEG90" s="208"/>
      <c r="QEL90" s="209"/>
      <c r="QEM90" s="209"/>
      <c r="QEN90" s="209"/>
      <c r="QEO90" s="210"/>
      <c r="QEP90" s="211"/>
      <c r="QEQ90" s="209"/>
      <c r="QES90" s="208"/>
      <c r="QEX90" s="209"/>
      <c r="QEY90" s="209"/>
      <c r="QEZ90" s="209"/>
      <c r="QFA90" s="210"/>
      <c r="QFB90" s="211"/>
      <c r="QFC90" s="209"/>
      <c r="QFE90" s="208"/>
      <c r="QFJ90" s="209"/>
      <c r="QFK90" s="209"/>
      <c r="QFL90" s="209"/>
      <c r="QFM90" s="210"/>
      <c r="QFN90" s="211"/>
      <c r="QFO90" s="209"/>
      <c r="QFQ90" s="208"/>
      <c r="QFV90" s="209"/>
      <c r="QFW90" s="209"/>
      <c r="QFX90" s="209"/>
      <c r="QFY90" s="210"/>
      <c r="QFZ90" s="211"/>
      <c r="QGA90" s="209"/>
      <c r="QGC90" s="208"/>
      <c r="QGH90" s="209"/>
      <c r="QGI90" s="209"/>
      <c r="QGJ90" s="209"/>
      <c r="QGK90" s="210"/>
      <c r="QGL90" s="211"/>
      <c r="QGM90" s="209"/>
      <c r="QGO90" s="208"/>
      <c r="QGT90" s="209"/>
      <c r="QGU90" s="209"/>
      <c r="QGV90" s="209"/>
      <c r="QGW90" s="210"/>
      <c r="QGX90" s="211"/>
      <c r="QGY90" s="209"/>
      <c r="QHA90" s="208"/>
      <c r="QHF90" s="209"/>
      <c r="QHG90" s="209"/>
      <c r="QHH90" s="209"/>
      <c r="QHI90" s="210"/>
      <c r="QHJ90" s="211"/>
      <c r="QHK90" s="209"/>
      <c r="QHM90" s="208"/>
      <c r="QHR90" s="209"/>
      <c r="QHS90" s="209"/>
      <c r="QHT90" s="209"/>
      <c r="QHU90" s="210"/>
      <c r="QHV90" s="211"/>
      <c r="QHW90" s="209"/>
      <c r="QHY90" s="208"/>
      <c r="QID90" s="209"/>
      <c r="QIE90" s="209"/>
      <c r="QIF90" s="209"/>
      <c r="QIG90" s="210"/>
      <c r="QIH90" s="211"/>
      <c r="QII90" s="209"/>
      <c r="QIK90" s="208"/>
      <c r="QIP90" s="209"/>
      <c r="QIQ90" s="209"/>
      <c r="QIR90" s="209"/>
      <c r="QIS90" s="210"/>
      <c r="QIT90" s="211"/>
      <c r="QIU90" s="209"/>
      <c r="QIW90" s="208"/>
      <c r="QJB90" s="209"/>
      <c r="QJC90" s="209"/>
      <c r="QJD90" s="209"/>
      <c r="QJE90" s="210"/>
      <c r="QJF90" s="211"/>
      <c r="QJG90" s="209"/>
      <c r="QJI90" s="208"/>
      <c r="QJN90" s="209"/>
      <c r="QJO90" s="209"/>
      <c r="QJP90" s="209"/>
      <c r="QJQ90" s="210"/>
      <c r="QJR90" s="211"/>
      <c r="QJS90" s="209"/>
      <c r="QJU90" s="208"/>
      <c r="QJZ90" s="209"/>
      <c r="QKA90" s="209"/>
      <c r="QKB90" s="209"/>
      <c r="QKC90" s="210"/>
      <c r="QKD90" s="211"/>
      <c r="QKE90" s="209"/>
      <c r="QKG90" s="208"/>
      <c r="QKL90" s="209"/>
      <c r="QKM90" s="209"/>
      <c r="QKN90" s="209"/>
      <c r="QKO90" s="210"/>
      <c r="QKP90" s="211"/>
      <c r="QKQ90" s="209"/>
      <c r="QKS90" s="208"/>
      <c r="QKX90" s="209"/>
      <c r="QKY90" s="209"/>
      <c r="QKZ90" s="209"/>
      <c r="QLA90" s="210"/>
      <c r="QLB90" s="211"/>
      <c r="QLC90" s="209"/>
      <c r="QLE90" s="208"/>
      <c r="QLJ90" s="209"/>
      <c r="QLK90" s="209"/>
      <c r="QLL90" s="209"/>
      <c r="QLM90" s="210"/>
      <c r="QLN90" s="211"/>
      <c r="QLO90" s="209"/>
      <c r="QLQ90" s="208"/>
      <c r="QLV90" s="209"/>
      <c r="QLW90" s="209"/>
      <c r="QLX90" s="209"/>
      <c r="QLY90" s="210"/>
      <c r="QLZ90" s="211"/>
      <c r="QMA90" s="209"/>
      <c r="QMC90" s="208"/>
      <c r="QMH90" s="209"/>
      <c r="QMI90" s="209"/>
      <c r="QMJ90" s="209"/>
      <c r="QMK90" s="210"/>
      <c r="QML90" s="211"/>
      <c r="QMM90" s="209"/>
      <c r="QMO90" s="208"/>
      <c r="QMT90" s="209"/>
      <c r="QMU90" s="209"/>
      <c r="QMV90" s="209"/>
      <c r="QMW90" s="210"/>
      <c r="QMX90" s="211"/>
      <c r="QMY90" s="209"/>
      <c r="QNA90" s="208"/>
      <c r="QNF90" s="209"/>
      <c r="QNG90" s="209"/>
      <c r="QNH90" s="209"/>
      <c r="QNI90" s="210"/>
      <c r="QNJ90" s="211"/>
      <c r="QNK90" s="209"/>
      <c r="QNM90" s="208"/>
      <c r="QNR90" s="209"/>
      <c r="QNS90" s="209"/>
      <c r="QNT90" s="209"/>
      <c r="QNU90" s="210"/>
      <c r="QNV90" s="211"/>
      <c r="QNW90" s="209"/>
      <c r="QNY90" s="208"/>
      <c r="QOD90" s="209"/>
      <c r="QOE90" s="209"/>
      <c r="QOF90" s="209"/>
      <c r="QOG90" s="210"/>
      <c r="QOH90" s="211"/>
      <c r="QOI90" s="209"/>
      <c r="QOK90" s="208"/>
      <c r="QOP90" s="209"/>
      <c r="QOQ90" s="209"/>
      <c r="QOR90" s="209"/>
      <c r="QOS90" s="210"/>
      <c r="QOT90" s="211"/>
      <c r="QOU90" s="209"/>
      <c r="QOW90" s="208"/>
      <c r="QPB90" s="209"/>
      <c r="QPC90" s="209"/>
      <c r="QPD90" s="209"/>
      <c r="QPE90" s="210"/>
      <c r="QPF90" s="211"/>
      <c r="QPG90" s="209"/>
      <c r="QPI90" s="208"/>
      <c r="QPN90" s="209"/>
      <c r="QPO90" s="209"/>
      <c r="QPP90" s="209"/>
      <c r="QPQ90" s="210"/>
      <c r="QPR90" s="211"/>
      <c r="QPS90" s="209"/>
      <c r="QPU90" s="208"/>
      <c r="QPZ90" s="209"/>
      <c r="QQA90" s="209"/>
      <c r="QQB90" s="209"/>
      <c r="QQC90" s="210"/>
      <c r="QQD90" s="211"/>
      <c r="QQE90" s="209"/>
      <c r="QQG90" s="208"/>
      <c r="QQL90" s="209"/>
      <c r="QQM90" s="209"/>
      <c r="QQN90" s="209"/>
      <c r="QQO90" s="210"/>
      <c r="QQP90" s="211"/>
      <c r="QQQ90" s="209"/>
      <c r="QQS90" s="208"/>
      <c r="QQX90" s="209"/>
      <c r="QQY90" s="209"/>
      <c r="QQZ90" s="209"/>
      <c r="QRA90" s="210"/>
      <c r="QRB90" s="211"/>
      <c r="QRC90" s="209"/>
      <c r="QRE90" s="208"/>
      <c r="QRJ90" s="209"/>
      <c r="QRK90" s="209"/>
      <c r="QRL90" s="209"/>
      <c r="QRM90" s="210"/>
      <c r="QRN90" s="211"/>
      <c r="QRO90" s="209"/>
      <c r="QRQ90" s="208"/>
      <c r="QRV90" s="209"/>
      <c r="QRW90" s="209"/>
      <c r="QRX90" s="209"/>
      <c r="QRY90" s="210"/>
      <c r="QRZ90" s="211"/>
      <c r="QSA90" s="209"/>
      <c r="QSC90" s="208"/>
      <c r="QSH90" s="209"/>
      <c r="QSI90" s="209"/>
      <c r="QSJ90" s="209"/>
      <c r="QSK90" s="210"/>
      <c r="QSL90" s="211"/>
      <c r="QSM90" s="209"/>
      <c r="QSO90" s="208"/>
      <c r="QST90" s="209"/>
      <c r="QSU90" s="209"/>
      <c r="QSV90" s="209"/>
      <c r="QSW90" s="210"/>
      <c r="QSX90" s="211"/>
      <c r="QSY90" s="209"/>
      <c r="QTA90" s="208"/>
      <c r="QTF90" s="209"/>
      <c r="QTG90" s="209"/>
      <c r="QTH90" s="209"/>
      <c r="QTI90" s="210"/>
      <c r="QTJ90" s="211"/>
      <c r="QTK90" s="209"/>
      <c r="QTM90" s="208"/>
      <c r="QTR90" s="209"/>
      <c r="QTS90" s="209"/>
      <c r="QTT90" s="209"/>
      <c r="QTU90" s="210"/>
      <c r="QTV90" s="211"/>
      <c r="QTW90" s="209"/>
      <c r="QTY90" s="208"/>
      <c r="QUD90" s="209"/>
      <c r="QUE90" s="209"/>
      <c r="QUF90" s="209"/>
      <c r="QUG90" s="210"/>
      <c r="QUH90" s="211"/>
      <c r="QUI90" s="209"/>
      <c r="QUK90" s="208"/>
      <c r="QUP90" s="209"/>
      <c r="QUQ90" s="209"/>
      <c r="QUR90" s="209"/>
      <c r="QUS90" s="210"/>
      <c r="QUT90" s="211"/>
      <c r="QUU90" s="209"/>
      <c r="QUW90" s="208"/>
      <c r="QVB90" s="209"/>
      <c r="QVC90" s="209"/>
      <c r="QVD90" s="209"/>
      <c r="QVE90" s="210"/>
      <c r="QVF90" s="211"/>
      <c r="QVG90" s="209"/>
      <c r="QVI90" s="208"/>
      <c r="QVN90" s="209"/>
      <c r="QVO90" s="209"/>
      <c r="QVP90" s="209"/>
      <c r="QVQ90" s="210"/>
      <c r="QVR90" s="211"/>
      <c r="QVS90" s="209"/>
      <c r="QVU90" s="208"/>
      <c r="QVZ90" s="209"/>
      <c r="QWA90" s="209"/>
      <c r="QWB90" s="209"/>
      <c r="QWC90" s="210"/>
      <c r="QWD90" s="211"/>
      <c r="QWE90" s="209"/>
      <c r="QWG90" s="208"/>
      <c r="QWL90" s="209"/>
      <c r="QWM90" s="209"/>
      <c r="QWN90" s="209"/>
      <c r="QWO90" s="210"/>
      <c r="QWP90" s="211"/>
      <c r="QWQ90" s="209"/>
      <c r="QWS90" s="208"/>
      <c r="QWX90" s="209"/>
      <c r="QWY90" s="209"/>
      <c r="QWZ90" s="209"/>
      <c r="QXA90" s="210"/>
      <c r="QXB90" s="211"/>
      <c r="QXC90" s="209"/>
      <c r="QXE90" s="208"/>
      <c r="QXJ90" s="209"/>
      <c r="QXK90" s="209"/>
      <c r="QXL90" s="209"/>
      <c r="QXM90" s="210"/>
      <c r="QXN90" s="211"/>
      <c r="QXO90" s="209"/>
      <c r="QXQ90" s="208"/>
      <c r="QXV90" s="209"/>
      <c r="QXW90" s="209"/>
      <c r="QXX90" s="209"/>
      <c r="QXY90" s="210"/>
      <c r="QXZ90" s="211"/>
      <c r="QYA90" s="209"/>
      <c r="QYC90" s="208"/>
      <c r="QYH90" s="209"/>
      <c r="QYI90" s="209"/>
      <c r="QYJ90" s="209"/>
      <c r="QYK90" s="210"/>
      <c r="QYL90" s="211"/>
      <c r="QYM90" s="209"/>
      <c r="QYO90" s="208"/>
      <c r="QYT90" s="209"/>
      <c r="QYU90" s="209"/>
      <c r="QYV90" s="209"/>
      <c r="QYW90" s="210"/>
      <c r="QYX90" s="211"/>
      <c r="QYY90" s="209"/>
      <c r="QZA90" s="208"/>
      <c r="QZF90" s="209"/>
      <c r="QZG90" s="209"/>
      <c r="QZH90" s="209"/>
      <c r="QZI90" s="210"/>
      <c r="QZJ90" s="211"/>
      <c r="QZK90" s="209"/>
      <c r="QZM90" s="208"/>
      <c r="QZR90" s="209"/>
      <c r="QZS90" s="209"/>
      <c r="QZT90" s="209"/>
      <c r="QZU90" s="210"/>
      <c r="QZV90" s="211"/>
      <c r="QZW90" s="209"/>
      <c r="QZY90" s="208"/>
      <c r="RAD90" s="209"/>
      <c r="RAE90" s="209"/>
      <c r="RAF90" s="209"/>
      <c r="RAG90" s="210"/>
      <c r="RAH90" s="211"/>
      <c r="RAI90" s="209"/>
      <c r="RAK90" s="208"/>
      <c r="RAP90" s="209"/>
      <c r="RAQ90" s="209"/>
      <c r="RAR90" s="209"/>
      <c r="RAS90" s="210"/>
      <c r="RAT90" s="211"/>
      <c r="RAU90" s="209"/>
      <c r="RAW90" s="208"/>
      <c r="RBB90" s="209"/>
      <c r="RBC90" s="209"/>
      <c r="RBD90" s="209"/>
      <c r="RBE90" s="210"/>
      <c r="RBF90" s="211"/>
      <c r="RBG90" s="209"/>
      <c r="RBI90" s="208"/>
      <c r="RBN90" s="209"/>
      <c r="RBO90" s="209"/>
      <c r="RBP90" s="209"/>
      <c r="RBQ90" s="210"/>
      <c r="RBR90" s="211"/>
      <c r="RBS90" s="209"/>
      <c r="RBU90" s="208"/>
      <c r="RBZ90" s="209"/>
      <c r="RCA90" s="209"/>
      <c r="RCB90" s="209"/>
      <c r="RCC90" s="210"/>
      <c r="RCD90" s="211"/>
      <c r="RCE90" s="209"/>
      <c r="RCG90" s="208"/>
      <c r="RCL90" s="209"/>
      <c r="RCM90" s="209"/>
      <c r="RCN90" s="209"/>
      <c r="RCO90" s="210"/>
      <c r="RCP90" s="211"/>
      <c r="RCQ90" s="209"/>
      <c r="RCS90" s="208"/>
      <c r="RCX90" s="209"/>
      <c r="RCY90" s="209"/>
      <c r="RCZ90" s="209"/>
      <c r="RDA90" s="210"/>
      <c r="RDB90" s="211"/>
      <c r="RDC90" s="209"/>
      <c r="RDE90" s="208"/>
      <c r="RDJ90" s="209"/>
      <c r="RDK90" s="209"/>
      <c r="RDL90" s="209"/>
      <c r="RDM90" s="210"/>
      <c r="RDN90" s="211"/>
      <c r="RDO90" s="209"/>
      <c r="RDQ90" s="208"/>
      <c r="RDV90" s="209"/>
      <c r="RDW90" s="209"/>
      <c r="RDX90" s="209"/>
      <c r="RDY90" s="210"/>
      <c r="RDZ90" s="211"/>
      <c r="REA90" s="209"/>
      <c r="REC90" s="208"/>
      <c r="REH90" s="209"/>
      <c r="REI90" s="209"/>
      <c r="REJ90" s="209"/>
      <c r="REK90" s="210"/>
      <c r="REL90" s="211"/>
      <c r="REM90" s="209"/>
      <c r="REO90" s="208"/>
      <c r="RET90" s="209"/>
      <c r="REU90" s="209"/>
      <c r="REV90" s="209"/>
      <c r="REW90" s="210"/>
      <c r="REX90" s="211"/>
      <c r="REY90" s="209"/>
      <c r="RFA90" s="208"/>
      <c r="RFF90" s="209"/>
      <c r="RFG90" s="209"/>
      <c r="RFH90" s="209"/>
      <c r="RFI90" s="210"/>
      <c r="RFJ90" s="211"/>
      <c r="RFK90" s="209"/>
      <c r="RFM90" s="208"/>
      <c r="RFR90" s="209"/>
      <c r="RFS90" s="209"/>
      <c r="RFT90" s="209"/>
      <c r="RFU90" s="210"/>
      <c r="RFV90" s="211"/>
      <c r="RFW90" s="209"/>
      <c r="RFY90" s="208"/>
      <c r="RGD90" s="209"/>
      <c r="RGE90" s="209"/>
      <c r="RGF90" s="209"/>
      <c r="RGG90" s="210"/>
      <c r="RGH90" s="211"/>
      <c r="RGI90" s="209"/>
      <c r="RGK90" s="208"/>
      <c r="RGP90" s="209"/>
      <c r="RGQ90" s="209"/>
      <c r="RGR90" s="209"/>
      <c r="RGS90" s="210"/>
      <c r="RGT90" s="211"/>
      <c r="RGU90" s="209"/>
      <c r="RGW90" s="208"/>
      <c r="RHB90" s="209"/>
      <c r="RHC90" s="209"/>
      <c r="RHD90" s="209"/>
      <c r="RHE90" s="210"/>
      <c r="RHF90" s="211"/>
      <c r="RHG90" s="209"/>
      <c r="RHI90" s="208"/>
      <c r="RHN90" s="209"/>
      <c r="RHO90" s="209"/>
      <c r="RHP90" s="209"/>
      <c r="RHQ90" s="210"/>
      <c r="RHR90" s="211"/>
      <c r="RHS90" s="209"/>
      <c r="RHU90" s="208"/>
      <c r="RHZ90" s="209"/>
      <c r="RIA90" s="209"/>
      <c r="RIB90" s="209"/>
      <c r="RIC90" s="210"/>
      <c r="RID90" s="211"/>
      <c r="RIE90" s="209"/>
      <c r="RIG90" s="208"/>
      <c r="RIL90" s="209"/>
      <c r="RIM90" s="209"/>
      <c r="RIN90" s="209"/>
      <c r="RIO90" s="210"/>
      <c r="RIP90" s="211"/>
      <c r="RIQ90" s="209"/>
      <c r="RIS90" s="208"/>
      <c r="RIX90" s="209"/>
      <c r="RIY90" s="209"/>
      <c r="RIZ90" s="209"/>
      <c r="RJA90" s="210"/>
      <c r="RJB90" s="211"/>
      <c r="RJC90" s="209"/>
      <c r="RJE90" s="208"/>
      <c r="RJJ90" s="209"/>
      <c r="RJK90" s="209"/>
      <c r="RJL90" s="209"/>
      <c r="RJM90" s="210"/>
      <c r="RJN90" s="211"/>
      <c r="RJO90" s="209"/>
      <c r="RJQ90" s="208"/>
      <c r="RJV90" s="209"/>
      <c r="RJW90" s="209"/>
      <c r="RJX90" s="209"/>
      <c r="RJY90" s="210"/>
      <c r="RJZ90" s="211"/>
      <c r="RKA90" s="209"/>
      <c r="RKC90" s="208"/>
      <c r="RKH90" s="209"/>
      <c r="RKI90" s="209"/>
      <c r="RKJ90" s="209"/>
      <c r="RKK90" s="210"/>
      <c r="RKL90" s="211"/>
      <c r="RKM90" s="209"/>
      <c r="RKO90" s="208"/>
      <c r="RKT90" s="209"/>
      <c r="RKU90" s="209"/>
      <c r="RKV90" s="209"/>
      <c r="RKW90" s="210"/>
      <c r="RKX90" s="211"/>
      <c r="RKY90" s="209"/>
      <c r="RLA90" s="208"/>
      <c r="RLF90" s="209"/>
      <c r="RLG90" s="209"/>
      <c r="RLH90" s="209"/>
      <c r="RLI90" s="210"/>
      <c r="RLJ90" s="211"/>
      <c r="RLK90" s="209"/>
      <c r="RLM90" s="208"/>
      <c r="RLR90" s="209"/>
      <c r="RLS90" s="209"/>
      <c r="RLT90" s="209"/>
      <c r="RLU90" s="210"/>
      <c r="RLV90" s="211"/>
      <c r="RLW90" s="209"/>
      <c r="RLY90" s="208"/>
      <c r="RMD90" s="209"/>
      <c r="RME90" s="209"/>
      <c r="RMF90" s="209"/>
      <c r="RMG90" s="210"/>
      <c r="RMH90" s="211"/>
      <c r="RMI90" s="209"/>
      <c r="RMK90" s="208"/>
      <c r="RMP90" s="209"/>
      <c r="RMQ90" s="209"/>
      <c r="RMR90" s="209"/>
      <c r="RMS90" s="210"/>
      <c r="RMT90" s="211"/>
      <c r="RMU90" s="209"/>
      <c r="RMW90" s="208"/>
      <c r="RNB90" s="209"/>
      <c r="RNC90" s="209"/>
      <c r="RND90" s="209"/>
      <c r="RNE90" s="210"/>
      <c r="RNF90" s="211"/>
      <c r="RNG90" s="209"/>
      <c r="RNI90" s="208"/>
      <c r="RNN90" s="209"/>
      <c r="RNO90" s="209"/>
      <c r="RNP90" s="209"/>
      <c r="RNQ90" s="210"/>
      <c r="RNR90" s="211"/>
      <c r="RNS90" s="209"/>
      <c r="RNU90" s="208"/>
      <c r="RNZ90" s="209"/>
      <c r="ROA90" s="209"/>
      <c r="ROB90" s="209"/>
      <c r="ROC90" s="210"/>
      <c r="ROD90" s="211"/>
      <c r="ROE90" s="209"/>
      <c r="ROG90" s="208"/>
      <c r="ROL90" s="209"/>
      <c r="ROM90" s="209"/>
      <c r="RON90" s="209"/>
      <c r="ROO90" s="210"/>
      <c r="ROP90" s="211"/>
      <c r="ROQ90" s="209"/>
      <c r="ROS90" s="208"/>
      <c r="ROX90" s="209"/>
      <c r="ROY90" s="209"/>
      <c r="ROZ90" s="209"/>
      <c r="RPA90" s="210"/>
      <c r="RPB90" s="211"/>
      <c r="RPC90" s="209"/>
      <c r="RPE90" s="208"/>
      <c r="RPJ90" s="209"/>
      <c r="RPK90" s="209"/>
      <c r="RPL90" s="209"/>
      <c r="RPM90" s="210"/>
      <c r="RPN90" s="211"/>
      <c r="RPO90" s="209"/>
      <c r="RPQ90" s="208"/>
      <c r="RPV90" s="209"/>
      <c r="RPW90" s="209"/>
      <c r="RPX90" s="209"/>
      <c r="RPY90" s="210"/>
      <c r="RPZ90" s="211"/>
      <c r="RQA90" s="209"/>
      <c r="RQC90" s="208"/>
      <c r="RQH90" s="209"/>
      <c r="RQI90" s="209"/>
      <c r="RQJ90" s="209"/>
      <c r="RQK90" s="210"/>
      <c r="RQL90" s="211"/>
      <c r="RQM90" s="209"/>
      <c r="RQO90" s="208"/>
      <c r="RQT90" s="209"/>
      <c r="RQU90" s="209"/>
      <c r="RQV90" s="209"/>
      <c r="RQW90" s="210"/>
      <c r="RQX90" s="211"/>
      <c r="RQY90" s="209"/>
      <c r="RRA90" s="208"/>
      <c r="RRF90" s="209"/>
      <c r="RRG90" s="209"/>
      <c r="RRH90" s="209"/>
      <c r="RRI90" s="210"/>
      <c r="RRJ90" s="211"/>
      <c r="RRK90" s="209"/>
      <c r="RRM90" s="208"/>
      <c r="RRR90" s="209"/>
      <c r="RRS90" s="209"/>
      <c r="RRT90" s="209"/>
      <c r="RRU90" s="210"/>
      <c r="RRV90" s="211"/>
      <c r="RRW90" s="209"/>
      <c r="RRY90" s="208"/>
      <c r="RSD90" s="209"/>
      <c r="RSE90" s="209"/>
      <c r="RSF90" s="209"/>
      <c r="RSG90" s="210"/>
      <c r="RSH90" s="211"/>
      <c r="RSI90" s="209"/>
      <c r="RSK90" s="208"/>
      <c r="RSP90" s="209"/>
      <c r="RSQ90" s="209"/>
      <c r="RSR90" s="209"/>
      <c r="RSS90" s="210"/>
      <c r="RST90" s="211"/>
      <c r="RSU90" s="209"/>
      <c r="RSW90" s="208"/>
      <c r="RTB90" s="209"/>
      <c r="RTC90" s="209"/>
      <c r="RTD90" s="209"/>
      <c r="RTE90" s="210"/>
      <c r="RTF90" s="211"/>
      <c r="RTG90" s="209"/>
      <c r="RTI90" s="208"/>
      <c r="RTN90" s="209"/>
      <c r="RTO90" s="209"/>
      <c r="RTP90" s="209"/>
      <c r="RTQ90" s="210"/>
      <c r="RTR90" s="211"/>
      <c r="RTS90" s="209"/>
      <c r="RTU90" s="208"/>
      <c r="RTZ90" s="209"/>
      <c r="RUA90" s="209"/>
      <c r="RUB90" s="209"/>
      <c r="RUC90" s="210"/>
      <c r="RUD90" s="211"/>
      <c r="RUE90" s="209"/>
      <c r="RUG90" s="208"/>
      <c r="RUL90" s="209"/>
      <c r="RUM90" s="209"/>
      <c r="RUN90" s="209"/>
      <c r="RUO90" s="210"/>
      <c r="RUP90" s="211"/>
      <c r="RUQ90" s="209"/>
      <c r="RUS90" s="208"/>
      <c r="RUX90" s="209"/>
      <c r="RUY90" s="209"/>
      <c r="RUZ90" s="209"/>
      <c r="RVA90" s="210"/>
      <c r="RVB90" s="211"/>
      <c r="RVC90" s="209"/>
      <c r="RVE90" s="208"/>
      <c r="RVJ90" s="209"/>
      <c r="RVK90" s="209"/>
      <c r="RVL90" s="209"/>
      <c r="RVM90" s="210"/>
      <c r="RVN90" s="211"/>
      <c r="RVO90" s="209"/>
      <c r="RVQ90" s="208"/>
      <c r="RVV90" s="209"/>
      <c r="RVW90" s="209"/>
      <c r="RVX90" s="209"/>
      <c r="RVY90" s="210"/>
      <c r="RVZ90" s="211"/>
      <c r="RWA90" s="209"/>
      <c r="RWC90" s="208"/>
      <c r="RWH90" s="209"/>
      <c r="RWI90" s="209"/>
      <c r="RWJ90" s="209"/>
      <c r="RWK90" s="210"/>
      <c r="RWL90" s="211"/>
      <c r="RWM90" s="209"/>
      <c r="RWO90" s="208"/>
      <c r="RWT90" s="209"/>
      <c r="RWU90" s="209"/>
      <c r="RWV90" s="209"/>
      <c r="RWW90" s="210"/>
      <c r="RWX90" s="211"/>
      <c r="RWY90" s="209"/>
      <c r="RXA90" s="208"/>
      <c r="RXF90" s="209"/>
      <c r="RXG90" s="209"/>
      <c r="RXH90" s="209"/>
      <c r="RXI90" s="210"/>
      <c r="RXJ90" s="211"/>
      <c r="RXK90" s="209"/>
      <c r="RXM90" s="208"/>
      <c r="RXR90" s="209"/>
      <c r="RXS90" s="209"/>
      <c r="RXT90" s="209"/>
      <c r="RXU90" s="210"/>
      <c r="RXV90" s="211"/>
      <c r="RXW90" s="209"/>
      <c r="RXY90" s="208"/>
      <c r="RYD90" s="209"/>
      <c r="RYE90" s="209"/>
      <c r="RYF90" s="209"/>
      <c r="RYG90" s="210"/>
      <c r="RYH90" s="211"/>
      <c r="RYI90" s="209"/>
      <c r="RYK90" s="208"/>
      <c r="RYP90" s="209"/>
      <c r="RYQ90" s="209"/>
      <c r="RYR90" s="209"/>
      <c r="RYS90" s="210"/>
      <c r="RYT90" s="211"/>
      <c r="RYU90" s="209"/>
      <c r="RYW90" s="208"/>
      <c r="RZB90" s="209"/>
      <c r="RZC90" s="209"/>
      <c r="RZD90" s="209"/>
      <c r="RZE90" s="210"/>
      <c r="RZF90" s="211"/>
      <c r="RZG90" s="209"/>
      <c r="RZI90" s="208"/>
      <c r="RZN90" s="209"/>
      <c r="RZO90" s="209"/>
      <c r="RZP90" s="209"/>
      <c r="RZQ90" s="210"/>
      <c r="RZR90" s="211"/>
      <c r="RZS90" s="209"/>
      <c r="RZU90" s="208"/>
      <c r="RZZ90" s="209"/>
      <c r="SAA90" s="209"/>
      <c r="SAB90" s="209"/>
      <c r="SAC90" s="210"/>
      <c r="SAD90" s="211"/>
      <c r="SAE90" s="209"/>
      <c r="SAG90" s="208"/>
      <c r="SAL90" s="209"/>
      <c r="SAM90" s="209"/>
      <c r="SAN90" s="209"/>
      <c r="SAO90" s="210"/>
      <c r="SAP90" s="211"/>
      <c r="SAQ90" s="209"/>
      <c r="SAS90" s="208"/>
      <c r="SAX90" s="209"/>
      <c r="SAY90" s="209"/>
      <c r="SAZ90" s="209"/>
      <c r="SBA90" s="210"/>
      <c r="SBB90" s="211"/>
      <c r="SBC90" s="209"/>
      <c r="SBE90" s="208"/>
      <c r="SBJ90" s="209"/>
      <c r="SBK90" s="209"/>
      <c r="SBL90" s="209"/>
      <c r="SBM90" s="210"/>
      <c r="SBN90" s="211"/>
      <c r="SBO90" s="209"/>
      <c r="SBQ90" s="208"/>
      <c r="SBV90" s="209"/>
      <c r="SBW90" s="209"/>
      <c r="SBX90" s="209"/>
      <c r="SBY90" s="210"/>
      <c r="SBZ90" s="211"/>
      <c r="SCA90" s="209"/>
      <c r="SCC90" s="208"/>
      <c r="SCH90" s="209"/>
      <c r="SCI90" s="209"/>
      <c r="SCJ90" s="209"/>
      <c r="SCK90" s="210"/>
      <c r="SCL90" s="211"/>
      <c r="SCM90" s="209"/>
      <c r="SCO90" s="208"/>
      <c r="SCT90" s="209"/>
      <c r="SCU90" s="209"/>
      <c r="SCV90" s="209"/>
      <c r="SCW90" s="210"/>
      <c r="SCX90" s="211"/>
      <c r="SCY90" s="209"/>
      <c r="SDA90" s="208"/>
      <c r="SDF90" s="209"/>
      <c r="SDG90" s="209"/>
      <c r="SDH90" s="209"/>
      <c r="SDI90" s="210"/>
      <c r="SDJ90" s="211"/>
      <c r="SDK90" s="209"/>
      <c r="SDM90" s="208"/>
      <c r="SDR90" s="209"/>
      <c r="SDS90" s="209"/>
      <c r="SDT90" s="209"/>
      <c r="SDU90" s="210"/>
      <c r="SDV90" s="211"/>
      <c r="SDW90" s="209"/>
      <c r="SDY90" s="208"/>
      <c r="SED90" s="209"/>
      <c r="SEE90" s="209"/>
      <c r="SEF90" s="209"/>
      <c r="SEG90" s="210"/>
      <c r="SEH90" s="211"/>
      <c r="SEI90" s="209"/>
      <c r="SEK90" s="208"/>
      <c r="SEP90" s="209"/>
      <c r="SEQ90" s="209"/>
      <c r="SER90" s="209"/>
      <c r="SES90" s="210"/>
      <c r="SET90" s="211"/>
      <c r="SEU90" s="209"/>
      <c r="SEW90" s="208"/>
      <c r="SFB90" s="209"/>
      <c r="SFC90" s="209"/>
      <c r="SFD90" s="209"/>
      <c r="SFE90" s="210"/>
      <c r="SFF90" s="211"/>
      <c r="SFG90" s="209"/>
      <c r="SFI90" s="208"/>
      <c r="SFN90" s="209"/>
      <c r="SFO90" s="209"/>
      <c r="SFP90" s="209"/>
      <c r="SFQ90" s="210"/>
      <c r="SFR90" s="211"/>
      <c r="SFS90" s="209"/>
      <c r="SFU90" s="208"/>
      <c r="SFZ90" s="209"/>
      <c r="SGA90" s="209"/>
      <c r="SGB90" s="209"/>
      <c r="SGC90" s="210"/>
      <c r="SGD90" s="211"/>
      <c r="SGE90" s="209"/>
      <c r="SGG90" s="208"/>
      <c r="SGL90" s="209"/>
      <c r="SGM90" s="209"/>
      <c r="SGN90" s="209"/>
      <c r="SGO90" s="210"/>
      <c r="SGP90" s="211"/>
      <c r="SGQ90" s="209"/>
      <c r="SGS90" s="208"/>
      <c r="SGX90" s="209"/>
      <c r="SGY90" s="209"/>
      <c r="SGZ90" s="209"/>
      <c r="SHA90" s="210"/>
      <c r="SHB90" s="211"/>
      <c r="SHC90" s="209"/>
      <c r="SHE90" s="208"/>
      <c r="SHJ90" s="209"/>
      <c r="SHK90" s="209"/>
      <c r="SHL90" s="209"/>
      <c r="SHM90" s="210"/>
      <c r="SHN90" s="211"/>
      <c r="SHO90" s="209"/>
      <c r="SHQ90" s="208"/>
      <c r="SHV90" s="209"/>
      <c r="SHW90" s="209"/>
      <c r="SHX90" s="209"/>
      <c r="SHY90" s="210"/>
      <c r="SHZ90" s="211"/>
      <c r="SIA90" s="209"/>
      <c r="SIC90" s="208"/>
      <c r="SIH90" s="209"/>
      <c r="SII90" s="209"/>
      <c r="SIJ90" s="209"/>
      <c r="SIK90" s="210"/>
      <c r="SIL90" s="211"/>
      <c r="SIM90" s="209"/>
      <c r="SIO90" s="208"/>
      <c r="SIT90" s="209"/>
      <c r="SIU90" s="209"/>
      <c r="SIV90" s="209"/>
      <c r="SIW90" s="210"/>
      <c r="SIX90" s="211"/>
      <c r="SIY90" s="209"/>
      <c r="SJA90" s="208"/>
      <c r="SJF90" s="209"/>
      <c r="SJG90" s="209"/>
      <c r="SJH90" s="209"/>
      <c r="SJI90" s="210"/>
      <c r="SJJ90" s="211"/>
      <c r="SJK90" s="209"/>
      <c r="SJM90" s="208"/>
      <c r="SJR90" s="209"/>
      <c r="SJS90" s="209"/>
      <c r="SJT90" s="209"/>
      <c r="SJU90" s="210"/>
      <c r="SJV90" s="211"/>
      <c r="SJW90" s="209"/>
      <c r="SJY90" s="208"/>
      <c r="SKD90" s="209"/>
      <c r="SKE90" s="209"/>
      <c r="SKF90" s="209"/>
      <c r="SKG90" s="210"/>
      <c r="SKH90" s="211"/>
      <c r="SKI90" s="209"/>
      <c r="SKK90" s="208"/>
      <c r="SKP90" s="209"/>
      <c r="SKQ90" s="209"/>
      <c r="SKR90" s="209"/>
      <c r="SKS90" s="210"/>
      <c r="SKT90" s="211"/>
      <c r="SKU90" s="209"/>
      <c r="SKW90" s="208"/>
      <c r="SLB90" s="209"/>
      <c r="SLC90" s="209"/>
      <c r="SLD90" s="209"/>
      <c r="SLE90" s="210"/>
      <c r="SLF90" s="211"/>
      <c r="SLG90" s="209"/>
      <c r="SLI90" s="208"/>
      <c r="SLN90" s="209"/>
      <c r="SLO90" s="209"/>
      <c r="SLP90" s="209"/>
      <c r="SLQ90" s="210"/>
      <c r="SLR90" s="211"/>
      <c r="SLS90" s="209"/>
      <c r="SLU90" s="208"/>
      <c r="SLZ90" s="209"/>
      <c r="SMA90" s="209"/>
      <c r="SMB90" s="209"/>
      <c r="SMC90" s="210"/>
      <c r="SMD90" s="211"/>
      <c r="SME90" s="209"/>
      <c r="SMG90" s="208"/>
      <c r="SML90" s="209"/>
      <c r="SMM90" s="209"/>
      <c r="SMN90" s="209"/>
      <c r="SMO90" s="210"/>
      <c r="SMP90" s="211"/>
      <c r="SMQ90" s="209"/>
      <c r="SMS90" s="208"/>
      <c r="SMX90" s="209"/>
      <c r="SMY90" s="209"/>
      <c r="SMZ90" s="209"/>
      <c r="SNA90" s="210"/>
      <c r="SNB90" s="211"/>
      <c r="SNC90" s="209"/>
      <c r="SNE90" s="208"/>
      <c r="SNJ90" s="209"/>
      <c r="SNK90" s="209"/>
      <c r="SNL90" s="209"/>
      <c r="SNM90" s="210"/>
      <c r="SNN90" s="211"/>
      <c r="SNO90" s="209"/>
      <c r="SNQ90" s="208"/>
      <c r="SNV90" s="209"/>
      <c r="SNW90" s="209"/>
      <c r="SNX90" s="209"/>
      <c r="SNY90" s="210"/>
      <c r="SNZ90" s="211"/>
      <c r="SOA90" s="209"/>
      <c r="SOC90" s="208"/>
      <c r="SOH90" s="209"/>
      <c r="SOI90" s="209"/>
      <c r="SOJ90" s="209"/>
      <c r="SOK90" s="210"/>
      <c r="SOL90" s="211"/>
      <c r="SOM90" s="209"/>
      <c r="SOO90" s="208"/>
      <c r="SOT90" s="209"/>
      <c r="SOU90" s="209"/>
      <c r="SOV90" s="209"/>
      <c r="SOW90" s="210"/>
      <c r="SOX90" s="211"/>
      <c r="SOY90" s="209"/>
      <c r="SPA90" s="208"/>
      <c r="SPF90" s="209"/>
      <c r="SPG90" s="209"/>
      <c r="SPH90" s="209"/>
      <c r="SPI90" s="210"/>
      <c r="SPJ90" s="211"/>
      <c r="SPK90" s="209"/>
      <c r="SPM90" s="208"/>
      <c r="SPR90" s="209"/>
      <c r="SPS90" s="209"/>
      <c r="SPT90" s="209"/>
      <c r="SPU90" s="210"/>
      <c r="SPV90" s="211"/>
      <c r="SPW90" s="209"/>
      <c r="SPY90" s="208"/>
      <c r="SQD90" s="209"/>
      <c r="SQE90" s="209"/>
      <c r="SQF90" s="209"/>
      <c r="SQG90" s="210"/>
      <c r="SQH90" s="211"/>
      <c r="SQI90" s="209"/>
      <c r="SQK90" s="208"/>
      <c r="SQP90" s="209"/>
      <c r="SQQ90" s="209"/>
      <c r="SQR90" s="209"/>
      <c r="SQS90" s="210"/>
      <c r="SQT90" s="211"/>
      <c r="SQU90" s="209"/>
      <c r="SQW90" s="208"/>
      <c r="SRB90" s="209"/>
      <c r="SRC90" s="209"/>
      <c r="SRD90" s="209"/>
      <c r="SRE90" s="210"/>
      <c r="SRF90" s="211"/>
      <c r="SRG90" s="209"/>
      <c r="SRI90" s="208"/>
      <c r="SRN90" s="209"/>
      <c r="SRO90" s="209"/>
      <c r="SRP90" s="209"/>
      <c r="SRQ90" s="210"/>
      <c r="SRR90" s="211"/>
      <c r="SRS90" s="209"/>
      <c r="SRU90" s="208"/>
      <c r="SRZ90" s="209"/>
      <c r="SSA90" s="209"/>
      <c r="SSB90" s="209"/>
      <c r="SSC90" s="210"/>
      <c r="SSD90" s="211"/>
      <c r="SSE90" s="209"/>
      <c r="SSG90" s="208"/>
      <c r="SSL90" s="209"/>
      <c r="SSM90" s="209"/>
      <c r="SSN90" s="209"/>
      <c r="SSO90" s="210"/>
      <c r="SSP90" s="211"/>
      <c r="SSQ90" s="209"/>
      <c r="SSS90" s="208"/>
      <c r="SSX90" s="209"/>
      <c r="SSY90" s="209"/>
      <c r="SSZ90" s="209"/>
      <c r="STA90" s="210"/>
      <c r="STB90" s="211"/>
      <c r="STC90" s="209"/>
      <c r="STE90" s="208"/>
      <c r="STJ90" s="209"/>
      <c r="STK90" s="209"/>
      <c r="STL90" s="209"/>
      <c r="STM90" s="210"/>
      <c r="STN90" s="211"/>
      <c r="STO90" s="209"/>
      <c r="STQ90" s="208"/>
      <c r="STV90" s="209"/>
      <c r="STW90" s="209"/>
      <c r="STX90" s="209"/>
      <c r="STY90" s="210"/>
      <c r="STZ90" s="211"/>
      <c r="SUA90" s="209"/>
      <c r="SUC90" s="208"/>
      <c r="SUH90" s="209"/>
      <c r="SUI90" s="209"/>
      <c r="SUJ90" s="209"/>
      <c r="SUK90" s="210"/>
      <c r="SUL90" s="211"/>
      <c r="SUM90" s="209"/>
      <c r="SUO90" s="208"/>
      <c r="SUT90" s="209"/>
      <c r="SUU90" s="209"/>
      <c r="SUV90" s="209"/>
      <c r="SUW90" s="210"/>
      <c r="SUX90" s="211"/>
      <c r="SUY90" s="209"/>
      <c r="SVA90" s="208"/>
      <c r="SVF90" s="209"/>
      <c r="SVG90" s="209"/>
      <c r="SVH90" s="209"/>
      <c r="SVI90" s="210"/>
      <c r="SVJ90" s="211"/>
      <c r="SVK90" s="209"/>
      <c r="SVM90" s="208"/>
      <c r="SVR90" s="209"/>
      <c r="SVS90" s="209"/>
      <c r="SVT90" s="209"/>
      <c r="SVU90" s="210"/>
      <c r="SVV90" s="211"/>
      <c r="SVW90" s="209"/>
      <c r="SVY90" s="208"/>
      <c r="SWD90" s="209"/>
      <c r="SWE90" s="209"/>
      <c r="SWF90" s="209"/>
      <c r="SWG90" s="210"/>
      <c r="SWH90" s="211"/>
      <c r="SWI90" s="209"/>
      <c r="SWK90" s="208"/>
      <c r="SWP90" s="209"/>
      <c r="SWQ90" s="209"/>
      <c r="SWR90" s="209"/>
      <c r="SWS90" s="210"/>
      <c r="SWT90" s="211"/>
      <c r="SWU90" s="209"/>
      <c r="SWW90" s="208"/>
      <c r="SXB90" s="209"/>
      <c r="SXC90" s="209"/>
      <c r="SXD90" s="209"/>
      <c r="SXE90" s="210"/>
      <c r="SXF90" s="211"/>
      <c r="SXG90" s="209"/>
      <c r="SXI90" s="208"/>
      <c r="SXN90" s="209"/>
      <c r="SXO90" s="209"/>
      <c r="SXP90" s="209"/>
      <c r="SXQ90" s="210"/>
      <c r="SXR90" s="211"/>
      <c r="SXS90" s="209"/>
      <c r="SXU90" s="208"/>
      <c r="SXZ90" s="209"/>
      <c r="SYA90" s="209"/>
      <c r="SYB90" s="209"/>
      <c r="SYC90" s="210"/>
      <c r="SYD90" s="211"/>
      <c r="SYE90" s="209"/>
      <c r="SYG90" s="208"/>
      <c r="SYL90" s="209"/>
      <c r="SYM90" s="209"/>
      <c r="SYN90" s="209"/>
      <c r="SYO90" s="210"/>
      <c r="SYP90" s="211"/>
      <c r="SYQ90" s="209"/>
      <c r="SYS90" s="208"/>
      <c r="SYX90" s="209"/>
      <c r="SYY90" s="209"/>
      <c r="SYZ90" s="209"/>
      <c r="SZA90" s="210"/>
      <c r="SZB90" s="211"/>
      <c r="SZC90" s="209"/>
      <c r="SZE90" s="208"/>
      <c r="SZJ90" s="209"/>
      <c r="SZK90" s="209"/>
      <c r="SZL90" s="209"/>
      <c r="SZM90" s="210"/>
      <c r="SZN90" s="211"/>
      <c r="SZO90" s="209"/>
      <c r="SZQ90" s="208"/>
      <c r="SZV90" s="209"/>
      <c r="SZW90" s="209"/>
      <c r="SZX90" s="209"/>
      <c r="SZY90" s="210"/>
      <c r="SZZ90" s="211"/>
      <c r="TAA90" s="209"/>
      <c r="TAC90" s="208"/>
      <c r="TAH90" s="209"/>
      <c r="TAI90" s="209"/>
      <c r="TAJ90" s="209"/>
      <c r="TAK90" s="210"/>
      <c r="TAL90" s="211"/>
      <c r="TAM90" s="209"/>
      <c r="TAO90" s="208"/>
      <c r="TAT90" s="209"/>
      <c r="TAU90" s="209"/>
      <c r="TAV90" s="209"/>
      <c r="TAW90" s="210"/>
      <c r="TAX90" s="211"/>
      <c r="TAY90" s="209"/>
      <c r="TBA90" s="208"/>
      <c r="TBF90" s="209"/>
      <c r="TBG90" s="209"/>
      <c r="TBH90" s="209"/>
      <c r="TBI90" s="210"/>
      <c r="TBJ90" s="211"/>
      <c r="TBK90" s="209"/>
      <c r="TBM90" s="208"/>
      <c r="TBR90" s="209"/>
      <c r="TBS90" s="209"/>
      <c r="TBT90" s="209"/>
      <c r="TBU90" s="210"/>
      <c r="TBV90" s="211"/>
      <c r="TBW90" s="209"/>
      <c r="TBY90" s="208"/>
      <c r="TCD90" s="209"/>
      <c r="TCE90" s="209"/>
      <c r="TCF90" s="209"/>
      <c r="TCG90" s="210"/>
      <c r="TCH90" s="211"/>
      <c r="TCI90" s="209"/>
      <c r="TCK90" s="208"/>
      <c r="TCP90" s="209"/>
      <c r="TCQ90" s="209"/>
      <c r="TCR90" s="209"/>
      <c r="TCS90" s="210"/>
      <c r="TCT90" s="211"/>
      <c r="TCU90" s="209"/>
      <c r="TCW90" s="208"/>
      <c r="TDB90" s="209"/>
      <c r="TDC90" s="209"/>
      <c r="TDD90" s="209"/>
      <c r="TDE90" s="210"/>
      <c r="TDF90" s="211"/>
      <c r="TDG90" s="209"/>
      <c r="TDI90" s="208"/>
      <c r="TDN90" s="209"/>
      <c r="TDO90" s="209"/>
      <c r="TDP90" s="209"/>
      <c r="TDQ90" s="210"/>
      <c r="TDR90" s="211"/>
      <c r="TDS90" s="209"/>
      <c r="TDU90" s="208"/>
      <c r="TDZ90" s="209"/>
      <c r="TEA90" s="209"/>
      <c r="TEB90" s="209"/>
      <c r="TEC90" s="210"/>
      <c r="TED90" s="211"/>
      <c r="TEE90" s="209"/>
      <c r="TEG90" s="208"/>
      <c r="TEL90" s="209"/>
      <c r="TEM90" s="209"/>
      <c r="TEN90" s="209"/>
      <c r="TEO90" s="210"/>
      <c r="TEP90" s="211"/>
      <c r="TEQ90" s="209"/>
      <c r="TES90" s="208"/>
      <c r="TEX90" s="209"/>
      <c r="TEY90" s="209"/>
      <c r="TEZ90" s="209"/>
      <c r="TFA90" s="210"/>
      <c r="TFB90" s="211"/>
      <c r="TFC90" s="209"/>
      <c r="TFE90" s="208"/>
      <c r="TFJ90" s="209"/>
      <c r="TFK90" s="209"/>
      <c r="TFL90" s="209"/>
      <c r="TFM90" s="210"/>
      <c r="TFN90" s="211"/>
      <c r="TFO90" s="209"/>
      <c r="TFQ90" s="208"/>
      <c r="TFV90" s="209"/>
      <c r="TFW90" s="209"/>
      <c r="TFX90" s="209"/>
      <c r="TFY90" s="210"/>
      <c r="TFZ90" s="211"/>
      <c r="TGA90" s="209"/>
      <c r="TGC90" s="208"/>
      <c r="TGH90" s="209"/>
      <c r="TGI90" s="209"/>
      <c r="TGJ90" s="209"/>
      <c r="TGK90" s="210"/>
      <c r="TGL90" s="211"/>
      <c r="TGM90" s="209"/>
      <c r="TGO90" s="208"/>
      <c r="TGT90" s="209"/>
      <c r="TGU90" s="209"/>
      <c r="TGV90" s="209"/>
      <c r="TGW90" s="210"/>
      <c r="TGX90" s="211"/>
      <c r="TGY90" s="209"/>
      <c r="THA90" s="208"/>
      <c r="THF90" s="209"/>
      <c r="THG90" s="209"/>
      <c r="THH90" s="209"/>
      <c r="THI90" s="210"/>
      <c r="THJ90" s="211"/>
      <c r="THK90" s="209"/>
      <c r="THM90" s="208"/>
      <c r="THR90" s="209"/>
      <c r="THS90" s="209"/>
      <c r="THT90" s="209"/>
      <c r="THU90" s="210"/>
      <c r="THV90" s="211"/>
      <c r="THW90" s="209"/>
      <c r="THY90" s="208"/>
      <c r="TID90" s="209"/>
      <c r="TIE90" s="209"/>
      <c r="TIF90" s="209"/>
      <c r="TIG90" s="210"/>
      <c r="TIH90" s="211"/>
      <c r="TII90" s="209"/>
      <c r="TIK90" s="208"/>
      <c r="TIP90" s="209"/>
      <c r="TIQ90" s="209"/>
      <c r="TIR90" s="209"/>
      <c r="TIS90" s="210"/>
      <c r="TIT90" s="211"/>
      <c r="TIU90" s="209"/>
      <c r="TIW90" s="208"/>
      <c r="TJB90" s="209"/>
      <c r="TJC90" s="209"/>
      <c r="TJD90" s="209"/>
      <c r="TJE90" s="210"/>
      <c r="TJF90" s="211"/>
      <c r="TJG90" s="209"/>
      <c r="TJI90" s="208"/>
      <c r="TJN90" s="209"/>
      <c r="TJO90" s="209"/>
      <c r="TJP90" s="209"/>
      <c r="TJQ90" s="210"/>
      <c r="TJR90" s="211"/>
      <c r="TJS90" s="209"/>
      <c r="TJU90" s="208"/>
      <c r="TJZ90" s="209"/>
      <c r="TKA90" s="209"/>
      <c r="TKB90" s="209"/>
      <c r="TKC90" s="210"/>
      <c r="TKD90" s="211"/>
      <c r="TKE90" s="209"/>
      <c r="TKG90" s="208"/>
      <c r="TKL90" s="209"/>
      <c r="TKM90" s="209"/>
      <c r="TKN90" s="209"/>
      <c r="TKO90" s="210"/>
      <c r="TKP90" s="211"/>
      <c r="TKQ90" s="209"/>
      <c r="TKS90" s="208"/>
      <c r="TKX90" s="209"/>
      <c r="TKY90" s="209"/>
      <c r="TKZ90" s="209"/>
      <c r="TLA90" s="210"/>
      <c r="TLB90" s="211"/>
      <c r="TLC90" s="209"/>
      <c r="TLE90" s="208"/>
      <c r="TLJ90" s="209"/>
      <c r="TLK90" s="209"/>
      <c r="TLL90" s="209"/>
      <c r="TLM90" s="210"/>
      <c r="TLN90" s="211"/>
      <c r="TLO90" s="209"/>
      <c r="TLQ90" s="208"/>
      <c r="TLV90" s="209"/>
      <c r="TLW90" s="209"/>
      <c r="TLX90" s="209"/>
      <c r="TLY90" s="210"/>
      <c r="TLZ90" s="211"/>
      <c r="TMA90" s="209"/>
      <c r="TMC90" s="208"/>
      <c r="TMH90" s="209"/>
      <c r="TMI90" s="209"/>
      <c r="TMJ90" s="209"/>
      <c r="TMK90" s="210"/>
      <c r="TML90" s="211"/>
      <c r="TMM90" s="209"/>
      <c r="TMO90" s="208"/>
      <c r="TMT90" s="209"/>
      <c r="TMU90" s="209"/>
      <c r="TMV90" s="209"/>
      <c r="TMW90" s="210"/>
      <c r="TMX90" s="211"/>
      <c r="TMY90" s="209"/>
      <c r="TNA90" s="208"/>
      <c r="TNF90" s="209"/>
      <c r="TNG90" s="209"/>
      <c r="TNH90" s="209"/>
      <c r="TNI90" s="210"/>
      <c r="TNJ90" s="211"/>
      <c r="TNK90" s="209"/>
      <c r="TNM90" s="208"/>
      <c r="TNR90" s="209"/>
      <c r="TNS90" s="209"/>
      <c r="TNT90" s="209"/>
      <c r="TNU90" s="210"/>
      <c r="TNV90" s="211"/>
      <c r="TNW90" s="209"/>
      <c r="TNY90" s="208"/>
      <c r="TOD90" s="209"/>
      <c r="TOE90" s="209"/>
      <c r="TOF90" s="209"/>
      <c r="TOG90" s="210"/>
      <c r="TOH90" s="211"/>
      <c r="TOI90" s="209"/>
      <c r="TOK90" s="208"/>
      <c r="TOP90" s="209"/>
      <c r="TOQ90" s="209"/>
      <c r="TOR90" s="209"/>
      <c r="TOS90" s="210"/>
      <c r="TOT90" s="211"/>
      <c r="TOU90" s="209"/>
      <c r="TOW90" s="208"/>
      <c r="TPB90" s="209"/>
      <c r="TPC90" s="209"/>
      <c r="TPD90" s="209"/>
      <c r="TPE90" s="210"/>
      <c r="TPF90" s="211"/>
      <c r="TPG90" s="209"/>
      <c r="TPI90" s="208"/>
      <c r="TPN90" s="209"/>
      <c r="TPO90" s="209"/>
      <c r="TPP90" s="209"/>
      <c r="TPQ90" s="210"/>
      <c r="TPR90" s="211"/>
      <c r="TPS90" s="209"/>
      <c r="TPU90" s="208"/>
      <c r="TPZ90" s="209"/>
      <c r="TQA90" s="209"/>
      <c r="TQB90" s="209"/>
      <c r="TQC90" s="210"/>
      <c r="TQD90" s="211"/>
      <c r="TQE90" s="209"/>
      <c r="TQG90" s="208"/>
      <c r="TQL90" s="209"/>
      <c r="TQM90" s="209"/>
      <c r="TQN90" s="209"/>
      <c r="TQO90" s="210"/>
      <c r="TQP90" s="211"/>
      <c r="TQQ90" s="209"/>
      <c r="TQS90" s="208"/>
      <c r="TQX90" s="209"/>
      <c r="TQY90" s="209"/>
      <c r="TQZ90" s="209"/>
      <c r="TRA90" s="210"/>
      <c r="TRB90" s="211"/>
      <c r="TRC90" s="209"/>
      <c r="TRE90" s="208"/>
      <c r="TRJ90" s="209"/>
      <c r="TRK90" s="209"/>
      <c r="TRL90" s="209"/>
      <c r="TRM90" s="210"/>
      <c r="TRN90" s="211"/>
      <c r="TRO90" s="209"/>
      <c r="TRQ90" s="208"/>
      <c r="TRV90" s="209"/>
      <c r="TRW90" s="209"/>
      <c r="TRX90" s="209"/>
      <c r="TRY90" s="210"/>
      <c r="TRZ90" s="211"/>
      <c r="TSA90" s="209"/>
      <c r="TSC90" s="208"/>
      <c r="TSH90" s="209"/>
      <c r="TSI90" s="209"/>
      <c r="TSJ90" s="209"/>
      <c r="TSK90" s="210"/>
      <c r="TSL90" s="211"/>
      <c r="TSM90" s="209"/>
      <c r="TSO90" s="208"/>
      <c r="TST90" s="209"/>
      <c r="TSU90" s="209"/>
      <c r="TSV90" s="209"/>
      <c r="TSW90" s="210"/>
      <c r="TSX90" s="211"/>
      <c r="TSY90" s="209"/>
      <c r="TTA90" s="208"/>
      <c r="TTF90" s="209"/>
      <c r="TTG90" s="209"/>
      <c r="TTH90" s="209"/>
      <c r="TTI90" s="210"/>
      <c r="TTJ90" s="211"/>
      <c r="TTK90" s="209"/>
      <c r="TTM90" s="208"/>
      <c r="TTR90" s="209"/>
      <c r="TTS90" s="209"/>
      <c r="TTT90" s="209"/>
      <c r="TTU90" s="210"/>
      <c r="TTV90" s="211"/>
      <c r="TTW90" s="209"/>
      <c r="TTY90" s="208"/>
      <c r="TUD90" s="209"/>
      <c r="TUE90" s="209"/>
      <c r="TUF90" s="209"/>
      <c r="TUG90" s="210"/>
      <c r="TUH90" s="211"/>
      <c r="TUI90" s="209"/>
      <c r="TUK90" s="208"/>
      <c r="TUP90" s="209"/>
      <c r="TUQ90" s="209"/>
      <c r="TUR90" s="209"/>
      <c r="TUS90" s="210"/>
      <c r="TUT90" s="211"/>
      <c r="TUU90" s="209"/>
      <c r="TUW90" s="208"/>
      <c r="TVB90" s="209"/>
      <c r="TVC90" s="209"/>
      <c r="TVD90" s="209"/>
      <c r="TVE90" s="210"/>
      <c r="TVF90" s="211"/>
      <c r="TVG90" s="209"/>
      <c r="TVI90" s="208"/>
      <c r="TVN90" s="209"/>
      <c r="TVO90" s="209"/>
      <c r="TVP90" s="209"/>
      <c r="TVQ90" s="210"/>
      <c r="TVR90" s="211"/>
      <c r="TVS90" s="209"/>
      <c r="TVU90" s="208"/>
      <c r="TVZ90" s="209"/>
      <c r="TWA90" s="209"/>
      <c r="TWB90" s="209"/>
      <c r="TWC90" s="210"/>
      <c r="TWD90" s="211"/>
      <c r="TWE90" s="209"/>
      <c r="TWG90" s="208"/>
      <c r="TWL90" s="209"/>
      <c r="TWM90" s="209"/>
      <c r="TWN90" s="209"/>
      <c r="TWO90" s="210"/>
      <c r="TWP90" s="211"/>
      <c r="TWQ90" s="209"/>
      <c r="TWS90" s="208"/>
      <c r="TWX90" s="209"/>
      <c r="TWY90" s="209"/>
      <c r="TWZ90" s="209"/>
      <c r="TXA90" s="210"/>
      <c r="TXB90" s="211"/>
      <c r="TXC90" s="209"/>
      <c r="TXE90" s="208"/>
      <c r="TXJ90" s="209"/>
      <c r="TXK90" s="209"/>
      <c r="TXL90" s="209"/>
      <c r="TXM90" s="210"/>
      <c r="TXN90" s="211"/>
      <c r="TXO90" s="209"/>
      <c r="TXQ90" s="208"/>
      <c r="TXV90" s="209"/>
      <c r="TXW90" s="209"/>
      <c r="TXX90" s="209"/>
      <c r="TXY90" s="210"/>
      <c r="TXZ90" s="211"/>
      <c r="TYA90" s="209"/>
      <c r="TYC90" s="208"/>
      <c r="TYH90" s="209"/>
      <c r="TYI90" s="209"/>
      <c r="TYJ90" s="209"/>
      <c r="TYK90" s="210"/>
      <c r="TYL90" s="211"/>
      <c r="TYM90" s="209"/>
      <c r="TYO90" s="208"/>
      <c r="TYT90" s="209"/>
      <c r="TYU90" s="209"/>
      <c r="TYV90" s="209"/>
      <c r="TYW90" s="210"/>
      <c r="TYX90" s="211"/>
      <c r="TYY90" s="209"/>
      <c r="TZA90" s="208"/>
      <c r="TZF90" s="209"/>
      <c r="TZG90" s="209"/>
      <c r="TZH90" s="209"/>
      <c r="TZI90" s="210"/>
      <c r="TZJ90" s="211"/>
      <c r="TZK90" s="209"/>
      <c r="TZM90" s="208"/>
      <c r="TZR90" s="209"/>
      <c r="TZS90" s="209"/>
      <c r="TZT90" s="209"/>
      <c r="TZU90" s="210"/>
      <c r="TZV90" s="211"/>
      <c r="TZW90" s="209"/>
      <c r="TZY90" s="208"/>
      <c r="UAD90" s="209"/>
      <c r="UAE90" s="209"/>
      <c r="UAF90" s="209"/>
      <c r="UAG90" s="210"/>
      <c r="UAH90" s="211"/>
      <c r="UAI90" s="209"/>
      <c r="UAK90" s="208"/>
      <c r="UAP90" s="209"/>
      <c r="UAQ90" s="209"/>
      <c r="UAR90" s="209"/>
      <c r="UAS90" s="210"/>
      <c r="UAT90" s="211"/>
      <c r="UAU90" s="209"/>
      <c r="UAW90" s="208"/>
      <c r="UBB90" s="209"/>
      <c r="UBC90" s="209"/>
      <c r="UBD90" s="209"/>
      <c r="UBE90" s="210"/>
      <c r="UBF90" s="211"/>
      <c r="UBG90" s="209"/>
      <c r="UBI90" s="208"/>
      <c r="UBN90" s="209"/>
      <c r="UBO90" s="209"/>
      <c r="UBP90" s="209"/>
      <c r="UBQ90" s="210"/>
      <c r="UBR90" s="211"/>
      <c r="UBS90" s="209"/>
      <c r="UBU90" s="208"/>
      <c r="UBZ90" s="209"/>
      <c r="UCA90" s="209"/>
      <c r="UCB90" s="209"/>
      <c r="UCC90" s="210"/>
      <c r="UCD90" s="211"/>
      <c r="UCE90" s="209"/>
      <c r="UCG90" s="208"/>
      <c r="UCL90" s="209"/>
      <c r="UCM90" s="209"/>
      <c r="UCN90" s="209"/>
      <c r="UCO90" s="210"/>
      <c r="UCP90" s="211"/>
      <c r="UCQ90" s="209"/>
      <c r="UCS90" s="208"/>
      <c r="UCX90" s="209"/>
      <c r="UCY90" s="209"/>
      <c r="UCZ90" s="209"/>
      <c r="UDA90" s="210"/>
      <c r="UDB90" s="211"/>
      <c r="UDC90" s="209"/>
      <c r="UDE90" s="208"/>
      <c r="UDJ90" s="209"/>
      <c r="UDK90" s="209"/>
      <c r="UDL90" s="209"/>
      <c r="UDM90" s="210"/>
      <c r="UDN90" s="211"/>
      <c r="UDO90" s="209"/>
      <c r="UDQ90" s="208"/>
      <c r="UDV90" s="209"/>
      <c r="UDW90" s="209"/>
      <c r="UDX90" s="209"/>
      <c r="UDY90" s="210"/>
      <c r="UDZ90" s="211"/>
      <c r="UEA90" s="209"/>
      <c r="UEC90" s="208"/>
      <c r="UEH90" s="209"/>
      <c r="UEI90" s="209"/>
      <c r="UEJ90" s="209"/>
      <c r="UEK90" s="210"/>
      <c r="UEL90" s="211"/>
      <c r="UEM90" s="209"/>
      <c r="UEO90" s="208"/>
      <c r="UET90" s="209"/>
      <c r="UEU90" s="209"/>
      <c r="UEV90" s="209"/>
      <c r="UEW90" s="210"/>
      <c r="UEX90" s="211"/>
      <c r="UEY90" s="209"/>
      <c r="UFA90" s="208"/>
      <c r="UFF90" s="209"/>
      <c r="UFG90" s="209"/>
      <c r="UFH90" s="209"/>
      <c r="UFI90" s="210"/>
      <c r="UFJ90" s="211"/>
      <c r="UFK90" s="209"/>
      <c r="UFM90" s="208"/>
      <c r="UFR90" s="209"/>
      <c r="UFS90" s="209"/>
      <c r="UFT90" s="209"/>
      <c r="UFU90" s="210"/>
      <c r="UFV90" s="211"/>
      <c r="UFW90" s="209"/>
      <c r="UFY90" s="208"/>
      <c r="UGD90" s="209"/>
      <c r="UGE90" s="209"/>
      <c r="UGF90" s="209"/>
      <c r="UGG90" s="210"/>
      <c r="UGH90" s="211"/>
      <c r="UGI90" s="209"/>
      <c r="UGK90" s="208"/>
      <c r="UGP90" s="209"/>
      <c r="UGQ90" s="209"/>
      <c r="UGR90" s="209"/>
      <c r="UGS90" s="210"/>
      <c r="UGT90" s="211"/>
      <c r="UGU90" s="209"/>
      <c r="UGW90" s="208"/>
      <c r="UHB90" s="209"/>
      <c r="UHC90" s="209"/>
      <c r="UHD90" s="209"/>
      <c r="UHE90" s="210"/>
      <c r="UHF90" s="211"/>
      <c r="UHG90" s="209"/>
      <c r="UHI90" s="208"/>
      <c r="UHN90" s="209"/>
      <c r="UHO90" s="209"/>
      <c r="UHP90" s="209"/>
      <c r="UHQ90" s="210"/>
      <c r="UHR90" s="211"/>
      <c r="UHS90" s="209"/>
      <c r="UHU90" s="208"/>
      <c r="UHZ90" s="209"/>
      <c r="UIA90" s="209"/>
      <c r="UIB90" s="209"/>
      <c r="UIC90" s="210"/>
      <c r="UID90" s="211"/>
      <c r="UIE90" s="209"/>
      <c r="UIG90" s="208"/>
      <c r="UIL90" s="209"/>
      <c r="UIM90" s="209"/>
      <c r="UIN90" s="209"/>
      <c r="UIO90" s="210"/>
      <c r="UIP90" s="211"/>
      <c r="UIQ90" s="209"/>
      <c r="UIS90" s="208"/>
      <c r="UIX90" s="209"/>
      <c r="UIY90" s="209"/>
      <c r="UIZ90" s="209"/>
      <c r="UJA90" s="210"/>
      <c r="UJB90" s="211"/>
      <c r="UJC90" s="209"/>
      <c r="UJE90" s="208"/>
      <c r="UJJ90" s="209"/>
      <c r="UJK90" s="209"/>
      <c r="UJL90" s="209"/>
      <c r="UJM90" s="210"/>
      <c r="UJN90" s="211"/>
      <c r="UJO90" s="209"/>
      <c r="UJQ90" s="208"/>
      <c r="UJV90" s="209"/>
      <c r="UJW90" s="209"/>
      <c r="UJX90" s="209"/>
      <c r="UJY90" s="210"/>
      <c r="UJZ90" s="211"/>
      <c r="UKA90" s="209"/>
      <c r="UKC90" s="208"/>
      <c r="UKH90" s="209"/>
      <c r="UKI90" s="209"/>
      <c r="UKJ90" s="209"/>
      <c r="UKK90" s="210"/>
      <c r="UKL90" s="211"/>
      <c r="UKM90" s="209"/>
      <c r="UKO90" s="208"/>
      <c r="UKT90" s="209"/>
      <c r="UKU90" s="209"/>
      <c r="UKV90" s="209"/>
      <c r="UKW90" s="210"/>
      <c r="UKX90" s="211"/>
      <c r="UKY90" s="209"/>
      <c r="ULA90" s="208"/>
      <c r="ULF90" s="209"/>
      <c r="ULG90" s="209"/>
      <c r="ULH90" s="209"/>
      <c r="ULI90" s="210"/>
      <c r="ULJ90" s="211"/>
      <c r="ULK90" s="209"/>
      <c r="ULM90" s="208"/>
      <c r="ULR90" s="209"/>
      <c r="ULS90" s="209"/>
      <c r="ULT90" s="209"/>
      <c r="ULU90" s="210"/>
      <c r="ULV90" s="211"/>
      <c r="ULW90" s="209"/>
      <c r="ULY90" s="208"/>
      <c r="UMD90" s="209"/>
      <c r="UME90" s="209"/>
      <c r="UMF90" s="209"/>
      <c r="UMG90" s="210"/>
      <c r="UMH90" s="211"/>
      <c r="UMI90" s="209"/>
      <c r="UMK90" s="208"/>
      <c r="UMP90" s="209"/>
      <c r="UMQ90" s="209"/>
      <c r="UMR90" s="209"/>
      <c r="UMS90" s="210"/>
      <c r="UMT90" s="211"/>
      <c r="UMU90" s="209"/>
      <c r="UMW90" s="208"/>
      <c r="UNB90" s="209"/>
      <c r="UNC90" s="209"/>
      <c r="UND90" s="209"/>
      <c r="UNE90" s="210"/>
      <c r="UNF90" s="211"/>
      <c r="UNG90" s="209"/>
      <c r="UNI90" s="208"/>
      <c r="UNN90" s="209"/>
      <c r="UNO90" s="209"/>
      <c r="UNP90" s="209"/>
      <c r="UNQ90" s="210"/>
      <c r="UNR90" s="211"/>
      <c r="UNS90" s="209"/>
      <c r="UNU90" s="208"/>
      <c r="UNZ90" s="209"/>
      <c r="UOA90" s="209"/>
      <c r="UOB90" s="209"/>
      <c r="UOC90" s="210"/>
      <c r="UOD90" s="211"/>
      <c r="UOE90" s="209"/>
      <c r="UOG90" s="208"/>
      <c r="UOL90" s="209"/>
      <c r="UOM90" s="209"/>
      <c r="UON90" s="209"/>
      <c r="UOO90" s="210"/>
      <c r="UOP90" s="211"/>
      <c r="UOQ90" s="209"/>
      <c r="UOS90" s="208"/>
      <c r="UOX90" s="209"/>
      <c r="UOY90" s="209"/>
      <c r="UOZ90" s="209"/>
      <c r="UPA90" s="210"/>
      <c r="UPB90" s="211"/>
      <c r="UPC90" s="209"/>
      <c r="UPE90" s="208"/>
      <c r="UPJ90" s="209"/>
      <c r="UPK90" s="209"/>
      <c r="UPL90" s="209"/>
      <c r="UPM90" s="210"/>
      <c r="UPN90" s="211"/>
      <c r="UPO90" s="209"/>
      <c r="UPQ90" s="208"/>
      <c r="UPV90" s="209"/>
      <c r="UPW90" s="209"/>
      <c r="UPX90" s="209"/>
      <c r="UPY90" s="210"/>
      <c r="UPZ90" s="211"/>
      <c r="UQA90" s="209"/>
      <c r="UQC90" s="208"/>
      <c r="UQH90" s="209"/>
      <c r="UQI90" s="209"/>
      <c r="UQJ90" s="209"/>
      <c r="UQK90" s="210"/>
      <c r="UQL90" s="211"/>
      <c r="UQM90" s="209"/>
      <c r="UQO90" s="208"/>
      <c r="UQT90" s="209"/>
      <c r="UQU90" s="209"/>
      <c r="UQV90" s="209"/>
      <c r="UQW90" s="210"/>
      <c r="UQX90" s="211"/>
      <c r="UQY90" s="209"/>
      <c r="URA90" s="208"/>
      <c r="URF90" s="209"/>
      <c r="URG90" s="209"/>
      <c r="URH90" s="209"/>
      <c r="URI90" s="210"/>
      <c r="URJ90" s="211"/>
      <c r="URK90" s="209"/>
      <c r="URM90" s="208"/>
      <c r="URR90" s="209"/>
      <c r="URS90" s="209"/>
      <c r="URT90" s="209"/>
      <c r="URU90" s="210"/>
      <c r="URV90" s="211"/>
      <c r="URW90" s="209"/>
      <c r="URY90" s="208"/>
      <c r="USD90" s="209"/>
      <c r="USE90" s="209"/>
      <c r="USF90" s="209"/>
      <c r="USG90" s="210"/>
      <c r="USH90" s="211"/>
      <c r="USI90" s="209"/>
      <c r="USK90" s="208"/>
      <c r="USP90" s="209"/>
      <c r="USQ90" s="209"/>
      <c r="USR90" s="209"/>
      <c r="USS90" s="210"/>
      <c r="UST90" s="211"/>
      <c r="USU90" s="209"/>
      <c r="USW90" s="208"/>
      <c r="UTB90" s="209"/>
      <c r="UTC90" s="209"/>
      <c r="UTD90" s="209"/>
      <c r="UTE90" s="210"/>
      <c r="UTF90" s="211"/>
      <c r="UTG90" s="209"/>
      <c r="UTI90" s="208"/>
      <c r="UTN90" s="209"/>
      <c r="UTO90" s="209"/>
      <c r="UTP90" s="209"/>
      <c r="UTQ90" s="210"/>
      <c r="UTR90" s="211"/>
      <c r="UTS90" s="209"/>
      <c r="UTU90" s="208"/>
      <c r="UTZ90" s="209"/>
      <c r="UUA90" s="209"/>
      <c r="UUB90" s="209"/>
      <c r="UUC90" s="210"/>
      <c r="UUD90" s="211"/>
      <c r="UUE90" s="209"/>
      <c r="UUG90" s="208"/>
      <c r="UUL90" s="209"/>
      <c r="UUM90" s="209"/>
      <c r="UUN90" s="209"/>
      <c r="UUO90" s="210"/>
      <c r="UUP90" s="211"/>
      <c r="UUQ90" s="209"/>
      <c r="UUS90" s="208"/>
      <c r="UUX90" s="209"/>
      <c r="UUY90" s="209"/>
      <c r="UUZ90" s="209"/>
      <c r="UVA90" s="210"/>
      <c r="UVB90" s="211"/>
      <c r="UVC90" s="209"/>
      <c r="UVE90" s="208"/>
      <c r="UVJ90" s="209"/>
      <c r="UVK90" s="209"/>
      <c r="UVL90" s="209"/>
      <c r="UVM90" s="210"/>
      <c r="UVN90" s="211"/>
      <c r="UVO90" s="209"/>
      <c r="UVQ90" s="208"/>
      <c r="UVV90" s="209"/>
      <c r="UVW90" s="209"/>
      <c r="UVX90" s="209"/>
      <c r="UVY90" s="210"/>
      <c r="UVZ90" s="211"/>
      <c r="UWA90" s="209"/>
      <c r="UWC90" s="208"/>
      <c r="UWH90" s="209"/>
      <c r="UWI90" s="209"/>
      <c r="UWJ90" s="209"/>
      <c r="UWK90" s="210"/>
      <c r="UWL90" s="211"/>
      <c r="UWM90" s="209"/>
      <c r="UWO90" s="208"/>
      <c r="UWT90" s="209"/>
      <c r="UWU90" s="209"/>
      <c r="UWV90" s="209"/>
      <c r="UWW90" s="210"/>
      <c r="UWX90" s="211"/>
      <c r="UWY90" s="209"/>
      <c r="UXA90" s="208"/>
      <c r="UXF90" s="209"/>
      <c r="UXG90" s="209"/>
      <c r="UXH90" s="209"/>
      <c r="UXI90" s="210"/>
      <c r="UXJ90" s="211"/>
      <c r="UXK90" s="209"/>
      <c r="UXM90" s="208"/>
      <c r="UXR90" s="209"/>
      <c r="UXS90" s="209"/>
      <c r="UXT90" s="209"/>
      <c r="UXU90" s="210"/>
      <c r="UXV90" s="211"/>
      <c r="UXW90" s="209"/>
      <c r="UXY90" s="208"/>
      <c r="UYD90" s="209"/>
      <c r="UYE90" s="209"/>
      <c r="UYF90" s="209"/>
      <c r="UYG90" s="210"/>
      <c r="UYH90" s="211"/>
      <c r="UYI90" s="209"/>
      <c r="UYK90" s="208"/>
      <c r="UYP90" s="209"/>
      <c r="UYQ90" s="209"/>
      <c r="UYR90" s="209"/>
      <c r="UYS90" s="210"/>
      <c r="UYT90" s="211"/>
      <c r="UYU90" s="209"/>
      <c r="UYW90" s="208"/>
      <c r="UZB90" s="209"/>
      <c r="UZC90" s="209"/>
      <c r="UZD90" s="209"/>
      <c r="UZE90" s="210"/>
      <c r="UZF90" s="211"/>
      <c r="UZG90" s="209"/>
      <c r="UZI90" s="208"/>
      <c r="UZN90" s="209"/>
      <c r="UZO90" s="209"/>
      <c r="UZP90" s="209"/>
      <c r="UZQ90" s="210"/>
      <c r="UZR90" s="211"/>
      <c r="UZS90" s="209"/>
      <c r="UZU90" s="208"/>
      <c r="UZZ90" s="209"/>
      <c r="VAA90" s="209"/>
      <c r="VAB90" s="209"/>
      <c r="VAC90" s="210"/>
      <c r="VAD90" s="211"/>
      <c r="VAE90" s="209"/>
      <c r="VAG90" s="208"/>
      <c r="VAL90" s="209"/>
      <c r="VAM90" s="209"/>
      <c r="VAN90" s="209"/>
      <c r="VAO90" s="210"/>
      <c r="VAP90" s="211"/>
      <c r="VAQ90" s="209"/>
      <c r="VAS90" s="208"/>
      <c r="VAX90" s="209"/>
      <c r="VAY90" s="209"/>
      <c r="VAZ90" s="209"/>
      <c r="VBA90" s="210"/>
      <c r="VBB90" s="211"/>
      <c r="VBC90" s="209"/>
      <c r="VBE90" s="208"/>
      <c r="VBJ90" s="209"/>
      <c r="VBK90" s="209"/>
      <c r="VBL90" s="209"/>
      <c r="VBM90" s="210"/>
      <c r="VBN90" s="211"/>
      <c r="VBO90" s="209"/>
      <c r="VBQ90" s="208"/>
      <c r="VBV90" s="209"/>
      <c r="VBW90" s="209"/>
      <c r="VBX90" s="209"/>
      <c r="VBY90" s="210"/>
      <c r="VBZ90" s="211"/>
      <c r="VCA90" s="209"/>
      <c r="VCC90" s="208"/>
      <c r="VCH90" s="209"/>
      <c r="VCI90" s="209"/>
      <c r="VCJ90" s="209"/>
      <c r="VCK90" s="210"/>
      <c r="VCL90" s="211"/>
      <c r="VCM90" s="209"/>
      <c r="VCO90" s="208"/>
      <c r="VCT90" s="209"/>
      <c r="VCU90" s="209"/>
      <c r="VCV90" s="209"/>
      <c r="VCW90" s="210"/>
      <c r="VCX90" s="211"/>
      <c r="VCY90" s="209"/>
      <c r="VDA90" s="208"/>
      <c r="VDF90" s="209"/>
      <c r="VDG90" s="209"/>
      <c r="VDH90" s="209"/>
      <c r="VDI90" s="210"/>
      <c r="VDJ90" s="211"/>
      <c r="VDK90" s="209"/>
      <c r="VDM90" s="208"/>
      <c r="VDR90" s="209"/>
      <c r="VDS90" s="209"/>
      <c r="VDT90" s="209"/>
      <c r="VDU90" s="210"/>
      <c r="VDV90" s="211"/>
      <c r="VDW90" s="209"/>
      <c r="VDY90" s="208"/>
      <c r="VED90" s="209"/>
      <c r="VEE90" s="209"/>
      <c r="VEF90" s="209"/>
      <c r="VEG90" s="210"/>
      <c r="VEH90" s="211"/>
      <c r="VEI90" s="209"/>
      <c r="VEK90" s="208"/>
      <c r="VEP90" s="209"/>
      <c r="VEQ90" s="209"/>
      <c r="VER90" s="209"/>
      <c r="VES90" s="210"/>
      <c r="VET90" s="211"/>
      <c r="VEU90" s="209"/>
      <c r="VEW90" s="208"/>
      <c r="VFB90" s="209"/>
      <c r="VFC90" s="209"/>
      <c r="VFD90" s="209"/>
      <c r="VFE90" s="210"/>
      <c r="VFF90" s="211"/>
      <c r="VFG90" s="209"/>
      <c r="VFI90" s="208"/>
      <c r="VFN90" s="209"/>
      <c r="VFO90" s="209"/>
      <c r="VFP90" s="209"/>
      <c r="VFQ90" s="210"/>
      <c r="VFR90" s="211"/>
      <c r="VFS90" s="209"/>
      <c r="VFU90" s="208"/>
      <c r="VFZ90" s="209"/>
      <c r="VGA90" s="209"/>
      <c r="VGB90" s="209"/>
      <c r="VGC90" s="210"/>
      <c r="VGD90" s="211"/>
      <c r="VGE90" s="209"/>
      <c r="VGG90" s="208"/>
      <c r="VGL90" s="209"/>
      <c r="VGM90" s="209"/>
      <c r="VGN90" s="209"/>
      <c r="VGO90" s="210"/>
      <c r="VGP90" s="211"/>
      <c r="VGQ90" s="209"/>
      <c r="VGS90" s="208"/>
      <c r="VGX90" s="209"/>
      <c r="VGY90" s="209"/>
      <c r="VGZ90" s="209"/>
      <c r="VHA90" s="210"/>
      <c r="VHB90" s="211"/>
      <c r="VHC90" s="209"/>
      <c r="VHE90" s="208"/>
      <c r="VHJ90" s="209"/>
      <c r="VHK90" s="209"/>
      <c r="VHL90" s="209"/>
      <c r="VHM90" s="210"/>
      <c r="VHN90" s="211"/>
      <c r="VHO90" s="209"/>
      <c r="VHQ90" s="208"/>
      <c r="VHV90" s="209"/>
      <c r="VHW90" s="209"/>
      <c r="VHX90" s="209"/>
      <c r="VHY90" s="210"/>
      <c r="VHZ90" s="211"/>
      <c r="VIA90" s="209"/>
      <c r="VIC90" s="208"/>
      <c r="VIH90" s="209"/>
      <c r="VII90" s="209"/>
      <c r="VIJ90" s="209"/>
      <c r="VIK90" s="210"/>
      <c r="VIL90" s="211"/>
      <c r="VIM90" s="209"/>
      <c r="VIO90" s="208"/>
      <c r="VIT90" s="209"/>
      <c r="VIU90" s="209"/>
      <c r="VIV90" s="209"/>
      <c r="VIW90" s="210"/>
      <c r="VIX90" s="211"/>
      <c r="VIY90" s="209"/>
      <c r="VJA90" s="208"/>
      <c r="VJF90" s="209"/>
      <c r="VJG90" s="209"/>
      <c r="VJH90" s="209"/>
      <c r="VJI90" s="210"/>
      <c r="VJJ90" s="211"/>
      <c r="VJK90" s="209"/>
      <c r="VJM90" s="208"/>
      <c r="VJR90" s="209"/>
      <c r="VJS90" s="209"/>
      <c r="VJT90" s="209"/>
      <c r="VJU90" s="210"/>
      <c r="VJV90" s="211"/>
      <c r="VJW90" s="209"/>
      <c r="VJY90" s="208"/>
      <c r="VKD90" s="209"/>
      <c r="VKE90" s="209"/>
      <c r="VKF90" s="209"/>
      <c r="VKG90" s="210"/>
      <c r="VKH90" s="211"/>
      <c r="VKI90" s="209"/>
      <c r="VKK90" s="208"/>
      <c r="VKP90" s="209"/>
      <c r="VKQ90" s="209"/>
      <c r="VKR90" s="209"/>
      <c r="VKS90" s="210"/>
      <c r="VKT90" s="211"/>
      <c r="VKU90" s="209"/>
      <c r="VKW90" s="208"/>
      <c r="VLB90" s="209"/>
      <c r="VLC90" s="209"/>
      <c r="VLD90" s="209"/>
      <c r="VLE90" s="210"/>
      <c r="VLF90" s="211"/>
      <c r="VLG90" s="209"/>
      <c r="VLI90" s="208"/>
      <c r="VLN90" s="209"/>
      <c r="VLO90" s="209"/>
      <c r="VLP90" s="209"/>
      <c r="VLQ90" s="210"/>
      <c r="VLR90" s="211"/>
      <c r="VLS90" s="209"/>
      <c r="VLU90" s="208"/>
      <c r="VLZ90" s="209"/>
      <c r="VMA90" s="209"/>
      <c r="VMB90" s="209"/>
      <c r="VMC90" s="210"/>
      <c r="VMD90" s="211"/>
      <c r="VME90" s="209"/>
      <c r="VMG90" s="208"/>
      <c r="VML90" s="209"/>
      <c r="VMM90" s="209"/>
      <c r="VMN90" s="209"/>
      <c r="VMO90" s="210"/>
      <c r="VMP90" s="211"/>
      <c r="VMQ90" s="209"/>
      <c r="VMS90" s="208"/>
      <c r="VMX90" s="209"/>
      <c r="VMY90" s="209"/>
      <c r="VMZ90" s="209"/>
      <c r="VNA90" s="210"/>
      <c r="VNB90" s="211"/>
      <c r="VNC90" s="209"/>
      <c r="VNE90" s="208"/>
      <c r="VNJ90" s="209"/>
      <c r="VNK90" s="209"/>
      <c r="VNL90" s="209"/>
      <c r="VNM90" s="210"/>
      <c r="VNN90" s="211"/>
      <c r="VNO90" s="209"/>
      <c r="VNQ90" s="208"/>
      <c r="VNV90" s="209"/>
      <c r="VNW90" s="209"/>
      <c r="VNX90" s="209"/>
      <c r="VNY90" s="210"/>
      <c r="VNZ90" s="211"/>
      <c r="VOA90" s="209"/>
      <c r="VOC90" s="208"/>
      <c r="VOH90" s="209"/>
      <c r="VOI90" s="209"/>
      <c r="VOJ90" s="209"/>
      <c r="VOK90" s="210"/>
      <c r="VOL90" s="211"/>
      <c r="VOM90" s="209"/>
      <c r="VOO90" s="208"/>
      <c r="VOT90" s="209"/>
      <c r="VOU90" s="209"/>
      <c r="VOV90" s="209"/>
      <c r="VOW90" s="210"/>
      <c r="VOX90" s="211"/>
      <c r="VOY90" s="209"/>
      <c r="VPA90" s="208"/>
      <c r="VPF90" s="209"/>
      <c r="VPG90" s="209"/>
      <c r="VPH90" s="209"/>
      <c r="VPI90" s="210"/>
      <c r="VPJ90" s="211"/>
      <c r="VPK90" s="209"/>
      <c r="VPM90" s="208"/>
      <c r="VPR90" s="209"/>
      <c r="VPS90" s="209"/>
      <c r="VPT90" s="209"/>
      <c r="VPU90" s="210"/>
      <c r="VPV90" s="211"/>
      <c r="VPW90" s="209"/>
      <c r="VPY90" s="208"/>
      <c r="VQD90" s="209"/>
      <c r="VQE90" s="209"/>
      <c r="VQF90" s="209"/>
      <c r="VQG90" s="210"/>
      <c r="VQH90" s="211"/>
      <c r="VQI90" s="209"/>
      <c r="VQK90" s="208"/>
      <c r="VQP90" s="209"/>
      <c r="VQQ90" s="209"/>
      <c r="VQR90" s="209"/>
      <c r="VQS90" s="210"/>
      <c r="VQT90" s="211"/>
      <c r="VQU90" s="209"/>
      <c r="VQW90" s="208"/>
      <c r="VRB90" s="209"/>
      <c r="VRC90" s="209"/>
      <c r="VRD90" s="209"/>
      <c r="VRE90" s="210"/>
      <c r="VRF90" s="211"/>
      <c r="VRG90" s="209"/>
      <c r="VRI90" s="208"/>
      <c r="VRN90" s="209"/>
      <c r="VRO90" s="209"/>
      <c r="VRP90" s="209"/>
      <c r="VRQ90" s="210"/>
      <c r="VRR90" s="211"/>
      <c r="VRS90" s="209"/>
      <c r="VRU90" s="208"/>
      <c r="VRZ90" s="209"/>
      <c r="VSA90" s="209"/>
      <c r="VSB90" s="209"/>
      <c r="VSC90" s="210"/>
      <c r="VSD90" s="211"/>
      <c r="VSE90" s="209"/>
      <c r="VSG90" s="208"/>
      <c r="VSL90" s="209"/>
      <c r="VSM90" s="209"/>
      <c r="VSN90" s="209"/>
      <c r="VSO90" s="210"/>
      <c r="VSP90" s="211"/>
      <c r="VSQ90" s="209"/>
      <c r="VSS90" s="208"/>
      <c r="VSX90" s="209"/>
      <c r="VSY90" s="209"/>
      <c r="VSZ90" s="209"/>
      <c r="VTA90" s="210"/>
      <c r="VTB90" s="211"/>
      <c r="VTC90" s="209"/>
      <c r="VTE90" s="208"/>
      <c r="VTJ90" s="209"/>
      <c r="VTK90" s="209"/>
      <c r="VTL90" s="209"/>
      <c r="VTM90" s="210"/>
      <c r="VTN90" s="211"/>
      <c r="VTO90" s="209"/>
      <c r="VTQ90" s="208"/>
      <c r="VTV90" s="209"/>
      <c r="VTW90" s="209"/>
      <c r="VTX90" s="209"/>
      <c r="VTY90" s="210"/>
      <c r="VTZ90" s="211"/>
      <c r="VUA90" s="209"/>
      <c r="VUC90" s="208"/>
      <c r="VUH90" s="209"/>
      <c r="VUI90" s="209"/>
      <c r="VUJ90" s="209"/>
      <c r="VUK90" s="210"/>
      <c r="VUL90" s="211"/>
      <c r="VUM90" s="209"/>
      <c r="VUO90" s="208"/>
      <c r="VUT90" s="209"/>
      <c r="VUU90" s="209"/>
      <c r="VUV90" s="209"/>
      <c r="VUW90" s="210"/>
      <c r="VUX90" s="211"/>
      <c r="VUY90" s="209"/>
      <c r="VVA90" s="208"/>
      <c r="VVF90" s="209"/>
      <c r="VVG90" s="209"/>
      <c r="VVH90" s="209"/>
      <c r="VVI90" s="210"/>
      <c r="VVJ90" s="211"/>
      <c r="VVK90" s="209"/>
      <c r="VVM90" s="208"/>
      <c r="VVR90" s="209"/>
      <c r="VVS90" s="209"/>
      <c r="VVT90" s="209"/>
      <c r="VVU90" s="210"/>
      <c r="VVV90" s="211"/>
      <c r="VVW90" s="209"/>
      <c r="VVY90" s="208"/>
      <c r="VWD90" s="209"/>
      <c r="VWE90" s="209"/>
      <c r="VWF90" s="209"/>
      <c r="VWG90" s="210"/>
      <c r="VWH90" s="211"/>
      <c r="VWI90" s="209"/>
      <c r="VWK90" s="208"/>
      <c r="VWP90" s="209"/>
      <c r="VWQ90" s="209"/>
      <c r="VWR90" s="209"/>
      <c r="VWS90" s="210"/>
      <c r="VWT90" s="211"/>
      <c r="VWU90" s="209"/>
      <c r="VWW90" s="208"/>
      <c r="VXB90" s="209"/>
      <c r="VXC90" s="209"/>
      <c r="VXD90" s="209"/>
      <c r="VXE90" s="210"/>
      <c r="VXF90" s="211"/>
      <c r="VXG90" s="209"/>
      <c r="VXI90" s="208"/>
      <c r="VXN90" s="209"/>
      <c r="VXO90" s="209"/>
      <c r="VXP90" s="209"/>
      <c r="VXQ90" s="210"/>
      <c r="VXR90" s="211"/>
      <c r="VXS90" s="209"/>
      <c r="VXU90" s="208"/>
      <c r="VXZ90" s="209"/>
      <c r="VYA90" s="209"/>
      <c r="VYB90" s="209"/>
      <c r="VYC90" s="210"/>
      <c r="VYD90" s="211"/>
      <c r="VYE90" s="209"/>
      <c r="VYG90" s="208"/>
      <c r="VYL90" s="209"/>
      <c r="VYM90" s="209"/>
      <c r="VYN90" s="209"/>
      <c r="VYO90" s="210"/>
      <c r="VYP90" s="211"/>
      <c r="VYQ90" s="209"/>
      <c r="VYS90" s="208"/>
      <c r="VYX90" s="209"/>
      <c r="VYY90" s="209"/>
      <c r="VYZ90" s="209"/>
      <c r="VZA90" s="210"/>
      <c r="VZB90" s="211"/>
      <c r="VZC90" s="209"/>
      <c r="VZE90" s="208"/>
      <c r="VZJ90" s="209"/>
      <c r="VZK90" s="209"/>
      <c r="VZL90" s="209"/>
      <c r="VZM90" s="210"/>
      <c r="VZN90" s="211"/>
      <c r="VZO90" s="209"/>
      <c r="VZQ90" s="208"/>
      <c r="VZV90" s="209"/>
      <c r="VZW90" s="209"/>
      <c r="VZX90" s="209"/>
      <c r="VZY90" s="210"/>
      <c r="VZZ90" s="211"/>
      <c r="WAA90" s="209"/>
      <c r="WAC90" s="208"/>
      <c r="WAH90" s="209"/>
      <c r="WAI90" s="209"/>
      <c r="WAJ90" s="209"/>
      <c r="WAK90" s="210"/>
      <c r="WAL90" s="211"/>
      <c r="WAM90" s="209"/>
      <c r="WAO90" s="208"/>
      <c r="WAT90" s="209"/>
      <c r="WAU90" s="209"/>
      <c r="WAV90" s="209"/>
      <c r="WAW90" s="210"/>
      <c r="WAX90" s="211"/>
      <c r="WAY90" s="209"/>
      <c r="WBA90" s="208"/>
      <c r="WBF90" s="209"/>
      <c r="WBG90" s="209"/>
      <c r="WBH90" s="209"/>
      <c r="WBI90" s="210"/>
      <c r="WBJ90" s="211"/>
      <c r="WBK90" s="209"/>
      <c r="WBM90" s="208"/>
      <c r="WBR90" s="209"/>
      <c r="WBS90" s="209"/>
      <c r="WBT90" s="209"/>
      <c r="WBU90" s="210"/>
      <c r="WBV90" s="211"/>
      <c r="WBW90" s="209"/>
      <c r="WBY90" s="208"/>
      <c r="WCD90" s="209"/>
      <c r="WCE90" s="209"/>
      <c r="WCF90" s="209"/>
      <c r="WCG90" s="210"/>
      <c r="WCH90" s="211"/>
      <c r="WCI90" s="209"/>
      <c r="WCK90" s="208"/>
      <c r="WCP90" s="209"/>
      <c r="WCQ90" s="209"/>
      <c r="WCR90" s="209"/>
      <c r="WCS90" s="210"/>
      <c r="WCT90" s="211"/>
      <c r="WCU90" s="209"/>
      <c r="WCW90" s="208"/>
      <c r="WDB90" s="209"/>
      <c r="WDC90" s="209"/>
      <c r="WDD90" s="209"/>
      <c r="WDE90" s="210"/>
      <c r="WDF90" s="211"/>
      <c r="WDG90" s="209"/>
      <c r="WDI90" s="208"/>
      <c r="WDN90" s="209"/>
      <c r="WDO90" s="209"/>
      <c r="WDP90" s="209"/>
      <c r="WDQ90" s="210"/>
      <c r="WDR90" s="211"/>
      <c r="WDS90" s="209"/>
      <c r="WDU90" s="208"/>
      <c r="WDZ90" s="209"/>
      <c r="WEA90" s="209"/>
      <c r="WEB90" s="209"/>
      <c r="WEC90" s="210"/>
      <c r="WED90" s="211"/>
      <c r="WEE90" s="209"/>
      <c r="WEG90" s="208"/>
      <c r="WEL90" s="209"/>
      <c r="WEM90" s="209"/>
      <c r="WEN90" s="209"/>
      <c r="WEO90" s="210"/>
      <c r="WEP90" s="211"/>
      <c r="WEQ90" s="209"/>
      <c r="WES90" s="208"/>
      <c r="WEX90" s="209"/>
      <c r="WEY90" s="209"/>
      <c r="WEZ90" s="209"/>
      <c r="WFA90" s="210"/>
      <c r="WFB90" s="211"/>
      <c r="WFC90" s="209"/>
      <c r="WFE90" s="208"/>
      <c r="WFJ90" s="209"/>
      <c r="WFK90" s="209"/>
      <c r="WFL90" s="209"/>
      <c r="WFM90" s="210"/>
      <c r="WFN90" s="211"/>
      <c r="WFO90" s="209"/>
      <c r="WFQ90" s="208"/>
      <c r="WFV90" s="209"/>
      <c r="WFW90" s="209"/>
      <c r="WFX90" s="209"/>
      <c r="WFY90" s="210"/>
      <c r="WFZ90" s="211"/>
      <c r="WGA90" s="209"/>
      <c r="WGC90" s="208"/>
      <c r="WGH90" s="209"/>
      <c r="WGI90" s="209"/>
      <c r="WGJ90" s="209"/>
      <c r="WGK90" s="210"/>
      <c r="WGL90" s="211"/>
      <c r="WGM90" s="209"/>
      <c r="WGO90" s="208"/>
      <c r="WGT90" s="209"/>
      <c r="WGU90" s="209"/>
      <c r="WGV90" s="209"/>
      <c r="WGW90" s="210"/>
      <c r="WGX90" s="211"/>
      <c r="WGY90" s="209"/>
      <c r="WHA90" s="208"/>
      <c r="WHF90" s="209"/>
      <c r="WHG90" s="209"/>
      <c r="WHH90" s="209"/>
      <c r="WHI90" s="210"/>
      <c r="WHJ90" s="211"/>
      <c r="WHK90" s="209"/>
      <c r="WHM90" s="208"/>
      <c r="WHR90" s="209"/>
      <c r="WHS90" s="209"/>
      <c r="WHT90" s="209"/>
      <c r="WHU90" s="210"/>
      <c r="WHV90" s="211"/>
      <c r="WHW90" s="209"/>
      <c r="WHY90" s="208"/>
      <c r="WID90" s="209"/>
      <c r="WIE90" s="209"/>
      <c r="WIF90" s="209"/>
      <c r="WIG90" s="210"/>
      <c r="WIH90" s="211"/>
      <c r="WII90" s="209"/>
      <c r="WIK90" s="208"/>
      <c r="WIP90" s="209"/>
      <c r="WIQ90" s="209"/>
      <c r="WIR90" s="209"/>
      <c r="WIS90" s="210"/>
      <c r="WIT90" s="211"/>
      <c r="WIU90" s="209"/>
      <c r="WIW90" s="208"/>
      <c r="WJB90" s="209"/>
      <c r="WJC90" s="209"/>
      <c r="WJD90" s="209"/>
      <c r="WJE90" s="210"/>
      <c r="WJF90" s="211"/>
      <c r="WJG90" s="209"/>
      <c r="WJI90" s="208"/>
      <c r="WJN90" s="209"/>
      <c r="WJO90" s="209"/>
      <c r="WJP90" s="209"/>
      <c r="WJQ90" s="210"/>
      <c r="WJR90" s="211"/>
      <c r="WJS90" s="209"/>
      <c r="WJU90" s="208"/>
      <c r="WJZ90" s="209"/>
      <c r="WKA90" s="209"/>
      <c r="WKB90" s="209"/>
      <c r="WKC90" s="210"/>
      <c r="WKD90" s="211"/>
      <c r="WKE90" s="209"/>
      <c r="WKG90" s="208"/>
      <c r="WKL90" s="209"/>
      <c r="WKM90" s="209"/>
      <c r="WKN90" s="209"/>
      <c r="WKO90" s="210"/>
      <c r="WKP90" s="211"/>
      <c r="WKQ90" s="209"/>
      <c r="WKS90" s="208"/>
      <c r="WKX90" s="209"/>
      <c r="WKY90" s="209"/>
      <c r="WKZ90" s="209"/>
      <c r="WLA90" s="210"/>
      <c r="WLB90" s="211"/>
      <c r="WLC90" s="209"/>
      <c r="WLE90" s="208"/>
      <c r="WLJ90" s="209"/>
      <c r="WLK90" s="209"/>
      <c r="WLL90" s="209"/>
      <c r="WLM90" s="210"/>
      <c r="WLN90" s="211"/>
      <c r="WLO90" s="209"/>
      <c r="WLQ90" s="208"/>
      <c r="WLV90" s="209"/>
      <c r="WLW90" s="209"/>
      <c r="WLX90" s="209"/>
      <c r="WLY90" s="210"/>
      <c r="WLZ90" s="211"/>
      <c r="WMA90" s="209"/>
      <c r="WMC90" s="208"/>
      <c r="WMH90" s="209"/>
      <c r="WMI90" s="209"/>
      <c r="WMJ90" s="209"/>
      <c r="WMK90" s="210"/>
      <c r="WML90" s="211"/>
      <c r="WMM90" s="209"/>
      <c r="WMO90" s="208"/>
      <c r="WMT90" s="209"/>
      <c r="WMU90" s="209"/>
      <c r="WMV90" s="209"/>
      <c r="WMW90" s="210"/>
      <c r="WMX90" s="211"/>
      <c r="WMY90" s="209"/>
      <c r="WNA90" s="208"/>
      <c r="WNF90" s="209"/>
      <c r="WNG90" s="209"/>
      <c r="WNH90" s="209"/>
      <c r="WNI90" s="210"/>
      <c r="WNJ90" s="211"/>
      <c r="WNK90" s="209"/>
      <c r="WNM90" s="208"/>
      <c r="WNR90" s="209"/>
      <c r="WNS90" s="209"/>
      <c r="WNT90" s="209"/>
      <c r="WNU90" s="210"/>
      <c r="WNV90" s="211"/>
      <c r="WNW90" s="209"/>
      <c r="WNY90" s="208"/>
      <c r="WOD90" s="209"/>
      <c r="WOE90" s="209"/>
      <c r="WOF90" s="209"/>
      <c r="WOG90" s="210"/>
      <c r="WOH90" s="211"/>
      <c r="WOI90" s="209"/>
      <c r="WOK90" s="208"/>
      <c r="WOP90" s="209"/>
      <c r="WOQ90" s="209"/>
      <c r="WOR90" s="209"/>
      <c r="WOS90" s="210"/>
      <c r="WOT90" s="211"/>
      <c r="WOU90" s="209"/>
      <c r="WOW90" s="208"/>
      <c r="WPB90" s="209"/>
      <c r="WPC90" s="209"/>
      <c r="WPD90" s="209"/>
      <c r="WPE90" s="210"/>
      <c r="WPF90" s="211"/>
      <c r="WPG90" s="209"/>
      <c r="WPI90" s="208"/>
      <c r="WPN90" s="209"/>
      <c r="WPO90" s="209"/>
      <c r="WPP90" s="209"/>
      <c r="WPQ90" s="210"/>
      <c r="WPR90" s="211"/>
      <c r="WPS90" s="209"/>
      <c r="WPU90" s="208"/>
      <c r="WPZ90" s="209"/>
      <c r="WQA90" s="209"/>
      <c r="WQB90" s="209"/>
      <c r="WQC90" s="210"/>
      <c r="WQD90" s="211"/>
      <c r="WQE90" s="209"/>
      <c r="WQG90" s="208"/>
      <c r="WQL90" s="209"/>
      <c r="WQM90" s="209"/>
      <c r="WQN90" s="209"/>
      <c r="WQO90" s="210"/>
      <c r="WQP90" s="211"/>
      <c r="WQQ90" s="209"/>
      <c r="WQS90" s="208"/>
      <c r="WQX90" s="209"/>
      <c r="WQY90" s="209"/>
      <c r="WQZ90" s="209"/>
      <c r="WRA90" s="210"/>
      <c r="WRB90" s="211"/>
      <c r="WRC90" s="209"/>
      <c r="WRE90" s="208"/>
      <c r="WRJ90" s="209"/>
      <c r="WRK90" s="209"/>
      <c r="WRL90" s="209"/>
      <c r="WRM90" s="210"/>
      <c r="WRN90" s="211"/>
      <c r="WRO90" s="209"/>
      <c r="WRQ90" s="208"/>
      <c r="WRV90" s="209"/>
      <c r="WRW90" s="209"/>
      <c r="WRX90" s="209"/>
      <c r="WRY90" s="210"/>
      <c r="WRZ90" s="211"/>
      <c r="WSA90" s="209"/>
      <c r="WSC90" s="208"/>
      <c r="WSH90" s="209"/>
      <c r="WSI90" s="209"/>
      <c r="WSJ90" s="209"/>
      <c r="WSK90" s="210"/>
      <c r="WSL90" s="211"/>
      <c r="WSM90" s="209"/>
      <c r="WSO90" s="208"/>
      <c r="WST90" s="209"/>
      <c r="WSU90" s="209"/>
      <c r="WSV90" s="209"/>
      <c r="WSW90" s="210"/>
      <c r="WSX90" s="211"/>
      <c r="WSY90" s="209"/>
      <c r="WTA90" s="208"/>
      <c r="WTF90" s="209"/>
      <c r="WTG90" s="209"/>
      <c r="WTH90" s="209"/>
      <c r="WTI90" s="210"/>
      <c r="WTJ90" s="211"/>
      <c r="WTK90" s="209"/>
      <c r="WTM90" s="208"/>
      <c r="WTR90" s="209"/>
      <c r="WTS90" s="209"/>
      <c r="WTT90" s="209"/>
      <c r="WTU90" s="210"/>
      <c r="WTV90" s="211"/>
      <c r="WTW90" s="209"/>
      <c r="WTY90" s="208"/>
      <c r="WUD90" s="209"/>
      <c r="WUE90" s="209"/>
      <c r="WUF90" s="209"/>
      <c r="WUG90" s="210"/>
      <c r="WUH90" s="211"/>
      <c r="WUI90" s="209"/>
      <c r="WUK90" s="208"/>
      <c r="WUP90" s="209"/>
      <c r="WUQ90" s="209"/>
      <c r="WUR90" s="209"/>
      <c r="WUS90" s="210"/>
      <c r="WUT90" s="211"/>
      <c r="WUU90" s="209"/>
      <c r="WUW90" s="208"/>
      <c r="WVB90" s="209"/>
      <c r="WVC90" s="209"/>
      <c r="WVD90" s="209"/>
      <c r="WVE90" s="210"/>
      <c r="WVF90" s="211"/>
      <c r="WVG90" s="209"/>
      <c r="WVI90" s="208"/>
      <c r="WVN90" s="209"/>
      <c r="WVO90" s="209"/>
      <c r="WVP90" s="209"/>
      <c r="WVQ90" s="210"/>
      <c r="WVR90" s="211"/>
      <c r="WVS90" s="209"/>
      <c r="WVU90" s="208"/>
      <c r="WVZ90" s="209"/>
      <c r="WWA90" s="209"/>
      <c r="WWB90" s="209"/>
      <c r="WWC90" s="210"/>
      <c r="WWD90" s="211"/>
      <c r="WWE90" s="209"/>
      <c r="WWG90" s="208"/>
      <c r="WWL90" s="209"/>
      <c r="WWM90" s="209"/>
      <c r="WWN90" s="209"/>
      <c r="WWO90" s="210"/>
      <c r="WWP90" s="211"/>
      <c r="WWQ90" s="209"/>
      <c r="WWS90" s="208"/>
      <c r="WWX90" s="209"/>
      <c r="WWY90" s="209"/>
      <c r="WWZ90" s="209"/>
      <c r="WXA90" s="210"/>
      <c r="WXB90" s="211"/>
      <c r="WXC90" s="209"/>
      <c r="WXE90" s="208"/>
      <c r="WXJ90" s="209"/>
      <c r="WXK90" s="209"/>
      <c r="WXL90" s="209"/>
      <c r="WXM90" s="210"/>
      <c r="WXN90" s="211"/>
      <c r="WXO90" s="209"/>
      <c r="WXQ90" s="208"/>
      <c r="WXV90" s="209"/>
      <c r="WXW90" s="209"/>
      <c r="WXX90" s="209"/>
      <c r="WXY90" s="210"/>
      <c r="WXZ90" s="211"/>
      <c r="WYA90" s="209"/>
      <c r="WYC90" s="208"/>
      <c r="WYH90" s="209"/>
      <c r="WYI90" s="209"/>
      <c r="WYJ90" s="209"/>
      <c r="WYK90" s="210"/>
      <c r="WYL90" s="211"/>
      <c r="WYM90" s="209"/>
      <c r="WYO90" s="208"/>
      <c r="WYT90" s="209"/>
      <c r="WYU90" s="209"/>
      <c r="WYV90" s="209"/>
      <c r="WYW90" s="210"/>
      <c r="WYX90" s="211"/>
      <c r="WYY90" s="209"/>
      <c r="WZA90" s="208"/>
      <c r="WZF90" s="209"/>
      <c r="WZG90" s="209"/>
      <c r="WZH90" s="209"/>
      <c r="WZI90" s="210"/>
      <c r="WZJ90" s="211"/>
      <c r="WZK90" s="209"/>
      <c r="WZM90" s="208"/>
      <c r="WZR90" s="209"/>
      <c r="WZS90" s="209"/>
      <c r="WZT90" s="209"/>
      <c r="WZU90" s="210"/>
      <c r="WZV90" s="211"/>
      <c r="WZW90" s="209"/>
      <c r="WZY90" s="208"/>
      <c r="XAD90" s="209"/>
      <c r="XAE90" s="209"/>
      <c r="XAF90" s="209"/>
      <c r="XAG90" s="210"/>
      <c r="XAH90" s="211"/>
      <c r="XAI90" s="209"/>
      <c r="XAK90" s="208"/>
      <c r="XAP90" s="209"/>
      <c r="XAQ90" s="209"/>
      <c r="XAR90" s="209"/>
      <c r="XAS90" s="210"/>
      <c r="XAT90" s="211"/>
      <c r="XAU90" s="209"/>
      <c r="XAW90" s="208"/>
      <c r="XBB90" s="209"/>
      <c r="XBC90" s="209"/>
      <c r="XBD90" s="209"/>
      <c r="XBE90" s="210"/>
      <c r="XBF90" s="211"/>
      <c r="XBG90" s="209"/>
      <c r="XBI90" s="208"/>
      <c r="XBN90" s="209"/>
      <c r="XBO90" s="209"/>
      <c r="XBP90" s="209"/>
      <c r="XBQ90" s="210"/>
      <c r="XBR90" s="211"/>
      <c r="XBS90" s="209"/>
      <c r="XBU90" s="208"/>
      <c r="XBZ90" s="209"/>
      <c r="XCA90" s="209"/>
      <c r="XCB90" s="209"/>
      <c r="XCC90" s="210"/>
      <c r="XCD90" s="211"/>
      <c r="XCE90" s="209"/>
      <c r="XCG90" s="208"/>
      <c r="XCL90" s="209"/>
      <c r="XCM90" s="209"/>
      <c r="XCN90" s="209"/>
      <c r="XCO90" s="210"/>
      <c r="XCP90" s="211"/>
      <c r="XCQ90" s="209"/>
      <c r="XCS90" s="208"/>
      <c r="XCX90" s="209"/>
      <c r="XCY90" s="209"/>
      <c r="XCZ90" s="209"/>
      <c r="XDA90" s="210"/>
      <c r="XDB90" s="211"/>
      <c r="XDC90" s="209"/>
      <c r="XDE90" s="208"/>
      <c r="XDJ90" s="209"/>
      <c r="XDK90" s="209"/>
      <c r="XDL90" s="209"/>
      <c r="XDM90" s="210"/>
      <c r="XDN90" s="211"/>
      <c r="XDO90" s="209"/>
      <c r="XDQ90" s="208"/>
      <c r="XDV90" s="209"/>
      <c r="XDW90" s="209"/>
      <c r="XDX90" s="209"/>
      <c r="XDY90" s="210"/>
      <c r="XDZ90" s="211"/>
      <c r="XEA90" s="209"/>
      <c r="XEC90" s="208"/>
      <c r="XEH90" s="209"/>
      <c r="XEI90" s="209"/>
      <c r="XEJ90" s="209"/>
      <c r="XEK90" s="210"/>
      <c r="XEL90" s="211"/>
      <c r="XEM90" s="209"/>
      <c r="XEO90" s="208"/>
      <c r="XET90" s="209"/>
      <c r="XEU90" s="209"/>
      <c r="XEV90" s="209"/>
      <c r="XEW90" s="210"/>
      <c r="XEX90" s="211"/>
      <c r="XEY90" s="209"/>
      <c r="XFA90" s="208"/>
    </row>
    <row r="91" spans="1:1021 1026:3071 3073:4093 4098:6143 6145:7165 7170:9215 9217:10237 10242:12287 12289:13309 13314:15359 15361:16381">
      <c r="A91" s="191">
        <v>52</v>
      </c>
      <c r="B91" s="192" t="s">
        <v>14660</v>
      </c>
      <c r="C91" s="192" t="s">
        <v>14762</v>
      </c>
      <c r="D91" s="192" t="s">
        <v>14636</v>
      </c>
      <c r="E91" s="192" t="s">
        <v>14763</v>
      </c>
      <c r="F91" s="193">
        <v>43.5</v>
      </c>
      <c r="G91" s="193"/>
      <c r="H91" s="193"/>
      <c r="I91" s="194">
        <v>5.7500000000000002E-2</v>
      </c>
      <c r="J91" s="195">
        <v>25.88</v>
      </c>
      <c r="K91" s="193"/>
      <c r="L91" s="196"/>
    </row>
    <row r="92" spans="1:1021 1026:3071 3073:4093 4098:6143 6145:7165 7170:9215 9217:10237 10242:12287 12289:13309 13314:15359 15361:16381">
      <c r="A92" s="185">
        <v>53</v>
      </c>
      <c r="B92" s="186" t="s">
        <v>14729</v>
      </c>
      <c r="C92" s="186" t="s">
        <v>14764</v>
      </c>
      <c r="D92" s="186" t="s">
        <v>14765</v>
      </c>
      <c r="E92" s="186" t="s">
        <v>14730</v>
      </c>
      <c r="F92" s="187">
        <v>44.88</v>
      </c>
      <c r="G92" s="187"/>
      <c r="H92" s="187"/>
      <c r="I92" s="202"/>
      <c r="J92" s="203">
        <v>33.799999999999997</v>
      </c>
      <c r="K92" s="187">
        <v>0</v>
      </c>
      <c r="L92" s="190"/>
      <c r="M92" s="208"/>
      <c r="R92" s="209"/>
      <c r="S92" s="209"/>
      <c r="T92" s="209"/>
      <c r="U92" s="210"/>
      <c r="V92" s="211"/>
      <c r="W92" s="209"/>
      <c r="Y92" s="208"/>
      <c r="AD92" s="209"/>
      <c r="AE92" s="209"/>
      <c r="AF92" s="209"/>
      <c r="AG92" s="210"/>
      <c r="AH92" s="211"/>
      <c r="AI92" s="209"/>
      <c r="AK92" s="208"/>
      <c r="AP92" s="209"/>
      <c r="AQ92" s="209"/>
      <c r="AR92" s="209"/>
      <c r="AS92" s="210"/>
      <c r="AT92" s="211"/>
      <c r="AU92" s="209"/>
      <c r="AW92" s="208"/>
      <c r="BB92" s="209"/>
      <c r="BC92" s="209"/>
      <c r="BD92" s="209"/>
      <c r="BE92" s="210"/>
      <c r="BF92" s="211"/>
      <c r="BG92" s="209"/>
      <c r="BI92" s="208"/>
      <c r="BN92" s="209"/>
      <c r="BO92" s="209"/>
      <c r="BP92" s="209"/>
      <c r="BQ92" s="210"/>
      <c r="BR92" s="211"/>
      <c r="BS92" s="209"/>
      <c r="BU92" s="208"/>
      <c r="BZ92" s="209"/>
      <c r="CA92" s="209"/>
      <c r="CB92" s="209"/>
      <c r="CC92" s="210"/>
      <c r="CD92" s="211"/>
      <c r="CE92" s="209"/>
      <c r="CG92" s="208"/>
      <c r="CL92" s="209"/>
      <c r="CM92" s="209"/>
      <c r="CN92" s="209"/>
      <c r="CO92" s="210"/>
      <c r="CP92" s="211"/>
      <c r="CQ92" s="209"/>
      <c r="CS92" s="208"/>
      <c r="CX92" s="209"/>
      <c r="CY92" s="209"/>
      <c r="CZ92" s="209"/>
      <c r="DA92" s="210"/>
      <c r="DB92" s="211"/>
      <c r="DC92" s="209"/>
      <c r="DE92" s="208"/>
      <c r="DJ92" s="209"/>
      <c r="DK92" s="209"/>
      <c r="DL92" s="209"/>
      <c r="DM92" s="210"/>
      <c r="DN92" s="211"/>
      <c r="DO92" s="209"/>
      <c r="DQ92" s="208"/>
      <c r="DV92" s="209"/>
      <c r="DW92" s="209"/>
      <c r="DX92" s="209"/>
      <c r="DY92" s="210"/>
      <c r="DZ92" s="211"/>
      <c r="EA92" s="209"/>
      <c r="EC92" s="208"/>
      <c r="EH92" s="209"/>
      <c r="EI92" s="209"/>
      <c r="EJ92" s="209"/>
      <c r="EK92" s="210"/>
      <c r="EL92" s="211"/>
      <c r="EM92" s="209"/>
      <c r="EO92" s="208"/>
      <c r="ET92" s="209"/>
      <c r="EU92" s="209"/>
      <c r="EV92" s="209"/>
      <c r="EW92" s="210"/>
      <c r="EX92" s="211"/>
      <c r="EY92" s="209"/>
      <c r="FA92" s="208"/>
      <c r="FF92" s="209"/>
      <c r="FG92" s="209"/>
      <c r="FH92" s="209"/>
      <c r="FI92" s="210"/>
      <c r="FJ92" s="211"/>
      <c r="FK92" s="209"/>
      <c r="FM92" s="208"/>
      <c r="FR92" s="209"/>
      <c r="FS92" s="209"/>
      <c r="FT92" s="209"/>
      <c r="FU92" s="210"/>
      <c r="FV92" s="211"/>
      <c r="FW92" s="209"/>
      <c r="FY92" s="208"/>
      <c r="GD92" s="209"/>
      <c r="GE92" s="209"/>
      <c r="GF92" s="209"/>
      <c r="GG92" s="210"/>
      <c r="GH92" s="211"/>
      <c r="GI92" s="209"/>
      <c r="GK92" s="208"/>
      <c r="GP92" s="209"/>
      <c r="GQ92" s="209"/>
      <c r="GR92" s="209"/>
      <c r="GS92" s="210"/>
      <c r="GT92" s="211"/>
      <c r="GU92" s="209"/>
      <c r="GW92" s="208"/>
      <c r="HB92" s="209"/>
      <c r="HC92" s="209"/>
      <c r="HD92" s="209"/>
      <c r="HE92" s="210"/>
      <c r="HF92" s="211"/>
      <c r="HG92" s="209"/>
      <c r="HI92" s="208"/>
      <c r="HN92" s="209"/>
      <c r="HO92" s="209"/>
      <c r="HP92" s="209"/>
      <c r="HQ92" s="210"/>
      <c r="HR92" s="211"/>
      <c r="HS92" s="209"/>
      <c r="HU92" s="208"/>
      <c r="HZ92" s="209"/>
      <c r="IA92" s="209"/>
      <c r="IB92" s="209"/>
      <c r="IC92" s="210"/>
      <c r="ID92" s="211"/>
      <c r="IE92" s="209"/>
      <c r="IG92" s="208"/>
      <c r="IL92" s="209"/>
      <c r="IM92" s="209"/>
      <c r="IN92" s="209"/>
      <c r="IO92" s="210"/>
      <c r="IP92" s="211"/>
      <c r="IQ92" s="209"/>
      <c r="IS92" s="208"/>
      <c r="IX92" s="209"/>
      <c r="IY92" s="209"/>
      <c r="IZ92" s="209"/>
      <c r="JA92" s="210"/>
      <c r="JB92" s="211"/>
      <c r="JC92" s="209"/>
      <c r="JE92" s="208"/>
      <c r="JJ92" s="209"/>
      <c r="JK92" s="209"/>
      <c r="JL92" s="209"/>
      <c r="JM92" s="210"/>
      <c r="JN92" s="211"/>
      <c r="JO92" s="209"/>
      <c r="JQ92" s="208"/>
      <c r="JV92" s="209"/>
      <c r="JW92" s="209"/>
      <c r="JX92" s="209"/>
      <c r="JY92" s="210"/>
      <c r="JZ92" s="211"/>
      <c r="KA92" s="209"/>
      <c r="KC92" s="208"/>
      <c r="KH92" s="209"/>
      <c r="KI92" s="209"/>
      <c r="KJ92" s="209"/>
      <c r="KK92" s="210"/>
      <c r="KL92" s="211"/>
      <c r="KM92" s="209"/>
      <c r="KO92" s="208"/>
      <c r="KT92" s="209"/>
      <c r="KU92" s="209"/>
      <c r="KV92" s="209"/>
      <c r="KW92" s="210"/>
      <c r="KX92" s="211"/>
      <c r="KY92" s="209"/>
      <c r="LA92" s="208"/>
      <c r="LF92" s="209"/>
      <c r="LG92" s="209"/>
      <c r="LH92" s="209"/>
      <c r="LI92" s="210"/>
      <c r="LJ92" s="211"/>
      <c r="LK92" s="209"/>
      <c r="LM92" s="208"/>
      <c r="LR92" s="209"/>
      <c r="LS92" s="209"/>
      <c r="LT92" s="209"/>
      <c r="LU92" s="210"/>
      <c r="LV92" s="211"/>
      <c r="LW92" s="209"/>
      <c r="LY92" s="208"/>
      <c r="MD92" s="209"/>
      <c r="ME92" s="209"/>
      <c r="MF92" s="209"/>
      <c r="MG92" s="210"/>
      <c r="MH92" s="211"/>
      <c r="MI92" s="209"/>
      <c r="MK92" s="208"/>
      <c r="MP92" s="209"/>
      <c r="MQ92" s="209"/>
      <c r="MR92" s="209"/>
      <c r="MS92" s="210"/>
      <c r="MT92" s="211"/>
      <c r="MU92" s="209"/>
      <c r="MW92" s="208"/>
      <c r="NB92" s="209"/>
      <c r="NC92" s="209"/>
      <c r="ND92" s="209"/>
      <c r="NE92" s="210"/>
      <c r="NF92" s="211"/>
      <c r="NG92" s="209"/>
      <c r="NI92" s="208"/>
      <c r="NN92" s="209"/>
      <c r="NO92" s="209"/>
      <c r="NP92" s="209"/>
      <c r="NQ92" s="210"/>
      <c r="NR92" s="211"/>
      <c r="NS92" s="209"/>
      <c r="NU92" s="208"/>
      <c r="NZ92" s="209"/>
      <c r="OA92" s="209"/>
      <c r="OB92" s="209"/>
      <c r="OC92" s="210"/>
      <c r="OD92" s="211"/>
      <c r="OE92" s="209"/>
      <c r="OG92" s="208"/>
      <c r="OL92" s="209"/>
      <c r="OM92" s="209"/>
      <c r="ON92" s="209"/>
      <c r="OO92" s="210"/>
      <c r="OP92" s="211"/>
      <c r="OQ92" s="209"/>
      <c r="OS92" s="208"/>
      <c r="OX92" s="209"/>
      <c r="OY92" s="209"/>
      <c r="OZ92" s="209"/>
      <c r="PA92" s="210"/>
      <c r="PB92" s="211"/>
      <c r="PC92" s="209"/>
      <c r="PE92" s="208"/>
      <c r="PJ92" s="209"/>
      <c r="PK92" s="209"/>
      <c r="PL92" s="209"/>
      <c r="PM92" s="210"/>
      <c r="PN92" s="211"/>
      <c r="PO92" s="209"/>
      <c r="PQ92" s="208"/>
      <c r="PV92" s="209"/>
      <c r="PW92" s="209"/>
      <c r="PX92" s="209"/>
      <c r="PY92" s="210"/>
      <c r="PZ92" s="211"/>
      <c r="QA92" s="209"/>
      <c r="QC92" s="208"/>
      <c r="QH92" s="209"/>
      <c r="QI92" s="209"/>
      <c r="QJ92" s="209"/>
      <c r="QK92" s="210"/>
      <c r="QL92" s="211"/>
      <c r="QM92" s="209"/>
      <c r="QO92" s="208"/>
      <c r="QT92" s="209"/>
      <c r="QU92" s="209"/>
      <c r="QV92" s="209"/>
      <c r="QW92" s="210"/>
      <c r="QX92" s="211"/>
      <c r="QY92" s="209"/>
      <c r="RA92" s="208"/>
      <c r="RF92" s="209"/>
      <c r="RG92" s="209"/>
      <c r="RH92" s="209"/>
      <c r="RI92" s="210"/>
      <c r="RJ92" s="211"/>
      <c r="RK92" s="209"/>
      <c r="RM92" s="208"/>
      <c r="RR92" s="209"/>
      <c r="RS92" s="209"/>
      <c r="RT92" s="209"/>
      <c r="RU92" s="210"/>
      <c r="RV92" s="211"/>
      <c r="RW92" s="209"/>
      <c r="RY92" s="208"/>
      <c r="SD92" s="209"/>
      <c r="SE92" s="209"/>
      <c r="SF92" s="209"/>
      <c r="SG92" s="210"/>
      <c r="SH92" s="211"/>
      <c r="SI92" s="209"/>
      <c r="SK92" s="208"/>
      <c r="SP92" s="209"/>
      <c r="SQ92" s="209"/>
      <c r="SR92" s="209"/>
      <c r="SS92" s="210"/>
      <c r="ST92" s="211"/>
      <c r="SU92" s="209"/>
      <c r="SW92" s="208"/>
      <c r="TB92" s="209"/>
      <c r="TC92" s="209"/>
      <c r="TD92" s="209"/>
      <c r="TE92" s="210"/>
      <c r="TF92" s="211"/>
      <c r="TG92" s="209"/>
      <c r="TI92" s="208"/>
      <c r="TN92" s="209"/>
      <c r="TO92" s="209"/>
      <c r="TP92" s="209"/>
      <c r="TQ92" s="210"/>
      <c r="TR92" s="211"/>
      <c r="TS92" s="209"/>
      <c r="TU92" s="208"/>
      <c r="TZ92" s="209"/>
      <c r="UA92" s="209"/>
      <c r="UB92" s="209"/>
      <c r="UC92" s="210"/>
      <c r="UD92" s="211"/>
      <c r="UE92" s="209"/>
      <c r="UG92" s="208"/>
      <c r="UL92" s="209"/>
      <c r="UM92" s="209"/>
      <c r="UN92" s="209"/>
      <c r="UO92" s="210"/>
      <c r="UP92" s="211"/>
      <c r="UQ92" s="209"/>
      <c r="US92" s="208"/>
      <c r="UX92" s="209"/>
      <c r="UY92" s="209"/>
      <c r="UZ92" s="209"/>
      <c r="VA92" s="210"/>
      <c r="VB92" s="211"/>
      <c r="VC92" s="209"/>
      <c r="VE92" s="208"/>
      <c r="VJ92" s="209"/>
      <c r="VK92" s="209"/>
      <c r="VL92" s="209"/>
      <c r="VM92" s="210"/>
      <c r="VN92" s="211"/>
      <c r="VO92" s="209"/>
      <c r="VQ92" s="208"/>
      <c r="VV92" s="209"/>
      <c r="VW92" s="209"/>
      <c r="VX92" s="209"/>
      <c r="VY92" s="210"/>
      <c r="VZ92" s="211"/>
      <c r="WA92" s="209"/>
      <c r="WC92" s="208"/>
      <c r="WH92" s="209"/>
      <c r="WI92" s="209"/>
      <c r="WJ92" s="209"/>
      <c r="WK92" s="210"/>
      <c r="WL92" s="211"/>
      <c r="WM92" s="209"/>
      <c r="WO92" s="208"/>
      <c r="WT92" s="209"/>
      <c r="WU92" s="209"/>
      <c r="WV92" s="209"/>
      <c r="WW92" s="210"/>
      <c r="WX92" s="211"/>
      <c r="WY92" s="209"/>
      <c r="XA92" s="208"/>
      <c r="XF92" s="209"/>
      <c r="XG92" s="209"/>
      <c r="XH92" s="209"/>
      <c r="XI92" s="210"/>
      <c r="XJ92" s="211"/>
      <c r="XK92" s="209"/>
      <c r="XM92" s="208"/>
      <c r="XR92" s="209"/>
      <c r="XS92" s="209"/>
      <c r="XT92" s="209"/>
      <c r="XU92" s="210"/>
      <c r="XV92" s="211"/>
      <c r="XW92" s="209"/>
      <c r="XY92" s="208"/>
      <c r="YD92" s="209"/>
      <c r="YE92" s="209"/>
      <c r="YF92" s="209"/>
      <c r="YG92" s="210"/>
      <c r="YH92" s="211"/>
      <c r="YI92" s="209"/>
      <c r="YK92" s="208"/>
      <c r="YP92" s="209"/>
      <c r="YQ92" s="209"/>
      <c r="YR92" s="209"/>
      <c r="YS92" s="210"/>
      <c r="YT92" s="211"/>
      <c r="YU92" s="209"/>
      <c r="YW92" s="208"/>
      <c r="ZB92" s="209"/>
      <c r="ZC92" s="209"/>
      <c r="ZD92" s="209"/>
      <c r="ZE92" s="210"/>
      <c r="ZF92" s="211"/>
      <c r="ZG92" s="209"/>
      <c r="ZI92" s="208"/>
      <c r="ZN92" s="209"/>
      <c r="ZO92" s="209"/>
      <c r="ZP92" s="209"/>
      <c r="ZQ92" s="210"/>
      <c r="ZR92" s="211"/>
      <c r="ZS92" s="209"/>
      <c r="ZU92" s="208"/>
      <c r="ZZ92" s="209"/>
      <c r="AAA92" s="209"/>
      <c r="AAB92" s="209"/>
      <c r="AAC92" s="210"/>
      <c r="AAD92" s="211"/>
      <c r="AAE92" s="209"/>
      <c r="AAG92" s="208"/>
      <c r="AAL92" s="209"/>
      <c r="AAM92" s="209"/>
      <c r="AAN92" s="209"/>
      <c r="AAO92" s="210"/>
      <c r="AAP92" s="211"/>
      <c r="AAQ92" s="209"/>
      <c r="AAS92" s="208"/>
      <c r="AAX92" s="209"/>
      <c r="AAY92" s="209"/>
      <c r="AAZ92" s="209"/>
      <c r="ABA92" s="210"/>
      <c r="ABB92" s="211"/>
      <c r="ABC92" s="209"/>
      <c r="ABE92" s="208"/>
      <c r="ABJ92" s="209"/>
      <c r="ABK92" s="209"/>
      <c r="ABL92" s="209"/>
      <c r="ABM92" s="210"/>
      <c r="ABN92" s="211"/>
      <c r="ABO92" s="209"/>
      <c r="ABQ92" s="208"/>
      <c r="ABV92" s="209"/>
      <c r="ABW92" s="209"/>
      <c r="ABX92" s="209"/>
      <c r="ABY92" s="210"/>
      <c r="ABZ92" s="211"/>
      <c r="ACA92" s="209"/>
      <c r="ACC92" s="208"/>
      <c r="ACH92" s="209"/>
      <c r="ACI92" s="209"/>
      <c r="ACJ92" s="209"/>
      <c r="ACK92" s="210"/>
      <c r="ACL92" s="211"/>
      <c r="ACM92" s="209"/>
      <c r="ACO92" s="208"/>
      <c r="ACT92" s="209"/>
      <c r="ACU92" s="209"/>
      <c r="ACV92" s="209"/>
      <c r="ACW92" s="210"/>
      <c r="ACX92" s="211"/>
      <c r="ACY92" s="209"/>
      <c r="ADA92" s="208"/>
      <c r="ADF92" s="209"/>
      <c r="ADG92" s="209"/>
      <c r="ADH92" s="209"/>
      <c r="ADI92" s="210"/>
      <c r="ADJ92" s="211"/>
      <c r="ADK92" s="209"/>
      <c r="ADM92" s="208"/>
      <c r="ADR92" s="209"/>
      <c r="ADS92" s="209"/>
      <c r="ADT92" s="209"/>
      <c r="ADU92" s="210"/>
      <c r="ADV92" s="211"/>
      <c r="ADW92" s="209"/>
      <c r="ADY92" s="208"/>
      <c r="AED92" s="209"/>
      <c r="AEE92" s="209"/>
      <c r="AEF92" s="209"/>
      <c r="AEG92" s="210"/>
      <c r="AEH92" s="211"/>
      <c r="AEI92" s="209"/>
      <c r="AEK92" s="208"/>
      <c r="AEP92" s="209"/>
      <c r="AEQ92" s="209"/>
      <c r="AER92" s="209"/>
      <c r="AES92" s="210"/>
      <c r="AET92" s="211"/>
      <c r="AEU92" s="209"/>
      <c r="AEW92" s="208"/>
      <c r="AFB92" s="209"/>
      <c r="AFC92" s="209"/>
      <c r="AFD92" s="209"/>
      <c r="AFE92" s="210"/>
      <c r="AFF92" s="211"/>
      <c r="AFG92" s="209"/>
      <c r="AFI92" s="208"/>
      <c r="AFN92" s="209"/>
      <c r="AFO92" s="209"/>
      <c r="AFP92" s="209"/>
      <c r="AFQ92" s="210"/>
      <c r="AFR92" s="211"/>
      <c r="AFS92" s="209"/>
      <c r="AFU92" s="208"/>
      <c r="AFZ92" s="209"/>
      <c r="AGA92" s="209"/>
      <c r="AGB92" s="209"/>
      <c r="AGC92" s="210"/>
      <c r="AGD92" s="211"/>
      <c r="AGE92" s="209"/>
      <c r="AGG92" s="208"/>
      <c r="AGL92" s="209"/>
      <c r="AGM92" s="209"/>
      <c r="AGN92" s="209"/>
      <c r="AGO92" s="210"/>
      <c r="AGP92" s="211"/>
      <c r="AGQ92" s="209"/>
      <c r="AGS92" s="208"/>
      <c r="AGX92" s="209"/>
      <c r="AGY92" s="209"/>
      <c r="AGZ92" s="209"/>
      <c r="AHA92" s="210"/>
      <c r="AHB92" s="211"/>
      <c r="AHC92" s="209"/>
      <c r="AHE92" s="208"/>
      <c r="AHJ92" s="209"/>
      <c r="AHK92" s="209"/>
      <c r="AHL92" s="209"/>
      <c r="AHM92" s="210"/>
      <c r="AHN92" s="211"/>
      <c r="AHO92" s="209"/>
      <c r="AHQ92" s="208"/>
      <c r="AHV92" s="209"/>
      <c r="AHW92" s="209"/>
      <c r="AHX92" s="209"/>
      <c r="AHY92" s="210"/>
      <c r="AHZ92" s="211"/>
      <c r="AIA92" s="209"/>
      <c r="AIC92" s="208"/>
      <c r="AIH92" s="209"/>
      <c r="AII92" s="209"/>
      <c r="AIJ92" s="209"/>
      <c r="AIK92" s="210"/>
      <c r="AIL92" s="211"/>
      <c r="AIM92" s="209"/>
      <c r="AIO92" s="208"/>
      <c r="AIT92" s="209"/>
      <c r="AIU92" s="209"/>
      <c r="AIV92" s="209"/>
      <c r="AIW92" s="210"/>
      <c r="AIX92" s="211"/>
      <c r="AIY92" s="209"/>
      <c r="AJA92" s="208"/>
      <c r="AJF92" s="209"/>
      <c r="AJG92" s="209"/>
      <c r="AJH92" s="209"/>
      <c r="AJI92" s="210"/>
      <c r="AJJ92" s="211"/>
      <c r="AJK92" s="209"/>
      <c r="AJM92" s="208"/>
      <c r="AJR92" s="209"/>
      <c r="AJS92" s="209"/>
      <c r="AJT92" s="209"/>
      <c r="AJU92" s="210"/>
      <c r="AJV92" s="211"/>
      <c r="AJW92" s="209"/>
      <c r="AJY92" s="208"/>
      <c r="AKD92" s="209"/>
      <c r="AKE92" s="209"/>
      <c r="AKF92" s="209"/>
      <c r="AKG92" s="210"/>
      <c r="AKH92" s="211"/>
      <c r="AKI92" s="209"/>
      <c r="AKK92" s="208"/>
      <c r="AKP92" s="209"/>
      <c r="AKQ92" s="209"/>
      <c r="AKR92" s="209"/>
      <c r="AKS92" s="210"/>
      <c r="AKT92" s="211"/>
      <c r="AKU92" s="209"/>
      <c r="AKW92" s="208"/>
      <c r="ALB92" s="209"/>
      <c r="ALC92" s="209"/>
      <c r="ALD92" s="209"/>
      <c r="ALE92" s="210"/>
      <c r="ALF92" s="211"/>
      <c r="ALG92" s="209"/>
      <c r="ALI92" s="208"/>
      <c r="ALN92" s="209"/>
      <c r="ALO92" s="209"/>
      <c r="ALP92" s="209"/>
      <c r="ALQ92" s="210"/>
      <c r="ALR92" s="211"/>
      <c r="ALS92" s="209"/>
      <c r="ALU92" s="208"/>
      <c r="ALZ92" s="209"/>
      <c r="AMA92" s="209"/>
      <c r="AMB92" s="209"/>
      <c r="AMC92" s="210"/>
      <c r="AMD92" s="211"/>
      <c r="AME92" s="209"/>
      <c r="AMG92" s="208"/>
      <c r="AML92" s="209"/>
      <c r="AMM92" s="209"/>
      <c r="AMN92" s="209"/>
      <c r="AMO92" s="210"/>
      <c r="AMP92" s="211"/>
      <c r="AMQ92" s="209"/>
      <c r="AMS92" s="208"/>
      <c r="AMX92" s="209"/>
      <c r="AMY92" s="209"/>
      <c r="AMZ92" s="209"/>
      <c r="ANA92" s="210"/>
      <c r="ANB92" s="211"/>
      <c r="ANC92" s="209"/>
      <c r="ANE92" s="208"/>
      <c r="ANJ92" s="209"/>
      <c r="ANK92" s="209"/>
      <c r="ANL92" s="209"/>
      <c r="ANM92" s="210"/>
      <c r="ANN92" s="211"/>
      <c r="ANO92" s="209"/>
      <c r="ANQ92" s="208"/>
      <c r="ANV92" s="209"/>
      <c r="ANW92" s="209"/>
      <c r="ANX92" s="209"/>
      <c r="ANY92" s="210"/>
      <c r="ANZ92" s="211"/>
      <c r="AOA92" s="209"/>
      <c r="AOC92" s="208"/>
      <c r="AOH92" s="209"/>
      <c r="AOI92" s="209"/>
      <c r="AOJ92" s="209"/>
      <c r="AOK92" s="210"/>
      <c r="AOL92" s="211"/>
      <c r="AOM92" s="209"/>
      <c r="AOO92" s="208"/>
      <c r="AOT92" s="209"/>
      <c r="AOU92" s="209"/>
      <c r="AOV92" s="209"/>
      <c r="AOW92" s="210"/>
      <c r="AOX92" s="211"/>
      <c r="AOY92" s="209"/>
      <c r="APA92" s="208"/>
      <c r="APF92" s="209"/>
      <c r="APG92" s="209"/>
      <c r="APH92" s="209"/>
      <c r="API92" s="210"/>
      <c r="APJ92" s="211"/>
      <c r="APK92" s="209"/>
      <c r="APM92" s="208"/>
      <c r="APR92" s="209"/>
      <c r="APS92" s="209"/>
      <c r="APT92" s="209"/>
      <c r="APU92" s="210"/>
      <c r="APV92" s="211"/>
      <c r="APW92" s="209"/>
      <c r="APY92" s="208"/>
      <c r="AQD92" s="209"/>
      <c r="AQE92" s="209"/>
      <c r="AQF92" s="209"/>
      <c r="AQG92" s="210"/>
      <c r="AQH92" s="211"/>
      <c r="AQI92" s="209"/>
      <c r="AQK92" s="208"/>
      <c r="AQP92" s="209"/>
      <c r="AQQ92" s="209"/>
      <c r="AQR92" s="209"/>
      <c r="AQS92" s="210"/>
      <c r="AQT92" s="211"/>
      <c r="AQU92" s="209"/>
      <c r="AQW92" s="208"/>
      <c r="ARB92" s="209"/>
      <c r="ARC92" s="209"/>
      <c r="ARD92" s="209"/>
      <c r="ARE92" s="210"/>
      <c r="ARF92" s="211"/>
      <c r="ARG92" s="209"/>
      <c r="ARI92" s="208"/>
      <c r="ARN92" s="209"/>
      <c r="ARO92" s="209"/>
      <c r="ARP92" s="209"/>
      <c r="ARQ92" s="210"/>
      <c r="ARR92" s="211"/>
      <c r="ARS92" s="209"/>
      <c r="ARU92" s="208"/>
      <c r="ARZ92" s="209"/>
      <c r="ASA92" s="209"/>
      <c r="ASB92" s="209"/>
      <c r="ASC92" s="210"/>
      <c r="ASD92" s="211"/>
      <c r="ASE92" s="209"/>
      <c r="ASG92" s="208"/>
      <c r="ASL92" s="209"/>
      <c r="ASM92" s="209"/>
      <c r="ASN92" s="209"/>
      <c r="ASO92" s="210"/>
      <c r="ASP92" s="211"/>
      <c r="ASQ92" s="209"/>
      <c r="ASS92" s="208"/>
      <c r="ASX92" s="209"/>
      <c r="ASY92" s="209"/>
      <c r="ASZ92" s="209"/>
      <c r="ATA92" s="210"/>
      <c r="ATB92" s="211"/>
      <c r="ATC92" s="209"/>
      <c r="ATE92" s="208"/>
      <c r="ATJ92" s="209"/>
      <c r="ATK92" s="209"/>
      <c r="ATL92" s="209"/>
      <c r="ATM92" s="210"/>
      <c r="ATN92" s="211"/>
      <c r="ATO92" s="209"/>
      <c r="ATQ92" s="208"/>
      <c r="ATV92" s="209"/>
      <c r="ATW92" s="209"/>
      <c r="ATX92" s="209"/>
      <c r="ATY92" s="210"/>
      <c r="ATZ92" s="211"/>
      <c r="AUA92" s="209"/>
      <c r="AUC92" s="208"/>
      <c r="AUH92" s="209"/>
      <c r="AUI92" s="209"/>
      <c r="AUJ92" s="209"/>
      <c r="AUK92" s="210"/>
      <c r="AUL92" s="211"/>
      <c r="AUM92" s="209"/>
      <c r="AUO92" s="208"/>
      <c r="AUT92" s="209"/>
      <c r="AUU92" s="209"/>
      <c r="AUV92" s="209"/>
      <c r="AUW92" s="210"/>
      <c r="AUX92" s="211"/>
      <c r="AUY92" s="209"/>
      <c r="AVA92" s="208"/>
      <c r="AVF92" s="209"/>
      <c r="AVG92" s="209"/>
      <c r="AVH92" s="209"/>
      <c r="AVI92" s="210"/>
      <c r="AVJ92" s="211"/>
      <c r="AVK92" s="209"/>
      <c r="AVM92" s="208"/>
      <c r="AVR92" s="209"/>
      <c r="AVS92" s="209"/>
      <c r="AVT92" s="209"/>
      <c r="AVU92" s="210"/>
      <c r="AVV92" s="211"/>
      <c r="AVW92" s="209"/>
      <c r="AVY92" s="208"/>
      <c r="AWD92" s="209"/>
      <c r="AWE92" s="209"/>
      <c r="AWF92" s="209"/>
      <c r="AWG92" s="210"/>
      <c r="AWH92" s="211"/>
      <c r="AWI92" s="209"/>
      <c r="AWK92" s="208"/>
      <c r="AWP92" s="209"/>
      <c r="AWQ92" s="209"/>
      <c r="AWR92" s="209"/>
      <c r="AWS92" s="210"/>
      <c r="AWT92" s="211"/>
      <c r="AWU92" s="209"/>
      <c r="AWW92" s="208"/>
      <c r="AXB92" s="209"/>
      <c r="AXC92" s="209"/>
      <c r="AXD92" s="209"/>
      <c r="AXE92" s="210"/>
      <c r="AXF92" s="211"/>
      <c r="AXG92" s="209"/>
      <c r="AXI92" s="208"/>
      <c r="AXN92" s="209"/>
      <c r="AXO92" s="209"/>
      <c r="AXP92" s="209"/>
      <c r="AXQ92" s="210"/>
      <c r="AXR92" s="211"/>
      <c r="AXS92" s="209"/>
      <c r="AXU92" s="208"/>
      <c r="AXZ92" s="209"/>
      <c r="AYA92" s="209"/>
      <c r="AYB92" s="209"/>
      <c r="AYC92" s="210"/>
      <c r="AYD92" s="211"/>
      <c r="AYE92" s="209"/>
      <c r="AYG92" s="208"/>
      <c r="AYL92" s="209"/>
      <c r="AYM92" s="209"/>
      <c r="AYN92" s="209"/>
      <c r="AYO92" s="210"/>
      <c r="AYP92" s="211"/>
      <c r="AYQ92" s="209"/>
      <c r="AYS92" s="208"/>
      <c r="AYX92" s="209"/>
      <c r="AYY92" s="209"/>
      <c r="AYZ92" s="209"/>
      <c r="AZA92" s="210"/>
      <c r="AZB92" s="211"/>
      <c r="AZC92" s="209"/>
      <c r="AZE92" s="208"/>
      <c r="AZJ92" s="209"/>
      <c r="AZK92" s="209"/>
      <c r="AZL92" s="209"/>
      <c r="AZM92" s="210"/>
      <c r="AZN92" s="211"/>
      <c r="AZO92" s="209"/>
      <c r="AZQ92" s="208"/>
      <c r="AZV92" s="209"/>
      <c r="AZW92" s="209"/>
      <c r="AZX92" s="209"/>
      <c r="AZY92" s="210"/>
      <c r="AZZ92" s="211"/>
      <c r="BAA92" s="209"/>
      <c r="BAC92" s="208"/>
      <c r="BAH92" s="209"/>
      <c r="BAI92" s="209"/>
      <c r="BAJ92" s="209"/>
      <c r="BAK92" s="210"/>
      <c r="BAL92" s="211"/>
      <c r="BAM92" s="209"/>
      <c r="BAO92" s="208"/>
      <c r="BAT92" s="209"/>
      <c r="BAU92" s="209"/>
      <c r="BAV92" s="209"/>
      <c r="BAW92" s="210"/>
      <c r="BAX92" s="211"/>
      <c r="BAY92" s="209"/>
      <c r="BBA92" s="208"/>
      <c r="BBF92" s="209"/>
      <c r="BBG92" s="209"/>
      <c r="BBH92" s="209"/>
      <c r="BBI92" s="210"/>
      <c r="BBJ92" s="211"/>
      <c r="BBK92" s="209"/>
      <c r="BBM92" s="208"/>
      <c r="BBR92" s="209"/>
      <c r="BBS92" s="209"/>
      <c r="BBT92" s="209"/>
      <c r="BBU92" s="210"/>
      <c r="BBV92" s="211"/>
      <c r="BBW92" s="209"/>
      <c r="BBY92" s="208"/>
      <c r="BCD92" s="209"/>
      <c r="BCE92" s="209"/>
      <c r="BCF92" s="209"/>
      <c r="BCG92" s="210"/>
      <c r="BCH92" s="211"/>
      <c r="BCI92" s="209"/>
      <c r="BCK92" s="208"/>
      <c r="BCP92" s="209"/>
      <c r="BCQ92" s="209"/>
      <c r="BCR92" s="209"/>
      <c r="BCS92" s="210"/>
      <c r="BCT92" s="211"/>
      <c r="BCU92" s="209"/>
      <c r="BCW92" s="208"/>
      <c r="BDB92" s="209"/>
      <c r="BDC92" s="209"/>
      <c r="BDD92" s="209"/>
      <c r="BDE92" s="210"/>
      <c r="BDF92" s="211"/>
      <c r="BDG92" s="209"/>
      <c r="BDI92" s="208"/>
      <c r="BDN92" s="209"/>
      <c r="BDO92" s="209"/>
      <c r="BDP92" s="209"/>
      <c r="BDQ92" s="210"/>
      <c r="BDR92" s="211"/>
      <c r="BDS92" s="209"/>
      <c r="BDU92" s="208"/>
      <c r="BDZ92" s="209"/>
      <c r="BEA92" s="209"/>
      <c r="BEB92" s="209"/>
      <c r="BEC92" s="210"/>
      <c r="BED92" s="211"/>
      <c r="BEE92" s="209"/>
      <c r="BEG92" s="208"/>
      <c r="BEL92" s="209"/>
      <c r="BEM92" s="209"/>
      <c r="BEN92" s="209"/>
      <c r="BEO92" s="210"/>
      <c r="BEP92" s="211"/>
      <c r="BEQ92" s="209"/>
      <c r="BES92" s="208"/>
      <c r="BEX92" s="209"/>
      <c r="BEY92" s="209"/>
      <c r="BEZ92" s="209"/>
      <c r="BFA92" s="210"/>
      <c r="BFB92" s="211"/>
      <c r="BFC92" s="209"/>
      <c r="BFE92" s="208"/>
      <c r="BFJ92" s="209"/>
      <c r="BFK92" s="209"/>
      <c r="BFL92" s="209"/>
      <c r="BFM92" s="210"/>
      <c r="BFN92" s="211"/>
      <c r="BFO92" s="209"/>
      <c r="BFQ92" s="208"/>
      <c r="BFV92" s="209"/>
      <c r="BFW92" s="209"/>
      <c r="BFX92" s="209"/>
      <c r="BFY92" s="210"/>
      <c r="BFZ92" s="211"/>
      <c r="BGA92" s="209"/>
      <c r="BGC92" s="208"/>
      <c r="BGH92" s="209"/>
      <c r="BGI92" s="209"/>
      <c r="BGJ92" s="209"/>
      <c r="BGK92" s="210"/>
      <c r="BGL92" s="211"/>
      <c r="BGM92" s="209"/>
      <c r="BGO92" s="208"/>
      <c r="BGT92" s="209"/>
      <c r="BGU92" s="209"/>
      <c r="BGV92" s="209"/>
      <c r="BGW92" s="210"/>
      <c r="BGX92" s="211"/>
      <c r="BGY92" s="209"/>
      <c r="BHA92" s="208"/>
      <c r="BHF92" s="209"/>
      <c r="BHG92" s="209"/>
      <c r="BHH92" s="209"/>
      <c r="BHI92" s="210"/>
      <c r="BHJ92" s="211"/>
      <c r="BHK92" s="209"/>
      <c r="BHM92" s="208"/>
      <c r="BHR92" s="209"/>
      <c r="BHS92" s="209"/>
      <c r="BHT92" s="209"/>
      <c r="BHU92" s="210"/>
      <c r="BHV92" s="211"/>
      <c r="BHW92" s="209"/>
      <c r="BHY92" s="208"/>
      <c r="BID92" s="209"/>
      <c r="BIE92" s="209"/>
      <c r="BIF92" s="209"/>
      <c r="BIG92" s="210"/>
      <c r="BIH92" s="211"/>
      <c r="BII92" s="209"/>
      <c r="BIK92" s="208"/>
      <c r="BIP92" s="209"/>
      <c r="BIQ92" s="209"/>
      <c r="BIR92" s="209"/>
      <c r="BIS92" s="210"/>
      <c r="BIT92" s="211"/>
      <c r="BIU92" s="209"/>
      <c r="BIW92" s="208"/>
      <c r="BJB92" s="209"/>
      <c r="BJC92" s="209"/>
      <c r="BJD92" s="209"/>
      <c r="BJE92" s="210"/>
      <c r="BJF92" s="211"/>
      <c r="BJG92" s="209"/>
      <c r="BJI92" s="208"/>
      <c r="BJN92" s="209"/>
      <c r="BJO92" s="209"/>
      <c r="BJP92" s="209"/>
      <c r="BJQ92" s="210"/>
      <c r="BJR92" s="211"/>
      <c r="BJS92" s="209"/>
      <c r="BJU92" s="208"/>
      <c r="BJZ92" s="209"/>
      <c r="BKA92" s="209"/>
      <c r="BKB92" s="209"/>
      <c r="BKC92" s="210"/>
      <c r="BKD92" s="211"/>
      <c r="BKE92" s="209"/>
      <c r="BKG92" s="208"/>
      <c r="BKL92" s="209"/>
      <c r="BKM92" s="209"/>
      <c r="BKN92" s="209"/>
      <c r="BKO92" s="210"/>
      <c r="BKP92" s="211"/>
      <c r="BKQ92" s="209"/>
      <c r="BKS92" s="208"/>
      <c r="BKX92" s="209"/>
      <c r="BKY92" s="209"/>
      <c r="BKZ92" s="209"/>
      <c r="BLA92" s="210"/>
      <c r="BLB92" s="211"/>
      <c r="BLC92" s="209"/>
      <c r="BLE92" s="208"/>
      <c r="BLJ92" s="209"/>
      <c r="BLK92" s="209"/>
      <c r="BLL92" s="209"/>
      <c r="BLM92" s="210"/>
      <c r="BLN92" s="211"/>
      <c r="BLO92" s="209"/>
      <c r="BLQ92" s="208"/>
      <c r="BLV92" s="209"/>
      <c r="BLW92" s="209"/>
      <c r="BLX92" s="209"/>
      <c r="BLY92" s="210"/>
      <c r="BLZ92" s="211"/>
      <c r="BMA92" s="209"/>
      <c r="BMC92" s="208"/>
      <c r="BMH92" s="209"/>
      <c r="BMI92" s="209"/>
      <c r="BMJ92" s="209"/>
      <c r="BMK92" s="210"/>
      <c r="BML92" s="211"/>
      <c r="BMM92" s="209"/>
      <c r="BMO92" s="208"/>
      <c r="BMT92" s="209"/>
      <c r="BMU92" s="209"/>
      <c r="BMV92" s="209"/>
      <c r="BMW92" s="210"/>
      <c r="BMX92" s="211"/>
      <c r="BMY92" s="209"/>
      <c r="BNA92" s="208"/>
      <c r="BNF92" s="209"/>
      <c r="BNG92" s="209"/>
      <c r="BNH92" s="209"/>
      <c r="BNI92" s="210"/>
      <c r="BNJ92" s="211"/>
      <c r="BNK92" s="209"/>
      <c r="BNM92" s="208"/>
      <c r="BNR92" s="209"/>
      <c r="BNS92" s="209"/>
      <c r="BNT92" s="209"/>
      <c r="BNU92" s="210"/>
      <c r="BNV92" s="211"/>
      <c r="BNW92" s="209"/>
      <c r="BNY92" s="208"/>
      <c r="BOD92" s="209"/>
      <c r="BOE92" s="209"/>
      <c r="BOF92" s="209"/>
      <c r="BOG92" s="210"/>
      <c r="BOH92" s="211"/>
      <c r="BOI92" s="209"/>
      <c r="BOK92" s="208"/>
      <c r="BOP92" s="209"/>
      <c r="BOQ92" s="209"/>
      <c r="BOR92" s="209"/>
      <c r="BOS92" s="210"/>
      <c r="BOT92" s="211"/>
      <c r="BOU92" s="209"/>
      <c r="BOW92" s="208"/>
      <c r="BPB92" s="209"/>
      <c r="BPC92" s="209"/>
      <c r="BPD92" s="209"/>
      <c r="BPE92" s="210"/>
      <c r="BPF92" s="211"/>
      <c r="BPG92" s="209"/>
      <c r="BPI92" s="208"/>
      <c r="BPN92" s="209"/>
      <c r="BPO92" s="209"/>
      <c r="BPP92" s="209"/>
      <c r="BPQ92" s="210"/>
      <c r="BPR92" s="211"/>
      <c r="BPS92" s="209"/>
      <c r="BPU92" s="208"/>
      <c r="BPZ92" s="209"/>
      <c r="BQA92" s="209"/>
      <c r="BQB92" s="209"/>
      <c r="BQC92" s="210"/>
      <c r="BQD92" s="211"/>
      <c r="BQE92" s="209"/>
      <c r="BQG92" s="208"/>
      <c r="BQL92" s="209"/>
      <c r="BQM92" s="209"/>
      <c r="BQN92" s="209"/>
      <c r="BQO92" s="210"/>
      <c r="BQP92" s="211"/>
      <c r="BQQ92" s="209"/>
      <c r="BQS92" s="208"/>
      <c r="BQX92" s="209"/>
      <c r="BQY92" s="209"/>
      <c r="BQZ92" s="209"/>
      <c r="BRA92" s="210"/>
      <c r="BRB92" s="211"/>
      <c r="BRC92" s="209"/>
      <c r="BRE92" s="208"/>
      <c r="BRJ92" s="209"/>
      <c r="BRK92" s="209"/>
      <c r="BRL92" s="209"/>
      <c r="BRM92" s="210"/>
      <c r="BRN92" s="211"/>
      <c r="BRO92" s="209"/>
      <c r="BRQ92" s="208"/>
      <c r="BRV92" s="209"/>
      <c r="BRW92" s="209"/>
      <c r="BRX92" s="209"/>
      <c r="BRY92" s="210"/>
      <c r="BRZ92" s="211"/>
      <c r="BSA92" s="209"/>
      <c r="BSC92" s="208"/>
      <c r="BSH92" s="209"/>
      <c r="BSI92" s="209"/>
      <c r="BSJ92" s="209"/>
      <c r="BSK92" s="210"/>
      <c r="BSL92" s="211"/>
      <c r="BSM92" s="209"/>
      <c r="BSO92" s="208"/>
      <c r="BST92" s="209"/>
      <c r="BSU92" s="209"/>
      <c r="BSV92" s="209"/>
      <c r="BSW92" s="210"/>
      <c r="BSX92" s="211"/>
      <c r="BSY92" s="209"/>
      <c r="BTA92" s="208"/>
      <c r="BTF92" s="209"/>
      <c r="BTG92" s="209"/>
      <c r="BTH92" s="209"/>
      <c r="BTI92" s="210"/>
      <c r="BTJ92" s="211"/>
      <c r="BTK92" s="209"/>
      <c r="BTM92" s="208"/>
      <c r="BTR92" s="209"/>
      <c r="BTS92" s="209"/>
      <c r="BTT92" s="209"/>
      <c r="BTU92" s="210"/>
      <c r="BTV92" s="211"/>
      <c r="BTW92" s="209"/>
      <c r="BTY92" s="208"/>
      <c r="BUD92" s="209"/>
      <c r="BUE92" s="209"/>
      <c r="BUF92" s="209"/>
      <c r="BUG92" s="210"/>
      <c r="BUH92" s="211"/>
      <c r="BUI92" s="209"/>
      <c r="BUK92" s="208"/>
      <c r="BUP92" s="209"/>
      <c r="BUQ92" s="209"/>
      <c r="BUR92" s="209"/>
      <c r="BUS92" s="210"/>
      <c r="BUT92" s="211"/>
      <c r="BUU92" s="209"/>
      <c r="BUW92" s="208"/>
      <c r="BVB92" s="209"/>
      <c r="BVC92" s="209"/>
      <c r="BVD92" s="209"/>
      <c r="BVE92" s="210"/>
      <c r="BVF92" s="211"/>
      <c r="BVG92" s="209"/>
      <c r="BVI92" s="208"/>
      <c r="BVN92" s="209"/>
      <c r="BVO92" s="209"/>
      <c r="BVP92" s="209"/>
      <c r="BVQ92" s="210"/>
      <c r="BVR92" s="211"/>
      <c r="BVS92" s="209"/>
      <c r="BVU92" s="208"/>
      <c r="BVZ92" s="209"/>
      <c r="BWA92" s="209"/>
      <c r="BWB92" s="209"/>
      <c r="BWC92" s="210"/>
      <c r="BWD92" s="211"/>
      <c r="BWE92" s="209"/>
      <c r="BWG92" s="208"/>
      <c r="BWL92" s="209"/>
      <c r="BWM92" s="209"/>
      <c r="BWN92" s="209"/>
      <c r="BWO92" s="210"/>
      <c r="BWP92" s="211"/>
      <c r="BWQ92" s="209"/>
      <c r="BWS92" s="208"/>
      <c r="BWX92" s="209"/>
      <c r="BWY92" s="209"/>
      <c r="BWZ92" s="209"/>
      <c r="BXA92" s="210"/>
      <c r="BXB92" s="211"/>
      <c r="BXC92" s="209"/>
      <c r="BXE92" s="208"/>
      <c r="BXJ92" s="209"/>
      <c r="BXK92" s="209"/>
      <c r="BXL92" s="209"/>
      <c r="BXM92" s="210"/>
      <c r="BXN92" s="211"/>
      <c r="BXO92" s="209"/>
      <c r="BXQ92" s="208"/>
      <c r="BXV92" s="209"/>
      <c r="BXW92" s="209"/>
      <c r="BXX92" s="209"/>
      <c r="BXY92" s="210"/>
      <c r="BXZ92" s="211"/>
      <c r="BYA92" s="209"/>
      <c r="BYC92" s="208"/>
      <c r="BYH92" s="209"/>
      <c r="BYI92" s="209"/>
      <c r="BYJ92" s="209"/>
      <c r="BYK92" s="210"/>
      <c r="BYL92" s="211"/>
      <c r="BYM92" s="209"/>
      <c r="BYO92" s="208"/>
      <c r="BYT92" s="209"/>
      <c r="BYU92" s="209"/>
      <c r="BYV92" s="209"/>
      <c r="BYW92" s="210"/>
      <c r="BYX92" s="211"/>
      <c r="BYY92" s="209"/>
      <c r="BZA92" s="208"/>
      <c r="BZF92" s="209"/>
      <c r="BZG92" s="209"/>
      <c r="BZH92" s="209"/>
      <c r="BZI92" s="210"/>
      <c r="BZJ92" s="211"/>
      <c r="BZK92" s="209"/>
      <c r="BZM92" s="208"/>
      <c r="BZR92" s="209"/>
      <c r="BZS92" s="209"/>
      <c r="BZT92" s="209"/>
      <c r="BZU92" s="210"/>
      <c r="BZV92" s="211"/>
      <c r="BZW92" s="209"/>
      <c r="BZY92" s="208"/>
      <c r="CAD92" s="209"/>
      <c r="CAE92" s="209"/>
      <c r="CAF92" s="209"/>
      <c r="CAG92" s="210"/>
      <c r="CAH92" s="211"/>
      <c r="CAI92" s="209"/>
      <c r="CAK92" s="208"/>
      <c r="CAP92" s="209"/>
      <c r="CAQ92" s="209"/>
      <c r="CAR92" s="209"/>
      <c r="CAS92" s="210"/>
      <c r="CAT92" s="211"/>
      <c r="CAU92" s="209"/>
      <c r="CAW92" s="208"/>
      <c r="CBB92" s="209"/>
      <c r="CBC92" s="209"/>
      <c r="CBD92" s="209"/>
      <c r="CBE92" s="210"/>
      <c r="CBF92" s="211"/>
      <c r="CBG92" s="209"/>
      <c r="CBI92" s="208"/>
      <c r="CBN92" s="209"/>
      <c r="CBO92" s="209"/>
      <c r="CBP92" s="209"/>
      <c r="CBQ92" s="210"/>
      <c r="CBR92" s="211"/>
      <c r="CBS92" s="209"/>
      <c r="CBU92" s="208"/>
      <c r="CBZ92" s="209"/>
      <c r="CCA92" s="209"/>
      <c r="CCB92" s="209"/>
      <c r="CCC92" s="210"/>
      <c r="CCD92" s="211"/>
      <c r="CCE92" s="209"/>
      <c r="CCG92" s="208"/>
      <c r="CCL92" s="209"/>
      <c r="CCM92" s="209"/>
      <c r="CCN92" s="209"/>
      <c r="CCO92" s="210"/>
      <c r="CCP92" s="211"/>
      <c r="CCQ92" s="209"/>
      <c r="CCS92" s="208"/>
      <c r="CCX92" s="209"/>
      <c r="CCY92" s="209"/>
      <c r="CCZ92" s="209"/>
      <c r="CDA92" s="210"/>
      <c r="CDB92" s="211"/>
      <c r="CDC92" s="209"/>
      <c r="CDE92" s="208"/>
      <c r="CDJ92" s="209"/>
      <c r="CDK92" s="209"/>
      <c r="CDL92" s="209"/>
      <c r="CDM92" s="210"/>
      <c r="CDN92" s="211"/>
      <c r="CDO92" s="209"/>
      <c r="CDQ92" s="208"/>
      <c r="CDV92" s="209"/>
      <c r="CDW92" s="209"/>
      <c r="CDX92" s="209"/>
      <c r="CDY92" s="210"/>
      <c r="CDZ92" s="211"/>
      <c r="CEA92" s="209"/>
      <c r="CEC92" s="208"/>
      <c r="CEH92" s="209"/>
      <c r="CEI92" s="209"/>
      <c r="CEJ92" s="209"/>
      <c r="CEK92" s="210"/>
      <c r="CEL92" s="211"/>
      <c r="CEM92" s="209"/>
      <c r="CEO92" s="208"/>
      <c r="CET92" s="209"/>
      <c r="CEU92" s="209"/>
      <c r="CEV92" s="209"/>
      <c r="CEW92" s="210"/>
      <c r="CEX92" s="211"/>
      <c r="CEY92" s="209"/>
      <c r="CFA92" s="208"/>
      <c r="CFF92" s="209"/>
      <c r="CFG92" s="209"/>
      <c r="CFH92" s="209"/>
      <c r="CFI92" s="210"/>
      <c r="CFJ92" s="211"/>
      <c r="CFK92" s="209"/>
      <c r="CFM92" s="208"/>
      <c r="CFR92" s="209"/>
      <c r="CFS92" s="209"/>
      <c r="CFT92" s="209"/>
      <c r="CFU92" s="210"/>
      <c r="CFV92" s="211"/>
      <c r="CFW92" s="209"/>
      <c r="CFY92" s="208"/>
      <c r="CGD92" s="209"/>
      <c r="CGE92" s="209"/>
      <c r="CGF92" s="209"/>
      <c r="CGG92" s="210"/>
      <c r="CGH92" s="211"/>
      <c r="CGI92" s="209"/>
      <c r="CGK92" s="208"/>
      <c r="CGP92" s="209"/>
      <c r="CGQ92" s="209"/>
      <c r="CGR92" s="209"/>
      <c r="CGS92" s="210"/>
      <c r="CGT92" s="211"/>
      <c r="CGU92" s="209"/>
      <c r="CGW92" s="208"/>
      <c r="CHB92" s="209"/>
      <c r="CHC92" s="209"/>
      <c r="CHD92" s="209"/>
      <c r="CHE92" s="210"/>
      <c r="CHF92" s="211"/>
      <c r="CHG92" s="209"/>
      <c r="CHI92" s="208"/>
      <c r="CHN92" s="209"/>
      <c r="CHO92" s="209"/>
      <c r="CHP92" s="209"/>
      <c r="CHQ92" s="210"/>
      <c r="CHR92" s="211"/>
      <c r="CHS92" s="209"/>
      <c r="CHU92" s="208"/>
      <c r="CHZ92" s="209"/>
      <c r="CIA92" s="209"/>
      <c r="CIB92" s="209"/>
      <c r="CIC92" s="210"/>
      <c r="CID92" s="211"/>
      <c r="CIE92" s="209"/>
      <c r="CIG92" s="208"/>
      <c r="CIL92" s="209"/>
      <c r="CIM92" s="209"/>
      <c r="CIN92" s="209"/>
      <c r="CIO92" s="210"/>
      <c r="CIP92" s="211"/>
      <c r="CIQ92" s="209"/>
      <c r="CIS92" s="208"/>
      <c r="CIX92" s="209"/>
      <c r="CIY92" s="209"/>
      <c r="CIZ92" s="209"/>
      <c r="CJA92" s="210"/>
      <c r="CJB92" s="211"/>
      <c r="CJC92" s="209"/>
      <c r="CJE92" s="208"/>
      <c r="CJJ92" s="209"/>
      <c r="CJK92" s="209"/>
      <c r="CJL92" s="209"/>
      <c r="CJM92" s="210"/>
      <c r="CJN92" s="211"/>
      <c r="CJO92" s="209"/>
      <c r="CJQ92" s="208"/>
      <c r="CJV92" s="209"/>
      <c r="CJW92" s="209"/>
      <c r="CJX92" s="209"/>
      <c r="CJY92" s="210"/>
      <c r="CJZ92" s="211"/>
      <c r="CKA92" s="209"/>
      <c r="CKC92" s="208"/>
      <c r="CKH92" s="209"/>
      <c r="CKI92" s="209"/>
      <c r="CKJ92" s="209"/>
      <c r="CKK92" s="210"/>
      <c r="CKL92" s="211"/>
      <c r="CKM92" s="209"/>
      <c r="CKO92" s="208"/>
      <c r="CKT92" s="209"/>
      <c r="CKU92" s="209"/>
      <c r="CKV92" s="209"/>
      <c r="CKW92" s="210"/>
      <c r="CKX92" s="211"/>
      <c r="CKY92" s="209"/>
      <c r="CLA92" s="208"/>
      <c r="CLF92" s="209"/>
      <c r="CLG92" s="209"/>
      <c r="CLH92" s="209"/>
      <c r="CLI92" s="210"/>
      <c r="CLJ92" s="211"/>
      <c r="CLK92" s="209"/>
      <c r="CLM92" s="208"/>
      <c r="CLR92" s="209"/>
      <c r="CLS92" s="209"/>
      <c r="CLT92" s="209"/>
      <c r="CLU92" s="210"/>
      <c r="CLV92" s="211"/>
      <c r="CLW92" s="209"/>
      <c r="CLY92" s="208"/>
      <c r="CMD92" s="209"/>
      <c r="CME92" s="209"/>
      <c r="CMF92" s="209"/>
      <c r="CMG92" s="210"/>
      <c r="CMH92" s="211"/>
      <c r="CMI92" s="209"/>
      <c r="CMK92" s="208"/>
      <c r="CMP92" s="209"/>
      <c r="CMQ92" s="209"/>
      <c r="CMR92" s="209"/>
      <c r="CMS92" s="210"/>
      <c r="CMT92" s="211"/>
      <c r="CMU92" s="209"/>
      <c r="CMW92" s="208"/>
      <c r="CNB92" s="209"/>
      <c r="CNC92" s="209"/>
      <c r="CND92" s="209"/>
      <c r="CNE92" s="210"/>
      <c r="CNF92" s="211"/>
      <c r="CNG92" s="209"/>
      <c r="CNI92" s="208"/>
      <c r="CNN92" s="209"/>
      <c r="CNO92" s="209"/>
      <c r="CNP92" s="209"/>
      <c r="CNQ92" s="210"/>
      <c r="CNR92" s="211"/>
      <c r="CNS92" s="209"/>
      <c r="CNU92" s="208"/>
      <c r="CNZ92" s="209"/>
      <c r="COA92" s="209"/>
      <c r="COB92" s="209"/>
      <c r="COC92" s="210"/>
      <c r="COD92" s="211"/>
      <c r="COE92" s="209"/>
      <c r="COG92" s="208"/>
      <c r="COL92" s="209"/>
      <c r="COM92" s="209"/>
      <c r="CON92" s="209"/>
      <c r="COO92" s="210"/>
      <c r="COP92" s="211"/>
      <c r="COQ92" s="209"/>
      <c r="COS92" s="208"/>
      <c r="COX92" s="209"/>
      <c r="COY92" s="209"/>
      <c r="COZ92" s="209"/>
      <c r="CPA92" s="210"/>
      <c r="CPB92" s="211"/>
      <c r="CPC92" s="209"/>
      <c r="CPE92" s="208"/>
      <c r="CPJ92" s="209"/>
      <c r="CPK92" s="209"/>
      <c r="CPL92" s="209"/>
      <c r="CPM92" s="210"/>
      <c r="CPN92" s="211"/>
      <c r="CPO92" s="209"/>
      <c r="CPQ92" s="208"/>
      <c r="CPV92" s="209"/>
      <c r="CPW92" s="209"/>
      <c r="CPX92" s="209"/>
      <c r="CPY92" s="210"/>
      <c r="CPZ92" s="211"/>
      <c r="CQA92" s="209"/>
      <c r="CQC92" s="208"/>
      <c r="CQH92" s="209"/>
      <c r="CQI92" s="209"/>
      <c r="CQJ92" s="209"/>
      <c r="CQK92" s="210"/>
      <c r="CQL92" s="211"/>
      <c r="CQM92" s="209"/>
      <c r="CQO92" s="208"/>
      <c r="CQT92" s="209"/>
      <c r="CQU92" s="209"/>
      <c r="CQV92" s="209"/>
      <c r="CQW92" s="210"/>
      <c r="CQX92" s="211"/>
      <c r="CQY92" s="209"/>
      <c r="CRA92" s="208"/>
      <c r="CRF92" s="209"/>
      <c r="CRG92" s="209"/>
      <c r="CRH92" s="209"/>
      <c r="CRI92" s="210"/>
      <c r="CRJ92" s="211"/>
      <c r="CRK92" s="209"/>
      <c r="CRM92" s="208"/>
      <c r="CRR92" s="209"/>
      <c r="CRS92" s="209"/>
      <c r="CRT92" s="209"/>
      <c r="CRU92" s="210"/>
      <c r="CRV92" s="211"/>
      <c r="CRW92" s="209"/>
      <c r="CRY92" s="208"/>
      <c r="CSD92" s="209"/>
      <c r="CSE92" s="209"/>
      <c r="CSF92" s="209"/>
      <c r="CSG92" s="210"/>
      <c r="CSH92" s="211"/>
      <c r="CSI92" s="209"/>
      <c r="CSK92" s="208"/>
      <c r="CSP92" s="209"/>
      <c r="CSQ92" s="209"/>
      <c r="CSR92" s="209"/>
      <c r="CSS92" s="210"/>
      <c r="CST92" s="211"/>
      <c r="CSU92" s="209"/>
      <c r="CSW92" s="208"/>
      <c r="CTB92" s="209"/>
      <c r="CTC92" s="209"/>
      <c r="CTD92" s="209"/>
      <c r="CTE92" s="210"/>
      <c r="CTF92" s="211"/>
      <c r="CTG92" s="209"/>
      <c r="CTI92" s="208"/>
      <c r="CTN92" s="209"/>
      <c r="CTO92" s="209"/>
      <c r="CTP92" s="209"/>
      <c r="CTQ92" s="210"/>
      <c r="CTR92" s="211"/>
      <c r="CTS92" s="209"/>
      <c r="CTU92" s="208"/>
      <c r="CTZ92" s="209"/>
      <c r="CUA92" s="209"/>
      <c r="CUB92" s="209"/>
      <c r="CUC92" s="210"/>
      <c r="CUD92" s="211"/>
      <c r="CUE92" s="209"/>
      <c r="CUG92" s="208"/>
      <c r="CUL92" s="209"/>
      <c r="CUM92" s="209"/>
      <c r="CUN92" s="209"/>
      <c r="CUO92" s="210"/>
      <c r="CUP92" s="211"/>
      <c r="CUQ92" s="209"/>
      <c r="CUS92" s="208"/>
      <c r="CUX92" s="209"/>
      <c r="CUY92" s="209"/>
      <c r="CUZ92" s="209"/>
      <c r="CVA92" s="210"/>
      <c r="CVB92" s="211"/>
      <c r="CVC92" s="209"/>
      <c r="CVE92" s="208"/>
      <c r="CVJ92" s="209"/>
      <c r="CVK92" s="209"/>
      <c r="CVL92" s="209"/>
      <c r="CVM92" s="210"/>
      <c r="CVN92" s="211"/>
      <c r="CVO92" s="209"/>
      <c r="CVQ92" s="208"/>
      <c r="CVV92" s="209"/>
      <c r="CVW92" s="209"/>
      <c r="CVX92" s="209"/>
      <c r="CVY92" s="210"/>
      <c r="CVZ92" s="211"/>
      <c r="CWA92" s="209"/>
      <c r="CWC92" s="208"/>
      <c r="CWH92" s="209"/>
      <c r="CWI92" s="209"/>
      <c r="CWJ92" s="209"/>
      <c r="CWK92" s="210"/>
      <c r="CWL92" s="211"/>
      <c r="CWM92" s="209"/>
      <c r="CWO92" s="208"/>
      <c r="CWT92" s="209"/>
      <c r="CWU92" s="209"/>
      <c r="CWV92" s="209"/>
      <c r="CWW92" s="210"/>
      <c r="CWX92" s="211"/>
      <c r="CWY92" s="209"/>
      <c r="CXA92" s="208"/>
      <c r="CXF92" s="209"/>
      <c r="CXG92" s="209"/>
      <c r="CXH92" s="209"/>
      <c r="CXI92" s="210"/>
      <c r="CXJ92" s="211"/>
      <c r="CXK92" s="209"/>
      <c r="CXM92" s="208"/>
      <c r="CXR92" s="209"/>
      <c r="CXS92" s="209"/>
      <c r="CXT92" s="209"/>
      <c r="CXU92" s="210"/>
      <c r="CXV92" s="211"/>
      <c r="CXW92" s="209"/>
      <c r="CXY92" s="208"/>
      <c r="CYD92" s="209"/>
      <c r="CYE92" s="209"/>
      <c r="CYF92" s="209"/>
      <c r="CYG92" s="210"/>
      <c r="CYH92" s="211"/>
      <c r="CYI92" s="209"/>
      <c r="CYK92" s="208"/>
      <c r="CYP92" s="209"/>
      <c r="CYQ92" s="209"/>
      <c r="CYR92" s="209"/>
      <c r="CYS92" s="210"/>
      <c r="CYT92" s="211"/>
      <c r="CYU92" s="209"/>
      <c r="CYW92" s="208"/>
      <c r="CZB92" s="209"/>
      <c r="CZC92" s="209"/>
      <c r="CZD92" s="209"/>
      <c r="CZE92" s="210"/>
      <c r="CZF92" s="211"/>
      <c r="CZG92" s="209"/>
      <c r="CZI92" s="208"/>
      <c r="CZN92" s="209"/>
      <c r="CZO92" s="209"/>
      <c r="CZP92" s="209"/>
      <c r="CZQ92" s="210"/>
      <c r="CZR92" s="211"/>
      <c r="CZS92" s="209"/>
      <c r="CZU92" s="208"/>
      <c r="CZZ92" s="209"/>
      <c r="DAA92" s="209"/>
      <c r="DAB92" s="209"/>
      <c r="DAC92" s="210"/>
      <c r="DAD92" s="211"/>
      <c r="DAE92" s="209"/>
      <c r="DAG92" s="208"/>
      <c r="DAL92" s="209"/>
      <c r="DAM92" s="209"/>
      <c r="DAN92" s="209"/>
      <c r="DAO92" s="210"/>
      <c r="DAP92" s="211"/>
      <c r="DAQ92" s="209"/>
      <c r="DAS92" s="208"/>
      <c r="DAX92" s="209"/>
      <c r="DAY92" s="209"/>
      <c r="DAZ92" s="209"/>
      <c r="DBA92" s="210"/>
      <c r="DBB92" s="211"/>
      <c r="DBC92" s="209"/>
      <c r="DBE92" s="208"/>
      <c r="DBJ92" s="209"/>
      <c r="DBK92" s="209"/>
      <c r="DBL92" s="209"/>
      <c r="DBM92" s="210"/>
      <c r="DBN92" s="211"/>
      <c r="DBO92" s="209"/>
      <c r="DBQ92" s="208"/>
      <c r="DBV92" s="209"/>
      <c r="DBW92" s="209"/>
      <c r="DBX92" s="209"/>
      <c r="DBY92" s="210"/>
      <c r="DBZ92" s="211"/>
      <c r="DCA92" s="209"/>
      <c r="DCC92" s="208"/>
      <c r="DCH92" s="209"/>
      <c r="DCI92" s="209"/>
      <c r="DCJ92" s="209"/>
      <c r="DCK92" s="210"/>
      <c r="DCL92" s="211"/>
      <c r="DCM92" s="209"/>
      <c r="DCO92" s="208"/>
      <c r="DCT92" s="209"/>
      <c r="DCU92" s="209"/>
      <c r="DCV92" s="209"/>
      <c r="DCW92" s="210"/>
      <c r="DCX92" s="211"/>
      <c r="DCY92" s="209"/>
      <c r="DDA92" s="208"/>
      <c r="DDF92" s="209"/>
      <c r="DDG92" s="209"/>
      <c r="DDH92" s="209"/>
      <c r="DDI92" s="210"/>
      <c r="DDJ92" s="211"/>
      <c r="DDK92" s="209"/>
      <c r="DDM92" s="208"/>
      <c r="DDR92" s="209"/>
      <c r="DDS92" s="209"/>
      <c r="DDT92" s="209"/>
      <c r="DDU92" s="210"/>
      <c r="DDV92" s="211"/>
      <c r="DDW92" s="209"/>
      <c r="DDY92" s="208"/>
      <c r="DED92" s="209"/>
      <c r="DEE92" s="209"/>
      <c r="DEF92" s="209"/>
      <c r="DEG92" s="210"/>
      <c r="DEH92" s="211"/>
      <c r="DEI92" s="209"/>
      <c r="DEK92" s="208"/>
      <c r="DEP92" s="209"/>
      <c r="DEQ92" s="209"/>
      <c r="DER92" s="209"/>
      <c r="DES92" s="210"/>
      <c r="DET92" s="211"/>
      <c r="DEU92" s="209"/>
      <c r="DEW92" s="208"/>
      <c r="DFB92" s="209"/>
      <c r="DFC92" s="209"/>
      <c r="DFD92" s="209"/>
      <c r="DFE92" s="210"/>
      <c r="DFF92" s="211"/>
      <c r="DFG92" s="209"/>
      <c r="DFI92" s="208"/>
      <c r="DFN92" s="209"/>
      <c r="DFO92" s="209"/>
      <c r="DFP92" s="209"/>
      <c r="DFQ92" s="210"/>
      <c r="DFR92" s="211"/>
      <c r="DFS92" s="209"/>
      <c r="DFU92" s="208"/>
      <c r="DFZ92" s="209"/>
      <c r="DGA92" s="209"/>
      <c r="DGB92" s="209"/>
      <c r="DGC92" s="210"/>
      <c r="DGD92" s="211"/>
      <c r="DGE92" s="209"/>
      <c r="DGG92" s="208"/>
      <c r="DGL92" s="209"/>
      <c r="DGM92" s="209"/>
      <c r="DGN92" s="209"/>
      <c r="DGO92" s="210"/>
      <c r="DGP92" s="211"/>
      <c r="DGQ92" s="209"/>
      <c r="DGS92" s="208"/>
      <c r="DGX92" s="209"/>
      <c r="DGY92" s="209"/>
      <c r="DGZ92" s="209"/>
      <c r="DHA92" s="210"/>
      <c r="DHB92" s="211"/>
      <c r="DHC92" s="209"/>
      <c r="DHE92" s="208"/>
      <c r="DHJ92" s="209"/>
      <c r="DHK92" s="209"/>
      <c r="DHL92" s="209"/>
      <c r="DHM92" s="210"/>
      <c r="DHN92" s="211"/>
      <c r="DHO92" s="209"/>
      <c r="DHQ92" s="208"/>
      <c r="DHV92" s="209"/>
      <c r="DHW92" s="209"/>
      <c r="DHX92" s="209"/>
      <c r="DHY92" s="210"/>
      <c r="DHZ92" s="211"/>
      <c r="DIA92" s="209"/>
      <c r="DIC92" s="208"/>
      <c r="DIH92" s="209"/>
      <c r="DII92" s="209"/>
      <c r="DIJ92" s="209"/>
      <c r="DIK92" s="210"/>
      <c r="DIL92" s="211"/>
      <c r="DIM92" s="209"/>
      <c r="DIO92" s="208"/>
      <c r="DIT92" s="209"/>
      <c r="DIU92" s="209"/>
      <c r="DIV92" s="209"/>
      <c r="DIW92" s="210"/>
      <c r="DIX92" s="211"/>
      <c r="DIY92" s="209"/>
      <c r="DJA92" s="208"/>
      <c r="DJF92" s="209"/>
      <c r="DJG92" s="209"/>
      <c r="DJH92" s="209"/>
      <c r="DJI92" s="210"/>
      <c r="DJJ92" s="211"/>
      <c r="DJK92" s="209"/>
      <c r="DJM92" s="208"/>
      <c r="DJR92" s="209"/>
      <c r="DJS92" s="209"/>
      <c r="DJT92" s="209"/>
      <c r="DJU92" s="210"/>
      <c r="DJV92" s="211"/>
      <c r="DJW92" s="209"/>
      <c r="DJY92" s="208"/>
      <c r="DKD92" s="209"/>
      <c r="DKE92" s="209"/>
      <c r="DKF92" s="209"/>
      <c r="DKG92" s="210"/>
      <c r="DKH92" s="211"/>
      <c r="DKI92" s="209"/>
      <c r="DKK92" s="208"/>
      <c r="DKP92" s="209"/>
      <c r="DKQ92" s="209"/>
      <c r="DKR92" s="209"/>
      <c r="DKS92" s="210"/>
      <c r="DKT92" s="211"/>
      <c r="DKU92" s="209"/>
      <c r="DKW92" s="208"/>
      <c r="DLB92" s="209"/>
      <c r="DLC92" s="209"/>
      <c r="DLD92" s="209"/>
      <c r="DLE92" s="210"/>
      <c r="DLF92" s="211"/>
      <c r="DLG92" s="209"/>
      <c r="DLI92" s="208"/>
      <c r="DLN92" s="209"/>
      <c r="DLO92" s="209"/>
      <c r="DLP92" s="209"/>
      <c r="DLQ92" s="210"/>
      <c r="DLR92" s="211"/>
      <c r="DLS92" s="209"/>
      <c r="DLU92" s="208"/>
      <c r="DLZ92" s="209"/>
      <c r="DMA92" s="209"/>
      <c r="DMB92" s="209"/>
      <c r="DMC92" s="210"/>
      <c r="DMD92" s="211"/>
      <c r="DME92" s="209"/>
      <c r="DMG92" s="208"/>
      <c r="DML92" s="209"/>
      <c r="DMM92" s="209"/>
      <c r="DMN92" s="209"/>
      <c r="DMO92" s="210"/>
      <c r="DMP92" s="211"/>
      <c r="DMQ92" s="209"/>
      <c r="DMS92" s="208"/>
      <c r="DMX92" s="209"/>
      <c r="DMY92" s="209"/>
      <c r="DMZ92" s="209"/>
      <c r="DNA92" s="210"/>
      <c r="DNB92" s="211"/>
      <c r="DNC92" s="209"/>
      <c r="DNE92" s="208"/>
      <c r="DNJ92" s="209"/>
      <c r="DNK92" s="209"/>
      <c r="DNL92" s="209"/>
      <c r="DNM92" s="210"/>
      <c r="DNN92" s="211"/>
      <c r="DNO92" s="209"/>
      <c r="DNQ92" s="208"/>
      <c r="DNV92" s="209"/>
      <c r="DNW92" s="209"/>
      <c r="DNX92" s="209"/>
      <c r="DNY92" s="210"/>
      <c r="DNZ92" s="211"/>
      <c r="DOA92" s="209"/>
      <c r="DOC92" s="208"/>
      <c r="DOH92" s="209"/>
      <c r="DOI92" s="209"/>
      <c r="DOJ92" s="209"/>
      <c r="DOK92" s="210"/>
      <c r="DOL92" s="211"/>
      <c r="DOM92" s="209"/>
      <c r="DOO92" s="208"/>
      <c r="DOT92" s="209"/>
      <c r="DOU92" s="209"/>
      <c r="DOV92" s="209"/>
      <c r="DOW92" s="210"/>
      <c r="DOX92" s="211"/>
      <c r="DOY92" s="209"/>
      <c r="DPA92" s="208"/>
      <c r="DPF92" s="209"/>
      <c r="DPG92" s="209"/>
      <c r="DPH92" s="209"/>
      <c r="DPI92" s="210"/>
      <c r="DPJ92" s="211"/>
      <c r="DPK92" s="209"/>
      <c r="DPM92" s="208"/>
      <c r="DPR92" s="209"/>
      <c r="DPS92" s="209"/>
      <c r="DPT92" s="209"/>
      <c r="DPU92" s="210"/>
      <c r="DPV92" s="211"/>
      <c r="DPW92" s="209"/>
      <c r="DPY92" s="208"/>
      <c r="DQD92" s="209"/>
      <c r="DQE92" s="209"/>
      <c r="DQF92" s="209"/>
      <c r="DQG92" s="210"/>
      <c r="DQH92" s="211"/>
      <c r="DQI92" s="209"/>
      <c r="DQK92" s="208"/>
      <c r="DQP92" s="209"/>
      <c r="DQQ92" s="209"/>
      <c r="DQR92" s="209"/>
      <c r="DQS92" s="210"/>
      <c r="DQT92" s="211"/>
      <c r="DQU92" s="209"/>
      <c r="DQW92" s="208"/>
      <c r="DRB92" s="209"/>
      <c r="DRC92" s="209"/>
      <c r="DRD92" s="209"/>
      <c r="DRE92" s="210"/>
      <c r="DRF92" s="211"/>
      <c r="DRG92" s="209"/>
      <c r="DRI92" s="208"/>
      <c r="DRN92" s="209"/>
      <c r="DRO92" s="209"/>
      <c r="DRP92" s="209"/>
      <c r="DRQ92" s="210"/>
      <c r="DRR92" s="211"/>
      <c r="DRS92" s="209"/>
      <c r="DRU92" s="208"/>
      <c r="DRZ92" s="209"/>
      <c r="DSA92" s="209"/>
      <c r="DSB92" s="209"/>
      <c r="DSC92" s="210"/>
      <c r="DSD92" s="211"/>
      <c r="DSE92" s="209"/>
      <c r="DSG92" s="208"/>
      <c r="DSL92" s="209"/>
      <c r="DSM92" s="209"/>
      <c r="DSN92" s="209"/>
      <c r="DSO92" s="210"/>
      <c r="DSP92" s="211"/>
      <c r="DSQ92" s="209"/>
      <c r="DSS92" s="208"/>
      <c r="DSX92" s="209"/>
      <c r="DSY92" s="209"/>
      <c r="DSZ92" s="209"/>
      <c r="DTA92" s="210"/>
      <c r="DTB92" s="211"/>
      <c r="DTC92" s="209"/>
      <c r="DTE92" s="208"/>
      <c r="DTJ92" s="209"/>
      <c r="DTK92" s="209"/>
      <c r="DTL92" s="209"/>
      <c r="DTM92" s="210"/>
      <c r="DTN92" s="211"/>
      <c r="DTO92" s="209"/>
      <c r="DTQ92" s="208"/>
      <c r="DTV92" s="209"/>
      <c r="DTW92" s="209"/>
      <c r="DTX92" s="209"/>
      <c r="DTY92" s="210"/>
      <c r="DTZ92" s="211"/>
      <c r="DUA92" s="209"/>
      <c r="DUC92" s="208"/>
      <c r="DUH92" s="209"/>
      <c r="DUI92" s="209"/>
      <c r="DUJ92" s="209"/>
      <c r="DUK92" s="210"/>
      <c r="DUL92" s="211"/>
      <c r="DUM92" s="209"/>
      <c r="DUO92" s="208"/>
      <c r="DUT92" s="209"/>
      <c r="DUU92" s="209"/>
      <c r="DUV92" s="209"/>
      <c r="DUW92" s="210"/>
      <c r="DUX92" s="211"/>
      <c r="DUY92" s="209"/>
      <c r="DVA92" s="208"/>
      <c r="DVF92" s="209"/>
      <c r="DVG92" s="209"/>
      <c r="DVH92" s="209"/>
      <c r="DVI92" s="210"/>
      <c r="DVJ92" s="211"/>
      <c r="DVK92" s="209"/>
      <c r="DVM92" s="208"/>
      <c r="DVR92" s="209"/>
      <c r="DVS92" s="209"/>
      <c r="DVT92" s="209"/>
      <c r="DVU92" s="210"/>
      <c r="DVV92" s="211"/>
      <c r="DVW92" s="209"/>
      <c r="DVY92" s="208"/>
      <c r="DWD92" s="209"/>
      <c r="DWE92" s="209"/>
      <c r="DWF92" s="209"/>
      <c r="DWG92" s="210"/>
      <c r="DWH92" s="211"/>
      <c r="DWI92" s="209"/>
      <c r="DWK92" s="208"/>
      <c r="DWP92" s="209"/>
      <c r="DWQ92" s="209"/>
      <c r="DWR92" s="209"/>
      <c r="DWS92" s="210"/>
      <c r="DWT92" s="211"/>
      <c r="DWU92" s="209"/>
      <c r="DWW92" s="208"/>
      <c r="DXB92" s="209"/>
      <c r="DXC92" s="209"/>
      <c r="DXD92" s="209"/>
      <c r="DXE92" s="210"/>
      <c r="DXF92" s="211"/>
      <c r="DXG92" s="209"/>
      <c r="DXI92" s="208"/>
      <c r="DXN92" s="209"/>
      <c r="DXO92" s="209"/>
      <c r="DXP92" s="209"/>
      <c r="DXQ92" s="210"/>
      <c r="DXR92" s="211"/>
      <c r="DXS92" s="209"/>
      <c r="DXU92" s="208"/>
      <c r="DXZ92" s="209"/>
      <c r="DYA92" s="209"/>
      <c r="DYB92" s="209"/>
      <c r="DYC92" s="210"/>
      <c r="DYD92" s="211"/>
      <c r="DYE92" s="209"/>
      <c r="DYG92" s="208"/>
      <c r="DYL92" s="209"/>
      <c r="DYM92" s="209"/>
      <c r="DYN92" s="209"/>
      <c r="DYO92" s="210"/>
      <c r="DYP92" s="211"/>
      <c r="DYQ92" s="209"/>
      <c r="DYS92" s="208"/>
      <c r="DYX92" s="209"/>
      <c r="DYY92" s="209"/>
      <c r="DYZ92" s="209"/>
      <c r="DZA92" s="210"/>
      <c r="DZB92" s="211"/>
      <c r="DZC92" s="209"/>
      <c r="DZE92" s="208"/>
      <c r="DZJ92" s="209"/>
      <c r="DZK92" s="209"/>
      <c r="DZL92" s="209"/>
      <c r="DZM92" s="210"/>
      <c r="DZN92" s="211"/>
      <c r="DZO92" s="209"/>
      <c r="DZQ92" s="208"/>
      <c r="DZV92" s="209"/>
      <c r="DZW92" s="209"/>
      <c r="DZX92" s="209"/>
      <c r="DZY92" s="210"/>
      <c r="DZZ92" s="211"/>
      <c r="EAA92" s="209"/>
      <c r="EAC92" s="208"/>
      <c r="EAH92" s="209"/>
      <c r="EAI92" s="209"/>
      <c r="EAJ92" s="209"/>
      <c r="EAK92" s="210"/>
      <c r="EAL92" s="211"/>
      <c r="EAM92" s="209"/>
      <c r="EAO92" s="208"/>
      <c r="EAT92" s="209"/>
      <c r="EAU92" s="209"/>
      <c r="EAV92" s="209"/>
      <c r="EAW92" s="210"/>
      <c r="EAX92" s="211"/>
      <c r="EAY92" s="209"/>
      <c r="EBA92" s="208"/>
      <c r="EBF92" s="209"/>
      <c r="EBG92" s="209"/>
      <c r="EBH92" s="209"/>
      <c r="EBI92" s="210"/>
      <c r="EBJ92" s="211"/>
      <c r="EBK92" s="209"/>
      <c r="EBM92" s="208"/>
      <c r="EBR92" s="209"/>
      <c r="EBS92" s="209"/>
      <c r="EBT92" s="209"/>
      <c r="EBU92" s="210"/>
      <c r="EBV92" s="211"/>
      <c r="EBW92" s="209"/>
      <c r="EBY92" s="208"/>
      <c r="ECD92" s="209"/>
      <c r="ECE92" s="209"/>
      <c r="ECF92" s="209"/>
      <c r="ECG92" s="210"/>
      <c r="ECH92" s="211"/>
      <c r="ECI92" s="209"/>
      <c r="ECK92" s="208"/>
      <c r="ECP92" s="209"/>
      <c r="ECQ92" s="209"/>
      <c r="ECR92" s="209"/>
      <c r="ECS92" s="210"/>
      <c r="ECT92" s="211"/>
      <c r="ECU92" s="209"/>
      <c r="ECW92" s="208"/>
      <c r="EDB92" s="209"/>
      <c r="EDC92" s="209"/>
      <c r="EDD92" s="209"/>
      <c r="EDE92" s="210"/>
      <c r="EDF92" s="211"/>
      <c r="EDG92" s="209"/>
      <c r="EDI92" s="208"/>
      <c r="EDN92" s="209"/>
      <c r="EDO92" s="209"/>
      <c r="EDP92" s="209"/>
      <c r="EDQ92" s="210"/>
      <c r="EDR92" s="211"/>
      <c r="EDS92" s="209"/>
      <c r="EDU92" s="208"/>
      <c r="EDZ92" s="209"/>
      <c r="EEA92" s="209"/>
      <c r="EEB92" s="209"/>
      <c r="EEC92" s="210"/>
      <c r="EED92" s="211"/>
      <c r="EEE92" s="209"/>
      <c r="EEG92" s="208"/>
      <c r="EEL92" s="209"/>
      <c r="EEM92" s="209"/>
      <c r="EEN92" s="209"/>
      <c r="EEO92" s="210"/>
      <c r="EEP92" s="211"/>
      <c r="EEQ92" s="209"/>
      <c r="EES92" s="208"/>
      <c r="EEX92" s="209"/>
      <c r="EEY92" s="209"/>
      <c r="EEZ92" s="209"/>
      <c r="EFA92" s="210"/>
      <c r="EFB92" s="211"/>
      <c r="EFC92" s="209"/>
      <c r="EFE92" s="208"/>
      <c r="EFJ92" s="209"/>
      <c r="EFK92" s="209"/>
      <c r="EFL92" s="209"/>
      <c r="EFM92" s="210"/>
      <c r="EFN92" s="211"/>
      <c r="EFO92" s="209"/>
      <c r="EFQ92" s="208"/>
      <c r="EFV92" s="209"/>
      <c r="EFW92" s="209"/>
      <c r="EFX92" s="209"/>
      <c r="EFY92" s="210"/>
      <c r="EFZ92" s="211"/>
      <c r="EGA92" s="209"/>
      <c r="EGC92" s="208"/>
      <c r="EGH92" s="209"/>
      <c r="EGI92" s="209"/>
      <c r="EGJ92" s="209"/>
      <c r="EGK92" s="210"/>
      <c r="EGL92" s="211"/>
      <c r="EGM92" s="209"/>
      <c r="EGO92" s="208"/>
      <c r="EGT92" s="209"/>
      <c r="EGU92" s="209"/>
      <c r="EGV92" s="209"/>
      <c r="EGW92" s="210"/>
      <c r="EGX92" s="211"/>
      <c r="EGY92" s="209"/>
      <c r="EHA92" s="208"/>
      <c r="EHF92" s="209"/>
      <c r="EHG92" s="209"/>
      <c r="EHH92" s="209"/>
      <c r="EHI92" s="210"/>
      <c r="EHJ92" s="211"/>
      <c r="EHK92" s="209"/>
      <c r="EHM92" s="208"/>
      <c r="EHR92" s="209"/>
      <c r="EHS92" s="209"/>
      <c r="EHT92" s="209"/>
      <c r="EHU92" s="210"/>
      <c r="EHV92" s="211"/>
      <c r="EHW92" s="209"/>
      <c r="EHY92" s="208"/>
      <c r="EID92" s="209"/>
      <c r="EIE92" s="209"/>
      <c r="EIF92" s="209"/>
      <c r="EIG92" s="210"/>
      <c r="EIH92" s="211"/>
      <c r="EII92" s="209"/>
      <c r="EIK92" s="208"/>
      <c r="EIP92" s="209"/>
      <c r="EIQ92" s="209"/>
      <c r="EIR92" s="209"/>
      <c r="EIS92" s="210"/>
      <c r="EIT92" s="211"/>
      <c r="EIU92" s="209"/>
      <c r="EIW92" s="208"/>
      <c r="EJB92" s="209"/>
      <c r="EJC92" s="209"/>
      <c r="EJD92" s="209"/>
      <c r="EJE92" s="210"/>
      <c r="EJF92" s="211"/>
      <c r="EJG92" s="209"/>
      <c r="EJI92" s="208"/>
      <c r="EJN92" s="209"/>
      <c r="EJO92" s="209"/>
      <c r="EJP92" s="209"/>
      <c r="EJQ92" s="210"/>
      <c r="EJR92" s="211"/>
      <c r="EJS92" s="209"/>
      <c r="EJU92" s="208"/>
      <c r="EJZ92" s="209"/>
      <c r="EKA92" s="209"/>
      <c r="EKB92" s="209"/>
      <c r="EKC92" s="210"/>
      <c r="EKD92" s="211"/>
      <c r="EKE92" s="209"/>
      <c r="EKG92" s="208"/>
      <c r="EKL92" s="209"/>
      <c r="EKM92" s="209"/>
      <c r="EKN92" s="209"/>
      <c r="EKO92" s="210"/>
      <c r="EKP92" s="211"/>
      <c r="EKQ92" s="209"/>
      <c r="EKS92" s="208"/>
      <c r="EKX92" s="209"/>
      <c r="EKY92" s="209"/>
      <c r="EKZ92" s="209"/>
      <c r="ELA92" s="210"/>
      <c r="ELB92" s="211"/>
      <c r="ELC92" s="209"/>
      <c r="ELE92" s="208"/>
      <c r="ELJ92" s="209"/>
      <c r="ELK92" s="209"/>
      <c r="ELL92" s="209"/>
      <c r="ELM92" s="210"/>
      <c r="ELN92" s="211"/>
      <c r="ELO92" s="209"/>
      <c r="ELQ92" s="208"/>
      <c r="ELV92" s="209"/>
      <c r="ELW92" s="209"/>
      <c r="ELX92" s="209"/>
      <c r="ELY92" s="210"/>
      <c r="ELZ92" s="211"/>
      <c r="EMA92" s="209"/>
      <c r="EMC92" s="208"/>
      <c r="EMH92" s="209"/>
      <c r="EMI92" s="209"/>
      <c r="EMJ92" s="209"/>
      <c r="EMK92" s="210"/>
      <c r="EML92" s="211"/>
      <c r="EMM92" s="209"/>
      <c r="EMO92" s="208"/>
      <c r="EMT92" s="209"/>
      <c r="EMU92" s="209"/>
      <c r="EMV92" s="209"/>
      <c r="EMW92" s="210"/>
      <c r="EMX92" s="211"/>
      <c r="EMY92" s="209"/>
      <c r="ENA92" s="208"/>
      <c r="ENF92" s="209"/>
      <c r="ENG92" s="209"/>
      <c r="ENH92" s="209"/>
      <c r="ENI92" s="210"/>
      <c r="ENJ92" s="211"/>
      <c r="ENK92" s="209"/>
      <c r="ENM92" s="208"/>
      <c r="ENR92" s="209"/>
      <c r="ENS92" s="209"/>
      <c r="ENT92" s="209"/>
      <c r="ENU92" s="210"/>
      <c r="ENV92" s="211"/>
      <c r="ENW92" s="209"/>
      <c r="ENY92" s="208"/>
      <c r="EOD92" s="209"/>
      <c r="EOE92" s="209"/>
      <c r="EOF92" s="209"/>
      <c r="EOG92" s="210"/>
      <c r="EOH92" s="211"/>
      <c r="EOI92" s="209"/>
      <c r="EOK92" s="208"/>
      <c r="EOP92" s="209"/>
      <c r="EOQ92" s="209"/>
      <c r="EOR92" s="209"/>
      <c r="EOS92" s="210"/>
      <c r="EOT92" s="211"/>
      <c r="EOU92" s="209"/>
      <c r="EOW92" s="208"/>
      <c r="EPB92" s="209"/>
      <c r="EPC92" s="209"/>
      <c r="EPD92" s="209"/>
      <c r="EPE92" s="210"/>
      <c r="EPF92" s="211"/>
      <c r="EPG92" s="209"/>
      <c r="EPI92" s="208"/>
      <c r="EPN92" s="209"/>
      <c r="EPO92" s="209"/>
      <c r="EPP92" s="209"/>
      <c r="EPQ92" s="210"/>
      <c r="EPR92" s="211"/>
      <c r="EPS92" s="209"/>
      <c r="EPU92" s="208"/>
      <c r="EPZ92" s="209"/>
      <c r="EQA92" s="209"/>
      <c r="EQB92" s="209"/>
      <c r="EQC92" s="210"/>
      <c r="EQD92" s="211"/>
      <c r="EQE92" s="209"/>
      <c r="EQG92" s="208"/>
      <c r="EQL92" s="209"/>
      <c r="EQM92" s="209"/>
      <c r="EQN92" s="209"/>
      <c r="EQO92" s="210"/>
      <c r="EQP92" s="211"/>
      <c r="EQQ92" s="209"/>
      <c r="EQS92" s="208"/>
      <c r="EQX92" s="209"/>
      <c r="EQY92" s="209"/>
      <c r="EQZ92" s="209"/>
      <c r="ERA92" s="210"/>
      <c r="ERB92" s="211"/>
      <c r="ERC92" s="209"/>
      <c r="ERE92" s="208"/>
      <c r="ERJ92" s="209"/>
      <c r="ERK92" s="209"/>
      <c r="ERL92" s="209"/>
      <c r="ERM92" s="210"/>
      <c r="ERN92" s="211"/>
      <c r="ERO92" s="209"/>
      <c r="ERQ92" s="208"/>
      <c r="ERV92" s="209"/>
      <c r="ERW92" s="209"/>
      <c r="ERX92" s="209"/>
      <c r="ERY92" s="210"/>
      <c r="ERZ92" s="211"/>
      <c r="ESA92" s="209"/>
      <c r="ESC92" s="208"/>
      <c r="ESH92" s="209"/>
      <c r="ESI92" s="209"/>
      <c r="ESJ92" s="209"/>
      <c r="ESK92" s="210"/>
      <c r="ESL92" s="211"/>
      <c r="ESM92" s="209"/>
      <c r="ESO92" s="208"/>
      <c r="EST92" s="209"/>
      <c r="ESU92" s="209"/>
      <c r="ESV92" s="209"/>
      <c r="ESW92" s="210"/>
      <c r="ESX92" s="211"/>
      <c r="ESY92" s="209"/>
      <c r="ETA92" s="208"/>
      <c r="ETF92" s="209"/>
      <c r="ETG92" s="209"/>
      <c r="ETH92" s="209"/>
      <c r="ETI92" s="210"/>
      <c r="ETJ92" s="211"/>
      <c r="ETK92" s="209"/>
      <c r="ETM92" s="208"/>
      <c r="ETR92" s="209"/>
      <c r="ETS92" s="209"/>
      <c r="ETT92" s="209"/>
      <c r="ETU92" s="210"/>
      <c r="ETV92" s="211"/>
      <c r="ETW92" s="209"/>
      <c r="ETY92" s="208"/>
      <c r="EUD92" s="209"/>
      <c r="EUE92" s="209"/>
      <c r="EUF92" s="209"/>
      <c r="EUG92" s="210"/>
      <c r="EUH92" s="211"/>
      <c r="EUI92" s="209"/>
      <c r="EUK92" s="208"/>
      <c r="EUP92" s="209"/>
      <c r="EUQ92" s="209"/>
      <c r="EUR92" s="209"/>
      <c r="EUS92" s="210"/>
      <c r="EUT92" s="211"/>
      <c r="EUU92" s="209"/>
      <c r="EUW92" s="208"/>
      <c r="EVB92" s="209"/>
      <c r="EVC92" s="209"/>
      <c r="EVD92" s="209"/>
      <c r="EVE92" s="210"/>
      <c r="EVF92" s="211"/>
      <c r="EVG92" s="209"/>
      <c r="EVI92" s="208"/>
      <c r="EVN92" s="209"/>
      <c r="EVO92" s="209"/>
      <c r="EVP92" s="209"/>
      <c r="EVQ92" s="210"/>
      <c r="EVR92" s="211"/>
      <c r="EVS92" s="209"/>
      <c r="EVU92" s="208"/>
      <c r="EVZ92" s="209"/>
      <c r="EWA92" s="209"/>
      <c r="EWB92" s="209"/>
      <c r="EWC92" s="210"/>
      <c r="EWD92" s="211"/>
      <c r="EWE92" s="209"/>
      <c r="EWG92" s="208"/>
      <c r="EWL92" s="209"/>
      <c r="EWM92" s="209"/>
      <c r="EWN92" s="209"/>
      <c r="EWO92" s="210"/>
      <c r="EWP92" s="211"/>
      <c r="EWQ92" s="209"/>
      <c r="EWS92" s="208"/>
      <c r="EWX92" s="209"/>
      <c r="EWY92" s="209"/>
      <c r="EWZ92" s="209"/>
      <c r="EXA92" s="210"/>
      <c r="EXB92" s="211"/>
      <c r="EXC92" s="209"/>
      <c r="EXE92" s="208"/>
      <c r="EXJ92" s="209"/>
      <c r="EXK92" s="209"/>
      <c r="EXL92" s="209"/>
      <c r="EXM92" s="210"/>
      <c r="EXN92" s="211"/>
      <c r="EXO92" s="209"/>
      <c r="EXQ92" s="208"/>
      <c r="EXV92" s="209"/>
      <c r="EXW92" s="209"/>
      <c r="EXX92" s="209"/>
      <c r="EXY92" s="210"/>
      <c r="EXZ92" s="211"/>
      <c r="EYA92" s="209"/>
      <c r="EYC92" s="208"/>
      <c r="EYH92" s="209"/>
      <c r="EYI92" s="209"/>
      <c r="EYJ92" s="209"/>
      <c r="EYK92" s="210"/>
      <c r="EYL92" s="211"/>
      <c r="EYM92" s="209"/>
      <c r="EYO92" s="208"/>
      <c r="EYT92" s="209"/>
      <c r="EYU92" s="209"/>
      <c r="EYV92" s="209"/>
      <c r="EYW92" s="210"/>
      <c r="EYX92" s="211"/>
      <c r="EYY92" s="209"/>
      <c r="EZA92" s="208"/>
      <c r="EZF92" s="209"/>
      <c r="EZG92" s="209"/>
      <c r="EZH92" s="209"/>
      <c r="EZI92" s="210"/>
      <c r="EZJ92" s="211"/>
      <c r="EZK92" s="209"/>
      <c r="EZM92" s="208"/>
      <c r="EZR92" s="209"/>
      <c r="EZS92" s="209"/>
      <c r="EZT92" s="209"/>
      <c r="EZU92" s="210"/>
      <c r="EZV92" s="211"/>
      <c r="EZW92" s="209"/>
      <c r="EZY92" s="208"/>
      <c r="FAD92" s="209"/>
      <c r="FAE92" s="209"/>
      <c r="FAF92" s="209"/>
      <c r="FAG92" s="210"/>
      <c r="FAH92" s="211"/>
      <c r="FAI92" s="209"/>
      <c r="FAK92" s="208"/>
      <c r="FAP92" s="209"/>
      <c r="FAQ92" s="209"/>
      <c r="FAR92" s="209"/>
      <c r="FAS92" s="210"/>
      <c r="FAT92" s="211"/>
      <c r="FAU92" s="209"/>
      <c r="FAW92" s="208"/>
      <c r="FBB92" s="209"/>
      <c r="FBC92" s="209"/>
      <c r="FBD92" s="209"/>
      <c r="FBE92" s="210"/>
      <c r="FBF92" s="211"/>
      <c r="FBG92" s="209"/>
      <c r="FBI92" s="208"/>
      <c r="FBN92" s="209"/>
      <c r="FBO92" s="209"/>
      <c r="FBP92" s="209"/>
      <c r="FBQ92" s="210"/>
      <c r="FBR92" s="211"/>
      <c r="FBS92" s="209"/>
      <c r="FBU92" s="208"/>
      <c r="FBZ92" s="209"/>
      <c r="FCA92" s="209"/>
      <c r="FCB92" s="209"/>
      <c r="FCC92" s="210"/>
      <c r="FCD92" s="211"/>
      <c r="FCE92" s="209"/>
      <c r="FCG92" s="208"/>
      <c r="FCL92" s="209"/>
      <c r="FCM92" s="209"/>
      <c r="FCN92" s="209"/>
      <c r="FCO92" s="210"/>
      <c r="FCP92" s="211"/>
      <c r="FCQ92" s="209"/>
      <c r="FCS92" s="208"/>
      <c r="FCX92" s="209"/>
      <c r="FCY92" s="209"/>
      <c r="FCZ92" s="209"/>
      <c r="FDA92" s="210"/>
      <c r="FDB92" s="211"/>
      <c r="FDC92" s="209"/>
      <c r="FDE92" s="208"/>
      <c r="FDJ92" s="209"/>
      <c r="FDK92" s="209"/>
      <c r="FDL92" s="209"/>
      <c r="FDM92" s="210"/>
      <c r="FDN92" s="211"/>
      <c r="FDO92" s="209"/>
      <c r="FDQ92" s="208"/>
      <c r="FDV92" s="209"/>
      <c r="FDW92" s="209"/>
      <c r="FDX92" s="209"/>
      <c r="FDY92" s="210"/>
      <c r="FDZ92" s="211"/>
      <c r="FEA92" s="209"/>
      <c r="FEC92" s="208"/>
      <c r="FEH92" s="209"/>
      <c r="FEI92" s="209"/>
      <c r="FEJ92" s="209"/>
      <c r="FEK92" s="210"/>
      <c r="FEL92" s="211"/>
      <c r="FEM92" s="209"/>
      <c r="FEO92" s="208"/>
      <c r="FET92" s="209"/>
      <c r="FEU92" s="209"/>
      <c r="FEV92" s="209"/>
      <c r="FEW92" s="210"/>
      <c r="FEX92" s="211"/>
      <c r="FEY92" s="209"/>
      <c r="FFA92" s="208"/>
      <c r="FFF92" s="209"/>
      <c r="FFG92" s="209"/>
      <c r="FFH92" s="209"/>
      <c r="FFI92" s="210"/>
      <c r="FFJ92" s="211"/>
      <c r="FFK92" s="209"/>
      <c r="FFM92" s="208"/>
      <c r="FFR92" s="209"/>
      <c r="FFS92" s="209"/>
      <c r="FFT92" s="209"/>
      <c r="FFU92" s="210"/>
      <c r="FFV92" s="211"/>
      <c r="FFW92" s="209"/>
      <c r="FFY92" s="208"/>
      <c r="FGD92" s="209"/>
      <c r="FGE92" s="209"/>
      <c r="FGF92" s="209"/>
      <c r="FGG92" s="210"/>
      <c r="FGH92" s="211"/>
      <c r="FGI92" s="209"/>
      <c r="FGK92" s="208"/>
      <c r="FGP92" s="209"/>
      <c r="FGQ92" s="209"/>
      <c r="FGR92" s="209"/>
      <c r="FGS92" s="210"/>
      <c r="FGT92" s="211"/>
      <c r="FGU92" s="209"/>
      <c r="FGW92" s="208"/>
      <c r="FHB92" s="209"/>
      <c r="FHC92" s="209"/>
      <c r="FHD92" s="209"/>
      <c r="FHE92" s="210"/>
      <c r="FHF92" s="211"/>
      <c r="FHG92" s="209"/>
      <c r="FHI92" s="208"/>
      <c r="FHN92" s="209"/>
      <c r="FHO92" s="209"/>
      <c r="FHP92" s="209"/>
      <c r="FHQ92" s="210"/>
      <c r="FHR92" s="211"/>
      <c r="FHS92" s="209"/>
      <c r="FHU92" s="208"/>
      <c r="FHZ92" s="209"/>
      <c r="FIA92" s="209"/>
      <c r="FIB92" s="209"/>
      <c r="FIC92" s="210"/>
      <c r="FID92" s="211"/>
      <c r="FIE92" s="209"/>
      <c r="FIG92" s="208"/>
      <c r="FIL92" s="209"/>
      <c r="FIM92" s="209"/>
      <c r="FIN92" s="209"/>
      <c r="FIO92" s="210"/>
      <c r="FIP92" s="211"/>
      <c r="FIQ92" s="209"/>
      <c r="FIS92" s="208"/>
      <c r="FIX92" s="209"/>
      <c r="FIY92" s="209"/>
      <c r="FIZ92" s="209"/>
      <c r="FJA92" s="210"/>
      <c r="FJB92" s="211"/>
      <c r="FJC92" s="209"/>
      <c r="FJE92" s="208"/>
      <c r="FJJ92" s="209"/>
      <c r="FJK92" s="209"/>
      <c r="FJL92" s="209"/>
      <c r="FJM92" s="210"/>
      <c r="FJN92" s="211"/>
      <c r="FJO92" s="209"/>
      <c r="FJQ92" s="208"/>
      <c r="FJV92" s="209"/>
      <c r="FJW92" s="209"/>
      <c r="FJX92" s="209"/>
      <c r="FJY92" s="210"/>
      <c r="FJZ92" s="211"/>
      <c r="FKA92" s="209"/>
      <c r="FKC92" s="208"/>
      <c r="FKH92" s="209"/>
      <c r="FKI92" s="209"/>
      <c r="FKJ92" s="209"/>
      <c r="FKK92" s="210"/>
      <c r="FKL92" s="211"/>
      <c r="FKM92" s="209"/>
      <c r="FKO92" s="208"/>
      <c r="FKT92" s="209"/>
      <c r="FKU92" s="209"/>
      <c r="FKV92" s="209"/>
      <c r="FKW92" s="210"/>
      <c r="FKX92" s="211"/>
      <c r="FKY92" s="209"/>
      <c r="FLA92" s="208"/>
      <c r="FLF92" s="209"/>
      <c r="FLG92" s="209"/>
      <c r="FLH92" s="209"/>
      <c r="FLI92" s="210"/>
      <c r="FLJ92" s="211"/>
      <c r="FLK92" s="209"/>
      <c r="FLM92" s="208"/>
      <c r="FLR92" s="209"/>
      <c r="FLS92" s="209"/>
      <c r="FLT92" s="209"/>
      <c r="FLU92" s="210"/>
      <c r="FLV92" s="211"/>
      <c r="FLW92" s="209"/>
      <c r="FLY92" s="208"/>
      <c r="FMD92" s="209"/>
      <c r="FME92" s="209"/>
      <c r="FMF92" s="209"/>
      <c r="FMG92" s="210"/>
      <c r="FMH92" s="211"/>
      <c r="FMI92" s="209"/>
      <c r="FMK92" s="208"/>
      <c r="FMP92" s="209"/>
      <c r="FMQ92" s="209"/>
      <c r="FMR92" s="209"/>
      <c r="FMS92" s="210"/>
      <c r="FMT92" s="211"/>
      <c r="FMU92" s="209"/>
      <c r="FMW92" s="208"/>
      <c r="FNB92" s="209"/>
      <c r="FNC92" s="209"/>
      <c r="FND92" s="209"/>
      <c r="FNE92" s="210"/>
      <c r="FNF92" s="211"/>
      <c r="FNG92" s="209"/>
      <c r="FNI92" s="208"/>
      <c r="FNN92" s="209"/>
      <c r="FNO92" s="209"/>
      <c r="FNP92" s="209"/>
      <c r="FNQ92" s="210"/>
      <c r="FNR92" s="211"/>
      <c r="FNS92" s="209"/>
      <c r="FNU92" s="208"/>
      <c r="FNZ92" s="209"/>
      <c r="FOA92" s="209"/>
      <c r="FOB92" s="209"/>
      <c r="FOC92" s="210"/>
      <c r="FOD92" s="211"/>
      <c r="FOE92" s="209"/>
      <c r="FOG92" s="208"/>
      <c r="FOL92" s="209"/>
      <c r="FOM92" s="209"/>
      <c r="FON92" s="209"/>
      <c r="FOO92" s="210"/>
      <c r="FOP92" s="211"/>
      <c r="FOQ92" s="209"/>
      <c r="FOS92" s="208"/>
      <c r="FOX92" s="209"/>
      <c r="FOY92" s="209"/>
      <c r="FOZ92" s="209"/>
      <c r="FPA92" s="210"/>
      <c r="FPB92" s="211"/>
      <c r="FPC92" s="209"/>
      <c r="FPE92" s="208"/>
      <c r="FPJ92" s="209"/>
      <c r="FPK92" s="209"/>
      <c r="FPL92" s="209"/>
      <c r="FPM92" s="210"/>
      <c r="FPN92" s="211"/>
      <c r="FPO92" s="209"/>
      <c r="FPQ92" s="208"/>
      <c r="FPV92" s="209"/>
      <c r="FPW92" s="209"/>
      <c r="FPX92" s="209"/>
      <c r="FPY92" s="210"/>
      <c r="FPZ92" s="211"/>
      <c r="FQA92" s="209"/>
      <c r="FQC92" s="208"/>
      <c r="FQH92" s="209"/>
      <c r="FQI92" s="209"/>
      <c r="FQJ92" s="209"/>
      <c r="FQK92" s="210"/>
      <c r="FQL92" s="211"/>
      <c r="FQM92" s="209"/>
      <c r="FQO92" s="208"/>
      <c r="FQT92" s="209"/>
      <c r="FQU92" s="209"/>
      <c r="FQV92" s="209"/>
      <c r="FQW92" s="210"/>
      <c r="FQX92" s="211"/>
      <c r="FQY92" s="209"/>
      <c r="FRA92" s="208"/>
      <c r="FRF92" s="209"/>
      <c r="FRG92" s="209"/>
      <c r="FRH92" s="209"/>
      <c r="FRI92" s="210"/>
      <c r="FRJ92" s="211"/>
      <c r="FRK92" s="209"/>
      <c r="FRM92" s="208"/>
      <c r="FRR92" s="209"/>
      <c r="FRS92" s="209"/>
      <c r="FRT92" s="209"/>
      <c r="FRU92" s="210"/>
      <c r="FRV92" s="211"/>
      <c r="FRW92" s="209"/>
      <c r="FRY92" s="208"/>
      <c r="FSD92" s="209"/>
      <c r="FSE92" s="209"/>
      <c r="FSF92" s="209"/>
      <c r="FSG92" s="210"/>
      <c r="FSH92" s="211"/>
      <c r="FSI92" s="209"/>
      <c r="FSK92" s="208"/>
      <c r="FSP92" s="209"/>
      <c r="FSQ92" s="209"/>
      <c r="FSR92" s="209"/>
      <c r="FSS92" s="210"/>
      <c r="FST92" s="211"/>
      <c r="FSU92" s="209"/>
      <c r="FSW92" s="208"/>
      <c r="FTB92" s="209"/>
      <c r="FTC92" s="209"/>
      <c r="FTD92" s="209"/>
      <c r="FTE92" s="210"/>
      <c r="FTF92" s="211"/>
      <c r="FTG92" s="209"/>
      <c r="FTI92" s="208"/>
      <c r="FTN92" s="209"/>
      <c r="FTO92" s="209"/>
      <c r="FTP92" s="209"/>
      <c r="FTQ92" s="210"/>
      <c r="FTR92" s="211"/>
      <c r="FTS92" s="209"/>
      <c r="FTU92" s="208"/>
      <c r="FTZ92" s="209"/>
      <c r="FUA92" s="209"/>
      <c r="FUB92" s="209"/>
      <c r="FUC92" s="210"/>
      <c r="FUD92" s="211"/>
      <c r="FUE92" s="209"/>
      <c r="FUG92" s="208"/>
      <c r="FUL92" s="209"/>
      <c r="FUM92" s="209"/>
      <c r="FUN92" s="209"/>
      <c r="FUO92" s="210"/>
      <c r="FUP92" s="211"/>
      <c r="FUQ92" s="209"/>
      <c r="FUS92" s="208"/>
      <c r="FUX92" s="209"/>
      <c r="FUY92" s="209"/>
      <c r="FUZ92" s="209"/>
      <c r="FVA92" s="210"/>
      <c r="FVB92" s="211"/>
      <c r="FVC92" s="209"/>
      <c r="FVE92" s="208"/>
      <c r="FVJ92" s="209"/>
      <c r="FVK92" s="209"/>
      <c r="FVL92" s="209"/>
      <c r="FVM92" s="210"/>
      <c r="FVN92" s="211"/>
      <c r="FVO92" s="209"/>
      <c r="FVQ92" s="208"/>
      <c r="FVV92" s="209"/>
      <c r="FVW92" s="209"/>
      <c r="FVX92" s="209"/>
      <c r="FVY92" s="210"/>
      <c r="FVZ92" s="211"/>
      <c r="FWA92" s="209"/>
      <c r="FWC92" s="208"/>
      <c r="FWH92" s="209"/>
      <c r="FWI92" s="209"/>
      <c r="FWJ92" s="209"/>
      <c r="FWK92" s="210"/>
      <c r="FWL92" s="211"/>
      <c r="FWM92" s="209"/>
      <c r="FWO92" s="208"/>
      <c r="FWT92" s="209"/>
      <c r="FWU92" s="209"/>
      <c r="FWV92" s="209"/>
      <c r="FWW92" s="210"/>
      <c r="FWX92" s="211"/>
      <c r="FWY92" s="209"/>
      <c r="FXA92" s="208"/>
      <c r="FXF92" s="209"/>
      <c r="FXG92" s="209"/>
      <c r="FXH92" s="209"/>
      <c r="FXI92" s="210"/>
      <c r="FXJ92" s="211"/>
      <c r="FXK92" s="209"/>
      <c r="FXM92" s="208"/>
      <c r="FXR92" s="209"/>
      <c r="FXS92" s="209"/>
      <c r="FXT92" s="209"/>
      <c r="FXU92" s="210"/>
      <c r="FXV92" s="211"/>
      <c r="FXW92" s="209"/>
      <c r="FXY92" s="208"/>
      <c r="FYD92" s="209"/>
      <c r="FYE92" s="209"/>
      <c r="FYF92" s="209"/>
      <c r="FYG92" s="210"/>
      <c r="FYH92" s="211"/>
      <c r="FYI92" s="209"/>
      <c r="FYK92" s="208"/>
      <c r="FYP92" s="209"/>
      <c r="FYQ92" s="209"/>
      <c r="FYR92" s="209"/>
      <c r="FYS92" s="210"/>
      <c r="FYT92" s="211"/>
      <c r="FYU92" s="209"/>
      <c r="FYW92" s="208"/>
      <c r="FZB92" s="209"/>
      <c r="FZC92" s="209"/>
      <c r="FZD92" s="209"/>
      <c r="FZE92" s="210"/>
      <c r="FZF92" s="211"/>
      <c r="FZG92" s="209"/>
      <c r="FZI92" s="208"/>
      <c r="FZN92" s="209"/>
      <c r="FZO92" s="209"/>
      <c r="FZP92" s="209"/>
      <c r="FZQ92" s="210"/>
      <c r="FZR92" s="211"/>
      <c r="FZS92" s="209"/>
      <c r="FZU92" s="208"/>
      <c r="FZZ92" s="209"/>
      <c r="GAA92" s="209"/>
      <c r="GAB92" s="209"/>
      <c r="GAC92" s="210"/>
      <c r="GAD92" s="211"/>
      <c r="GAE92" s="209"/>
      <c r="GAG92" s="208"/>
      <c r="GAL92" s="209"/>
      <c r="GAM92" s="209"/>
      <c r="GAN92" s="209"/>
      <c r="GAO92" s="210"/>
      <c r="GAP92" s="211"/>
      <c r="GAQ92" s="209"/>
      <c r="GAS92" s="208"/>
      <c r="GAX92" s="209"/>
      <c r="GAY92" s="209"/>
      <c r="GAZ92" s="209"/>
      <c r="GBA92" s="210"/>
      <c r="GBB92" s="211"/>
      <c r="GBC92" s="209"/>
      <c r="GBE92" s="208"/>
      <c r="GBJ92" s="209"/>
      <c r="GBK92" s="209"/>
      <c r="GBL92" s="209"/>
      <c r="GBM92" s="210"/>
      <c r="GBN92" s="211"/>
      <c r="GBO92" s="209"/>
      <c r="GBQ92" s="208"/>
      <c r="GBV92" s="209"/>
      <c r="GBW92" s="209"/>
      <c r="GBX92" s="209"/>
      <c r="GBY92" s="210"/>
      <c r="GBZ92" s="211"/>
      <c r="GCA92" s="209"/>
      <c r="GCC92" s="208"/>
      <c r="GCH92" s="209"/>
      <c r="GCI92" s="209"/>
      <c r="GCJ92" s="209"/>
      <c r="GCK92" s="210"/>
      <c r="GCL92" s="211"/>
      <c r="GCM92" s="209"/>
      <c r="GCO92" s="208"/>
      <c r="GCT92" s="209"/>
      <c r="GCU92" s="209"/>
      <c r="GCV92" s="209"/>
      <c r="GCW92" s="210"/>
      <c r="GCX92" s="211"/>
      <c r="GCY92" s="209"/>
      <c r="GDA92" s="208"/>
      <c r="GDF92" s="209"/>
      <c r="GDG92" s="209"/>
      <c r="GDH92" s="209"/>
      <c r="GDI92" s="210"/>
      <c r="GDJ92" s="211"/>
      <c r="GDK92" s="209"/>
      <c r="GDM92" s="208"/>
      <c r="GDR92" s="209"/>
      <c r="GDS92" s="209"/>
      <c r="GDT92" s="209"/>
      <c r="GDU92" s="210"/>
      <c r="GDV92" s="211"/>
      <c r="GDW92" s="209"/>
      <c r="GDY92" s="208"/>
      <c r="GED92" s="209"/>
      <c r="GEE92" s="209"/>
      <c r="GEF92" s="209"/>
      <c r="GEG92" s="210"/>
      <c r="GEH92" s="211"/>
      <c r="GEI92" s="209"/>
      <c r="GEK92" s="208"/>
      <c r="GEP92" s="209"/>
      <c r="GEQ92" s="209"/>
      <c r="GER92" s="209"/>
      <c r="GES92" s="210"/>
      <c r="GET92" s="211"/>
      <c r="GEU92" s="209"/>
      <c r="GEW92" s="208"/>
      <c r="GFB92" s="209"/>
      <c r="GFC92" s="209"/>
      <c r="GFD92" s="209"/>
      <c r="GFE92" s="210"/>
      <c r="GFF92" s="211"/>
      <c r="GFG92" s="209"/>
      <c r="GFI92" s="208"/>
      <c r="GFN92" s="209"/>
      <c r="GFO92" s="209"/>
      <c r="GFP92" s="209"/>
      <c r="GFQ92" s="210"/>
      <c r="GFR92" s="211"/>
      <c r="GFS92" s="209"/>
      <c r="GFU92" s="208"/>
      <c r="GFZ92" s="209"/>
      <c r="GGA92" s="209"/>
      <c r="GGB92" s="209"/>
      <c r="GGC92" s="210"/>
      <c r="GGD92" s="211"/>
      <c r="GGE92" s="209"/>
      <c r="GGG92" s="208"/>
      <c r="GGL92" s="209"/>
      <c r="GGM92" s="209"/>
      <c r="GGN92" s="209"/>
      <c r="GGO92" s="210"/>
      <c r="GGP92" s="211"/>
      <c r="GGQ92" s="209"/>
      <c r="GGS92" s="208"/>
      <c r="GGX92" s="209"/>
      <c r="GGY92" s="209"/>
      <c r="GGZ92" s="209"/>
      <c r="GHA92" s="210"/>
      <c r="GHB92" s="211"/>
      <c r="GHC92" s="209"/>
      <c r="GHE92" s="208"/>
      <c r="GHJ92" s="209"/>
      <c r="GHK92" s="209"/>
      <c r="GHL92" s="209"/>
      <c r="GHM92" s="210"/>
      <c r="GHN92" s="211"/>
      <c r="GHO92" s="209"/>
      <c r="GHQ92" s="208"/>
      <c r="GHV92" s="209"/>
      <c r="GHW92" s="209"/>
      <c r="GHX92" s="209"/>
      <c r="GHY92" s="210"/>
      <c r="GHZ92" s="211"/>
      <c r="GIA92" s="209"/>
      <c r="GIC92" s="208"/>
      <c r="GIH92" s="209"/>
      <c r="GII92" s="209"/>
      <c r="GIJ92" s="209"/>
      <c r="GIK92" s="210"/>
      <c r="GIL92" s="211"/>
      <c r="GIM92" s="209"/>
      <c r="GIO92" s="208"/>
      <c r="GIT92" s="209"/>
      <c r="GIU92" s="209"/>
      <c r="GIV92" s="209"/>
      <c r="GIW92" s="210"/>
      <c r="GIX92" s="211"/>
      <c r="GIY92" s="209"/>
      <c r="GJA92" s="208"/>
      <c r="GJF92" s="209"/>
      <c r="GJG92" s="209"/>
      <c r="GJH92" s="209"/>
      <c r="GJI92" s="210"/>
      <c r="GJJ92" s="211"/>
      <c r="GJK92" s="209"/>
      <c r="GJM92" s="208"/>
      <c r="GJR92" s="209"/>
      <c r="GJS92" s="209"/>
      <c r="GJT92" s="209"/>
      <c r="GJU92" s="210"/>
      <c r="GJV92" s="211"/>
      <c r="GJW92" s="209"/>
      <c r="GJY92" s="208"/>
      <c r="GKD92" s="209"/>
      <c r="GKE92" s="209"/>
      <c r="GKF92" s="209"/>
      <c r="GKG92" s="210"/>
      <c r="GKH92" s="211"/>
      <c r="GKI92" s="209"/>
      <c r="GKK92" s="208"/>
      <c r="GKP92" s="209"/>
      <c r="GKQ92" s="209"/>
      <c r="GKR92" s="209"/>
      <c r="GKS92" s="210"/>
      <c r="GKT92" s="211"/>
      <c r="GKU92" s="209"/>
      <c r="GKW92" s="208"/>
      <c r="GLB92" s="209"/>
      <c r="GLC92" s="209"/>
      <c r="GLD92" s="209"/>
      <c r="GLE92" s="210"/>
      <c r="GLF92" s="211"/>
      <c r="GLG92" s="209"/>
      <c r="GLI92" s="208"/>
      <c r="GLN92" s="209"/>
      <c r="GLO92" s="209"/>
      <c r="GLP92" s="209"/>
      <c r="GLQ92" s="210"/>
      <c r="GLR92" s="211"/>
      <c r="GLS92" s="209"/>
      <c r="GLU92" s="208"/>
      <c r="GLZ92" s="209"/>
      <c r="GMA92" s="209"/>
      <c r="GMB92" s="209"/>
      <c r="GMC92" s="210"/>
      <c r="GMD92" s="211"/>
      <c r="GME92" s="209"/>
      <c r="GMG92" s="208"/>
      <c r="GML92" s="209"/>
      <c r="GMM92" s="209"/>
      <c r="GMN92" s="209"/>
      <c r="GMO92" s="210"/>
      <c r="GMP92" s="211"/>
      <c r="GMQ92" s="209"/>
      <c r="GMS92" s="208"/>
      <c r="GMX92" s="209"/>
      <c r="GMY92" s="209"/>
      <c r="GMZ92" s="209"/>
      <c r="GNA92" s="210"/>
      <c r="GNB92" s="211"/>
      <c r="GNC92" s="209"/>
      <c r="GNE92" s="208"/>
      <c r="GNJ92" s="209"/>
      <c r="GNK92" s="209"/>
      <c r="GNL92" s="209"/>
      <c r="GNM92" s="210"/>
      <c r="GNN92" s="211"/>
      <c r="GNO92" s="209"/>
      <c r="GNQ92" s="208"/>
      <c r="GNV92" s="209"/>
      <c r="GNW92" s="209"/>
      <c r="GNX92" s="209"/>
      <c r="GNY92" s="210"/>
      <c r="GNZ92" s="211"/>
      <c r="GOA92" s="209"/>
      <c r="GOC92" s="208"/>
      <c r="GOH92" s="209"/>
      <c r="GOI92" s="209"/>
      <c r="GOJ92" s="209"/>
      <c r="GOK92" s="210"/>
      <c r="GOL92" s="211"/>
      <c r="GOM92" s="209"/>
      <c r="GOO92" s="208"/>
      <c r="GOT92" s="209"/>
      <c r="GOU92" s="209"/>
      <c r="GOV92" s="209"/>
      <c r="GOW92" s="210"/>
      <c r="GOX92" s="211"/>
      <c r="GOY92" s="209"/>
      <c r="GPA92" s="208"/>
      <c r="GPF92" s="209"/>
      <c r="GPG92" s="209"/>
      <c r="GPH92" s="209"/>
      <c r="GPI92" s="210"/>
      <c r="GPJ92" s="211"/>
      <c r="GPK92" s="209"/>
      <c r="GPM92" s="208"/>
      <c r="GPR92" s="209"/>
      <c r="GPS92" s="209"/>
      <c r="GPT92" s="209"/>
      <c r="GPU92" s="210"/>
      <c r="GPV92" s="211"/>
      <c r="GPW92" s="209"/>
      <c r="GPY92" s="208"/>
      <c r="GQD92" s="209"/>
      <c r="GQE92" s="209"/>
      <c r="GQF92" s="209"/>
      <c r="GQG92" s="210"/>
      <c r="GQH92" s="211"/>
      <c r="GQI92" s="209"/>
      <c r="GQK92" s="208"/>
      <c r="GQP92" s="209"/>
      <c r="GQQ92" s="209"/>
      <c r="GQR92" s="209"/>
      <c r="GQS92" s="210"/>
      <c r="GQT92" s="211"/>
      <c r="GQU92" s="209"/>
      <c r="GQW92" s="208"/>
      <c r="GRB92" s="209"/>
      <c r="GRC92" s="209"/>
      <c r="GRD92" s="209"/>
      <c r="GRE92" s="210"/>
      <c r="GRF92" s="211"/>
      <c r="GRG92" s="209"/>
      <c r="GRI92" s="208"/>
      <c r="GRN92" s="209"/>
      <c r="GRO92" s="209"/>
      <c r="GRP92" s="209"/>
      <c r="GRQ92" s="210"/>
      <c r="GRR92" s="211"/>
      <c r="GRS92" s="209"/>
      <c r="GRU92" s="208"/>
      <c r="GRZ92" s="209"/>
      <c r="GSA92" s="209"/>
      <c r="GSB92" s="209"/>
      <c r="GSC92" s="210"/>
      <c r="GSD92" s="211"/>
      <c r="GSE92" s="209"/>
      <c r="GSG92" s="208"/>
      <c r="GSL92" s="209"/>
      <c r="GSM92" s="209"/>
      <c r="GSN92" s="209"/>
      <c r="GSO92" s="210"/>
      <c r="GSP92" s="211"/>
      <c r="GSQ92" s="209"/>
      <c r="GSS92" s="208"/>
      <c r="GSX92" s="209"/>
      <c r="GSY92" s="209"/>
      <c r="GSZ92" s="209"/>
      <c r="GTA92" s="210"/>
      <c r="GTB92" s="211"/>
      <c r="GTC92" s="209"/>
      <c r="GTE92" s="208"/>
      <c r="GTJ92" s="209"/>
      <c r="GTK92" s="209"/>
      <c r="GTL92" s="209"/>
      <c r="GTM92" s="210"/>
      <c r="GTN92" s="211"/>
      <c r="GTO92" s="209"/>
      <c r="GTQ92" s="208"/>
      <c r="GTV92" s="209"/>
      <c r="GTW92" s="209"/>
      <c r="GTX92" s="209"/>
      <c r="GTY92" s="210"/>
      <c r="GTZ92" s="211"/>
      <c r="GUA92" s="209"/>
      <c r="GUC92" s="208"/>
      <c r="GUH92" s="209"/>
      <c r="GUI92" s="209"/>
      <c r="GUJ92" s="209"/>
      <c r="GUK92" s="210"/>
      <c r="GUL92" s="211"/>
      <c r="GUM92" s="209"/>
      <c r="GUO92" s="208"/>
      <c r="GUT92" s="209"/>
      <c r="GUU92" s="209"/>
      <c r="GUV92" s="209"/>
      <c r="GUW92" s="210"/>
      <c r="GUX92" s="211"/>
      <c r="GUY92" s="209"/>
      <c r="GVA92" s="208"/>
      <c r="GVF92" s="209"/>
      <c r="GVG92" s="209"/>
      <c r="GVH92" s="209"/>
      <c r="GVI92" s="210"/>
      <c r="GVJ92" s="211"/>
      <c r="GVK92" s="209"/>
      <c r="GVM92" s="208"/>
      <c r="GVR92" s="209"/>
      <c r="GVS92" s="209"/>
      <c r="GVT92" s="209"/>
      <c r="GVU92" s="210"/>
      <c r="GVV92" s="211"/>
      <c r="GVW92" s="209"/>
      <c r="GVY92" s="208"/>
      <c r="GWD92" s="209"/>
      <c r="GWE92" s="209"/>
      <c r="GWF92" s="209"/>
      <c r="GWG92" s="210"/>
      <c r="GWH92" s="211"/>
      <c r="GWI92" s="209"/>
      <c r="GWK92" s="208"/>
      <c r="GWP92" s="209"/>
      <c r="GWQ92" s="209"/>
      <c r="GWR92" s="209"/>
      <c r="GWS92" s="210"/>
      <c r="GWT92" s="211"/>
      <c r="GWU92" s="209"/>
      <c r="GWW92" s="208"/>
      <c r="GXB92" s="209"/>
      <c r="GXC92" s="209"/>
      <c r="GXD92" s="209"/>
      <c r="GXE92" s="210"/>
      <c r="GXF92" s="211"/>
      <c r="GXG92" s="209"/>
      <c r="GXI92" s="208"/>
      <c r="GXN92" s="209"/>
      <c r="GXO92" s="209"/>
      <c r="GXP92" s="209"/>
      <c r="GXQ92" s="210"/>
      <c r="GXR92" s="211"/>
      <c r="GXS92" s="209"/>
      <c r="GXU92" s="208"/>
      <c r="GXZ92" s="209"/>
      <c r="GYA92" s="209"/>
      <c r="GYB92" s="209"/>
      <c r="GYC92" s="210"/>
      <c r="GYD92" s="211"/>
      <c r="GYE92" s="209"/>
      <c r="GYG92" s="208"/>
      <c r="GYL92" s="209"/>
      <c r="GYM92" s="209"/>
      <c r="GYN92" s="209"/>
      <c r="GYO92" s="210"/>
      <c r="GYP92" s="211"/>
      <c r="GYQ92" s="209"/>
      <c r="GYS92" s="208"/>
      <c r="GYX92" s="209"/>
      <c r="GYY92" s="209"/>
      <c r="GYZ92" s="209"/>
      <c r="GZA92" s="210"/>
      <c r="GZB92" s="211"/>
      <c r="GZC92" s="209"/>
      <c r="GZE92" s="208"/>
      <c r="GZJ92" s="209"/>
      <c r="GZK92" s="209"/>
      <c r="GZL92" s="209"/>
      <c r="GZM92" s="210"/>
      <c r="GZN92" s="211"/>
      <c r="GZO92" s="209"/>
      <c r="GZQ92" s="208"/>
      <c r="GZV92" s="209"/>
      <c r="GZW92" s="209"/>
      <c r="GZX92" s="209"/>
      <c r="GZY92" s="210"/>
      <c r="GZZ92" s="211"/>
      <c r="HAA92" s="209"/>
      <c r="HAC92" s="208"/>
      <c r="HAH92" s="209"/>
      <c r="HAI92" s="209"/>
      <c r="HAJ92" s="209"/>
      <c r="HAK92" s="210"/>
      <c r="HAL92" s="211"/>
      <c r="HAM92" s="209"/>
      <c r="HAO92" s="208"/>
      <c r="HAT92" s="209"/>
      <c r="HAU92" s="209"/>
      <c r="HAV92" s="209"/>
      <c r="HAW92" s="210"/>
      <c r="HAX92" s="211"/>
      <c r="HAY92" s="209"/>
      <c r="HBA92" s="208"/>
      <c r="HBF92" s="209"/>
      <c r="HBG92" s="209"/>
      <c r="HBH92" s="209"/>
      <c r="HBI92" s="210"/>
      <c r="HBJ92" s="211"/>
      <c r="HBK92" s="209"/>
      <c r="HBM92" s="208"/>
      <c r="HBR92" s="209"/>
      <c r="HBS92" s="209"/>
      <c r="HBT92" s="209"/>
      <c r="HBU92" s="210"/>
      <c r="HBV92" s="211"/>
      <c r="HBW92" s="209"/>
      <c r="HBY92" s="208"/>
      <c r="HCD92" s="209"/>
      <c r="HCE92" s="209"/>
      <c r="HCF92" s="209"/>
      <c r="HCG92" s="210"/>
      <c r="HCH92" s="211"/>
      <c r="HCI92" s="209"/>
      <c r="HCK92" s="208"/>
      <c r="HCP92" s="209"/>
      <c r="HCQ92" s="209"/>
      <c r="HCR92" s="209"/>
      <c r="HCS92" s="210"/>
      <c r="HCT92" s="211"/>
      <c r="HCU92" s="209"/>
      <c r="HCW92" s="208"/>
      <c r="HDB92" s="209"/>
      <c r="HDC92" s="209"/>
      <c r="HDD92" s="209"/>
      <c r="HDE92" s="210"/>
      <c r="HDF92" s="211"/>
      <c r="HDG92" s="209"/>
      <c r="HDI92" s="208"/>
      <c r="HDN92" s="209"/>
      <c r="HDO92" s="209"/>
      <c r="HDP92" s="209"/>
      <c r="HDQ92" s="210"/>
      <c r="HDR92" s="211"/>
      <c r="HDS92" s="209"/>
      <c r="HDU92" s="208"/>
      <c r="HDZ92" s="209"/>
      <c r="HEA92" s="209"/>
      <c r="HEB92" s="209"/>
      <c r="HEC92" s="210"/>
      <c r="HED92" s="211"/>
      <c r="HEE92" s="209"/>
      <c r="HEG92" s="208"/>
      <c r="HEL92" s="209"/>
      <c r="HEM92" s="209"/>
      <c r="HEN92" s="209"/>
      <c r="HEO92" s="210"/>
      <c r="HEP92" s="211"/>
      <c r="HEQ92" s="209"/>
      <c r="HES92" s="208"/>
      <c r="HEX92" s="209"/>
      <c r="HEY92" s="209"/>
      <c r="HEZ92" s="209"/>
      <c r="HFA92" s="210"/>
      <c r="HFB92" s="211"/>
      <c r="HFC92" s="209"/>
      <c r="HFE92" s="208"/>
      <c r="HFJ92" s="209"/>
      <c r="HFK92" s="209"/>
      <c r="HFL92" s="209"/>
      <c r="HFM92" s="210"/>
      <c r="HFN92" s="211"/>
      <c r="HFO92" s="209"/>
      <c r="HFQ92" s="208"/>
      <c r="HFV92" s="209"/>
      <c r="HFW92" s="209"/>
      <c r="HFX92" s="209"/>
      <c r="HFY92" s="210"/>
      <c r="HFZ92" s="211"/>
      <c r="HGA92" s="209"/>
      <c r="HGC92" s="208"/>
      <c r="HGH92" s="209"/>
      <c r="HGI92" s="209"/>
      <c r="HGJ92" s="209"/>
      <c r="HGK92" s="210"/>
      <c r="HGL92" s="211"/>
      <c r="HGM92" s="209"/>
      <c r="HGO92" s="208"/>
      <c r="HGT92" s="209"/>
      <c r="HGU92" s="209"/>
      <c r="HGV92" s="209"/>
      <c r="HGW92" s="210"/>
      <c r="HGX92" s="211"/>
      <c r="HGY92" s="209"/>
      <c r="HHA92" s="208"/>
      <c r="HHF92" s="209"/>
      <c r="HHG92" s="209"/>
      <c r="HHH92" s="209"/>
      <c r="HHI92" s="210"/>
      <c r="HHJ92" s="211"/>
      <c r="HHK92" s="209"/>
      <c r="HHM92" s="208"/>
      <c r="HHR92" s="209"/>
      <c r="HHS92" s="209"/>
      <c r="HHT92" s="209"/>
      <c r="HHU92" s="210"/>
      <c r="HHV92" s="211"/>
      <c r="HHW92" s="209"/>
      <c r="HHY92" s="208"/>
      <c r="HID92" s="209"/>
      <c r="HIE92" s="209"/>
      <c r="HIF92" s="209"/>
      <c r="HIG92" s="210"/>
      <c r="HIH92" s="211"/>
      <c r="HII92" s="209"/>
      <c r="HIK92" s="208"/>
      <c r="HIP92" s="209"/>
      <c r="HIQ92" s="209"/>
      <c r="HIR92" s="209"/>
      <c r="HIS92" s="210"/>
      <c r="HIT92" s="211"/>
      <c r="HIU92" s="209"/>
      <c r="HIW92" s="208"/>
      <c r="HJB92" s="209"/>
      <c r="HJC92" s="209"/>
      <c r="HJD92" s="209"/>
      <c r="HJE92" s="210"/>
      <c r="HJF92" s="211"/>
      <c r="HJG92" s="209"/>
      <c r="HJI92" s="208"/>
      <c r="HJN92" s="209"/>
      <c r="HJO92" s="209"/>
      <c r="HJP92" s="209"/>
      <c r="HJQ92" s="210"/>
      <c r="HJR92" s="211"/>
      <c r="HJS92" s="209"/>
      <c r="HJU92" s="208"/>
      <c r="HJZ92" s="209"/>
      <c r="HKA92" s="209"/>
      <c r="HKB92" s="209"/>
      <c r="HKC92" s="210"/>
      <c r="HKD92" s="211"/>
      <c r="HKE92" s="209"/>
      <c r="HKG92" s="208"/>
      <c r="HKL92" s="209"/>
      <c r="HKM92" s="209"/>
      <c r="HKN92" s="209"/>
      <c r="HKO92" s="210"/>
      <c r="HKP92" s="211"/>
      <c r="HKQ92" s="209"/>
      <c r="HKS92" s="208"/>
      <c r="HKX92" s="209"/>
      <c r="HKY92" s="209"/>
      <c r="HKZ92" s="209"/>
      <c r="HLA92" s="210"/>
      <c r="HLB92" s="211"/>
      <c r="HLC92" s="209"/>
      <c r="HLE92" s="208"/>
      <c r="HLJ92" s="209"/>
      <c r="HLK92" s="209"/>
      <c r="HLL92" s="209"/>
      <c r="HLM92" s="210"/>
      <c r="HLN92" s="211"/>
      <c r="HLO92" s="209"/>
      <c r="HLQ92" s="208"/>
      <c r="HLV92" s="209"/>
      <c r="HLW92" s="209"/>
      <c r="HLX92" s="209"/>
      <c r="HLY92" s="210"/>
      <c r="HLZ92" s="211"/>
      <c r="HMA92" s="209"/>
      <c r="HMC92" s="208"/>
      <c r="HMH92" s="209"/>
      <c r="HMI92" s="209"/>
      <c r="HMJ92" s="209"/>
      <c r="HMK92" s="210"/>
      <c r="HML92" s="211"/>
      <c r="HMM92" s="209"/>
      <c r="HMO92" s="208"/>
      <c r="HMT92" s="209"/>
      <c r="HMU92" s="209"/>
      <c r="HMV92" s="209"/>
      <c r="HMW92" s="210"/>
      <c r="HMX92" s="211"/>
      <c r="HMY92" s="209"/>
      <c r="HNA92" s="208"/>
      <c r="HNF92" s="209"/>
      <c r="HNG92" s="209"/>
      <c r="HNH92" s="209"/>
      <c r="HNI92" s="210"/>
      <c r="HNJ92" s="211"/>
      <c r="HNK92" s="209"/>
      <c r="HNM92" s="208"/>
      <c r="HNR92" s="209"/>
      <c r="HNS92" s="209"/>
      <c r="HNT92" s="209"/>
      <c r="HNU92" s="210"/>
      <c r="HNV92" s="211"/>
      <c r="HNW92" s="209"/>
      <c r="HNY92" s="208"/>
      <c r="HOD92" s="209"/>
      <c r="HOE92" s="209"/>
      <c r="HOF92" s="209"/>
      <c r="HOG92" s="210"/>
      <c r="HOH92" s="211"/>
      <c r="HOI92" s="209"/>
      <c r="HOK92" s="208"/>
      <c r="HOP92" s="209"/>
      <c r="HOQ92" s="209"/>
      <c r="HOR92" s="209"/>
      <c r="HOS92" s="210"/>
      <c r="HOT92" s="211"/>
      <c r="HOU92" s="209"/>
      <c r="HOW92" s="208"/>
      <c r="HPB92" s="209"/>
      <c r="HPC92" s="209"/>
      <c r="HPD92" s="209"/>
      <c r="HPE92" s="210"/>
      <c r="HPF92" s="211"/>
      <c r="HPG92" s="209"/>
      <c r="HPI92" s="208"/>
      <c r="HPN92" s="209"/>
      <c r="HPO92" s="209"/>
      <c r="HPP92" s="209"/>
      <c r="HPQ92" s="210"/>
      <c r="HPR92" s="211"/>
      <c r="HPS92" s="209"/>
      <c r="HPU92" s="208"/>
      <c r="HPZ92" s="209"/>
      <c r="HQA92" s="209"/>
      <c r="HQB92" s="209"/>
      <c r="HQC92" s="210"/>
      <c r="HQD92" s="211"/>
      <c r="HQE92" s="209"/>
      <c r="HQG92" s="208"/>
      <c r="HQL92" s="209"/>
      <c r="HQM92" s="209"/>
      <c r="HQN92" s="209"/>
      <c r="HQO92" s="210"/>
      <c r="HQP92" s="211"/>
      <c r="HQQ92" s="209"/>
      <c r="HQS92" s="208"/>
      <c r="HQX92" s="209"/>
      <c r="HQY92" s="209"/>
      <c r="HQZ92" s="209"/>
      <c r="HRA92" s="210"/>
      <c r="HRB92" s="211"/>
      <c r="HRC92" s="209"/>
      <c r="HRE92" s="208"/>
      <c r="HRJ92" s="209"/>
      <c r="HRK92" s="209"/>
      <c r="HRL92" s="209"/>
      <c r="HRM92" s="210"/>
      <c r="HRN92" s="211"/>
      <c r="HRO92" s="209"/>
      <c r="HRQ92" s="208"/>
      <c r="HRV92" s="209"/>
      <c r="HRW92" s="209"/>
      <c r="HRX92" s="209"/>
      <c r="HRY92" s="210"/>
      <c r="HRZ92" s="211"/>
      <c r="HSA92" s="209"/>
      <c r="HSC92" s="208"/>
      <c r="HSH92" s="209"/>
      <c r="HSI92" s="209"/>
      <c r="HSJ92" s="209"/>
      <c r="HSK92" s="210"/>
      <c r="HSL92" s="211"/>
      <c r="HSM92" s="209"/>
      <c r="HSO92" s="208"/>
      <c r="HST92" s="209"/>
      <c r="HSU92" s="209"/>
      <c r="HSV92" s="209"/>
      <c r="HSW92" s="210"/>
      <c r="HSX92" s="211"/>
      <c r="HSY92" s="209"/>
      <c r="HTA92" s="208"/>
      <c r="HTF92" s="209"/>
      <c r="HTG92" s="209"/>
      <c r="HTH92" s="209"/>
      <c r="HTI92" s="210"/>
      <c r="HTJ92" s="211"/>
      <c r="HTK92" s="209"/>
      <c r="HTM92" s="208"/>
      <c r="HTR92" s="209"/>
      <c r="HTS92" s="209"/>
      <c r="HTT92" s="209"/>
      <c r="HTU92" s="210"/>
      <c r="HTV92" s="211"/>
      <c r="HTW92" s="209"/>
      <c r="HTY92" s="208"/>
      <c r="HUD92" s="209"/>
      <c r="HUE92" s="209"/>
      <c r="HUF92" s="209"/>
      <c r="HUG92" s="210"/>
      <c r="HUH92" s="211"/>
      <c r="HUI92" s="209"/>
      <c r="HUK92" s="208"/>
      <c r="HUP92" s="209"/>
      <c r="HUQ92" s="209"/>
      <c r="HUR92" s="209"/>
      <c r="HUS92" s="210"/>
      <c r="HUT92" s="211"/>
      <c r="HUU92" s="209"/>
      <c r="HUW92" s="208"/>
      <c r="HVB92" s="209"/>
      <c r="HVC92" s="209"/>
      <c r="HVD92" s="209"/>
      <c r="HVE92" s="210"/>
      <c r="HVF92" s="211"/>
      <c r="HVG92" s="209"/>
      <c r="HVI92" s="208"/>
      <c r="HVN92" s="209"/>
      <c r="HVO92" s="209"/>
      <c r="HVP92" s="209"/>
      <c r="HVQ92" s="210"/>
      <c r="HVR92" s="211"/>
      <c r="HVS92" s="209"/>
      <c r="HVU92" s="208"/>
      <c r="HVZ92" s="209"/>
      <c r="HWA92" s="209"/>
      <c r="HWB92" s="209"/>
      <c r="HWC92" s="210"/>
      <c r="HWD92" s="211"/>
      <c r="HWE92" s="209"/>
      <c r="HWG92" s="208"/>
      <c r="HWL92" s="209"/>
      <c r="HWM92" s="209"/>
      <c r="HWN92" s="209"/>
      <c r="HWO92" s="210"/>
      <c r="HWP92" s="211"/>
      <c r="HWQ92" s="209"/>
      <c r="HWS92" s="208"/>
      <c r="HWX92" s="209"/>
      <c r="HWY92" s="209"/>
      <c r="HWZ92" s="209"/>
      <c r="HXA92" s="210"/>
      <c r="HXB92" s="211"/>
      <c r="HXC92" s="209"/>
      <c r="HXE92" s="208"/>
      <c r="HXJ92" s="209"/>
      <c r="HXK92" s="209"/>
      <c r="HXL92" s="209"/>
      <c r="HXM92" s="210"/>
      <c r="HXN92" s="211"/>
      <c r="HXO92" s="209"/>
      <c r="HXQ92" s="208"/>
      <c r="HXV92" s="209"/>
      <c r="HXW92" s="209"/>
      <c r="HXX92" s="209"/>
      <c r="HXY92" s="210"/>
      <c r="HXZ92" s="211"/>
      <c r="HYA92" s="209"/>
      <c r="HYC92" s="208"/>
      <c r="HYH92" s="209"/>
      <c r="HYI92" s="209"/>
      <c r="HYJ92" s="209"/>
      <c r="HYK92" s="210"/>
      <c r="HYL92" s="211"/>
      <c r="HYM92" s="209"/>
      <c r="HYO92" s="208"/>
      <c r="HYT92" s="209"/>
      <c r="HYU92" s="209"/>
      <c r="HYV92" s="209"/>
      <c r="HYW92" s="210"/>
      <c r="HYX92" s="211"/>
      <c r="HYY92" s="209"/>
      <c r="HZA92" s="208"/>
      <c r="HZF92" s="209"/>
      <c r="HZG92" s="209"/>
      <c r="HZH92" s="209"/>
      <c r="HZI92" s="210"/>
      <c r="HZJ92" s="211"/>
      <c r="HZK92" s="209"/>
      <c r="HZM92" s="208"/>
      <c r="HZR92" s="209"/>
      <c r="HZS92" s="209"/>
      <c r="HZT92" s="209"/>
      <c r="HZU92" s="210"/>
      <c r="HZV92" s="211"/>
      <c r="HZW92" s="209"/>
      <c r="HZY92" s="208"/>
      <c r="IAD92" s="209"/>
      <c r="IAE92" s="209"/>
      <c r="IAF92" s="209"/>
      <c r="IAG92" s="210"/>
      <c r="IAH92" s="211"/>
      <c r="IAI92" s="209"/>
      <c r="IAK92" s="208"/>
      <c r="IAP92" s="209"/>
      <c r="IAQ92" s="209"/>
      <c r="IAR92" s="209"/>
      <c r="IAS92" s="210"/>
      <c r="IAT92" s="211"/>
      <c r="IAU92" s="209"/>
      <c r="IAW92" s="208"/>
      <c r="IBB92" s="209"/>
      <c r="IBC92" s="209"/>
      <c r="IBD92" s="209"/>
      <c r="IBE92" s="210"/>
      <c r="IBF92" s="211"/>
      <c r="IBG92" s="209"/>
      <c r="IBI92" s="208"/>
      <c r="IBN92" s="209"/>
      <c r="IBO92" s="209"/>
      <c r="IBP92" s="209"/>
      <c r="IBQ92" s="210"/>
      <c r="IBR92" s="211"/>
      <c r="IBS92" s="209"/>
      <c r="IBU92" s="208"/>
      <c r="IBZ92" s="209"/>
      <c r="ICA92" s="209"/>
      <c r="ICB92" s="209"/>
      <c r="ICC92" s="210"/>
      <c r="ICD92" s="211"/>
      <c r="ICE92" s="209"/>
      <c r="ICG92" s="208"/>
      <c r="ICL92" s="209"/>
      <c r="ICM92" s="209"/>
      <c r="ICN92" s="209"/>
      <c r="ICO92" s="210"/>
      <c r="ICP92" s="211"/>
      <c r="ICQ92" s="209"/>
      <c r="ICS92" s="208"/>
      <c r="ICX92" s="209"/>
      <c r="ICY92" s="209"/>
      <c r="ICZ92" s="209"/>
      <c r="IDA92" s="210"/>
      <c r="IDB92" s="211"/>
      <c r="IDC92" s="209"/>
      <c r="IDE92" s="208"/>
      <c r="IDJ92" s="209"/>
      <c r="IDK92" s="209"/>
      <c r="IDL92" s="209"/>
      <c r="IDM92" s="210"/>
      <c r="IDN92" s="211"/>
      <c r="IDO92" s="209"/>
      <c r="IDQ92" s="208"/>
      <c r="IDV92" s="209"/>
      <c r="IDW92" s="209"/>
      <c r="IDX92" s="209"/>
      <c r="IDY92" s="210"/>
      <c r="IDZ92" s="211"/>
      <c r="IEA92" s="209"/>
      <c r="IEC92" s="208"/>
      <c r="IEH92" s="209"/>
      <c r="IEI92" s="209"/>
      <c r="IEJ92" s="209"/>
      <c r="IEK92" s="210"/>
      <c r="IEL92" s="211"/>
      <c r="IEM92" s="209"/>
      <c r="IEO92" s="208"/>
      <c r="IET92" s="209"/>
      <c r="IEU92" s="209"/>
      <c r="IEV92" s="209"/>
      <c r="IEW92" s="210"/>
      <c r="IEX92" s="211"/>
      <c r="IEY92" s="209"/>
      <c r="IFA92" s="208"/>
      <c r="IFF92" s="209"/>
      <c r="IFG92" s="209"/>
      <c r="IFH92" s="209"/>
      <c r="IFI92" s="210"/>
      <c r="IFJ92" s="211"/>
      <c r="IFK92" s="209"/>
      <c r="IFM92" s="208"/>
      <c r="IFR92" s="209"/>
      <c r="IFS92" s="209"/>
      <c r="IFT92" s="209"/>
      <c r="IFU92" s="210"/>
      <c r="IFV92" s="211"/>
      <c r="IFW92" s="209"/>
      <c r="IFY92" s="208"/>
      <c r="IGD92" s="209"/>
      <c r="IGE92" s="209"/>
      <c r="IGF92" s="209"/>
      <c r="IGG92" s="210"/>
      <c r="IGH92" s="211"/>
      <c r="IGI92" s="209"/>
      <c r="IGK92" s="208"/>
      <c r="IGP92" s="209"/>
      <c r="IGQ92" s="209"/>
      <c r="IGR92" s="209"/>
      <c r="IGS92" s="210"/>
      <c r="IGT92" s="211"/>
      <c r="IGU92" s="209"/>
      <c r="IGW92" s="208"/>
      <c r="IHB92" s="209"/>
      <c r="IHC92" s="209"/>
      <c r="IHD92" s="209"/>
      <c r="IHE92" s="210"/>
      <c r="IHF92" s="211"/>
      <c r="IHG92" s="209"/>
      <c r="IHI92" s="208"/>
      <c r="IHN92" s="209"/>
      <c r="IHO92" s="209"/>
      <c r="IHP92" s="209"/>
      <c r="IHQ92" s="210"/>
      <c r="IHR92" s="211"/>
      <c r="IHS92" s="209"/>
      <c r="IHU92" s="208"/>
      <c r="IHZ92" s="209"/>
      <c r="IIA92" s="209"/>
      <c r="IIB92" s="209"/>
      <c r="IIC92" s="210"/>
      <c r="IID92" s="211"/>
      <c r="IIE92" s="209"/>
      <c r="IIG92" s="208"/>
      <c r="IIL92" s="209"/>
      <c r="IIM92" s="209"/>
      <c r="IIN92" s="209"/>
      <c r="IIO92" s="210"/>
      <c r="IIP92" s="211"/>
      <c r="IIQ92" s="209"/>
      <c r="IIS92" s="208"/>
      <c r="IIX92" s="209"/>
      <c r="IIY92" s="209"/>
      <c r="IIZ92" s="209"/>
      <c r="IJA92" s="210"/>
      <c r="IJB92" s="211"/>
      <c r="IJC92" s="209"/>
      <c r="IJE92" s="208"/>
      <c r="IJJ92" s="209"/>
      <c r="IJK92" s="209"/>
      <c r="IJL92" s="209"/>
      <c r="IJM92" s="210"/>
      <c r="IJN92" s="211"/>
      <c r="IJO92" s="209"/>
      <c r="IJQ92" s="208"/>
      <c r="IJV92" s="209"/>
      <c r="IJW92" s="209"/>
      <c r="IJX92" s="209"/>
      <c r="IJY92" s="210"/>
      <c r="IJZ92" s="211"/>
      <c r="IKA92" s="209"/>
      <c r="IKC92" s="208"/>
      <c r="IKH92" s="209"/>
      <c r="IKI92" s="209"/>
      <c r="IKJ92" s="209"/>
      <c r="IKK92" s="210"/>
      <c r="IKL92" s="211"/>
      <c r="IKM92" s="209"/>
      <c r="IKO92" s="208"/>
      <c r="IKT92" s="209"/>
      <c r="IKU92" s="209"/>
      <c r="IKV92" s="209"/>
      <c r="IKW92" s="210"/>
      <c r="IKX92" s="211"/>
      <c r="IKY92" s="209"/>
      <c r="ILA92" s="208"/>
      <c r="ILF92" s="209"/>
      <c r="ILG92" s="209"/>
      <c r="ILH92" s="209"/>
      <c r="ILI92" s="210"/>
      <c r="ILJ92" s="211"/>
      <c r="ILK92" s="209"/>
      <c r="ILM92" s="208"/>
      <c r="ILR92" s="209"/>
      <c r="ILS92" s="209"/>
      <c r="ILT92" s="209"/>
      <c r="ILU92" s="210"/>
      <c r="ILV92" s="211"/>
      <c r="ILW92" s="209"/>
      <c r="ILY92" s="208"/>
      <c r="IMD92" s="209"/>
      <c r="IME92" s="209"/>
      <c r="IMF92" s="209"/>
      <c r="IMG92" s="210"/>
      <c r="IMH92" s="211"/>
      <c r="IMI92" s="209"/>
      <c r="IMK92" s="208"/>
      <c r="IMP92" s="209"/>
      <c r="IMQ92" s="209"/>
      <c r="IMR92" s="209"/>
      <c r="IMS92" s="210"/>
      <c r="IMT92" s="211"/>
      <c r="IMU92" s="209"/>
      <c r="IMW92" s="208"/>
      <c r="INB92" s="209"/>
      <c r="INC92" s="209"/>
      <c r="IND92" s="209"/>
      <c r="INE92" s="210"/>
      <c r="INF92" s="211"/>
      <c r="ING92" s="209"/>
      <c r="INI92" s="208"/>
      <c r="INN92" s="209"/>
      <c r="INO92" s="209"/>
      <c r="INP92" s="209"/>
      <c r="INQ92" s="210"/>
      <c r="INR92" s="211"/>
      <c r="INS92" s="209"/>
      <c r="INU92" s="208"/>
      <c r="INZ92" s="209"/>
      <c r="IOA92" s="209"/>
      <c r="IOB92" s="209"/>
      <c r="IOC92" s="210"/>
      <c r="IOD92" s="211"/>
      <c r="IOE92" s="209"/>
      <c r="IOG92" s="208"/>
      <c r="IOL92" s="209"/>
      <c r="IOM92" s="209"/>
      <c r="ION92" s="209"/>
      <c r="IOO92" s="210"/>
      <c r="IOP92" s="211"/>
      <c r="IOQ92" s="209"/>
      <c r="IOS92" s="208"/>
      <c r="IOX92" s="209"/>
      <c r="IOY92" s="209"/>
      <c r="IOZ92" s="209"/>
      <c r="IPA92" s="210"/>
      <c r="IPB92" s="211"/>
      <c r="IPC92" s="209"/>
      <c r="IPE92" s="208"/>
      <c r="IPJ92" s="209"/>
      <c r="IPK92" s="209"/>
      <c r="IPL92" s="209"/>
      <c r="IPM92" s="210"/>
      <c r="IPN92" s="211"/>
      <c r="IPO92" s="209"/>
      <c r="IPQ92" s="208"/>
      <c r="IPV92" s="209"/>
      <c r="IPW92" s="209"/>
      <c r="IPX92" s="209"/>
      <c r="IPY92" s="210"/>
      <c r="IPZ92" s="211"/>
      <c r="IQA92" s="209"/>
      <c r="IQC92" s="208"/>
      <c r="IQH92" s="209"/>
      <c r="IQI92" s="209"/>
      <c r="IQJ92" s="209"/>
      <c r="IQK92" s="210"/>
      <c r="IQL92" s="211"/>
      <c r="IQM92" s="209"/>
      <c r="IQO92" s="208"/>
      <c r="IQT92" s="209"/>
      <c r="IQU92" s="209"/>
      <c r="IQV92" s="209"/>
      <c r="IQW92" s="210"/>
      <c r="IQX92" s="211"/>
      <c r="IQY92" s="209"/>
      <c r="IRA92" s="208"/>
      <c r="IRF92" s="209"/>
      <c r="IRG92" s="209"/>
      <c r="IRH92" s="209"/>
      <c r="IRI92" s="210"/>
      <c r="IRJ92" s="211"/>
      <c r="IRK92" s="209"/>
      <c r="IRM92" s="208"/>
      <c r="IRR92" s="209"/>
      <c r="IRS92" s="209"/>
      <c r="IRT92" s="209"/>
      <c r="IRU92" s="210"/>
      <c r="IRV92" s="211"/>
      <c r="IRW92" s="209"/>
      <c r="IRY92" s="208"/>
      <c r="ISD92" s="209"/>
      <c r="ISE92" s="209"/>
      <c r="ISF92" s="209"/>
      <c r="ISG92" s="210"/>
      <c r="ISH92" s="211"/>
      <c r="ISI92" s="209"/>
      <c r="ISK92" s="208"/>
      <c r="ISP92" s="209"/>
      <c r="ISQ92" s="209"/>
      <c r="ISR92" s="209"/>
      <c r="ISS92" s="210"/>
      <c r="IST92" s="211"/>
      <c r="ISU92" s="209"/>
      <c r="ISW92" s="208"/>
      <c r="ITB92" s="209"/>
      <c r="ITC92" s="209"/>
      <c r="ITD92" s="209"/>
      <c r="ITE92" s="210"/>
      <c r="ITF92" s="211"/>
      <c r="ITG92" s="209"/>
      <c r="ITI92" s="208"/>
      <c r="ITN92" s="209"/>
      <c r="ITO92" s="209"/>
      <c r="ITP92" s="209"/>
      <c r="ITQ92" s="210"/>
      <c r="ITR92" s="211"/>
      <c r="ITS92" s="209"/>
      <c r="ITU92" s="208"/>
      <c r="ITZ92" s="209"/>
      <c r="IUA92" s="209"/>
      <c r="IUB92" s="209"/>
      <c r="IUC92" s="210"/>
      <c r="IUD92" s="211"/>
      <c r="IUE92" s="209"/>
      <c r="IUG92" s="208"/>
      <c r="IUL92" s="209"/>
      <c r="IUM92" s="209"/>
      <c r="IUN92" s="209"/>
      <c r="IUO92" s="210"/>
      <c r="IUP92" s="211"/>
      <c r="IUQ92" s="209"/>
      <c r="IUS92" s="208"/>
      <c r="IUX92" s="209"/>
      <c r="IUY92" s="209"/>
      <c r="IUZ92" s="209"/>
      <c r="IVA92" s="210"/>
      <c r="IVB92" s="211"/>
      <c r="IVC92" s="209"/>
      <c r="IVE92" s="208"/>
      <c r="IVJ92" s="209"/>
      <c r="IVK92" s="209"/>
      <c r="IVL92" s="209"/>
      <c r="IVM92" s="210"/>
      <c r="IVN92" s="211"/>
      <c r="IVO92" s="209"/>
      <c r="IVQ92" s="208"/>
      <c r="IVV92" s="209"/>
      <c r="IVW92" s="209"/>
      <c r="IVX92" s="209"/>
      <c r="IVY92" s="210"/>
      <c r="IVZ92" s="211"/>
      <c r="IWA92" s="209"/>
      <c r="IWC92" s="208"/>
      <c r="IWH92" s="209"/>
      <c r="IWI92" s="209"/>
      <c r="IWJ92" s="209"/>
      <c r="IWK92" s="210"/>
      <c r="IWL92" s="211"/>
      <c r="IWM92" s="209"/>
      <c r="IWO92" s="208"/>
      <c r="IWT92" s="209"/>
      <c r="IWU92" s="209"/>
      <c r="IWV92" s="209"/>
      <c r="IWW92" s="210"/>
      <c r="IWX92" s="211"/>
      <c r="IWY92" s="209"/>
      <c r="IXA92" s="208"/>
      <c r="IXF92" s="209"/>
      <c r="IXG92" s="209"/>
      <c r="IXH92" s="209"/>
      <c r="IXI92" s="210"/>
      <c r="IXJ92" s="211"/>
      <c r="IXK92" s="209"/>
      <c r="IXM92" s="208"/>
      <c r="IXR92" s="209"/>
      <c r="IXS92" s="209"/>
      <c r="IXT92" s="209"/>
      <c r="IXU92" s="210"/>
      <c r="IXV92" s="211"/>
      <c r="IXW92" s="209"/>
      <c r="IXY92" s="208"/>
      <c r="IYD92" s="209"/>
      <c r="IYE92" s="209"/>
      <c r="IYF92" s="209"/>
      <c r="IYG92" s="210"/>
      <c r="IYH92" s="211"/>
      <c r="IYI92" s="209"/>
      <c r="IYK92" s="208"/>
      <c r="IYP92" s="209"/>
      <c r="IYQ92" s="209"/>
      <c r="IYR92" s="209"/>
      <c r="IYS92" s="210"/>
      <c r="IYT92" s="211"/>
      <c r="IYU92" s="209"/>
      <c r="IYW92" s="208"/>
      <c r="IZB92" s="209"/>
      <c r="IZC92" s="209"/>
      <c r="IZD92" s="209"/>
      <c r="IZE92" s="210"/>
      <c r="IZF92" s="211"/>
      <c r="IZG92" s="209"/>
      <c r="IZI92" s="208"/>
      <c r="IZN92" s="209"/>
      <c r="IZO92" s="209"/>
      <c r="IZP92" s="209"/>
      <c r="IZQ92" s="210"/>
      <c r="IZR92" s="211"/>
      <c r="IZS92" s="209"/>
      <c r="IZU92" s="208"/>
      <c r="IZZ92" s="209"/>
      <c r="JAA92" s="209"/>
      <c r="JAB92" s="209"/>
      <c r="JAC92" s="210"/>
      <c r="JAD92" s="211"/>
      <c r="JAE92" s="209"/>
      <c r="JAG92" s="208"/>
      <c r="JAL92" s="209"/>
      <c r="JAM92" s="209"/>
      <c r="JAN92" s="209"/>
      <c r="JAO92" s="210"/>
      <c r="JAP92" s="211"/>
      <c r="JAQ92" s="209"/>
      <c r="JAS92" s="208"/>
      <c r="JAX92" s="209"/>
      <c r="JAY92" s="209"/>
      <c r="JAZ92" s="209"/>
      <c r="JBA92" s="210"/>
      <c r="JBB92" s="211"/>
      <c r="JBC92" s="209"/>
      <c r="JBE92" s="208"/>
      <c r="JBJ92" s="209"/>
      <c r="JBK92" s="209"/>
      <c r="JBL92" s="209"/>
      <c r="JBM92" s="210"/>
      <c r="JBN92" s="211"/>
      <c r="JBO92" s="209"/>
      <c r="JBQ92" s="208"/>
      <c r="JBV92" s="209"/>
      <c r="JBW92" s="209"/>
      <c r="JBX92" s="209"/>
      <c r="JBY92" s="210"/>
      <c r="JBZ92" s="211"/>
      <c r="JCA92" s="209"/>
      <c r="JCC92" s="208"/>
      <c r="JCH92" s="209"/>
      <c r="JCI92" s="209"/>
      <c r="JCJ92" s="209"/>
      <c r="JCK92" s="210"/>
      <c r="JCL92" s="211"/>
      <c r="JCM92" s="209"/>
      <c r="JCO92" s="208"/>
      <c r="JCT92" s="209"/>
      <c r="JCU92" s="209"/>
      <c r="JCV92" s="209"/>
      <c r="JCW92" s="210"/>
      <c r="JCX92" s="211"/>
      <c r="JCY92" s="209"/>
      <c r="JDA92" s="208"/>
      <c r="JDF92" s="209"/>
      <c r="JDG92" s="209"/>
      <c r="JDH92" s="209"/>
      <c r="JDI92" s="210"/>
      <c r="JDJ92" s="211"/>
      <c r="JDK92" s="209"/>
      <c r="JDM92" s="208"/>
      <c r="JDR92" s="209"/>
      <c r="JDS92" s="209"/>
      <c r="JDT92" s="209"/>
      <c r="JDU92" s="210"/>
      <c r="JDV92" s="211"/>
      <c r="JDW92" s="209"/>
      <c r="JDY92" s="208"/>
      <c r="JED92" s="209"/>
      <c r="JEE92" s="209"/>
      <c r="JEF92" s="209"/>
      <c r="JEG92" s="210"/>
      <c r="JEH92" s="211"/>
      <c r="JEI92" s="209"/>
      <c r="JEK92" s="208"/>
      <c r="JEP92" s="209"/>
      <c r="JEQ92" s="209"/>
      <c r="JER92" s="209"/>
      <c r="JES92" s="210"/>
      <c r="JET92" s="211"/>
      <c r="JEU92" s="209"/>
      <c r="JEW92" s="208"/>
      <c r="JFB92" s="209"/>
      <c r="JFC92" s="209"/>
      <c r="JFD92" s="209"/>
      <c r="JFE92" s="210"/>
      <c r="JFF92" s="211"/>
      <c r="JFG92" s="209"/>
      <c r="JFI92" s="208"/>
      <c r="JFN92" s="209"/>
      <c r="JFO92" s="209"/>
      <c r="JFP92" s="209"/>
      <c r="JFQ92" s="210"/>
      <c r="JFR92" s="211"/>
      <c r="JFS92" s="209"/>
      <c r="JFU92" s="208"/>
      <c r="JFZ92" s="209"/>
      <c r="JGA92" s="209"/>
      <c r="JGB92" s="209"/>
      <c r="JGC92" s="210"/>
      <c r="JGD92" s="211"/>
      <c r="JGE92" s="209"/>
      <c r="JGG92" s="208"/>
      <c r="JGL92" s="209"/>
      <c r="JGM92" s="209"/>
      <c r="JGN92" s="209"/>
      <c r="JGO92" s="210"/>
      <c r="JGP92" s="211"/>
      <c r="JGQ92" s="209"/>
      <c r="JGS92" s="208"/>
      <c r="JGX92" s="209"/>
      <c r="JGY92" s="209"/>
      <c r="JGZ92" s="209"/>
      <c r="JHA92" s="210"/>
      <c r="JHB92" s="211"/>
      <c r="JHC92" s="209"/>
      <c r="JHE92" s="208"/>
      <c r="JHJ92" s="209"/>
      <c r="JHK92" s="209"/>
      <c r="JHL92" s="209"/>
      <c r="JHM92" s="210"/>
      <c r="JHN92" s="211"/>
      <c r="JHO92" s="209"/>
      <c r="JHQ92" s="208"/>
      <c r="JHV92" s="209"/>
      <c r="JHW92" s="209"/>
      <c r="JHX92" s="209"/>
      <c r="JHY92" s="210"/>
      <c r="JHZ92" s="211"/>
      <c r="JIA92" s="209"/>
      <c r="JIC92" s="208"/>
      <c r="JIH92" s="209"/>
      <c r="JII92" s="209"/>
      <c r="JIJ92" s="209"/>
      <c r="JIK92" s="210"/>
      <c r="JIL92" s="211"/>
      <c r="JIM92" s="209"/>
      <c r="JIO92" s="208"/>
      <c r="JIT92" s="209"/>
      <c r="JIU92" s="209"/>
      <c r="JIV92" s="209"/>
      <c r="JIW92" s="210"/>
      <c r="JIX92" s="211"/>
      <c r="JIY92" s="209"/>
      <c r="JJA92" s="208"/>
      <c r="JJF92" s="209"/>
      <c r="JJG92" s="209"/>
      <c r="JJH92" s="209"/>
      <c r="JJI92" s="210"/>
      <c r="JJJ92" s="211"/>
      <c r="JJK92" s="209"/>
      <c r="JJM92" s="208"/>
      <c r="JJR92" s="209"/>
      <c r="JJS92" s="209"/>
      <c r="JJT92" s="209"/>
      <c r="JJU92" s="210"/>
      <c r="JJV92" s="211"/>
      <c r="JJW92" s="209"/>
      <c r="JJY92" s="208"/>
      <c r="JKD92" s="209"/>
      <c r="JKE92" s="209"/>
      <c r="JKF92" s="209"/>
      <c r="JKG92" s="210"/>
      <c r="JKH92" s="211"/>
      <c r="JKI92" s="209"/>
      <c r="JKK92" s="208"/>
      <c r="JKP92" s="209"/>
      <c r="JKQ92" s="209"/>
      <c r="JKR92" s="209"/>
      <c r="JKS92" s="210"/>
      <c r="JKT92" s="211"/>
      <c r="JKU92" s="209"/>
      <c r="JKW92" s="208"/>
      <c r="JLB92" s="209"/>
      <c r="JLC92" s="209"/>
      <c r="JLD92" s="209"/>
      <c r="JLE92" s="210"/>
      <c r="JLF92" s="211"/>
      <c r="JLG92" s="209"/>
      <c r="JLI92" s="208"/>
      <c r="JLN92" s="209"/>
      <c r="JLO92" s="209"/>
      <c r="JLP92" s="209"/>
      <c r="JLQ92" s="210"/>
      <c r="JLR92" s="211"/>
      <c r="JLS92" s="209"/>
      <c r="JLU92" s="208"/>
      <c r="JLZ92" s="209"/>
      <c r="JMA92" s="209"/>
      <c r="JMB92" s="209"/>
      <c r="JMC92" s="210"/>
      <c r="JMD92" s="211"/>
      <c r="JME92" s="209"/>
      <c r="JMG92" s="208"/>
      <c r="JML92" s="209"/>
      <c r="JMM92" s="209"/>
      <c r="JMN92" s="209"/>
      <c r="JMO92" s="210"/>
      <c r="JMP92" s="211"/>
      <c r="JMQ92" s="209"/>
      <c r="JMS92" s="208"/>
      <c r="JMX92" s="209"/>
      <c r="JMY92" s="209"/>
      <c r="JMZ92" s="209"/>
      <c r="JNA92" s="210"/>
      <c r="JNB92" s="211"/>
      <c r="JNC92" s="209"/>
      <c r="JNE92" s="208"/>
      <c r="JNJ92" s="209"/>
      <c r="JNK92" s="209"/>
      <c r="JNL92" s="209"/>
      <c r="JNM92" s="210"/>
      <c r="JNN92" s="211"/>
      <c r="JNO92" s="209"/>
      <c r="JNQ92" s="208"/>
      <c r="JNV92" s="209"/>
      <c r="JNW92" s="209"/>
      <c r="JNX92" s="209"/>
      <c r="JNY92" s="210"/>
      <c r="JNZ92" s="211"/>
      <c r="JOA92" s="209"/>
      <c r="JOC92" s="208"/>
      <c r="JOH92" s="209"/>
      <c r="JOI92" s="209"/>
      <c r="JOJ92" s="209"/>
      <c r="JOK92" s="210"/>
      <c r="JOL92" s="211"/>
      <c r="JOM92" s="209"/>
      <c r="JOO92" s="208"/>
      <c r="JOT92" s="209"/>
      <c r="JOU92" s="209"/>
      <c r="JOV92" s="209"/>
      <c r="JOW92" s="210"/>
      <c r="JOX92" s="211"/>
      <c r="JOY92" s="209"/>
      <c r="JPA92" s="208"/>
      <c r="JPF92" s="209"/>
      <c r="JPG92" s="209"/>
      <c r="JPH92" s="209"/>
      <c r="JPI92" s="210"/>
      <c r="JPJ92" s="211"/>
      <c r="JPK92" s="209"/>
      <c r="JPM92" s="208"/>
      <c r="JPR92" s="209"/>
      <c r="JPS92" s="209"/>
      <c r="JPT92" s="209"/>
      <c r="JPU92" s="210"/>
      <c r="JPV92" s="211"/>
      <c r="JPW92" s="209"/>
      <c r="JPY92" s="208"/>
      <c r="JQD92" s="209"/>
      <c r="JQE92" s="209"/>
      <c r="JQF92" s="209"/>
      <c r="JQG92" s="210"/>
      <c r="JQH92" s="211"/>
      <c r="JQI92" s="209"/>
      <c r="JQK92" s="208"/>
      <c r="JQP92" s="209"/>
      <c r="JQQ92" s="209"/>
      <c r="JQR92" s="209"/>
      <c r="JQS92" s="210"/>
      <c r="JQT92" s="211"/>
      <c r="JQU92" s="209"/>
      <c r="JQW92" s="208"/>
      <c r="JRB92" s="209"/>
      <c r="JRC92" s="209"/>
      <c r="JRD92" s="209"/>
      <c r="JRE92" s="210"/>
      <c r="JRF92" s="211"/>
      <c r="JRG92" s="209"/>
      <c r="JRI92" s="208"/>
      <c r="JRN92" s="209"/>
      <c r="JRO92" s="209"/>
      <c r="JRP92" s="209"/>
      <c r="JRQ92" s="210"/>
      <c r="JRR92" s="211"/>
      <c r="JRS92" s="209"/>
      <c r="JRU92" s="208"/>
      <c r="JRZ92" s="209"/>
      <c r="JSA92" s="209"/>
      <c r="JSB92" s="209"/>
      <c r="JSC92" s="210"/>
      <c r="JSD92" s="211"/>
      <c r="JSE92" s="209"/>
      <c r="JSG92" s="208"/>
      <c r="JSL92" s="209"/>
      <c r="JSM92" s="209"/>
      <c r="JSN92" s="209"/>
      <c r="JSO92" s="210"/>
      <c r="JSP92" s="211"/>
      <c r="JSQ92" s="209"/>
      <c r="JSS92" s="208"/>
      <c r="JSX92" s="209"/>
      <c r="JSY92" s="209"/>
      <c r="JSZ92" s="209"/>
      <c r="JTA92" s="210"/>
      <c r="JTB92" s="211"/>
      <c r="JTC92" s="209"/>
      <c r="JTE92" s="208"/>
      <c r="JTJ92" s="209"/>
      <c r="JTK92" s="209"/>
      <c r="JTL92" s="209"/>
      <c r="JTM92" s="210"/>
      <c r="JTN92" s="211"/>
      <c r="JTO92" s="209"/>
      <c r="JTQ92" s="208"/>
      <c r="JTV92" s="209"/>
      <c r="JTW92" s="209"/>
      <c r="JTX92" s="209"/>
      <c r="JTY92" s="210"/>
      <c r="JTZ92" s="211"/>
      <c r="JUA92" s="209"/>
      <c r="JUC92" s="208"/>
      <c r="JUH92" s="209"/>
      <c r="JUI92" s="209"/>
      <c r="JUJ92" s="209"/>
      <c r="JUK92" s="210"/>
      <c r="JUL92" s="211"/>
      <c r="JUM92" s="209"/>
      <c r="JUO92" s="208"/>
      <c r="JUT92" s="209"/>
      <c r="JUU92" s="209"/>
      <c r="JUV92" s="209"/>
      <c r="JUW92" s="210"/>
      <c r="JUX92" s="211"/>
      <c r="JUY92" s="209"/>
      <c r="JVA92" s="208"/>
      <c r="JVF92" s="209"/>
      <c r="JVG92" s="209"/>
      <c r="JVH92" s="209"/>
      <c r="JVI92" s="210"/>
      <c r="JVJ92" s="211"/>
      <c r="JVK92" s="209"/>
      <c r="JVM92" s="208"/>
      <c r="JVR92" s="209"/>
      <c r="JVS92" s="209"/>
      <c r="JVT92" s="209"/>
      <c r="JVU92" s="210"/>
      <c r="JVV92" s="211"/>
      <c r="JVW92" s="209"/>
      <c r="JVY92" s="208"/>
      <c r="JWD92" s="209"/>
      <c r="JWE92" s="209"/>
      <c r="JWF92" s="209"/>
      <c r="JWG92" s="210"/>
      <c r="JWH92" s="211"/>
      <c r="JWI92" s="209"/>
      <c r="JWK92" s="208"/>
      <c r="JWP92" s="209"/>
      <c r="JWQ92" s="209"/>
      <c r="JWR92" s="209"/>
      <c r="JWS92" s="210"/>
      <c r="JWT92" s="211"/>
      <c r="JWU92" s="209"/>
      <c r="JWW92" s="208"/>
      <c r="JXB92" s="209"/>
      <c r="JXC92" s="209"/>
      <c r="JXD92" s="209"/>
      <c r="JXE92" s="210"/>
      <c r="JXF92" s="211"/>
      <c r="JXG92" s="209"/>
      <c r="JXI92" s="208"/>
      <c r="JXN92" s="209"/>
      <c r="JXO92" s="209"/>
      <c r="JXP92" s="209"/>
      <c r="JXQ92" s="210"/>
      <c r="JXR92" s="211"/>
      <c r="JXS92" s="209"/>
      <c r="JXU92" s="208"/>
      <c r="JXZ92" s="209"/>
      <c r="JYA92" s="209"/>
      <c r="JYB92" s="209"/>
      <c r="JYC92" s="210"/>
      <c r="JYD92" s="211"/>
      <c r="JYE92" s="209"/>
      <c r="JYG92" s="208"/>
      <c r="JYL92" s="209"/>
      <c r="JYM92" s="209"/>
      <c r="JYN92" s="209"/>
      <c r="JYO92" s="210"/>
      <c r="JYP92" s="211"/>
      <c r="JYQ92" s="209"/>
      <c r="JYS92" s="208"/>
      <c r="JYX92" s="209"/>
      <c r="JYY92" s="209"/>
      <c r="JYZ92" s="209"/>
      <c r="JZA92" s="210"/>
      <c r="JZB92" s="211"/>
      <c r="JZC92" s="209"/>
      <c r="JZE92" s="208"/>
      <c r="JZJ92" s="209"/>
      <c r="JZK92" s="209"/>
      <c r="JZL92" s="209"/>
      <c r="JZM92" s="210"/>
      <c r="JZN92" s="211"/>
      <c r="JZO92" s="209"/>
      <c r="JZQ92" s="208"/>
      <c r="JZV92" s="209"/>
      <c r="JZW92" s="209"/>
      <c r="JZX92" s="209"/>
      <c r="JZY92" s="210"/>
      <c r="JZZ92" s="211"/>
      <c r="KAA92" s="209"/>
      <c r="KAC92" s="208"/>
      <c r="KAH92" s="209"/>
      <c r="KAI92" s="209"/>
      <c r="KAJ92" s="209"/>
      <c r="KAK92" s="210"/>
      <c r="KAL92" s="211"/>
      <c r="KAM92" s="209"/>
      <c r="KAO92" s="208"/>
      <c r="KAT92" s="209"/>
      <c r="KAU92" s="209"/>
      <c r="KAV92" s="209"/>
      <c r="KAW92" s="210"/>
      <c r="KAX92" s="211"/>
      <c r="KAY92" s="209"/>
      <c r="KBA92" s="208"/>
      <c r="KBF92" s="209"/>
      <c r="KBG92" s="209"/>
      <c r="KBH92" s="209"/>
      <c r="KBI92" s="210"/>
      <c r="KBJ92" s="211"/>
      <c r="KBK92" s="209"/>
      <c r="KBM92" s="208"/>
      <c r="KBR92" s="209"/>
      <c r="KBS92" s="209"/>
      <c r="KBT92" s="209"/>
      <c r="KBU92" s="210"/>
      <c r="KBV92" s="211"/>
      <c r="KBW92" s="209"/>
      <c r="KBY92" s="208"/>
      <c r="KCD92" s="209"/>
      <c r="KCE92" s="209"/>
      <c r="KCF92" s="209"/>
      <c r="KCG92" s="210"/>
      <c r="KCH92" s="211"/>
      <c r="KCI92" s="209"/>
      <c r="KCK92" s="208"/>
      <c r="KCP92" s="209"/>
      <c r="KCQ92" s="209"/>
      <c r="KCR92" s="209"/>
      <c r="KCS92" s="210"/>
      <c r="KCT92" s="211"/>
      <c r="KCU92" s="209"/>
      <c r="KCW92" s="208"/>
      <c r="KDB92" s="209"/>
      <c r="KDC92" s="209"/>
      <c r="KDD92" s="209"/>
      <c r="KDE92" s="210"/>
      <c r="KDF92" s="211"/>
      <c r="KDG92" s="209"/>
      <c r="KDI92" s="208"/>
      <c r="KDN92" s="209"/>
      <c r="KDO92" s="209"/>
      <c r="KDP92" s="209"/>
      <c r="KDQ92" s="210"/>
      <c r="KDR92" s="211"/>
      <c r="KDS92" s="209"/>
      <c r="KDU92" s="208"/>
      <c r="KDZ92" s="209"/>
      <c r="KEA92" s="209"/>
      <c r="KEB92" s="209"/>
      <c r="KEC92" s="210"/>
      <c r="KED92" s="211"/>
      <c r="KEE92" s="209"/>
      <c r="KEG92" s="208"/>
      <c r="KEL92" s="209"/>
      <c r="KEM92" s="209"/>
      <c r="KEN92" s="209"/>
      <c r="KEO92" s="210"/>
      <c r="KEP92" s="211"/>
      <c r="KEQ92" s="209"/>
      <c r="KES92" s="208"/>
      <c r="KEX92" s="209"/>
      <c r="KEY92" s="209"/>
      <c r="KEZ92" s="209"/>
      <c r="KFA92" s="210"/>
      <c r="KFB92" s="211"/>
      <c r="KFC92" s="209"/>
      <c r="KFE92" s="208"/>
      <c r="KFJ92" s="209"/>
      <c r="KFK92" s="209"/>
      <c r="KFL92" s="209"/>
      <c r="KFM92" s="210"/>
      <c r="KFN92" s="211"/>
      <c r="KFO92" s="209"/>
      <c r="KFQ92" s="208"/>
      <c r="KFV92" s="209"/>
      <c r="KFW92" s="209"/>
      <c r="KFX92" s="209"/>
      <c r="KFY92" s="210"/>
      <c r="KFZ92" s="211"/>
      <c r="KGA92" s="209"/>
      <c r="KGC92" s="208"/>
      <c r="KGH92" s="209"/>
      <c r="KGI92" s="209"/>
      <c r="KGJ92" s="209"/>
      <c r="KGK92" s="210"/>
      <c r="KGL92" s="211"/>
      <c r="KGM92" s="209"/>
      <c r="KGO92" s="208"/>
      <c r="KGT92" s="209"/>
      <c r="KGU92" s="209"/>
      <c r="KGV92" s="209"/>
      <c r="KGW92" s="210"/>
      <c r="KGX92" s="211"/>
      <c r="KGY92" s="209"/>
      <c r="KHA92" s="208"/>
      <c r="KHF92" s="209"/>
      <c r="KHG92" s="209"/>
      <c r="KHH92" s="209"/>
      <c r="KHI92" s="210"/>
      <c r="KHJ92" s="211"/>
      <c r="KHK92" s="209"/>
      <c r="KHM92" s="208"/>
      <c r="KHR92" s="209"/>
      <c r="KHS92" s="209"/>
      <c r="KHT92" s="209"/>
      <c r="KHU92" s="210"/>
      <c r="KHV92" s="211"/>
      <c r="KHW92" s="209"/>
      <c r="KHY92" s="208"/>
      <c r="KID92" s="209"/>
      <c r="KIE92" s="209"/>
      <c r="KIF92" s="209"/>
      <c r="KIG92" s="210"/>
      <c r="KIH92" s="211"/>
      <c r="KII92" s="209"/>
      <c r="KIK92" s="208"/>
      <c r="KIP92" s="209"/>
      <c r="KIQ92" s="209"/>
      <c r="KIR92" s="209"/>
      <c r="KIS92" s="210"/>
      <c r="KIT92" s="211"/>
      <c r="KIU92" s="209"/>
      <c r="KIW92" s="208"/>
      <c r="KJB92" s="209"/>
      <c r="KJC92" s="209"/>
      <c r="KJD92" s="209"/>
      <c r="KJE92" s="210"/>
      <c r="KJF92" s="211"/>
      <c r="KJG92" s="209"/>
      <c r="KJI92" s="208"/>
      <c r="KJN92" s="209"/>
      <c r="KJO92" s="209"/>
      <c r="KJP92" s="209"/>
      <c r="KJQ92" s="210"/>
      <c r="KJR92" s="211"/>
      <c r="KJS92" s="209"/>
      <c r="KJU92" s="208"/>
      <c r="KJZ92" s="209"/>
      <c r="KKA92" s="209"/>
      <c r="KKB92" s="209"/>
      <c r="KKC92" s="210"/>
      <c r="KKD92" s="211"/>
      <c r="KKE92" s="209"/>
      <c r="KKG92" s="208"/>
      <c r="KKL92" s="209"/>
      <c r="KKM92" s="209"/>
      <c r="KKN92" s="209"/>
      <c r="KKO92" s="210"/>
      <c r="KKP92" s="211"/>
      <c r="KKQ92" s="209"/>
      <c r="KKS92" s="208"/>
      <c r="KKX92" s="209"/>
      <c r="KKY92" s="209"/>
      <c r="KKZ92" s="209"/>
      <c r="KLA92" s="210"/>
      <c r="KLB92" s="211"/>
      <c r="KLC92" s="209"/>
      <c r="KLE92" s="208"/>
      <c r="KLJ92" s="209"/>
      <c r="KLK92" s="209"/>
      <c r="KLL92" s="209"/>
      <c r="KLM92" s="210"/>
      <c r="KLN92" s="211"/>
      <c r="KLO92" s="209"/>
      <c r="KLQ92" s="208"/>
      <c r="KLV92" s="209"/>
      <c r="KLW92" s="209"/>
      <c r="KLX92" s="209"/>
      <c r="KLY92" s="210"/>
      <c r="KLZ92" s="211"/>
      <c r="KMA92" s="209"/>
      <c r="KMC92" s="208"/>
      <c r="KMH92" s="209"/>
      <c r="KMI92" s="209"/>
      <c r="KMJ92" s="209"/>
      <c r="KMK92" s="210"/>
      <c r="KML92" s="211"/>
      <c r="KMM92" s="209"/>
      <c r="KMO92" s="208"/>
      <c r="KMT92" s="209"/>
      <c r="KMU92" s="209"/>
      <c r="KMV92" s="209"/>
      <c r="KMW92" s="210"/>
      <c r="KMX92" s="211"/>
      <c r="KMY92" s="209"/>
      <c r="KNA92" s="208"/>
      <c r="KNF92" s="209"/>
      <c r="KNG92" s="209"/>
      <c r="KNH92" s="209"/>
      <c r="KNI92" s="210"/>
      <c r="KNJ92" s="211"/>
      <c r="KNK92" s="209"/>
      <c r="KNM92" s="208"/>
      <c r="KNR92" s="209"/>
      <c r="KNS92" s="209"/>
      <c r="KNT92" s="209"/>
      <c r="KNU92" s="210"/>
      <c r="KNV92" s="211"/>
      <c r="KNW92" s="209"/>
      <c r="KNY92" s="208"/>
      <c r="KOD92" s="209"/>
      <c r="KOE92" s="209"/>
      <c r="KOF92" s="209"/>
      <c r="KOG92" s="210"/>
      <c r="KOH92" s="211"/>
      <c r="KOI92" s="209"/>
      <c r="KOK92" s="208"/>
      <c r="KOP92" s="209"/>
      <c r="KOQ92" s="209"/>
      <c r="KOR92" s="209"/>
      <c r="KOS92" s="210"/>
      <c r="KOT92" s="211"/>
      <c r="KOU92" s="209"/>
      <c r="KOW92" s="208"/>
      <c r="KPB92" s="209"/>
      <c r="KPC92" s="209"/>
      <c r="KPD92" s="209"/>
      <c r="KPE92" s="210"/>
      <c r="KPF92" s="211"/>
      <c r="KPG92" s="209"/>
      <c r="KPI92" s="208"/>
      <c r="KPN92" s="209"/>
      <c r="KPO92" s="209"/>
      <c r="KPP92" s="209"/>
      <c r="KPQ92" s="210"/>
      <c r="KPR92" s="211"/>
      <c r="KPS92" s="209"/>
      <c r="KPU92" s="208"/>
      <c r="KPZ92" s="209"/>
      <c r="KQA92" s="209"/>
      <c r="KQB92" s="209"/>
      <c r="KQC92" s="210"/>
      <c r="KQD92" s="211"/>
      <c r="KQE92" s="209"/>
      <c r="KQG92" s="208"/>
      <c r="KQL92" s="209"/>
      <c r="KQM92" s="209"/>
      <c r="KQN92" s="209"/>
      <c r="KQO92" s="210"/>
      <c r="KQP92" s="211"/>
      <c r="KQQ92" s="209"/>
      <c r="KQS92" s="208"/>
      <c r="KQX92" s="209"/>
      <c r="KQY92" s="209"/>
      <c r="KQZ92" s="209"/>
      <c r="KRA92" s="210"/>
      <c r="KRB92" s="211"/>
      <c r="KRC92" s="209"/>
      <c r="KRE92" s="208"/>
      <c r="KRJ92" s="209"/>
      <c r="KRK92" s="209"/>
      <c r="KRL92" s="209"/>
      <c r="KRM92" s="210"/>
      <c r="KRN92" s="211"/>
      <c r="KRO92" s="209"/>
      <c r="KRQ92" s="208"/>
      <c r="KRV92" s="209"/>
      <c r="KRW92" s="209"/>
      <c r="KRX92" s="209"/>
      <c r="KRY92" s="210"/>
      <c r="KRZ92" s="211"/>
      <c r="KSA92" s="209"/>
      <c r="KSC92" s="208"/>
      <c r="KSH92" s="209"/>
      <c r="KSI92" s="209"/>
      <c r="KSJ92" s="209"/>
      <c r="KSK92" s="210"/>
      <c r="KSL92" s="211"/>
      <c r="KSM92" s="209"/>
      <c r="KSO92" s="208"/>
      <c r="KST92" s="209"/>
      <c r="KSU92" s="209"/>
      <c r="KSV92" s="209"/>
      <c r="KSW92" s="210"/>
      <c r="KSX92" s="211"/>
      <c r="KSY92" s="209"/>
      <c r="KTA92" s="208"/>
      <c r="KTF92" s="209"/>
      <c r="KTG92" s="209"/>
      <c r="KTH92" s="209"/>
      <c r="KTI92" s="210"/>
      <c r="KTJ92" s="211"/>
      <c r="KTK92" s="209"/>
      <c r="KTM92" s="208"/>
      <c r="KTR92" s="209"/>
      <c r="KTS92" s="209"/>
      <c r="KTT92" s="209"/>
      <c r="KTU92" s="210"/>
      <c r="KTV92" s="211"/>
      <c r="KTW92" s="209"/>
      <c r="KTY92" s="208"/>
      <c r="KUD92" s="209"/>
      <c r="KUE92" s="209"/>
      <c r="KUF92" s="209"/>
      <c r="KUG92" s="210"/>
      <c r="KUH92" s="211"/>
      <c r="KUI92" s="209"/>
      <c r="KUK92" s="208"/>
      <c r="KUP92" s="209"/>
      <c r="KUQ92" s="209"/>
      <c r="KUR92" s="209"/>
      <c r="KUS92" s="210"/>
      <c r="KUT92" s="211"/>
      <c r="KUU92" s="209"/>
      <c r="KUW92" s="208"/>
      <c r="KVB92" s="209"/>
      <c r="KVC92" s="209"/>
      <c r="KVD92" s="209"/>
      <c r="KVE92" s="210"/>
      <c r="KVF92" s="211"/>
      <c r="KVG92" s="209"/>
      <c r="KVI92" s="208"/>
      <c r="KVN92" s="209"/>
      <c r="KVO92" s="209"/>
      <c r="KVP92" s="209"/>
      <c r="KVQ92" s="210"/>
      <c r="KVR92" s="211"/>
      <c r="KVS92" s="209"/>
      <c r="KVU92" s="208"/>
      <c r="KVZ92" s="209"/>
      <c r="KWA92" s="209"/>
      <c r="KWB92" s="209"/>
      <c r="KWC92" s="210"/>
      <c r="KWD92" s="211"/>
      <c r="KWE92" s="209"/>
      <c r="KWG92" s="208"/>
      <c r="KWL92" s="209"/>
      <c r="KWM92" s="209"/>
      <c r="KWN92" s="209"/>
      <c r="KWO92" s="210"/>
      <c r="KWP92" s="211"/>
      <c r="KWQ92" s="209"/>
      <c r="KWS92" s="208"/>
      <c r="KWX92" s="209"/>
      <c r="KWY92" s="209"/>
      <c r="KWZ92" s="209"/>
      <c r="KXA92" s="210"/>
      <c r="KXB92" s="211"/>
      <c r="KXC92" s="209"/>
      <c r="KXE92" s="208"/>
      <c r="KXJ92" s="209"/>
      <c r="KXK92" s="209"/>
      <c r="KXL92" s="209"/>
      <c r="KXM92" s="210"/>
      <c r="KXN92" s="211"/>
      <c r="KXO92" s="209"/>
      <c r="KXQ92" s="208"/>
      <c r="KXV92" s="209"/>
      <c r="KXW92" s="209"/>
      <c r="KXX92" s="209"/>
      <c r="KXY92" s="210"/>
      <c r="KXZ92" s="211"/>
      <c r="KYA92" s="209"/>
      <c r="KYC92" s="208"/>
      <c r="KYH92" s="209"/>
      <c r="KYI92" s="209"/>
      <c r="KYJ92" s="209"/>
      <c r="KYK92" s="210"/>
      <c r="KYL92" s="211"/>
      <c r="KYM92" s="209"/>
      <c r="KYO92" s="208"/>
      <c r="KYT92" s="209"/>
      <c r="KYU92" s="209"/>
      <c r="KYV92" s="209"/>
      <c r="KYW92" s="210"/>
      <c r="KYX92" s="211"/>
      <c r="KYY92" s="209"/>
      <c r="KZA92" s="208"/>
      <c r="KZF92" s="209"/>
      <c r="KZG92" s="209"/>
      <c r="KZH92" s="209"/>
      <c r="KZI92" s="210"/>
      <c r="KZJ92" s="211"/>
      <c r="KZK92" s="209"/>
      <c r="KZM92" s="208"/>
      <c r="KZR92" s="209"/>
      <c r="KZS92" s="209"/>
      <c r="KZT92" s="209"/>
      <c r="KZU92" s="210"/>
      <c r="KZV92" s="211"/>
      <c r="KZW92" s="209"/>
      <c r="KZY92" s="208"/>
      <c r="LAD92" s="209"/>
      <c r="LAE92" s="209"/>
      <c r="LAF92" s="209"/>
      <c r="LAG92" s="210"/>
      <c r="LAH92" s="211"/>
      <c r="LAI92" s="209"/>
      <c r="LAK92" s="208"/>
      <c r="LAP92" s="209"/>
      <c r="LAQ92" s="209"/>
      <c r="LAR92" s="209"/>
      <c r="LAS92" s="210"/>
      <c r="LAT92" s="211"/>
      <c r="LAU92" s="209"/>
      <c r="LAW92" s="208"/>
      <c r="LBB92" s="209"/>
      <c r="LBC92" s="209"/>
      <c r="LBD92" s="209"/>
      <c r="LBE92" s="210"/>
      <c r="LBF92" s="211"/>
      <c r="LBG92" s="209"/>
      <c r="LBI92" s="208"/>
      <c r="LBN92" s="209"/>
      <c r="LBO92" s="209"/>
      <c r="LBP92" s="209"/>
      <c r="LBQ92" s="210"/>
      <c r="LBR92" s="211"/>
      <c r="LBS92" s="209"/>
      <c r="LBU92" s="208"/>
      <c r="LBZ92" s="209"/>
      <c r="LCA92" s="209"/>
      <c r="LCB92" s="209"/>
      <c r="LCC92" s="210"/>
      <c r="LCD92" s="211"/>
      <c r="LCE92" s="209"/>
      <c r="LCG92" s="208"/>
      <c r="LCL92" s="209"/>
      <c r="LCM92" s="209"/>
      <c r="LCN92" s="209"/>
      <c r="LCO92" s="210"/>
      <c r="LCP92" s="211"/>
      <c r="LCQ92" s="209"/>
      <c r="LCS92" s="208"/>
      <c r="LCX92" s="209"/>
      <c r="LCY92" s="209"/>
      <c r="LCZ92" s="209"/>
      <c r="LDA92" s="210"/>
      <c r="LDB92" s="211"/>
      <c r="LDC92" s="209"/>
      <c r="LDE92" s="208"/>
      <c r="LDJ92" s="209"/>
      <c r="LDK92" s="209"/>
      <c r="LDL92" s="209"/>
      <c r="LDM92" s="210"/>
      <c r="LDN92" s="211"/>
      <c r="LDO92" s="209"/>
      <c r="LDQ92" s="208"/>
      <c r="LDV92" s="209"/>
      <c r="LDW92" s="209"/>
      <c r="LDX92" s="209"/>
      <c r="LDY92" s="210"/>
      <c r="LDZ92" s="211"/>
      <c r="LEA92" s="209"/>
      <c r="LEC92" s="208"/>
      <c r="LEH92" s="209"/>
      <c r="LEI92" s="209"/>
      <c r="LEJ92" s="209"/>
      <c r="LEK92" s="210"/>
      <c r="LEL92" s="211"/>
      <c r="LEM92" s="209"/>
      <c r="LEO92" s="208"/>
      <c r="LET92" s="209"/>
      <c r="LEU92" s="209"/>
      <c r="LEV92" s="209"/>
      <c r="LEW92" s="210"/>
      <c r="LEX92" s="211"/>
      <c r="LEY92" s="209"/>
      <c r="LFA92" s="208"/>
      <c r="LFF92" s="209"/>
      <c r="LFG92" s="209"/>
      <c r="LFH92" s="209"/>
      <c r="LFI92" s="210"/>
      <c r="LFJ92" s="211"/>
      <c r="LFK92" s="209"/>
      <c r="LFM92" s="208"/>
      <c r="LFR92" s="209"/>
      <c r="LFS92" s="209"/>
      <c r="LFT92" s="209"/>
      <c r="LFU92" s="210"/>
      <c r="LFV92" s="211"/>
      <c r="LFW92" s="209"/>
      <c r="LFY92" s="208"/>
      <c r="LGD92" s="209"/>
      <c r="LGE92" s="209"/>
      <c r="LGF92" s="209"/>
      <c r="LGG92" s="210"/>
      <c r="LGH92" s="211"/>
      <c r="LGI92" s="209"/>
      <c r="LGK92" s="208"/>
      <c r="LGP92" s="209"/>
      <c r="LGQ92" s="209"/>
      <c r="LGR92" s="209"/>
      <c r="LGS92" s="210"/>
      <c r="LGT92" s="211"/>
      <c r="LGU92" s="209"/>
      <c r="LGW92" s="208"/>
      <c r="LHB92" s="209"/>
      <c r="LHC92" s="209"/>
      <c r="LHD92" s="209"/>
      <c r="LHE92" s="210"/>
      <c r="LHF92" s="211"/>
      <c r="LHG92" s="209"/>
      <c r="LHI92" s="208"/>
      <c r="LHN92" s="209"/>
      <c r="LHO92" s="209"/>
      <c r="LHP92" s="209"/>
      <c r="LHQ92" s="210"/>
      <c r="LHR92" s="211"/>
      <c r="LHS92" s="209"/>
      <c r="LHU92" s="208"/>
      <c r="LHZ92" s="209"/>
      <c r="LIA92" s="209"/>
      <c r="LIB92" s="209"/>
      <c r="LIC92" s="210"/>
      <c r="LID92" s="211"/>
      <c r="LIE92" s="209"/>
      <c r="LIG92" s="208"/>
      <c r="LIL92" s="209"/>
      <c r="LIM92" s="209"/>
      <c r="LIN92" s="209"/>
      <c r="LIO92" s="210"/>
      <c r="LIP92" s="211"/>
      <c r="LIQ92" s="209"/>
      <c r="LIS92" s="208"/>
      <c r="LIX92" s="209"/>
      <c r="LIY92" s="209"/>
      <c r="LIZ92" s="209"/>
      <c r="LJA92" s="210"/>
      <c r="LJB92" s="211"/>
      <c r="LJC92" s="209"/>
      <c r="LJE92" s="208"/>
      <c r="LJJ92" s="209"/>
      <c r="LJK92" s="209"/>
      <c r="LJL92" s="209"/>
      <c r="LJM92" s="210"/>
      <c r="LJN92" s="211"/>
      <c r="LJO92" s="209"/>
      <c r="LJQ92" s="208"/>
      <c r="LJV92" s="209"/>
      <c r="LJW92" s="209"/>
      <c r="LJX92" s="209"/>
      <c r="LJY92" s="210"/>
      <c r="LJZ92" s="211"/>
      <c r="LKA92" s="209"/>
      <c r="LKC92" s="208"/>
      <c r="LKH92" s="209"/>
      <c r="LKI92" s="209"/>
      <c r="LKJ92" s="209"/>
      <c r="LKK92" s="210"/>
      <c r="LKL92" s="211"/>
      <c r="LKM92" s="209"/>
      <c r="LKO92" s="208"/>
      <c r="LKT92" s="209"/>
      <c r="LKU92" s="209"/>
      <c r="LKV92" s="209"/>
      <c r="LKW92" s="210"/>
      <c r="LKX92" s="211"/>
      <c r="LKY92" s="209"/>
      <c r="LLA92" s="208"/>
      <c r="LLF92" s="209"/>
      <c r="LLG92" s="209"/>
      <c r="LLH92" s="209"/>
      <c r="LLI92" s="210"/>
      <c r="LLJ92" s="211"/>
      <c r="LLK92" s="209"/>
      <c r="LLM92" s="208"/>
      <c r="LLR92" s="209"/>
      <c r="LLS92" s="209"/>
      <c r="LLT92" s="209"/>
      <c r="LLU92" s="210"/>
      <c r="LLV92" s="211"/>
      <c r="LLW92" s="209"/>
      <c r="LLY92" s="208"/>
      <c r="LMD92" s="209"/>
      <c r="LME92" s="209"/>
      <c r="LMF92" s="209"/>
      <c r="LMG92" s="210"/>
      <c r="LMH92" s="211"/>
      <c r="LMI92" s="209"/>
      <c r="LMK92" s="208"/>
      <c r="LMP92" s="209"/>
      <c r="LMQ92" s="209"/>
      <c r="LMR92" s="209"/>
      <c r="LMS92" s="210"/>
      <c r="LMT92" s="211"/>
      <c r="LMU92" s="209"/>
      <c r="LMW92" s="208"/>
      <c r="LNB92" s="209"/>
      <c r="LNC92" s="209"/>
      <c r="LND92" s="209"/>
      <c r="LNE92" s="210"/>
      <c r="LNF92" s="211"/>
      <c r="LNG92" s="209"/>
      <c r="LNI92" s="208"/>
      <c r="LNN92" s="209"/>
      <c r="LNO92" s="209"/>
      <c r="LNP92" s="209"/>
      <c r="LNQ92" s="210"/>
      <c r="LNR92" s="211"/>
      <c r="LNS92" s="209"/>
      <c r="LNU92" s="208"/>
      <c r="LNZ92" s="209"/>
      <c r="LOA92" s="209"/>
      <c r="LOB92" s="209"/>
      <c r="LOC92" s="210"/>
      <c r="LOD92" s="211"/>
      <c r="LOE92" s="209"/>
      <c r="LOG92" s="208"/>
      <c r="LOL92" s="209"/>
      <c r="LOM92" s="209"/>
      <c r="LON92" s="209"/>
      <c r="LOO92" s="210"/>
      <c r="LOP92" s="211"/>
      <c r="LOQ92" s="209"/>
      <c r="LOS92" s="208"/>
      <c r="LOX92" s="209"/>
      <c r="LOY92" s="209"/>
      <c r="LOZ92" s="209"/>
      <c r="LPA92" s="210"/>
      <c r="LPB92" s="211"/>
      <c r="LPC92" s="209"/>
      <c r="LPE92" s="208"/>
      <c r="LPJ92" s="209"/>
      <c r="LPK92" s="209"/>
      <c r="LPL92" s="209"/>
      <c r="LPM92" s="210"/>
      <c r="LPN92" s="211"/>
      <c r="LPO92" s="209"/>
      <c r="LPQ92" s="208"/>
      <c r="LPV92" s="209"/>
      <c r="LPW92" s="209"/>
      <c r="LPX92" s="209"/>
      <c r="LPY92" s="210"/>
      <c r="LPZ92" s="211"/>
      <c r="LQA92" s="209"/>
      <c r="LQC92" s="208"/>
      <c r="LQH92" s="209"/>
      <c r="LQI92" s="209"/>
      <c r="LQJ92" s="209"/>
      <c r="LQK92" s="210"/>
      <c r="LQL92" s="211"/>
      <c r="LQM92" s="209"/>
      <c r="LQO92" s="208"/>
      <c r="LQT92" s="209"/>
      <c r="LQU92" s="209"/>
      <c r="LQV92" s="209"/>
      <c r="LQW92" s="210"/>
      <c r="LQX92" s="211"/>
      <c r="LQY92" s="209"/>
      <c r="LRA92" s="208"/>
      <c r="LRF92" s="209"/>
      <c r="LRG92" s="209"/>
      <c r="LRH92" s="209"/>
      <c r="LRI92" s="210"/>
      <c r="LRJ92" s="211"/>
      <c r="LRK92" s="209"/>
      <c r="LRM92" s="208"/>
      <c r="LRR92" s="209"/>
      <c r="LRS92" s="209"/>
      <c r="LRT92" s="209"/>
      <c r="LRU92" s="210"/>
      <c r="LRV92" s="211"/>
      <c r="LRW92" s="209"/>
      <c r="LRY92" s="208"/>
      <c r="LSD92" s="209"/>
      <c r="LSE92" s="209"/>
      <c r="LSF92" s="209"/>
      <c r="LSG92" s="210"/>
      <c r="LSH92" s="211"/>
      <c r="LSI92" s="209"/>
      <c r="LSK92" s="208"/>
      <c r="LSP92" s="209"/>
      <c r="LSQ92" s="209"/>
      <c r="LSR92" s="209"/>
      <c r="LSS92" s="210"/>
      <c r="LST92" s="211"/>
      <c r="LSU92" s="209"/>
      <c r="LSW92" s="208"/>
      <c r="LTB92" s="209"/>
      <c r="LTC92" s="209"/>
      <c r="LTD92" s="209"/>
      <c r="LTE92" s="210"/>
      <c r="LTF92" s="211"/>
      <c r="LTG92" s="209"/>
      <c r="LTI92" s="208"/>
      <c r="LTN92" s="209"/>
      <c r="LTO92" s="209"/>
      <c r="LTP92" s="209"/>
      <c r="LTQ92" s="210"/>
      <c r="LTR92" s="211"/>
      <c r="LTS92" s="209"/>
      <c r="LTU92" s="208"/>
      <c r="LTZ92" s="209"/>
      <c r="LUA92" s="209"/>
      <c r="LUB92" s="209"/>
      <c r="LUC92" s="210"/>
      <c r="LUD92" s="211"/>
      <c r="LUE92" s="209"/>
      <c r="LUG92" s="208"/>
      <c r="LUL92" s="209"/>
      <c r="LUM92" s="209"/>
      <c r="LUN92" s="209"/>
      <c r="LUO92" s="210"/>
      <c r="LUP92" s="211"/>
      <c r="LUQ92" s="209"/>
      <c r="LUS92" s="208"/>
      <c r="LUX92" s="209"/>
      <c r="LUY92" s="209"/>
      <c r="LUZ92" s="209"/>
      <c r="LVA92" s="210"/>
      <c r="LVB92" s="211"/>
      <c r="LVC92" s="209"/>
      <c r="LVE92" s="208"/>
      <c r="LVJ92" s="209"/>
      <c r="LVK92" s="209"/>
      <c r="LVL92" s="209"/>
      <c r="LVM92" s="210"/>
      <c r="LVN92" s="211"/>
      <c r="LVO92" s="209"/>
      <c r="LVQ92" s="208"/>
      <c r="LVV92" s="209"/>
      <c r="LVW92" s="209"/>
      <c r="LVX92" s="209"/>
      <c r="LVY92" s="210"/>
      <c r="LVZ92" s="211"/>
      <c r="LWA92" s="209"/>
      <c r="LWC92" s="208"/>
      <c r="LWH92" s="209"/>
      <c r="LWI92" s="209"/>
      <c r="LWJ92" s="209"/>
      <c r="LWK92" s="210"/>
      <c r="LWL92" s="211"/>
      <c r="LWM92" s="209"/>
      <c r="LWO92" s="208"/>
      <c r="LWT92" s="209"/>
      <c r="LWU92" s="209"/>
      <c r="LWV92" s="209"/>
      <c r="LWW92" s="210"/>
      <c r="LWX92" s="211"/>
      <c r="LWY92" s="209"/>
      <c r="LXA92" s="208"/>
      <c r="LXF92" s="209"/>
      <c r="LXG92" s="209"/>
      <c r="LXH92" s="209"/>
      <c r="LXI92" s="210"/>
      <c r="LXJ92" s="211"/>
      <c r="LXK92" s="209"/>
      <c r="LXM92" s="208"/>
      <c r="LXR92" s="209"/>
      <c r="LXS92" s="209"/>
      <c r="LXT92" s="209"/>
      <c r="LXU92" s="210"/>
      <c r="LXV92" s="211"/>
      <c r="LXW92" s="209"/>
      <c r="LXY92" s="208"/>
      <c r="LYD92" s="209"/>
      <c r="LYE92" s="209"/>
      <c r="LYF92" s="209"/>
      <c r="LYG92" s="210"/>
      <c r="LYH92" s="211"/>
      <c r="LYI92" s="209"/>
      <c r="LYK92" s="208"/>
      <c r="LYP92" s="209"/>
      <c r="LYQ92" s="209"/>
      <c r="LYR92" s="209"/>
      <c r="LYS92" s="210"/>
      <c r="LYT92" s="211"/>
      <c r="LYU92" s="209"/>
      <c r="LYW92" s="208"/>
      <c r="LZB92" s="209"/>
      <c r="LZC92" s="209"/>
      <c r="LZD92" s="209"/>
      <c r="LZE92" s="210"/>
      <c r="LZF92" s="211"/>
      <c r="LZG92" s="209"/>
      <c r="LZI92" s="208"/>
      <c r="LZN92" s="209"/>
      <c r="LZO92" s="209"/>
      <c r="LZP92" s="209"/>
      <c r="LZQ92" s="210"/>
      <c r="LZR92" s="211"/>
      <c r="LZS92" s="209"/>
      <c r="LZU92" s="208"/>
      <c r="LZZ92" s="209"/>
      <c r="MAA92" s="209"/>
      <c r="MAB92" s="209"/>
      <c r="MAC92" s="210"/>
      <c r="MAD92" s="211"/>
      <c r="MAE92" s="209"/>
      <c r="MAG92" s="208"/>
      <c r="MAL92" s="209"/>
      <c r="MAM92" s="209"/>
      <c r="MAN92" s="209"/>
      <c r="MAO92" s="210"/>
      <c r="MAP92" s="211"/>
      <c r="MAQ92" s="209"/>
      <c r="MAS92" s="208"/>
      <c r="MAX92" s="209"/>
      <c r="MAY92" s="209"/>
      <c r="MAZ92" s="209"/>
      <c r="MBA92" s="210"/>
      <c r="MBB92" s="211"/>
      <c r="MBC92" s="209"/>
      <c r="MBE92" s="208"/>
      <c r="MBJ92" s="209"/>
      <c r="MBK92" s="209"/>
      <c r="MBL92" s="209"/>
      <c r="MBM92" s="210"/>
      <c r="MBN92" s="211"/>
      <c r="MBO92" s="209"/>
      <c r="MBQ92" s="208"/>
      <c r="MBV92" s="209"/>
      <c r="MBW92" s="209"/>
      <c r="MBX92" s="209"/>
      <c r="MBY92" s="210"/>
      <c r="MBZ92" s="211"/>
      <c r="MCA92" s="209"/>
      <c r="MCC92" s="208"/>
      <c r="MCH92" s="209"/>
      <c r="MCI92" s="209"/>
      <c r="MCJ92" s="209"/>
      <c r="MCK92" s="210"/>
      <c r="MCL92" s="211"/>
      <c r="MCM92" s="209"/>
      <c r="MCO92" s="208"/>
      <c r="MCT92" s="209"/>
      <c r="MCU92" s="209"/>
      <c r="MCV92" s="209"/>
      <c r="MCW92" s="210"/>
      <c r="MCX92" s="211"/>
      <c r="MCY92" s="209"/>
      <c r="MDA92" s="208"/>
      <c r="MDF92" s="209"/>
      <c r="MDG92" s="209"/>
      <c r="MDH92" s="209"/>
      <c r="MDI92" s="210"/>
      <c r="MDJ92" s="211"/>
      <c r="MDK92" s="209"/>
      <c r="MDM92" s="208"/>
      <c r="MDR92" s="209"/>
      <c r="MDS92" s="209"/>
      <c r="MDT92" s="209"/>
      <c r="MDU92" s="210"/>
      <c r="MDV92" s="211"/>
      <c r="MDW92" s="209"/>
      <c r="MDY92" s="208"/>
      <c r="MED92" s="209"/>
      <c r="MEE92" s="209"/>
      <c r="MEF92" s="209"/>
      <c r="MEG92" s="210"/>
      <c r="MEH92" s="211"/>
      <c r="MEI92" s="209"/>
      <c r="MEK92" s="208"/>
      <c r="MEP92" s="209"/>
      <c r="MEQ92" s="209"/>
      <c r="MER92" s="209"/>
      <c r="MES92" s="210"/>
      <c r="MET92" s="211"/>
      <c r="MEU92" s="209"/>
      <c r="MEW92" s="208"/>
      <c r="MFB92" s="209"/>
      <c r="MFC92" s="209"/>
      <c r="MFD92" s="209"/>
      <c r="MFE92" s="210"/>
      <c r="MFF92" s="211"/>
      <c r="MFG92" s="209"/>
      <c r="MFI92" s="208"/>
      <c r="MFN92" s="209"/>
      <c r="MFO92" s="209"/>
      <c r="MFP92" s="209"/>
      <c r="MFQ92" s="210"/>
      <c r="MFR92" s="211"/>
      <c r="MFS92" s="209"/>
      <c r="MFU92" s="208"/>
      <c r="MFZ92" s="209"/>
      <c r="MGA92" s="209"/>
      <c r="MGB92" s="209"/>
      <c r="MGC92" s="210"/>
      <c r="MGD92" s="211"/>
      <c r="MGE92" s="209"/>
      <c r="MGG92" s="208"/>
      <c r="MGL92" s="209"/>
      <c r="MGM92" s="209"/>
      <c r="MGN92" s="209"/>
      <c r="MGO92" s="210"/>
      <c r="MGP92" s="211"/>
      <c r="MGQ92" s="209"/>
      <c r="MGS92" s="208"/>
      <c r="MGX92" s="209"/>
      <c r="MGY92" s="209"/>
      <c r="MGZ92" s="209"/>
      <c r="MHA92" s="210"/>
      <c r="MHB92" s="211"/>
      <c r="MHC92" s="209"/>
      <c r="MHE92" s="208"/>
      <c r="MHJ92" s="209"/>
      <c r="MHK92" s="209"/>
      <c r="MHL92" s="209"/>
      <c r="MHM92" s="210"/>
      <c r="MHN92" s="211"/>
      <c r="MHO92" s="209"/>
      <c r="MHQ92" s="208"/>
      <c r="MHV92" s="209"/>
      <c r="MHW92" s="209"/>
      <c r="MHX92" s="209"/>
      <c r="MHY92" s="210"/>
      <c r="MHZ92" s="211"/>
      <c r="MIA92" s="209"/>
      <c r="MIC92" s="208"/>
      <c r="MIH92" s="209"/>
      <c r="MII92" s="209"/>
      <c r="MIJ92" s="209"/>
      <c r="MIK92" s="210"/>
      <c r="MIL92" s="211"/>
      <c r="MIM92" s="209"/>
      <c r="MIO92" s="208"/>
      <c r="MIT92" s="209"/>
      <c r="MIU92" s="209"/>
      <c r="MIV92" s="209"/>
      <c r="MIW92" s="210"/>
      <c r="MIX92" s="211"/>
      <c r="MIY92" s="209"/>
      <c r="MJA92" s="208"/>
      <c r="MJF92" s="209"/>
      <c r="MJG92" s="209"/>
      <c r="MJH92" s="209"/>
      <c r="MJI92" s="210"/>
      <c r="MJJ92" s="211"/>
      <c r="MJK92" s="209"/>
      <c r="MJM92" s="208"/>
      <c r="MJR92" s="209"/>
      <c r="MJS92" s="209"/>
      <c r="MJT92" s="209"/>
      <c r="MJU92" s="210"/>
      <c r="MJV92" s="211"/>
      <c r="MJW92" s="209"/>
      <c r="MJY92" s="208"/>
      <c r="MKD92" s="209"/>
      <c r="MKE92" s="209"/>
      <c r="MKF92" s="209"/>
      <c r="MKG92" s="210"/>
      <c r="MKH92" s="211"/>
      <c r="MKI92" s="209"/>
      <c r="MKK92" s="208"/>
      <c r="MKP92" s="209"/>
      <c r="MKQ92" s="209"/>
      <c r="MKR92" s="209"/>
      <c r="MKS92" s="210"/>
      <c r="MKT92" s="211"/>
      <c r="MKU92" s="209"/>
      <c r="MKW92" s="208"/>
      <c r="MLB92" s="209"/>
      <c r="MLC92" s="209"/>
      <c r="MLD92" s="209"/>
      <c r="MLE92" s="210"/>
      <c r="MLF92" s="211"/>
      <c r="MLG92" s="209"/>
      <c r="MLI92" s="208"/>
      <c r="MLN92" s="209"/>
      <c r="MLO92" s="209"/>
      <c r="MLP92" s="209"/>
      <c r="MLQ92" s="210"/>
      <c r="MLR92" s="211"/>
      <c r="MLS92" s="209"/>
      <c r="MLU92" s="208"/>
      <c r="MLZ92" s="209"/>
      <c r="MMA92" s="209"/>
      <c r="MMB92" s="209"/>
      <c r="MMC92" s="210"/>
      <c r="MMD92" s="211"/>
      <c r="MME92" s="209"/>
      <c r="MMG92" s="208"/>
      <c r="MML92" s="209"/>
      <c r="MMM92" s="209"/>
      <c r="MMN92" s="209"/>
      <c r="MMO92" s="210"/>
      <c r="MMP92" s="211"/>
      <c r="MMQ92" s="209"/>
      <c r="MMS92" s="208"/>
      <c r="MMX92" s="209"/>
      <c r="MMY92" s="209"/>
      <c r="MMZ92" s="209"/>
      <c r="MNA92" s="210"/>
      <c r="MNB92" s="211"/>
      <c r="MNC92" s="209"/>
      <c r="MNE92" s="208"/>
      <c r="MNJ92" s="209"/>
      <c r="MNK92" s="209"/>
      <c r="MNL92" s="209"/>
      <c r="MNM92" s="210"/>
      <c r="MNN92" s="211"/>
      <c r="MNO92" s="209"/>
      <c r="MNQ92" s="208"/>
      <c r="MNV92" s="209"/>
      <c r="MNW92" s="209"/>
      <c r="MNX92" s="209"/>
      <c r="MNY92" s="210"/>
      <c r="MNZ92" s="211"/>
      <c r="MOA92" s="209"/>
      <c r="MOC92" s="208"/>
      <c r="MOH92" s="209"/>
      <c r="MOI92" s="209"/>
      <c r="MOJ92" s="209"/>
      <c r="MOK92" s="210"/>
      <c r="MOL92" s="211"/>
      <c r="MOM92" s="209"/>
      <c r="MOO92" s="208"/>
      <c r="MOT92" s="209"/>
      <c r="MOU92" s="209"/>
      <c r="MOV92" s="209"/>
      <c r="MOW92" s="210"/>
      <c r="MOX92" s="211"/>
      <c r="MOY92" s="209"/>
      <c r="MPA92" s="208"/>
      <c r="MPF92" s="209"/>
      <c r="MPG92" s="209"/>
      <c r="MPH92" s="209"/>
      <c r="MPI92" s="210"/>
      <c r="MPJ92" s="211"/>
      <c r="MPK92" s="209"/>
      <c r="MPM92" s="208"/>
      <c r="MPR92" s="209"/>
      <c r="MPS92" s="209"/>
      <c r="MPT92" s="209"/>
      <c r="MPU92" s="210"/>
      <c r="MPV92" s="211"/>
      <c r="MPW92" s="209"/>
      <c r="MPY92" s="208"/>
      <c r="MQD92" s="209"/>
      <c r="MQE92" s="209"/>
      <c r="MQF92" s="209"/>
      <c r="MQG92" s="210"/>
      <c r="MQH92" s="211"/>
      <c r="MQI92" s="209"/>
      <c r="MQK92" s="208"/>
      <c r="MQP92" s="209"/>
      <c r="MQQ92" s="209"/>
      <c r="MQR92" s="209"/>
      <c r="MQS92" s="210"/>
      <c r="MQT92" s="211"/>
      <c r="MQU92" s="209"/>
      <c r="MQW92" s="208"/>
      <c r="MRB92" s="209"/>
      <c r="MRC92" s="209"/>
      <c r="MRD92" s="209"/>
      <c r="MRE92" s="210"/>
      <c r="MRF92" s="211"/>
      <c r="MRG92" s="209"/>
      <c r="MRI92" s="208"/>
      <c r="MRN92" s="209"/>
      <c r="MRO92" s="209"/>
      <c r="MRP92" s="209"/>
      <c r="MRQ92" s="210"/>
      <c r="MRR92" s="211"/>
      <c r="MRS92" s="209"/>
      <c r="MRU92" s="208"/>
      <c r="MRZ92" s="209"/>
      <c r="MSA92" s="209"/>
      <c r="MSB92" s="209"/>
      <c r="MSC92" s="210"/>
      <c r="MSD92" s="211"/>
      <c r="MSE92" s="209"/>
      <c r="MSG92" s="208"/>
      <c r="MSL92" s="209"/>
      <c r="MSM92" s="209"/>
      <c r="MSN92" s="209"/>
      <c r="MSO92" s="210"/>
      <c r="MSP92" s="211"/>
      <c r="MSQ92" s="209"/>
      <c r="MSS92" s="208"/>
      <c r="MSX92" s="209"/>
      <c r="MSY92" s="209"/>
      <c r="MSZ92" s="209"/>
      <c r="MTA92" s="210"/>
      <c r="MTB92" s="211"/>
      <c r="MTC92" s="209"/>
      <c r="MTE92" s="208"/>
      <c r="MTJ92" s="209"/>
      <c r="MTK92" s="209"/>
      <c r="MTL92" s="209"/>
      <c r="MTM92" s="210"/>
      <c r="MTN92" s="211"/>
      <c r="MTO92" s="209"/>
      <c r="MTQ92" s="208"/>
      <c r="MTV92" s="209"/>
      <c r="MTW92" s="209"/>
      <c r="MTX92" s="209"/>
      <c r="MTY92" s="210"/>
      <c r="MTZ92" s="211"/>
      <c r="MUA92" s="209"/>
      <c r="MUC92" s="208"/>
      <c r="MUH92" s="209"/>
      <c r="MUI92" s="209"/>
      <c r="MUJ92" s="209"/>
      <c r="MUK92" s="210"/>
      <c r="MUL92" s="211"/>
      <c r="MUM92" s="209"/>
      <c r="MUO92" s="208"/>
      <c r="MUT92" s="209"/>
      <c r="MUU92" s="209"/>
      <c r="MUV92" s="209"/>
      <c r="MUW92" s="210"/>
      <c r="MUX92" s="211"/>
      <c r="MUY92" s="209"/>
      <c r="MVA92" s="208"/>
      <c r="MVF92" s="209"/>
      <c r="MVG92" s="209"/>
      <c r="MVH92" s="209"/>
      <c r="MVI92" s="210"/>
      <c r="MVJ92" s="211"/>
      <c r="MVK92" s="209"/>
      <c r="MVM92" s="208"/>
      <c r="MVR92" s="209"/>
      <c r="MVS92" s="209"/>
      <c r="MVT92" s="209"/>
      <c r="MVU92" s="210"/>
      <c r="MVV92" s="211"/>
      <c r="MVW92" s="209"/>
      <c r="MVY92" s="208"/>
      <c r="MWD92" s="209"/>
      <c r="MWE92" s="209"/>
      <c r="MWF92" s="209"/>
      <c r="MWG92" s="210"/>
      <c r="MWH92" s="211"/>
      <c r="MWI92" s="209"/>
      <c r="MWK92" s="208"/>
      <c r="MWP92" s="209"/>
      <c r="MWQ92" s="209"/>
      <c r="MWR92" s="209"/>
      <c r="MWS92" s="210"/>
      <c r="MWT92" s="211"/>
      <c r="MWU92" s="209"/>
      <c r="MWW92" s="208"/>
      <c r="MXB92" s="209"/>
      <c r="MXC92" s="209"/>
      <c r="MXD92" s="209"/>
      <c r="MXE92" s="210"/>
      <c r="MXF92" s="211"/>
      <c r="MXG92" s="209"/>
      <c r="MXI92" s="208"/>
      <c r="MXN92" s="209"/>
      <c r="MXO92" s="209"/>
      <c r="MXP92" s="209"/>
      <c r="MXQ92" s="210"/>
      <c r="MXR92" s="211"/>
      <c r="MXS92" s="209"/>
      <c r="MXU92" s="208"/>
      <c r="MXZ92" s="209"/>
      <c r="MYA92" s="209"/>
      <c r="MYB92" s="209"/>
      <c r="MYC92" s="210"/>
      <c r="MYD92" s="211"/>
      <c r="MYE92" s="209"/>
      <c r="MYG92" s="208"/>
      <c r="MYL92" s="209"/>
      <c r="MYM92" s="209"/>
      <c r="MYN92" s="209"/>
      <c r="MYO92" s="210"/>
      <c r="MYP92" s="211"/>
      <c r="MYQ92" s="209"/>
      <c r="MYS92" s="208"/>
      <c r="MYX92" s="209"/>
      <c r="MYY92" s="209"/>
      <c r="MYZ92" s="209"/>
      <c r="MZA92" s="210"/>
      <c r="MZB92" s="211"/>
      <c r="MZC92" s="209"/>
      <c r="MZE92" s="208"/>
      <c r="MZJ92" s="209"/>
      <c r="MZK92" s="209"/>
      <c r="MZL92" s="209"/>
      <c r="MZM92" s="210"/>
      <c r="MZN92" s="211"/>
      <c r="MZO92" s="209"/>
      <c r="MZQ92" s="208"/>
      <c r="MZV92" s="209"/>
      <c r="MZW92" s="209"/>
      <c r="MZX92" s="209"/>
      <c r="MZY92" s="210"/>
      <c r="MZZ92" s="211"/>
      <c r="NAA92" s="209"/>
      <c r="NAC92" s="208"/>
      <c r="NAH92" s="209"/>
      <c r="NAI92" s="209"/>
      <c r="NAJ92" s="209"/>
      <c r="NAK92" s="210"/>
      <c r="NAL92" s="211"/>
      <c r="NAM92" s="209"/>
      <c r="NAO92" s="208"/>
      <c r="NAT92" s="209"/>
      <c r="NAU92" s="209"/>
      <c r="NAV92" s="209"/>
      <c r="NAW92" s="210"/>
      <c r="NAX92" s="211"/>
      <c r="NAY92" s="209"/>
      <c r="NBA92" s="208"/>
      <c r="NBF92" s="209"/>
      <c r="NBG92" s="209"/>
      <c r="NBH92" s="209"/>
      <c r="NBI92" s="210"/>
      <c r="NBJ92" s="211"/>
      <c r="NBK92" s="209"/>
      <c r="NBM92" s="208"/>
      <c r="NBR92" s="209"/>
      <c r="NBS92" s="209"/>
      <c r="NBT92" s="209"/>
      <c r="NBU92" s="210"/>
      <c r="NBV92" s="211"/>
      <c r="NBW92" s="209"/>
      <c r="NBY92" s="208"/>
      <c r="NCD92" s="209"/>
      <c r="NCE92" s="209"/>
      <c r="NCF92" s="209"/>
      <c r="NCG92" s="210"/>
      <c r="NCH92" s="211"/>
      <c r="NCI92" s="209"/>
      <c r="NCK92" s="208"/>
      <c r="NCP92" s="209"/>
      <c r="NCQ92" s="209"/>
      <c r="NCR92" s="209"/>
      <c r="NCS92" s="210"/>
      <c r="NCT92" s="211"/>
      <c r="NCU92" s="209"/>
      <c r="NCW92" s="208"/>
      <c r="NDB92" s="209"/>
      <c r="NDC92" s="209"/>
      <c r="NDD92" s="209"/>
      <c r="NDE92" s="210"/>
      <c r="NDF92" s="211"/>
      <c r="NDG92" s="209"/>
      <c r="NDI92" s="208"/>
      <c r="NDN92" s="209"/>
      <c r="NDO92" s="209"/>
      <c r="NDP92" s="209"/>
      <c r="NDQ92" s="210"/>
      <c r="NDR92" s="211"/>
      <c r="NDS92" s="209"/>
      <c r="NDU92" s="208"/>
      <c r="NDZ92" s="209"/>
      <c r="NEA92" s="209"/>
      <c r="NEB92" s="209"/>
      <c r="NEC92" s="210"/>
      <c r="NED92" s="211"/>
      <c r="NEE92" s="209"/>
      <c r="NEG92" s="208"/>
      <c r="NEL92" s="209"/>
      <c r="NEM92" s="209"/>
      <c r="NEN92" s="209"/>
      <c r="NEO92" s="210"/>
      <c r="NEP92" s="211"/>
      <c r="NEQ92" s="209"/>
      <c r="NES92" s="208"/>
      <c r="NEX92" s="209"/>
      <c r="NEY92" s="209"/>
      <c r="NEZ92" s="209"/>
      <c r="NFA92" s="210"/>
      <c r="NFB92" s="211"/>
      <c r="NFC92" s="209"/>
      <c r="NFE92" s="208"/>
      <c r="NFJ92" s="209"/>
      <c r="NFK92" s="209"/>
      <c r="NFL92" s="209"/>
      <c r="NFM92" s="210"/>
      <c r="NFN92" s="211"/>
      <c r="NFO92" s="209"/>
      <c r="NFQ92" s="208"/>
      <c r="NFV92" s="209"/>
      <c r="NFW92" s="209"/>
      <c r="NFX92" s="209"/>
      <c r="NFY92" s="210"/>
      <c r="NFZ92" s="211"/>
      <c r="NGA92" s="209"/>
      <c r="NGC92" s="208"/>
      <c r="NGH92" s="209"/>
      <c r="NGI92" s="209"/>
      <c r="NGJ92" s="209"/>
      <c r="NGK92" s="210"/>
      <c r="NGL92" s="211"/>
      <c r="NGM92" s="209"/>
      <c r="NGO92" s="208"/>
      <c r="NGT92" s="209"/>
      <c r="NGU92" s="209"/>
      <c r="NGV92" s="209"/>
      <c r="NGW92" s="210"/>
      <c r="NGX92" s="211"/>
      <c r="NGY92" s="209"/>
      <c r="NHA92" s="208"/>
      <c r="NHF92" s="209"/>
      <c r="NHG92" s="209"/>
      <c r="NHH92" s="209"/>
      <c r="NHI92" s="210"/>
      <c r="NHJ92" s="211"/>
      <c r="NHK92" s="209"/>
      <c r="NHM92" s="208"/>
      <c r="NHR92" s="209"/>
      <c r="NHS92" s="209"/>
      <c r="NHT92" s="209"/>
      <c r="NHU92" s="210"/>
      <c r="NHV92" s="211"/>
      <c r="NHW92" s="209"/>
      <c r="NHY92" s="208"/>
      <c r="NID92" s="209"/>
      <c r="NIE92" s="209"/>
      <c r="NIF92" s="209"/>
      <c r="NIG92" s="210"/>
      <c r="NIH92" s="211"/>
      <c r="NII92" s="209"/>
      <c r="NIK92" s="208"/>
      <c r="NIP92" s="209"/>
      <c r="NIQ92" s="209"/>
      <c r="NIR92" s="209"/>
      <c r="NIS92" s="210"/>
      <c r="NIT92" s="211"/>
      <c r="NIU92" s="209"/>
      <c r="NIW92" s="208"/>
      <c r="NJB92" s="209"/>
      <c r="NJC92" s="209"/>
      <c r="NJD92" s="209"/>
      <c r="NJE92" s="210"/>
      <c r="NJF92" s="211"/>
      <c r="NJG92" s="209"/>
      <c r="NJI92" s="208"/>
      <c r="NJN92" s="209"/>
      <c r="NJO92" s="209"/>
      <c r="NJP92" s="209"/>
      <c r="NJQ92" s="210"/>
      <c r="NJR92" s="211"/>
      <c r="NJS92" s="209"/>
      <c r="NJU92" s="208"/>
      <c r="NJZ92" s="209"/>
      <c r="NKA92" s="209"/>
      <c r="NKB92" s="209"/>
      <c r="NKC92" s="210"/>
      <c r="NKD92" s="211"/>
      <c r="NKE92" s="209"/>
      <c r="NKG92" s="208"/>
      <c r="NKL92" s="209"/>
      <c r="NKM92" s="209"/>
      <c r="NKN92" s="209"/>
      <c r="NKO92" s="210"/>
      <c r="NKP92" s="211"/>
      <c r="NKQ92" s="209"/>
      <c r="NKS92" s="208"/>
      <c r="NKX92" s="209"/>
      <c r="NKY92" s="209"/>
      <c r="NKZ92" s="209"/>
      <c r="NLA92" s="210"/>
      <c r="NLB92" s="211"/>
      <c r="NLC92" s="209"/>
      <c r="NLE92" s="208"/>
      <c r="NLJ92" s="209"/>
      <c r="NLK92" s="209"/>
      <c r="NLL92" s="209"/>
      <c r="NLM92" s="210"/>
      <c r="NLN92" s="211"/>
      <c r="NLO92" s="209"/>
      <c r="NLQ92" s="208"/>
      <c r="NLV92" s="209"/>
      <c r="NLW92" s="209"/>
      <c r="NLX92" s="209"/>
      <c r="NLY92" s="210"/>
      <c r="NLZ92" s="211"/>
      <c r="NMA92" s="209"/>
      <c r="NMC92" s="208"/>
      <c r="NMH92" s="209"/>
      <c r="NMI92" s="209"/>
      <c r="NMJ92" s="209"/>
      <c r="NMK92" s="210"/>
      <c r="NML92" s="211"/>
      <c r="NMM92" s="209"/>
      <c r="NMO92" s="208"/>
      <c r="NMT92" s="209"/>
      <c r="NMU92" s="209"/>
      <c r="NMV92" s="209"/>
      <c r="NMW92" s="210"/>
      <c r="NMX92" s="211"/>
      <c r="NMY92" s="209"/>
      <c r="NNA92" s="208"/>
      <c r="NNF92" s="209"/>
      <c r="NNG92" s="209"/>
      <c r="NNH92" s="209"/>
      <c r="NNI92" s="210"/>
      <c r="NNJ92" s="211"/>
      <c r="NNK92" s="209"/>
      <c r="NNM92" s="208"/>
      <c r="NNR92" s="209"/>
      <c r="NNS92" s="209"/>
      <c r="NNT92" s="209"/>
      <c r="NNU92" s="210"/>
      <c r="NNV92" s="211"/>
      <c r="NNW92" s="209"/>
      <c r="NNY92" s="208"/>
      <c r="NOD92" s="209"/>
      <c r="NOE92" s="209"/>
      <c r="NOF92" s="209"/>
      <c r="NOG92" s="210"/>
      <c r="NOH92" s="211"/>
      <c r="NOI92" s="209"/>
      <c r="NOK92" s="208"/>
      <c r="NOP92" s="209"/>
      <c r="NOQ92" s="209"/>
      <c r="NOR92" s="209"/>
      <c r="NOS92" s="210"/>
      <c r="NOT92" s="211"/>
      <c r="NOU92" s="209"/>
      <c r="NOW92" s="208"/>
      <c r="NPB92" s="209"/>
      <c r="NPC92" s="209"/>
      <c r="NPD92" s="209"/>
      <c r="NPE92" s="210"/>
      <c r="NPF92" s="211"/>
      <c r="NPG92" s="209"/>
      <c r="NPI92" s="208"/>
      <c r="NPN92" s="209"/>
      <c r="NPO92" s="209"/>
      <c r="NPP92" s="209"/>
      <c r="NPQ92" s="210"/>
      <c r="NPR92" s="211"/>
      <c r="NPS92" s="209"/>
      <c r="NPU92" s="208"/>
      <c r="NPZ92" s="209"/>
      <c r="NQA92" s="209"/>
      <c r="NQB92" s="209"/>
      <c r="NQC92" s="210"/>
      <c r="NQD92" s="211"/>
      <c r="NQE92" s="209"/>
      <c r="NQG92" s="208"/>
      <c r="NQL92" s="209"/>
      <c r="NQM92" s="209"/>
      <c r="NQN92" s="209"/>
      <c r="NQO92" s="210"/>
      <c r="NQP92" s="211"/>
      <c r="NQQ92" s="209"/>
      <c r="NQS92" s="208"/>
      <c r="NQX92" s="209"/>
      <c r="NQY92" s="209"/>
      <c r="NQZ92" s="209"/>
      <c r="NRA92" s="210"/>
      <c r="NRB92" s="211"/>
      <c r="NRC92" s="209"/>
      <c r="NRE92" s="208"/>
      <c r="NRJ92" s="209"/>
      <c r="NRK92" s="209"/>
      <c r="NRL92" s="209"/>
      <c r="NRM92" s="210"/>
      <c r="NRN92" s="211"/>
      <c r="NRO92" s="209"/>
      <c r="NRQ92" s="208"/>
      <c r="NRV92" s="209"/>
      <c r="NRW92" s="209"/>
      <c r="NRX92" s="209"/>
      <c r="NRY92" s="210"/>
      <c r="NRZ92" s="211"/>
      <c r="NSA92" s="209"/>
      <c r="NSC92" s="208"/>
      <c r="NSH92" s="209"/>
      <c r="NSI92" s="209"/>
      <c r="NSJ92" s="209"/>
      <c r="NSK92" s="210"/>
      <c r="NSL92" s="211"/>
      <c r="NSM92" s="209"/>
      <c r="NSO92" s="208"/>
      <c r="NST92" s="209"/>
      <c r="NSU92" s="209"/>
      <c r="NSV92" s="209"/>
      <c r="NSW92" s="210"/>
      <c r="NSX92" s="211"/>
      <c r="NSY92" s="209"/>
      <c r="NTA92" s="208"/>
      <c r="NTF92" s="209"/>
      <c r="NTG92" s="209"/>
      <c r="NTH92" s="209"/>
      <c r="NTI92" s="210"/>
      <c r="NTJ92" s="211"/>
      <c r="NTK92" s="209"/>
      <c r="NTM92" s="208"/>
      <c r="NTR92" s="209"/>
      <c r="NTS92" s="209"/>
      <c r="NTT92" s="209"/>
      <c r="NTU92" s="210"/>
      <c r="NTV92" s="211"/>
      <c r="NTW92" s="209"/>
      <c r="NTY92" s="208"/>
      <c r="NUD92" s="209"/>
      <c r="NUE92" s="209"/>
      <c r="NUF92" s="209"/>
      <c r="NUG92" s="210"/>
      <c r="NUH92" s="211"/>
      <c r="NUI92" s="209"/>
      <c r="NUK92" s="208"/>
      <c r="NUP92" s="209"/>
      <c r="NUQ92" s="209"/>
      <c r="NUR92" s="209"/>
      <c r="NUS92" s="210"/>
      <c r="NUT92" s="211"/>
      <c r="NUU92" s="209"/>
      <c r="NUW92" s="208"/>
      <c r="NVB92" s="209"/>
      <c r="NVC92" s="209"/>
      <c r="NVD92" s="209"/>
      <c r="NVE92" s="210"/>
      <c r="NVF92" s="211"/>
      <c r="NVG92" s="209"/>
      <c r="NVI92" s="208"/>
      <c r="NVN92" s="209"/>
      <c r="NVO92" s="209"/>
      <c r="NVP92" s="209"/>
      <c r="NVQ92" s="210"/>
      <c r="NVR92" s="211"/>
      <c r="NVS92" s="209"/>
      <c r="NVU92" s="208"/>
      <c r="NVZ92" s="209"/>
      <c r="NWA92" s="209"/>
      <c r="NWB92" s="209"/>
      <c r="NWC92" s="210"/>
      <c r="NWD92" s="211"/>
      <c r="NWE92" s="209"/>
      <c r="NWG92" s="208"/>
      <c r="NWL92" s="209"/>
      <c r="NWM92" s="209"/>
      <c r="NWN92" s="209"/>
      <c r="NWO92" s="210"/>
      <c r="NWP92" s="211"/>
      <c r="NWQ92" s="209"/>
      <c r="NWS92" s="208"/>
      <c r="NWX92" s="209"/>
      <c r="NWY92" s="209"/>
      <c r="NWZ92" s="209"/>
      <c r="NXA92" s="210"/>
      <c r="NXB92" s="211"/>
      <c r="NXC92" s="209"/>
      <c r="NXE92" s="208"/>
      <c r="NXJ92" s="209"/>
      <c r="NXK92" s="209"/>
      <c r="NXL92" s="209"/>
      <c r="NXM92" s="210"/>
      <c r="NXN92" s="211"/>
      <c r="NXO92" s="209"/>
      <c r="NXQ92" s="208"/>
      <c r="NXV92" s="209"/>
      <c r="NXW92" s="209"/>
      <c r="NXX92" s="209"/>
      <c r="NXY92" s="210"/>
      <c r="NXZ92" s="211"/>
      <c r="NYA92" s="209"/>
      <c r="NYC92" s="208"/>
      <c r="NYH92" s="209"/>
      <c r="NYI92" s="209"/>
      <c r="NYJ92" s="209"/>
      <c r="NYK92" s="210"/>
      <c r="NYL92" s="211"/>
      <c r="NYM92" s="209"/>
      <c r="NYO92" s="208"/>
      <c r="NYT92" s="209"/>
      <c r="NYU92" s="209"/>
      <c r="NYV92" s="209"/>
      <c r="NYW92" s="210"/>
      <c r="NYX92" s="211"/>
      <c r="NYY92" s="209"/>
      <c r="NZA92" s="208"/>
      <c r="NZF92" s="209"/>
      <c r="NZG92" s="209"/>
      <c r="NZH92" s="209"/>
      <c r="NZI92" s="210"/>
      <c r="NZJ92" s="211"/>
      <c r="NZK92" s="209"/>
      <c r="NZM92" s="208"/>
      <c r="NZR92" s="209"/>
      <c r="NZS92" s="209"/>
      <c r="NZT92" s="209"/>
      <c r="NZU92" s="210"/>
      <c r="NZV92" s="211"/>
      <c r="NZW92" s="209"/>
      <c r="NZY92" s="208"/>
      <c r="OAD92" s="209"/>
      <c r="OAE92" s="209"/>
      <c r="OAF92" s="209"/>
      <c r="OAG92" s="210"/>
      <c r="OAH92" s="211"/>
      <c r="OAI92" s="209"/>
      <c r="OAK92" s="208"/>
      <c r="OAP92" s="209"/>
      <c r="OAQ92" s="209"/>
      <c r="OAR92" s="209"/>
      <c r="OAS92" s="210"/>
      <c r="OAT92" s="211"/>
      <c r="OAU92" s="209"/>
      <c r="OAW92" s="208"/>
      <c r="OBB92" s="209"/>
      <c r="OBC92" s="209"/>
      <c r="OBD92" s="209"/>
      <c r="OBE92" s="210"/>
      <c r="OBF92" s="211"/>
      <c r="OBG92" s="209"/>
      <c r="OBI92" s="208"/>
      <c r="OBN92" s="209"/>
      <c r="OBO92" s="209"/>
      <c r="OBP92" s="209"/>
      <c r="OBQ92" s="210"/>
      <c r="OBR92" s="211"/>
      <c r="OBS92" s="209"/>
      <c r="OBU92" s="208"/>
      <c r="OBZ92" s="209"/>
      <c r="OCA92" s="209"/>
      <c r="OCB92" s="209"/>
      <c r="OCC92" s="210"/>
      <c r="OCD92" s="211"/>
      <c r="OCE92" s="209"/>
      <c r="OCG92" s="208"/>
      <c r="OCL92" s="209"/>
      <c r="OCM92" s="209"/>
      <c r="OCN92" s="209"/>
      <c r="OCO92" s="210"/>
      <c r="OCP92" s="211"/>
      <c r="OCQ92" s="209"/>
      <c r="OCS92" s="208"/>
      <c r="OCX92" s="209"/>
      <c r="OCY92" s="209"/>
      <c r="OCZ92" s="209"/>
      <c r="ODA92" s="210"/>
      <c r="ODB92" s="211"/>
      <c r="ODC92" s="209"/>
      <c r="ODE92" s="208"/>
      <c r="ODJ92" s="209"/>
      <c r="ODK92" s="209"/>
      <c r="ODL92" s="209"/>
      <c r="ODM92" s="210"/>
      <c r="ODN92" s="211"/>
      <c r="ODO92" s="209"/>
      <c r="ODQ92" s="208"/>
      <c r="ODV92" s="209"/>
      <c r="ODW92" s="209"/>
      <c r="ODX92" s="209"/>
      <c r="ODY92" s="210"/>
      <c r="ODZ92" s="211"/>
      <c r="OEA92" s="209"/>
      <c r="OEC92" s="208"/>
      <c r="OEH92" s="209"/>
      <c r="OEI92" s="209"/>
      <c r="OEJ92" s="209"/>
      <c r="OEK92" s="210"/>
      <c r="OEL92" s="211"/>
      <c r="OEM92" s="209"/>
      <c r="OEO92" s="208"/>
      <c r="OET92" s="209"/>
      <c r="OEU92" s="209"/>
      <c r="OEV92" s="209"/>
      <c r="OEW92" s="210"/>
      <c r="OEX92" s="211"/>
      <c r="OEY92" s="209"/>
      <c r="OFA92" s="208"/>
      <c r="OFF92" s="209"/>
      <c r="OFG92" s="209"/>
      <c r="OFH92" s="209"/>
      <c r="OFI92" s="210"/>
      <c r="OFJ92" s="211"/>
      <c r="OFK92" s="209"/>
      <c r="OFM92" s="208"/>
      <c r="OFR92" s="209"/>
      <c r="OFS92" s="209"/>
      <c r="OFT92" s="209"/>
      <c r="OFU92" s="210"/>
      <c r="OFV92" s="211"/>
      <c r="OFW92" s="209"/>
      <c r="OFY92" s="208"/>
      <c r="OGD92" s="209"/>
      <c r="OGE92" s="209"/>
      <c r="OGF92" s="209"/>
      <c r="OGG92" s="210"/>
      <c r="OGH92" s="211"/>
      <c r="OGI92" s="209"/>
      <c r="OGK92" s="208"/>
      <c r="OGP92" s="209"/>
      <c r="OGQ92" s="209"/>
      <c r="OGR92" s="209"/>
      <c r="OGS92" s="210"/>
      <c r="OGT92" s="211"/>
      <c r="OGU92" s="209"/>
      <c r="OGW92" s="208"/>
      <c r="OHB92" s="209"/>
      <c r="OHC92" s="209"/>
      <c r="OHD92" s="209"/>
      <c r="OHE92" s="210"/>
      <c r="OHF92" s="211"/>
      <c r="OHG92" s="209"/>
      <c r="OHI92" s="208"/>
      <c r="OHN92" s="209"/>
      <c r="OHO92" s="209"/>
      <c r="OHP92" s="209"/>
      <c r="OHQ92" s="210"/>
      <c r="OHR92" s="211"/>
      <c r="OHS92" s="209"/>
      <c r="OHU92" s="208"/>
      <c r="OHZ92" s="209"/>
      <c r="OIA92" s="209"/>
      <c r="OIB92" s="209"/>
      <c r="OIC92" s="210"/>
      <c r="OID92" s="211"/>
      <c r="OIE92" s="209"/>
      <c r="OIG92" s="208"/>
      <c r="OIL92" s="209"/>
      <c r="OIM92" s="209"/>
      <c r="OIN92" s="209"/>
      <c r="OIO92" s="210"/>
      <c r="OIP92" s="211"/>
      <c r="OIQ92" s="209"/>
      <c r="OIS92" s="208"/>
      <c r="OIX92" s="209"/>
      <c r="OIY92" s="209"/>
      <c r="OIZ92" s="209"/>
      <c r="OJA92" s="210"/>
      <c r="OJB92" s="211"/>
      <c r="OJC92" s="209"/>
      <c r="OJE92" s="208"/>
      <c r="OJJ92" s="209"/>
      <c r="OJK92" s="209"/>
      <c r="OJL92" s="209"/>
      <c r="OJM92" s="210"/>
      <c r="OJN92" s="211"/>
      <c r="OJO92" s="209"/>
      <c r="OJQ92" s="208"/>
      <c r="OJV92" s="209"/>
      <c r="OJW92" s="209"/>
      <c r="OJX92" s="209"/>
      <c r="OJY92" s="210"/>
      <c r="OJZ92" s="211"/>
      <c r="OKA92" s="209"/>
      <c r="OKC92" s="208"/>
      <c r="OKH92" s="209"/>
      <c r="OKI92" s="209"/>
      <c r="OKJ92" s="209"/>
      <c r="OKK92" s="210"/>
      <c r="OKL92" s="211"/>
      <c r="OKM92" s="209"/>
      <c r="OKO92" s="208"/>
      <c r="OKT92" s="209"/>
      <c r="OKU92" s="209"/>
      <c r="OKV92" s="209"/>
      <c r="OKW92" s="210"/>
      <c r="OKX92" s="211"/>
      <c r="OKY92" s="209"/>
      <c r="OLA92" s="208"/>
      <c r="OLF92" s="209"/>
      <c r="OLG92" s="209"/>
      <c r="OLH92" s="209"/>
      <c r="OLI92" s="210"/>
      <c r="OLJ92" s="211"/>
      <c r="OLK92" s="209"/>
      <c r="OLM92" s="208"/>
      <c r="OLR92" s="209"/>
      <c r="OLS92" s="209"/>
      <c r="OLT92" s="209"/>
      <c r="OLU92" s="210"/>
      <c r="OLV92" s="211"/>
      <c r="OLW92" s="209"/>
      <c r="OLY92" s="208"/>
      <c r="OMD92" s="209"/>
      <c r="OME92" s="209"/>
      <c r="OMF92" s="209"/>
      <c r="OMG92" s="210"/>
      <c r="OMH92" s="211"/>
      <c r="OMI92" s="209"/>
      <c r="OMK92" s="208"/>
      <c r="OMP92" s="209"/>
      <c r="OMQ92" s="209"/>
      <c r="OMR92" s="209"/>
      <c r="OMS92" s="210"/>
      <c r="OMT92" s="211"/>
      <c r="OMU92" s="209"/>
      <c r="OMW92" s="208"/>
      <c r="ONB92" s="209"/>
      <c r="ONC92" s="209"/>
      <c r="OND92" s="209"/>
      <c r="ONE92" s="210"/>
      <c r="ONF92" s="211"/>
      <c r="ONG92" s="209"/>
      <c r="ONI92" s="208"/>
      <c r="ONN92" s="209"/>
      <c r="ONO92" s="209"/>
      <c r="ONP92" s="209"/>
      <c r="ONQ92" s="210"/>
      <c r="ONR92" s="211"/>
      <c r="ONS92" s="209"/>
      <c r="ONU92" s="208"/>
      <c r="ONZ92" s="209"/>
      <c r="OOA92" s="209"/>
      <c r="OOB92" s="209"/>
      <c r="OOC92" s="210"/>
      <c r="OOD92" s="211"/>
      <c r="OOE92" s="209"/>
      <c r="OOG92" s="208"/>
      <c r="OOL92" s="209"/>
      <c r="OOM92" s="209"/>
      <c r="OON92" s="209"/>
      <c r="OOO92" s="210"/>
      <c r="OOP92" s="211"/>
      <c r="OOQ92" s="209"/>
      <c r="OOS92" s="208"/>
      <c r="OOX92" s="209"/>
      <c r="OOY92" s="209"/>
      <c r="OOZ92" s="209"/>
      <c r="OPA92" s="210"/>
      <c r="OPB92" s="211"/>
      <c r="OPC92" s="209"/>
      <c r="OPE92" s="208"/>
      <c r="OPJ92" s="209"/>
      <c r="OPK92" s="209"/>
      <c r="OPL92" s="209"/>
      <c r="OPM92" s="210"/>
      <c r="OPN92" s="211"/>
      <c r="OPO92" s="209"/>
      <c r="OPQ92" s="208"/>
      <c r="OPV92" s="209"/>
      <c r="OPW92" s="209"/>
      <c r="OPX92" s="209"/>
      <c r="OPY92" s="210"/>
      <c r="OPZ92" s="211"/>
      <c r="OQA92" s="209"/>
      <c r="OQC92" s="208"/>
      <c r="OQH92" s="209"/>
      <c r="OQI92" s="209"/>
      <c r="OQJ92" s="209"/>
      <c r="OQK92" s="210"/>
      <c r="OQL92" s="211"/>
      <c r="OQM92" s="209"/>
      <c r="OQO92" s="208"/>
      <c r="OQT92" s="209"/>
      <c r="OQU92" s="209"/>
      <c r="OQV92" s="209"/>
      <c r="OQW92" s="210"/>
      <c r="OQX92" s="211"/>
      <c r="OQY92" s="209"/>
      <c r="ORA92" s="208"/>
      <c r="ORF92" s="209"/>
      <c r="ORG92" s="209"/>
      <c r="ORH92" s="209"/>
      <c r="ORI92" s="210"/>
      <c r="ORJ92" s="211"/>
      <c r="ORK92" s="209"/>
      <c r="ORM92" s="208"/>
      <c r="ORR92" s="209"/>
      <c r="ORS92" s="209"/>
      <c r="ORT92" s="209"/>
      <c r="ORU92" s="210"/>
      <c r="ORV92" s="211"/>
      <c r="ORW92" s="209"/>
      <c r="ORY92" s="208"/>
      <c r="OSD92" s="209"/>
      <c r="OSE92" s="209"/>
      <c r="OSF92" s="209"/>
      <c r="OSG92" s="210"/>
      <c r="OSH92" s="211"/>
      <c r="OSI92" s="209"/>
      <c r="OSK92" s="208"/>
      <c r="OSP92" s="209"/>
      <c r="OSQ92" s="209"/>
      <c r="OSR92" s="209"/>
      <c r="OSS92" s="210"/>
      <c r="OST92" s="211"/>
      <c r="OSU92" s="209"/>
      <c r="OSW92" s="208"/>
      <c r="OTB92" s="209"/>
      <c r="OTC92" s="209"/>
      <c r="OTD92" s="209"/>
      <c r="OTE92" s="210"/>
      <c r="OTF92" s="211"/>
      <c r="OTG92" s="209"/>
      <c r="OTI92" s="208"/>
      <c r="OTN92" s="209"/>
      <c r="OTO92" s="209"/>
      <c r="OTP92" s="209"/>
      <c r="OTQ92" s="210"/>
      <c r="OTR92" s="211"/>
      <c r="OTS92" s="209"/>
      <c r="OTU92" s="208"/>
      <c r="OTZ92" s="209"/>
      <c r="OUA92" s="209"/>
      <c r="OUB92" s="209"/>
      <c r="OUC92" s="210"/>
      <c r="OUD92" s="211"/>
      <c r="OUE92" s="209"/>
      <c r="OUG92" s="208"/>
      <c r="OUL92" s="209"/>
      <c r="OUM92" s="209"/>
      <c r="OUN92" s="209"/>
      <c r="OUO92" s="210"/>
      <c r="OUP92" s="211"/>
      <c r="OUQ92" s="209"/>
      <c r="OUS92" s="208"/>
      <c r="OUX92" s="209"/>
      <c r="OUY92" s="209"/>
      <c r="OUZ92" s="209"/>
      <c r="OVA92" s="210"/>
      <c r="OVB92" s="211"/>
      <c r="OVC92" s="209"/>
      <c r="OVE92" s="208"/>
      <c r="OVJ92" s="209"/>
      <c r="OVK92" s="209"/>
      <c r="OVL92" s="209"/>
      <c r="OVM92" s="210"/>
      <c r="OVN92" s="211"/>
      <c r="OVO92" s="209"/>
      <c r="OVQ92" s="208"/>
      <c r="OVV92" s="209"/>
      <c r="OVW92" s="209"/>
      <c r="OVX92" s="209"/>
      <c r="OVY92" s="210"/>
      <c r="OVZ92" s="211"/>
      <c r="OWA92" s="209"/>
      <c r="OWC92" s="208"/>
      <c r="OWH92" s="209"/>
      <c r="OWI92" s="209"/>
      <c r="OWJ92" s="209"/>
      <c r="OWK92" s="210"/>
      <c r="OWL92" s="211"/>
      <c r="OWM92" s="209"/>
      <c r="OWO92" s="208"/>
      <c r="OWT92" s="209"/>
      <c r="OWU92" s="209"/>
      <c r="OWV92" s="209"/>
      <c r="OWW92" s="210"/>
      <c r="OWX92" s="211"/>
      <c r="OWY92" s="209"/>
      <c r="OXA92" s="208"/>
      <c r="OXF92" s="209"/>
      <c r="OXG92" s="209"/>
      <c r="OXH92" s="209"/>
      <c r="OXI92" s="210"/>
      <c r="OXJ92" s="211"/>
      <c r="OXK92" s="209"/>
      <c r="OXM92" s="208"/>
      <c r="OXR92" s="209"/>
      <c r="OXS92" s="209"/>
      <c r="OXT92" s="209"/>
      <c r="OXU92" s="210"/>
      <c r="OXV92" s="211"/>
      <c r="OXW92" s="209"/>
      <c r="OXY92" s="208"/>
      <c r="OYD92" s="209"/>
      <c r="OYE92" s="209"/>
      <c r="OYF92" s="209"/>
      <c r="OYG92" s="210"/>
      <c r="OYH92" s="211"/>
      <c r="OYI92" s="209"/>
      <c r="OYK92" s="208"/>
      <c r="OYP92" s="209"/>
      <c r="OYQ92" s="209"/>
      <c r="OYR92" s="209"/>
      <c r="OYS92" s="210"/>
      <c r="OYT92" s="211"/>
      <c r="OYU92" s="209"/>
      <c r="OYW92" s="208"/>
      <c r="OZB92" s="209"/>
      <c r="OZC92" s="209"/>
      <c r="OZD92" s="209"/>
      <c r="OZE92" s="210"/>
      <c r="OZF92" s="211"/>
      <c r="OZG92" s="209"/>
      <c r="OZI92" s="208"/>
      <c r="OZN92" s="209"/>
      <c r="OZO92" s="209"/>
      <c r="OZP92" s="209"/>
      <c r="OZQ92" s="210"/>
      <c r="OZR92" s="211"/>
      <c r="OZS92" s="209"/>
      <c r="OZU92" s="208"/>
      <c r="OZZ92" s="209"/>
      <c r="PAA92" s="209"/>
      <c r="PAB92" s="209"/>
      <c r="PAC92" s="210"/>
      <c r="PAD92" s="211"/>
      <c r="PAE92" s="209"/>
      <c r="PAG92" s="208"/>
      <c r="PAL92" s="209"/>
      <c r="PAM92" s="209"/>
      <c r="PAN92" s="209"/>
      <c r="PAO92" s="210"/>
      <c r="PAP92" s="211"/>
      <c r="PAQ92" s="209"/>
      <c r="PAS92" s="208"/>
      <c r="PAX92" s="209"/>
      <c r="PAY92" s="209"/>
      <c r="PAZ92" s="209"/>
      <c r="PBA92" s="210"/>
      <c r="PBB92" s="211"/>
      <c r="PBC92" s="209"/>
      <c r="PBE92" s="208"/>
      <c r="PBJ92" s="209"/>
      <c r="PBK92" s="209"/>
      <c r="PBL92" s="209"/>
      <c r="PBM92" s="210"/>
      <c r="PBN92" s="211"/>
      <c r="PBO92" s="209"/>
      <c r="PBQ92" s="208"/>
      <c r="PBV92" s="209"/>
      <c r="PBW92" s="209"/>
      <c r="PBX92" s="209"/>
      <c r="PBY92" s="210"/>
      <c r="PBZ92" s="211"/>
      <c r="PCA92" s="209"/>
      <c r="PCC92" s="208"/>
      <c r="PCH92" s="209"/>
      <c r="PCI92" s="209"/>
      <c r="PCJ92" s="209"/>
      <c r="PCK92" s="210"/>
      <c r="PCL92" s="211"/>
      <c r="PCM92" s="209"/>
      <c r="PCO92" s="208"/>
      <c r="PCT92" s="209"/>
      <c r="PCU92" s="209"/>
      <c r="PCV92" s="209"/>
      <c r="PCW92" s="210"/>
      <c r="PCX92" s="211"/>
      <c r="PCY92" s="209"/>
      <c r="PDA92" s="208"/>
      <c r="PDF92" s="209"/>
      <c r="PDG92" s="209"/>
      <c r="PDH92" s="209"/>
      <c r="PDI92" s="210"/>
      <c r="PDJ92" s="211"/>
      <c r="PDK92" s="209"/>
      <c r="PDM92" s="208"/>
      <c r="PDR92" s="209"/>
      <c r="PDS92" s="209"/>
      <c r="PDT92" s="209"/>
      <c r="PDU92" s="210"/>
      <c r="PDV92" s="211"/>
      <c r="PDW92" s="209"/>
      <c r="PDY92" s="208"/>
      <c r="PED92" s="209"/>
      <c r="PEE92" s="209"/>
      <c r="PEF92" s="209"/>
      <c r="PEG92" s="210"/>
      <c r="PEH92" s="211"/>
      <c r="PEI92" s="209"/>
      <c r="PEK92" s="208"/>
      <c r="PEP92" s="209"/>
      <c r="PEQ92" s="209"/>
      <c r="PER92" s="209"/>
      <c r="PES92" s="210"/>
      <c r="PET92" s="211"/>
      <c r="PEU92" s="209"/>
      <c r="PEW92" s="208"/>
      <c r="PFB92" s="209"/>
      <c r="PFC92" s="209"/>
      <c r="PFD92" s="209"/>
      <c r="PFE92" s="210"/>
      <c r="PFF92" s="211"/>
      <c r="PFG92" s="209"/>
      <c r="PFI92" s="208"/>
      <c r="PFN92" s="209"/>
      <c r="PFO92" s="209"/>
      <c r="PFP92" s="209"/>
      <c r="PFQ92" s="210"/>
      <c r="PFR92" s="211"/>
      <c r="PFS92" s="209"/>
      <c r="PFU92" s="208"/>
      <c r="PFZ92" s="209"/>
      <c r="PGA92" s="209"/>
      <c r="PGB92" s="209"/>
      <c r="PGC92" s="210"/>
      <c r="PGD92" s="211"/>
      <c r="PGE92" s="209"/>
      <c r="PGG92" s="208"/>
      <c r="PGL92" s="209"/>
      <c r="PGM92" s="209"/>
      <c r="PGN92" s="209"/>
      <c r="PGO92" s="210"/>
      <c r="PGP92" s="211"/>
      <c r="PGQ92" s="209"/>
      <c r="PGS92" s="208"/>
      <c r="PGX92" s="209"/>
      <c r="PGY92" s="209"/>
      <c r="PGZ92" s="209"/>
      <c r="PHA92" s="210"/>
      <c r="PHB92" s="211"/>
      <c r="PHC92" s="209"/>
      <c r="PHE92" s="208"/>
      <c r="PHJ92" s="209"/>
      <c r="PHK92" s="209"/>
      <c r="PHL92" s="209"/>
      <c r="PHM92" s="210"/>
      <c r="PHN92" s="211"/>
      <c r="PHO92" s="209"/>
      <c r="PHQ92" s="208"/>
      <c r="PHV92" s="209"/>
      <c r="PHW92" s="209"/>
      <c r="PHX92" s="209"/>
      <c r="PHY92" s="210"/>
      <c r="PHZ92" s="211"/>
      <c r="PIA92" s="209"/>
      <c r="PIC92" s="208"/>
      <c r="PIH92" s="209"/>
      <c r="PII92" s="209"/>
      <c r="PIJ92" s="209"/>
      <c r="PIK92" s="210"/>
      <c r="PIL92" s="211"/>
      <c r="PIM92" s="209"/>
      <c r="PIO92" s="208"/>
      <c r="PIT92" s="209"/>
      <c r="PIU92" s="209"/>
      <c r="PIV92" s="209"/>
      <c r="PIW92" s="210"/>
      <c r="PIX92" s="211"/>
      <c r="PIY92" s="209"/>
      <c r="PJA92" s="208"/>
      <c r="PJF92" s="209"/>
      <c r="PJG92" s="209"/>
      <c r="PJH92" s="209"/>
      <c r="PJI92" s="210"/>
      <c r="PJJ92" s="211"/>
      <c r="PJK92" s="209"/>
      <c r="PJM92" s="208"/>
      <c r="PJR92" s="209"/>
      <c r="PJS92" s="209"/>
      <c r="PJT92" s="209"/>
      <c r="PJU92" s="210"/>
      <c r="PJV92" s="211"/>
      <c r="PJW92" s="209"/>
      <c r="PJY92" s="208"/>
      <c r="PKD92" s="209"/>
      <c r="PKE92" s="209"/>
      <c r="PKF92" s="209"/>
      <c r="PKG92" s="210"/>
      <c r="PKH92" s="211"/>
      <c r="PKI92" s="209"/>
      <c r="PKK92" s="208"/>
      <c r="PKP92" s="209"/>
      <c r="PKQ92" s="209"/>
      <c r="PKR92" s="209"/>
      <c r="PKS92" s="210"/>
      <c r="PKT92" s="211"/>
      <c r="PKU92" s="209"/>
      <c r="PKW92" s="208"/>
      <c r="PLB92" s="209"/>
      <c r="PLC92" s="209"/>
      <c r="PLD92" s="209"/>
      <c r="PLE92" s="210"/>
      <c r="PLF92" s="211"/>
      <c r="PLG92" s="209"/>
      <c r="PLI92" s="208"/>
      <c r="PLN92" s="209"/>
      <c r="PLO92" s="209"/>
      <c r="PLP92" s="209"/>
      <c r="PLQ92" s="210"/>
      <c r="PLR92" s="211"/>
      <c r="PLS92" s="209"/>
      <c r="PLU92" s="208"/>
      <c r="PLZ92" s="209"/>
      <c r="PMA92" s="209"/>
      <c r="PMB92" s="209"/>
      <c r="PMC92" s="210"/>
      <c r="PMD92" s="211"/>
      <c r="PME92" s="209"/>
      <c r="PMG92" s="208"/>
      <c r="PML92" s="209"/>
      <c r="PMM92" s="209"/>
      <c r="PMN92" s="209"/>
      <c r="PMO92" s="210"/>
      <c r="PMP92" s="211"/>
      <c r="PMQ92" s="209"/>
      <c r="PMS92" s="208"/>
      <c r="PMX92" s="209"/>
      <c r="PMY92" s="209"/>
      <c r="PMZ92" s="209"/>
      <c r="PNA92" s="210"/>
      <c r="PNB92" s="211"/>
      <c r="PNC92" s="209"/>
      <c r="PNE92" s="208"/>
      <c r="PNJ92" s="209"/>
      <c r="PNK92" s="209"/>
      <c r="PNL92" s="209"/>
      <c r="PNM92" s="210"/>
      <c r="PNN92" s="211"/>
      <c r="PNO92" s="209"/>
      <c r="PNQ92" s="208"/>
      <c r="PNV92" s="209"/>
      <c r="PNW92" s="209"/>
      <c r="PNX92" s="209"/>
      <c r="PNY92" s="210"/>
      <c r="PNZ92" s="211"/>
      <c r="POA92" s="209"/>
      <c r="POC92" s="208"/>
      <c r="POH92" s="209"/>
      <c r="POI92" s="209"/>
      <c r="POJ92" s="209"/>
      <c r="POK92" s="210"/>
      <c r="POL92" s="211"/>
      <c r="POM92" s="209"/>
      <c r="POO92" s="208"/>
      <c r="POT92" s="209"/>
      <c r="POU92" s="209"/>
      <c r="POV92" s="209"/>
      <c r="POW92" s="210"/>
      <c r="POX92" s="211"/>
      <c r="POY92" s="209"/>
      <c r="PPA92" s="208"/>
      <c r="PPF92" s="209"/>
      <c r="PPG92" s="209"/>
      <c r="PPH92" s="209"/>
      <c r="PPI92" s="210"/>
      <c r="PPJ92" s="211"/>
      <c r="PPK92" s="209"/>
      <c r="PPM92" s="208"/>
      <c r="PPR92" s="209"/>
      <c r="PPS92" s="209"/>
      <c r="PPT92" s="209"/>
      <c r="PPU92" s="210"/>
      <c r="PPV92" s="211"/>
      <c r="PPW92" s="209"/>
      <c r="PPY92" s="208"/>
      <c r="PQD92" s="209"/>
      <c r="PQE92" s="209"/>
      <c r="PQF92" s="209"/>
      <c r="PQG92" s="210"/>
      <c r="PQH92" s="211"/>
      <c r="PQI92" s="209"/>
      <c r="PQK92" s="208"/>
      <c r="PQP92" s="209"/>
      <c r="PQQ92" s="209"/>
      <c r="PQR92" s="209"/>
      <c r="PQS92" s="210"/>
      <c r="PQT92" s="211"/>
      <c r="PQU92" s="209"/>
      <c r="PQW92" s="208"/>
      <c r="PRB92" s="209"/>
      <c r="PRC92" s="209"/>
      <c r="PRD92" s="209"/>
      <c r="PRE92" s="210"/>
      <c r="PRF92" s="211"/>
      <c r="PRG92" s="209"/>
      <c r="PRI92" s="208"/>
      <c r="PRN92" s="209"/>
      <c r="PRO92" s="209"/>
      <c r="PRP92" s="209"/>
      <c r="PRQ92" s="210"/>
      <c r="PRR92" s="211"/>
      <c r="PRS92" s="209"/>
      <c r="PRU92" s="208"/>
      <c r="PRZ92" s="209"/>
      <c r="PSA92" s="209"/>
      <c r="PSB92" s="209"/>
      <c r="PSC92" s="210"/>
      <c r="PSD92" s="211"/>
      <c r="PSE92" s="209"/>
      <c r="PSG92" s="208"/>
      <c r="PSL92" s="209"/>
      <c r="PSM92" s="209"/>
      <c r="PSN92" s="209"/>
      <c r="PSO92" s="210"/>
      <c r="PSP92" s="211"/>
      <c r="PSQ92" s="209"/>
      <c r="PSS92" s="208"/>
      <c r="PSX92" s="209"/>
      <c r="PSY92" s="209"/>
      <c r="PSZ92" s="209"/>
      <c r="PTA92" s="210"/>
      <c r="PTB92" s="211"/>
      <c r="PTC92" s="209"/>
      <c r="PTE92" s="208"/>
      <c r="PTJ92" s="209"/>
      <c r="PTK92" s="209"/>
      <c r="PTL92" s="209"/>
      <c r="PTM92" s="210"/>
      <c r="PTN92" s="211"/>
      <c r="PTO92" s="209"/>
      <c r="PTQ92" s="208"/>
      <c r="PTV92" s="209"/>
      <c r="PTW92" s="209"/>
      <c r="PTX92" s="209"/>
      <c r="PTY92" s="210"/>
      <c r="PTZ92" s="211"/>
      <c r="PUA92" s="209"/>
      <c r="PUC92" s="208"/>
      <c r="PUH92" s="209"/>
      <c r="PUI92" s="209"/>
      <c r="PUJ92" s="209"/>
      <c r="PUK92" s="210"/>
      <c r="PUL92" s="211"/>
      <c r="PUM92" s="209"/>
      <c r="PUO92" s="208"/>
      <c r="PUT92" s="209"/>
      <c r="PUU92" s="209"/>
      <c r="PUV92" s="209"/>
      <c r="PUW92" s="210"/>
      <c r="PUX92" s="211"/>
      <c r="PUY92" s="209"/>
      <c r="PVA92" s="208"/>
      <c r="PVF92" s="209"/>
      <c r="PVG92" s="209"/>
      <c r="PVH92" s="209"/>
      <c r="PVI92" s="210"/>
      <c r="PVJ92" s="211"/>
      <c r="PVK92" s="209"/>
      <c r="PVM92" s="208"/>
      <c r="PVR92" s="209"/>
      <c r="PVS92" s="209"/>
      <c r="PVT92" s="209"/>
      <c r="PVU92" s="210"/>
      <c r="PVV92" s="211"/>
      <c r="PVW92" s="209"/>
      <c r="PVY92" s="208"/>
      <c r="PWD92" s="209"/>
      <c r="PWE92" s="209"/>
      <c r="PWF92" s="209"/>
      <c r="PWG92" s="210"/>
      <c r="PWH92" s="211"/>
      <c r="PWI92" s="209"/>
      <c r="PWK92" s="208"/>
      <c r="PWP92" s="209"/>
      <c r="PWQ92" s="209"/>
      <c r="PWR92" s="209"/>
      <c r="PWS92" s="210"/>
      <c r="PWT92" s="211"/>
      <c r="PWU92" s="209"/>
      <c r="PWW92" s="208"/>
      <c r="PXB92" s="209"/>
      <c r="PXC92" s="209"/>
      <c r="PXD92" s="209"/>
      <c r="PXE92" s="210"/>
      <c r="PXF92" s="211"/>
      <c r="PXG92" s="209"/>
      <c r="PXI92" s="208"/>
      <c r="PXN92" s="209"/>
      <c r="PXO92" s="209"/>
      <c r="PXP92" s="209"/>
      <c r="PXQ92" s="210"/>
      <c r="PXR92" s="211"/>
      <c r="PXS92" s="209"/>
      <c r="PXU92" s="208"/>
      <c r="PXZ92" s="209"/>
      <c r="PYA92" s="209"/>
      <c r="PYB92" s="209"/>
      <c r="PYC92" s="210"/>
      <c r="PYD92" s="211"/>
      <c r="PYE92" s="209"/>
      <c r="PYG92" s="208"/>
      <c r="PYL92" s="209"/>
      <c r="PYM92" s="209"/>
      <c r="PYN92" s="209"/>
      <c r="PYO92" s="210"/>
      <c r="PYP92" s="211"/>
      <c r="PYQ92" s="209"/>
      <c r="PYS92" s="208"/>
      <c r="PYX92" s="209"/>
      <c r="PYY92" s="209"/>
      <c r="PYZ92" s="209"/>
      <c r="PZA92" s="210"/>
      <c r="PZB92" s="211"/>
      <c r="PZC92" s="209"/>
      <c r="PZE92" s="208"/>
      <c r="PZJ92" s="209"/>
      <c r="PZK92" s="209"/>
      <c r="PZL92" s="209"/>
      <c r="PZM92" s="210"/>
      <c r="PZN92" s="211"/>
      <c r="PZO92" s="209"/>
      <c r="PZQ92" s="208"/>
      <c r="PZV92" s="209"/>
      <c r="PZW92" s="209"/>
      <c r="PZX92" s="209"/>
      <c r="PZY92" s="210"/>
      <c r="PZZ92" s="211"/>
      <c r="QAA92" s="209"/>
      <c r="QAC92" s="208"/>
      <c r="QAH92" s="209"/>
      <c r="QAI92" s="209"/>
      <c r="QAJ92" s="209"/>
      <c r="QAK92" s="210"/>
      <c r="QAL92" s="211"/>
      <c r="QAM92" s="209"/>
      <c r="QAO92" s="208"/>
      <c r="QAT92" s="209"/>
      <c r="QAU92" s="209"/>
      <c r="QAV92" s="209"/>
      <c r="QAW92" s="210"/>
      <c r="QAX92" s="211"/>
      <c r="QAY92" s="209"/>
      <c r="QBA92" s="208"/>
      <c r="QBF92" s="209"/>
      <c r="QBG92" s="209"/>
      <c r="QBH92" s="209"/>
      <c r="QBI92" s="210"/>
      <c r="QBJ92" s="211"/>
      <c r="QBK92" s="209"/>
      <c r="QBM92" s="208"/>
      <c r="QBR92" s="209"/>
      <c r="QBS92" s="209"/>
      <c r="QBT92" s="209"/>
      <c r="QBU92" s="210"/>
      <c r="QBV92" s="211"/>
      <c r="QBW92" s="209"/>
      <c r="QBY92" s="208"/>
      <c r="QCD92" s="209"/>
      <c r="QCE92" s="209"/>
      <c r="QCF92" s="209"/>
      <c r="QCG92" s="210"/>
      <c r="QCH92" s="211"/>
      <c r="QCI92" s="209"/>
      <c r="QCK92" s="208"/>
      <c r="QCP92" s="209"/>
      <c r="QCQ92" s="209"/>
      <c r="QCR92" s="209"/>
      <c r="QCS92" s="210"/>
      <c r="QCT92" s="211"/>
      <c r="QCU92" s="209"/>
      <c r="QCW92" s="208"/>
      <c r="QDB92" s="209"/>
      <c r="QDC92" s="209"/>
      <c r="QDD92" s="209"/>
      <c r="QDE92" s="210"/>
      <c r="QDF92" s="211"/>
      <c r="QDG92" s="209"/>
      <c r="QDI92" s="208"/>
      <c r="QDN92" s="209"/>
      <c r="QDO92" s="209"/>
      <c r="QDP92" s="209"/>
      <c r="QDQ92" s="210"/>
      <c r="QDR92" s="211"/>
      <c r="QDS92" s="209"/>
      <c r="QDU92" s="208"/>
      <c r="QDZ92" s="209"/>
      <c r="QEA92" s="209"/>
      <c r="QEB92" s="209"/>
      <c r="QEC92" s="210"/>
      <c r="QED92" s="211"/>
      <c r="QEE92" s="209"/>
      <c r="QEG92" s="208"/>
      <c r="QEL92" s="209"/>
      <c r="QEM92" s="209"/>
      <c r="QEN92" s="209"/>
      <c r="QEO92" s="210"/>
      <c r="QEP92" s="211"/>
      <c r="QEQ92" s="209"/>
      <c r="QES92" s="208"/>
      <c r="QEX92" s="209"/>
      <c r="QEY92" s="209"/>
      <c r="QEZ92" s="209"/>
      <c r="QFA92" s="210"/>
      <c r="QFB92" s="211"/>
      <c r="QFC92" s="209"/>
      <c r="QFE92" s="208"/>
      <c r="QFJ92" s="209"/>
      <c r="QFK92" s="209"/>
      <c r="QFL92" s="209"/>
      <c r="QFM92" s="210"/>
      <c r="QFN92" s="211"/>
      <c r="QFO92" s="209"/>
      <c r="QFQ92" s="208"/>
      <c r="QFV92" s="209"/>
      <c r="QFW92" s="209"/>
      <c r="QFX92" s="209"/>
      <c r="QFY92" s="210"/>
      <c r="QFZ92" s="211"/>
      <c r="QGA92" s="209"/>
      <c r="QGC92" s="208"/>
      <c r="QGH92" s="209"/>
      <c r="QGI92" s="209"/>
      <c r="QGJ92" s="209"/>
      <c r="QGK92" s="210"/>
      <c r="QGL92" s="211"/>
      <c r="QGM92" s="209"/>
      <c r="QGO92" s="208"/>
      <c r="QGT92" s="209"/>
      <c r="QGU92" s="209"/>
      <c r="QGV92" s="209"/>
      <c r="QGW92" s="210"/>
      <c r="QGX92" s="211"/>
      <c r="QGY92" s="209"/>
      <c r="QHA92" s="208"/>
      <c r="QHF92" s="209"/>
      <c r="QHG92" s="209"/>
      <c r="QHH92" s="209"/>
      <c r="QHI92" s="210"/>
      <c r="QHJ92" s="211"/>
      <c r="QHK92" s="209"/>
      <c r="QHM92" s="208"/>
      <c r="QHR92" s="209"/>
      <c r="QHS92" s="209"/>
      <c r="QHT92" s="209"/>
      <c r="QHU92" s="210"/>
      <c r="QHV92" s="211"/>
      <c r="QHW92" s="209"/>
      <c r="QHY92" s="208"/>
      <c r="QID92" s="209"/>
      <c r="QIE92" s="209"/>
      <c r="QIF92" s="209"/>
      <c r="QIG92" s="210"/>
      <c r="QIH92" s="211"/>
      <c r="QII92" s="209"/>
      <c r="QIK92" s="208"/>
      <c r="QIP92" s="209"/>
      <c r="QIQ92" s="209"/>
      <c r="QIR92" s="209"/>
      <c r="QIS92" s="210"/>
      <c r="QIT92" s="211"/>
      <c r="QIU92" s="209"/>
      <c r="QIW92" s="208"/>
      <c r="QJB92" s="209"/>
      <c r="QJC92" s="209"/>
      <c r="QJD92" s="209"/>
      <c r="QJE92" s="210"/>
      <c r="QJF92" s="211"/>
      <c r="QJG92" s="209"/>
      <c r="QJI92" s="208"/>
      <c r="QJN92" s="209"/>
      <c r="QJO92" s="209"/>
      <c r="QJP92" s="209"/>
      <c r="QJQ92" s="210"/>
      <c r="QJR92" s="211"/>
      <c r="QJS92" s="209"/>
      <c r="QJU92" s="208"/>
      <c r="QJZ92" s="209"/>
      <c r="QKA92" s="209"/>
      <c r="QKB92" s="209"/>
      <c r="QKC92" s="210"/>
      <c r="QKD92" s="211"/>
      <c r="QKE92" s="209"/>
      <c r="QKG92" s="208"/>
      <c r="QKL92" s="209"/>
      <c r="QKM92" s="209"/>
      <c r="QKN92" s="209"/>
      <c r="QKO92" s="210"/>
      <c r="QKP92" s="211"/>
      <c r="QKQ92" s="209"/>
      <c r="QKS92" s="208"/>
      <c r="QKX92" s="209"/>
      <c r="QKY92" s="209"/>
      <c r="QKZ92" s="209"/>
      <c r="QLA92" s="210"/>
      <c r="QLB92" s="211"/>
      <c r="QLC92" s="209"/>
      <c r="QLE92" s="208"/>
      <c r="QLJ92" s="209"/>
      <c r="QLK92" s="209"/>
      <c r="QLL92" s="209"/>
      <c r="QLM92" s="210"/>
      <c r="QLN92" s="211"/>
      <c r="QLO92" s="209"/>
      <c r="QLQ92" s="208"/>
      <c r="QLV92" s="209"/>
      <c r="QLW92" s="209"/>
      <c r="QLX92" s="209"/>
      <c r="QLY92" s="210"/>
      <c r="QLZ92" s="211"/>
      <c r="QMA92" s="209"/>
      <c r="QMC92" s="208"/>
      <c r="QMH92" s="209"/>
      <c r="QMI92" s="209"/>
      <c r="QMJ92" s="209"/>
      <c r="QMK92" s="210"/>
      <c r="QML92" s="211"/>
      <c r="QMM92" s="209"/>
      <c r="QMO92" s="208"/>
      <c r="QMT92" s="209"/>
      <c r="QMU92" s="209"/>
      <c r="QMV92" s="209"/>
      <c r="QMW92" s="210"/>
      <c r="QMX92" s="211"/>
      <c r="QMY92" s="209"/>
      <c r="QNA92" s="208"/>
      <c r="QNF92" s="209"/>
      <c r="QNG92" s="209"/>
      <c r="QNH92" s="209"/>
      <c r="QNI92" s="210"/>
      <c r="QNJ92" s="211"/>
      <c r="QNK92" s="209"/>
      <c r="QNM92" s="208"/>
      <c r="QNR92" s="209"/>
      <c r="QNS92" s="209"/>
      <c r="QNT92" s="209"/>
      <c r="QNU92" s="210"/>
      <c r="QNV92" s="211"/>
      <c r="QNW92" s="209"/>
      <c r="QNY92" s="208"/>
      <c r="QOD92" s="209"/>
      <c r="QOE92" s="209"/>
      <c r="QOF92" s="209"/>
      <c r="QOG92" s="210"/>
      <c r="QOH92" s="211"/>
      <c r="QOI92" s="209"/>
      <c r="QOK92" s="208"/>
      <c r="QOP92" s="209"/>
      <c r="QOQ92" s="209"/>
      <c r="QOR92" s="209"/>
      <c r="QOS92" s="210"/>
      <c r="QOT92" s="211"/>
      <c r="QOU92" s="209"/>
      <c r="QOW92" s="208"/>
      <c r="QPB92" s="209"/>
      <c r="QPC92" s="209"/>
      <c r="QPD92" s="209"/>
      <c r="QPE92" s="210"/>
      <c r="QPF92" s="211"/>
      <c r="QPG92" s="209"/>
      <c r="QPI92" s="208"/>
      <c r="QPN92" s="209"/>
      <c r="QPO92" s="209"/>
      <c r="QPP92" s="209"/>
      <c r="QPQ92" s="210"/>
      <c r="QPR92" s="211"/>
      <c r="QPS92" s="209"/>
      <c r="QPU92" s="208"/>
      <c r="QPZ92" s="209"/>
      <c r="QQA92" s="209"/>
      <c r="QQB92" s="209"/>
      <c r="QQC92" s="210"/>
      <c r="QQD92" s="211"/>
      <c r="QQE92" s="209"/>
      <c r="QQG92" s="208"/>
      <c r="QQL92" s="209"/>
      <c r="QQM92" s="209"/>
      <c r="QQN92" s="209"/>
      <c r="QQO92" s="210"/>
      <c r="QQP92" s="211"/>
      <c r="QQQ92" s="209"/>
      <c r="QQS92" s="208"/>
      <c r="QQX92" s="209"/>
      <c r="QQY92" s="209"/>
      <c r="QQZ92" s="209"/>
      <c r="QRA92" s="210"/>
      <c r="QRB92" s="211"/>
      <c r="QRC92" s="209"/>
      <c r="QRE92" s="208"/>
      <c r="QRJ92" s="209"/>
      <c r="QRK92" s="209"/>
      <c r="QRL92" s="209"/>
      <c r="QRM92" s="210"/>
      <c r="QRN92" s="211"/>
      <c r="QRO92" s="209"/>
      <c r="QRQ92" s="208"/>
      <c r="QRV92" s="209"/>
      <c r="QRW92" s="209"/>
      <c r="QRX92" s="209"/>
      <c r="QRY92" s="210"/>
      <c r="QRZ92" s="211"/>
      <c r="QSA92" s="209"/>
      <c r="QSC92" s="208"/>
      <c r="QSH92" s="209"/>
      <c r="QSI92" s="209"/>
      <c r="QSJ92" s="209"/>
      <c r="QSK92" s="210"/>
      <c r="QSL92" s="211"/>
      <c r="QSM92" s="209"/>
      <c r="QSO92" s="208"/>
      <c r="QST92" s="209"/>
      <c r="QSU92" s="209"/>
      <c r="QSV92" s="209"/>
      <c r="QSW92" s="210"/>
      <c r="QSX92" s="211"/>
      <c r="QSY92" s="209"/>
      <c r="QTA92" s="208"/>
      <c r="QTF92" s="209"/>
      <c r="QTG92" s="209"/>
      <c r="QTH92" s="209"/>
      <c r="QTI92" s="210"/>
      <c r="QTJ92" s="211"/>
      <c r="QTK92" s="209"/>
      <c r="QTM92" s="208"/>
      <c r="QTR92" s="209"/>
      <c r="QTS92" s="209"/>
      <c r="QTT92" s="209"/>
      <c r="QTU92" s="210"/>
      <c r="QTV92" s="211"/>
      <c r="QTW92" s="209"/>
      <c r="QTY92" s="208"/>
      <c r="QUD92" s="209"/>
      <c r="QUE92" s="209"/>
      <c r="QUF92" s="209"/>
      <c r="QUG92" s="210"/>
      <c r="QUH92" s="211"/>
      <c r="QUI92" s="209"/>
      <c r="QUK92" s="208"/>
      <c r="QUP92" s="209"/>
      <c r="QUQ92" s="209"/>
      <c r="QUR92" s="209"/>
      <c r="QUS92" s="210"/>
      <c r="QUT92" s="211"/>
      <c r="QUU92" s="209"/>
      <c r="QUW92" s="208"/>
      <c r="QVB92" s="209"/>
      <c r="QVC92" s="209"/>
      <c r="QVD92" s="209"/>
      <c r="QVE92" s="210"/>
      <c r="QVF92" s="211"/>
      <c r="QVG92" s="209"/>
      <c r="QVI92" s="208"/>
      <c r="QVN92" s="209"/>
      <c r="QVO92" s="209"/>
      <c r="QVP92" s="209"/>
      <c r="QVQ92" s="210"/>
      <c r="QVR92" s="211"/>
      <c r="QVS92" s="209"/>
      <c r="QVU92" s="208"/>
      <c r="QVZ92" s="209"/>
      <c r="QWA92" s="209"/>
      <c r="QWB92" s="209"/>
      <c r="QWC92" s="210"/>
      <c r="QWD92" s="211"/>
      <c r="QWE92" s="209"/>
      <c r="QWG92" s="208"/>
      <c r="QWL92" s="209"/>
      <c r="QWM92" s="209"/>
      <c r="QWN92" s="209"/>
      <c r="QWO92" s="210"/>
      <c r="QWP92" s="211"/>
      <c r="QWQ92" s="209"/>
      <c r="QWS92" s="208"/>
      <c r="QWX92" s="209"/>
      <c r="QWY92" s="209"/>
      <c r="QWZ92" s="209"/>
      <c r="QXA92" s="210"/>
      <c r="QXB92" s="211"/>
      <c r="QXC92" s="209"/>
      <c r="QXE92" s="208"/>
      <c r="QXJ92" s="209"/>
      <c r="QXK92" s="209"/>
      <c r="QXL92" s="209"/>
      <c r="QXM92" s="210"/>
      <c r="QXN92" s="211"/>
      <c r="QXO92" s="209"/>
      <c r="QXQ92" s="208"/>
      <c r="QXV92" s="209"/>
      <c r="QXW92" s="209"/>
      <c r="QXX92" s="209"/>
      <c r="QXY92" s="210"/>
      <c r="QXZ92" s="211"/>
      <c r="QYA92" s="209"/>
      <c r="QYC92" s="208"/>
      <c r="QYH92" s="209"/>
      <c r="QYI92" s="209"/>
      <c r="QYJ92" s="209"/>
      <c r="QYK92" s="210"/>
      <c r="QYL92" s="211"/>
      <c r="QYM92" s="209"/>
      <c r="QYO92" s="208"/>
      <c r="QYT92" s="209"/>
      <c r="QYU92" s="209"/>
      <c r="QYV92" s="209"/>
      <c r="QYW92" s="210"/>
      <c r="QYX92" s="211"/>
      <c r="QYY92" s="209"/>
      <c r="QZA92" s="208"/>
      <c r="QZF92" s="209"/>
      <c r="QZG92" s="209"/>
      <c r="QZH92" s="209"/>
      <c r="QZI92" s="210"/>
      <c r="QZJ92" s="211"/>
      <c r="QZK92" s="209"/>
      <c r="QZM92" s="208"/>
      <c r="QZR92" s="209"/>
      <c r="QZS92" s="209"/>
      <c r="QZT92" s="209"/>
      <c r="QZU92" s="210"/>
      <c r="QZV92" s="211"/>
      <c r="QZW92" s="209"/>
      <c r="QZY92" s="208"/>
      <c r="RAD92" s="209"/>
      <c r="RAE92" s="209"/>
      <c r="RAF92" s="209"/>
      <c r="RAG92" s="210"/>
      <c r="RAH92" s="211"/>
      <c r="RAI92" s="209"/>
      <c r="RAK92" s="208"/>
      <c r="RAP92" s="209"/>
      <c r="RAQ92" s="209"/>
      <c r="RAR92" s="209"/>
      <c r="RAS92" s="210"/>
      <c r="RAT92" s="211"/>
      <c r="RAU92" s="209"/>
      <c r="RAW92" s="208"/>
      <c r="RBB92" s="209"/>
      <c r="RBC92" s="209"/>
      <c r="RBD92" s="209"/>
      <c r="RBE92" s="210"/>
      <c r="RBF92" s="211"/>
      <c r="RBG92" s="209"/>
      <c r="RBI92" s="208"/>
      <c r="RBN92" s="209"/>
      <c r="RBO92" s="209"/>
      <c r="RBP92" s="209"/>
      <c r="RBQ92" s="210"/>
      <c r="RBR92" s="211"/>
      <c r="RBS92" s="209"/>
      <c r="RBU92" s="208"/>
      <c r="RBZ92" s="209"/>
      <c r="RCA92" s="209"/>
      <c r="RCB92" s="209"/>
      <c r="RCC92" s="210"/>
      <c r="RCD92" s="211"/>
      <c r="RCE92" s="209"/>
      <c r="RCG92" s="208"/>
      <c r="RCL92" s="209"/>
      <c r="RCM92" s="209"/>
      <c r="RCN92" s="209"/>
      <c r="RCO92" s="210"/>
      <c r="RCP92" s="211"/>
      <c r="RCQ92" s="209"/>
      <c r="RCS92" s="208"/>
      <c r="RCX92" s="209"/>
      <c r="RCY92" s="209"/>
      <c r="RCZ92" s="209"/>
      <c r="RDA92" s="210"/>
      <c r="RDB92" s="211"/>
      <c r="RDC92" s="209"/>
      <c r="RDE92" s="208"/>
      <c r="RDJ92" s="209"/>
      <c r="RDK92" s="209"/>
      <c r="RDL92" s="209"/>
      <c r="RDM92" s="210"/>
      <c r="RDN92" s="211"/>
      <c r="RDO92" s="209"/>
      <c r="RDQ92" s="208"/>
      <c r="RDV92" s="209"/>
      <c r="RDW92" s="209"/>
      <c r="RDX92" s="209"/>
      <c r="RDY92" s="210"/>
      <c r="RDZ92" s="211"/>
      <c r="REA92" s="209"/>
      <c r="REC92" s="208"/>
      <c r="REH92" s="209"/>
      <c r="REI92" s="209"/>
      <c r="REJ92" s="209"/>
      <c r="REK92" s="210"/>
      <c r="REL92" s="211"/>
      <c r="REM92" s="209"/>
      <c r="REO92" s="208"/>
      <c r="RET92" s="209"/>
      <c r="REU92" s="209"/>
      <c r="REV92" s="209"/>
      <c r="REW92" s="210"/>
      <c r="REX92" s="211"/>
      <c r="REY92" s="209"/>
      <c r="RFA92" s="208"/>
      <c r="RFF92" s="209"/>
      <c r="RFG92" s="209"/>
      <c r="RFH92" s="209"/>
      <c r="RFI92" s="210"/>
      <c r="RFJ92" s="211"/>
      <c r="RFK92" s="209"/>
      <c r="RFM92" s="208"/>
      <c r="RFR92" s="209"/>
      <c r="RFS92" s="209"/>
      <c r="RFT92" s="209"/>
      <c r="RFU92" s="210"/>
      <c r="RFV92" s="211"/>
      <c r="RFW92" s="209"/>
      <c r="RFY92" s="208"/>
      <c r="RGD92" s="209"/>
      <c r="RGE92" s="209"/>
      <c r="RGF92" s="209"/>
      <c r="RGG92" s="210"/>
      <c r="RGH92" s="211"/>
      <c r="RGI92" s="209"/>
      <c r="RGK92" s="208"/>
      <c r="RGP92" s="209"/>
      <c r="RGQ92" s="209"/>
      <c r="RGR92" s="209"/>
      <c r="RGS92" s="210"/>
      <c r="RGT92" s="211"/>
      <c r="RGU92" s="209"/>
      <c r="RGW92" s="208"/>
      <c r="RHB92" s="209"/>
      <c r="RHC92" s="209"/>
      <c r="RHD92" s="209"/>
      <c r="RHE92" s="210"/>
      <c r="RHF92" s="211"/>
      <c r="RHG92" s="209"/>
      <c r="RHI92" s="208"/>
      <c r="RHN92" s="209"/>
      <c r="RHO92" s="209"/>
      <c r="RHP92" s="209"/>
      <c r="RHQ92" s="210"/>
      <c r="RHR92" s="211"/>
      <c r="RHS92" s="209"/>
      <c r="RHU92" s="208"/>
      <c r="RHZ92" s="209"/>
      <c r="RIA92" s="209"/>
      <c r="RIB92" s="209"/>
      <c r="RIC92" s="210"/>
      <c r="RID92" s="211"/>
      <c r="RIE92" s="209"/>
      <c r="RIG92" s="208"/>
      <c r="RIL92" s="209"/>
      <c r="RIM92" s="209"/>
      <c r="RIN92" s="209"/>
      <c r="RIO92" s="210"/>
      <c r="RIP92" s="211"/>
      <c r="RIQ92" s="209"/>
      <c r="RIS92" s="208"/>
      <c r="RIX92" s="209"/>
      <c r="RIY92" s="209"/>
      <c r="RIZ92" s="209"/>
      <c r="RJA92" s="210"/>
      <c r="RJB92" s="211"/>
      <c r="RJC92" s="209"/>
      <c r="RJE92" s="208"/>
      <c r="RJJ92" s="209"/>
      <c r="RJK92" s="209"/>
      <c r="RJL92" s="209"/>
      <c r="RJM92" s="210"/>
      <c r="RJN92" s="211"/>
      <c r="RJO92" s="209"/>
      <c r="RJQ92" s="208"/>
      <c r="RJV92" s="209"/>
      <c r="RJW92" s="209"/>
      <c r="RJX92" s="209"/>
      <c r="RJY92" s="210"/>
      <c r="RJZ92" s="211"/>
      <c r="RKA92" s="209"/>
      <c r="RKC92" s="208"/>
      <c r="RKH92" s="209"/>
      <c r="RKI92" s="209"/>
      <c r="RKJ92" s="209"/>
      <c r="RKK92" s="210"/>
      <c r="RKL92" s="211"/>
      <c r="RKM92" s="209"/>
      <c r="RKO92" s="208"/>
      <c r="RKT92" s="209"/>
      <c r="RKU92" s="209"/>
      <c r="RKV92" s="209"/>
      <c r="RKW92" s="210"/>
      <c r="RKX92" s="211"/>
      <c r="RKY92" s="209"/>
      <c r="RLA92" s="208"/>
      <c r="RLF92" s="209"/>
      <c r="RLG92" s="209"/>
      <c r="RLH92" s="209"/>
      <c r="RLI92" s="210"/>
      <c r="RLJ92" s="211"/>
      <c r="RLK92" s="209"/>
      <c r="RLM92" s="208"/>
      <c r="RLR92" s="209"/>
      <c r="RLS92" s="209"/>
      <c r="RLT92" s="209"/>
      <c r="RLU92" s="210"/>
      <c r="RLV92" s="211"/>
      <c r="RLW92" s="209"/>
      <c r="RLY92" s="208"/>
      <c r="RMD92" s="209"/>
      <c r="RME92" s="209"/>
      <c r="RMF92" s="209"/>
      <c r="RMG92" s="210"/>
      <c r="RMH92" s="211"/>
      <c r="RMI92" s="209"/>
      <c r="RMK92" s="208"/>
      <c r="RMP92" s="209"/>
      <c r="RMQ92" s="209"/>
      <c r="RMR92" s="209"/>
      <c r="RMS92" s="210"/>
      <c r="RMT92" s="211"/>
      <c r="RMU92" s="209"/>
      <c r="RMW92" s="208"/>
      <c r="RNB92" s="209"/>
      <c r="RNC92" s="209"/>
      <c r="RND92" s="209"/>
      <c r="RNE92" s="210"/>
      <c r="RNF92" s="211"/>
      <c r="RNG92" s="209"/>
      <c r="RNI92" s="208"/>
      <c r="RNN92" s="209"/>
      <c r="RNO92" s="209"/>
      <c r="RNP92" s="209"/>
      <c r="RNQ92" s="210"/>
      <c r="RNR92" s="211"/>
      <c r="RNS92" s="209"/>
      <c r="RNU92" s="208"/>
      <c r="RNZ92" s="209"/>
      <c r="ROA92" s="209"/>
      <c r="ROB92" s="209"/>
      <c r="ROC92" s="210"/>
      <c r="ROD92" s="211"/>
      <c r="ROE92" s="209"/>
      <c r="ROG92" s="208"/>
      <c r="ROL92" s="209"/>
      <c r="ROM92" s="209"/>
      <c r="RON92" s="209"/>
      <c r="ROO92" s="210"/>
      <c r="ROP92" s="211"/>
      <c r="ROQ92" s="209"/>
      <c r="ROS92" s="208"/>
      <c r="ROX92" s="209"/>
      <c r="ROY92" s="209"/>
      <c r="ROZ92" s="209"/>
      <c r="RPA92" s="210"/>
      <c r="RPB92" s="211"/>
      <c r="RPC92" s="209"/>
      <c r="RPE92" s="208"/>
      <c r="RPJ92" s="209"/>
      <c r="RPK92" s="209"/>
      <c r="RPL92" s="209"/>
      <c r="RPM92" s="210"/>
      <c r="RPN92" s="211"/>
      <c r="RPO92" s="209"/>
      <c r="RPQ92" s="208"/>
      <c r="RPV92" s="209"/>
      <c r="RPW92" s="209"/>
      <c r="RPX92" s="209"/>
      <c r="RPY92" s="210"/>
      <c r="RPZ92" s="211"/>
      <c r="RQA92" s="209"/>
      <c r="RQC92" s="208"/>
      <c r="RQH92" s="209"/>
      <c r="RQI92" s="209"/>
      <c r="RQJ92" s="209"/>
      <c r="RQK92" s="210"/>
      <c r="RQL92" s="211"/>
      <c r="RQM92" s="209"/>
      <c r="RQO92" s="208"/>
      <c r="RQT92" s="209"/>
      <c r="RQU92" s="209"/>
      <c r="RQV92" s="209"/>
      <c r="RQW92" s="210"/>
      <c r="RQX92" s="211"/>
      <c r="RQY92" s="209"/>
      <c r="RRA92" s="208"/>
      <c r="RRF92" s="209"/>
      <c r="RRG92" s="209"/>
      <c r="RRH92" s="209"/>
      <c r="RRI92" s="210"/>
      <c r="RRJ92" s="211"/>
      <c r="RRK92" s="209"/>
      <c r="RRM92" s="208"/>
      <c r="RRR92" s="209"/>
      <c r="RRS92" s="209"/>
      <c r="RRT92" s="209"/>
      <c r="RRU92" s="210"/>
      <c r="RRV92" s="211"/>
      <c r="RRW92" s="209"/>
      <c r="RRY92" s="208"/>
      <c r="RSD92" s="209"/>
      <c r="RSE92" s="209"/>
      <c r="RSF92" s="209"/>
      <c r="RSG92" s="210"/>
      <c r="RSH92" s="211"/>
      <c r="RSI92" s="209"/>
      <c r="RSK92" s="208"/>
      <c r="RSP92" s="209"/>
      <c r="RSQ92" s="209"/>
      <c r="RSR92" s="209"/>
      <c r="RSS92" s="210"/>
      <c r="RST92" s="211"/>
      <c r="RSU92" s="209"/>
      <c r="RSW92" s="208"/>
      <c r="RTB92" s="209"/>
      <c r="RTC92" s="209"/>
      <c r="RTD92" s="209"/>
      <c r="RTE92" s="210"/>
      <c r="RTF92" s="211"/>
      <c r="RTG92" s="209"/>
      <c r="RTI92" s="208"/>
      <c r="RTN92" s="209"/>
      <c r="RTO92" s="209"/>
      <c r="RTP92" s="209"/>
      <c r="RTQ92" s="210"/>
      <c r="RTR92" s="211"/>
      <c r="RTS92" s="209"/>
      <c r="RTU92" s="208"/>
      <c r="RTZ92" s="209"/>
      <c r="RUA92" s="209"/>
      <c r="RUB92" s="209"/>
      <c r="RUC92" s="210"/>
      <c r="RUD92" s="211"/>
      <c r="RUE92" s="209"/>
      <c r="RUG92" s="208"/>
      <c r="RUL92" s="209"/>
      <c r="RUM92" s="209"/>
      <c r="RUN92" s="209"/>
      <c r="RUO92" s="210"/>
      <c r="RUP92" s="211"/>
      <c r="RUQ92" s="209"/>
      <c r="RUS92" s="208"/>
      <c r="RUX92" s="209"/>
      <c r="RUY92" s="209"/>
      <c r="RUZ92" s="209"/>
      <c r="RVA92" s="210"/>
      <c r="RVB92" s="211"/>
      <c r="RVC92" s="209"/>
      <c r="RVE92" s="208"/>
      <c r="RVJ92" s="209"/>
      <c r="RVK92" s="209"/>
      <c r="RVL92" s="209"/>
      <c r="RVM92" s="210"/>
      <c r="RVN92" s="211"/>
      <c r="RVO92" s="209"/>
      <c r="RVQ92" s="208"/>
      <c r="RVV92" s="209"/>
      <c r="RVW92" s="209"/>
      <c r="RVX92" s="209"/>
      <c r="RVY92" s="210"/>
      <c r="RVZ92" s="211"/>
      <c r="RWA92" s="209"/>
      <c r="RWC92" s="208"/>
      <c r="RWH92" s="209"/>
      <c r="RWI92" s="209"/>
      <c r="RWJ92" s="209"/>
      <c r="RWK92" s="210"/>
      <c r="RWL92" s="211"/>
      <c r="RWM92" s="209"/>
      <c r="RWO92" s="208"/>
      <c r="RWT92" s="209"/>
      <c r="RWU92" s="209"/>
      <c r="RWV92" s="209"/>
      <c r="RWW92" s="210"/>
      <c r="RWX92" s="211"/>
      <c r="RWY92" s="209"/>
      <c r="RXA92" s="208"/>
      <c r="RXF92" s="209"/>
      <c r="RXG92" s="209"/>
      <c r="RXH92" s="209"/>
      <c r="RXI92" s="210"/>
      <c r="RXJ92" s="211"/>
      <c r="RXK92" s="209"/>
      <c r="RXM92" s="208"/>
      <c r="RXR92" s="209"/>
      <c r="RXS92" s="209"/>
      <c r="RXT92" s="209"/>
      <c r="RXU92" s="210"/>
      <c r="RXV92" s="211"/>
      <c r="RXW92" s="209"/>
      <c r="RXY92" s="208"/>
      <c r="RYD92" s="209"/>
      <c r="RYE92" s="209"/>
      <c r="RYF92" s="209"/>
      <c r="RYG92" s="210"/>
      <c r="RYH92" s="211"/>
      <c r="RYI92" s="209"/>
      <c r="RYK92" s="208"/>
      <c r="RYP92" s="209"/>
      <c r="RYQ92" s="209"/>
      <c r="RYR92" s="209"/>
      <c r="RYS92" s="210"/>
      <c r="RYT92" s="211"/>
      <c r="RYU92" s="209"/>
      <c r="RYW92" s="208"/>
      <c r="RZB92" s="209"/>
      <c r="RZC92" s="209"/>
      <c r="RZD92" s="209"/>
      <c r="RZE92" s="210"/>
      <c r="RZF92" s="211"/>
      <c r="RZG92" s="209"/>
      <c r="RZI92" s="208"/>
      <c r="RZN92" s="209"/>
      <c r="RZO92" s="209"/>
      <c r="RZP92" s="209"/>
      <c r="RZQ92" s="210"/>
      <c r="RZR92" s="211"/>
      <c r="RZS92" s="209"/>
      <c r="RZU92" s="208"/>
      <c r="RZZ92" s="209"/>
      <c r="SAA92" s="209"/>
      <c r="SAB92" s="209"/>
      <c r="SAC92" s="210"/>
      <c r="SAD92" s="211"/>
      <c r="SAE92" s="209"/>
      <c r="SAG92" s="208"/>
      <c r="SAL92" s="209"/>
      <c r="SAM92" s="209"/>
      <c r="SAN92" s="209"/>
      <c r="SAO92" s="210"/>
      <c r="SAP92" s="211"/>
      <c r="SAQ92" s="209"/>
      <c r="SAS92" s="208"/>
      <c r="SAX92" s="209"/>
      <c r="SAY92" s="209"/>
      <c r="SAZ92" s="209"/>
      <c r="SBA92" s="210"/>
      <c r="SBB92" s="211"/>
      <c r="SBC92" s="209"/>
      <c r="SBE92" s="208"/>
      <c r="SBJ92" s="209"/>
      <c r="SBK92" s="209"/>
      <c r="SBL92" s="209"/>
      <c r="SBM92" s="210"/>
      <c r="SBN92" s="211"/>
      <c r="SBO92" s="209"/>
      <c r="SBQ92" s="208"/>
      <c r="SBV92" s="209"/>
      <c r="SBW92" s="209"/>
      <c r="SBX92" s="209"/>
      <c r="SBY92" s="210"/>
      <c r="SBZ92" s="211"/>
      <c r="SCA92" s="209"/>
      <c r="SCC92" s="208"/>
      <c r="SCH92" s="209"/>
      <c r="SCI92" s="209"/>
      <c r="SCJ92" s="209"/>
      <c r="SCK92" s="210"/>
      <c r="SCL92" s="211"/>
      <c r="SCM92" s="209"/>
      <c r="SCO92" s="208"/>
      <c r="SCT92" s="209"/>
      <c r="SCU92" s="209"/>
      <c r="SCV92" s="209"/>
      <c r="SCW92" s="210"/>
      <c r="SCX92" s="211"/>
      <c r="SCY92" s="209"/>
      <c r="SDA92" s="208"/>
      <c r="SDF92" s="209"/>
      <c r="SDG92" s="209"/>
      <c r="SDH92" s="209"/>
      <c r="SDI92" s="210"/>
      <c r="SDJ92" s="211"/>
      <c r="SDK92" s="209"/>
      <c r="SDM92" s="208"/>
      <c r="SDR92" s="209"/>
      <c r="SDS92" s="209"/>
      <c r="SDT92" s="209"/>
      <c r="SDU92" s="210"/>
      <c r="SDV92" s="211"/>
      <c r="SDW92" s="209"/>
      <c r="SDY92" s="208"/>
      <c r="SED92" s="209"/>
      <c r="SEE92" s="209"/>
      <c r="SEF92" s="209"/>
      <c r="SEG92" s="210"/>
      <c r="SEH92" s="211"/>
      <c r="SEI92" s="209"/>
      <c r="SEK92" s="208"/>
      <c r="SEP92" s="209"/>
      <c r="SEQ92" s="209"/>
      <c r="SER92" s="209"/>
      <c r="SES92" s="210"/>
      <c r="SET92" s="211"/>
      <c r="SEU92" s="209"/>
      <c r="SEW92" s="208"/>
      <c r="SFB92" s="209"/>
      <c r="SFC92" s="209"/>
      <c r="SFD92" s="209"/>
      <c r="SFE92" s="210"/>
      <c r="SFF92" s="211"/>
      <c r="SFG92" s="209"/>
      <c r="SFI92" s="208"/>
      <c r="SFN92" s="209"/>
      <c r="SFO92" s="209"/>
      <c r="SFP92" s="209"/>
      <c r="SFQ92" s="210"/>
      <c r="SFR92" s="211"/>
      <c r="SFS92" s="209"/>
      <c r="SFU92" s="208"/>
      <c r="SFZ92" s="209"/>
      <c r="SGA92" s="209"/>
      <c r="SGB92" s="209"/>
      <c r="SGC92" s="210"/>
      <c r="SGD92" s="211"/>
      <c r="SGE92" s="209"/>
      <c r="SGG92" s="208"/>
      <c r="SGL92" s="209"/>
      <c r="SGM92" s="209"/>
      <c r="SGN92" s="209"/>
      <c r="SGO92" s="210"/>
      <c r="SGP92" s="211"/>
      <c r="SGQ92" s="209"/>
      <c r="SGS92" s="208"/>
      <c r="SGX92" s="209"/>
      <c r="SGY92" s="209"/>
      <c r="SGZ92" s="209"/>
      <c r="SHA92" s="210"/>
      <c r="SHB92" s="211"/>
      <c r="SHC92" s="209"/>
      <c r="SHE92" s="208"/>
      <c r="SHJ92" s="209"/>
      <c r="SHK92" s="209"/>
      <c r="SHL92" s="209"/>
      <c r="SHM92" s="210"/>
      <c r="SHN92" s="211"/>
      <c r="SHO92" s="209"/>
      <c r="SHQ92" s="208"/>
      <c r="SHV92" s="209"/>
      <c r="SHW92" s="209"/>
      <c r="SHX92" s="209"/>
      <c r="SHY92" s="210"/>
      <c r="SHZ92" s="211"/>
      <c r="SIA92" s="209"/>
      <c r="SIC92" s="208"/>
      <c r="SIH92" s="209"/>
      <c r="SII92" s="209"/>
      <c r="SIJ92" s="209"/>
      <c r="SIK92" s="210"/>
      <c r="SIL92" s="211"/>
      <c r="SIM92" s="209"/>
      <c r="SIO92" s="208"/>
      <c r="SIT92" s="209"/>
      <c r="SIU92" s="209"/>
      <c r="SIV92" s="209"/>
      <c r="SIW92" s="210"/>
      <c r="SIX92" s="211"/>
      <c r="SIY92" s="209"/>
      <c r="SJA92" s="208"/>
      <c r="SJF92" s="209"/>
      <c r="SJG92" s="209"/>
      <c r="SJH92" s="209"/>
      <c r="SJI92" s="210"/>
      <c r="SJJ92" s="211"/>
      <c r="SJK92" s="209"/>
      <c r="SJM92" s="208"/>
      <c r="SJR92" s="209"/>
      <c r="SJS92" s="209"/>
      <c r="SJT92" s="209"/>
      <c r="SJU92" s="210"/>
      <c r="SJV92" s="211"/>
      <c r="SJW92" s="209"/>
      <c r="SJY92" s="208"/>
      <c r="SKD92" s="209"/>
      <c r="SKE92" s="209"/>
      <c r="SKF92" s="209"/>
      <c r="SKG92" s="210"/>
      <c r="SKH92" s="211"/>
      <c r="SKI92" s="209"/>
      <c r="SKK92" s="208"/>
      <c r="SKP92" s="209"/>
      <c r="SKQ92" s="209"/>
      <c r="SKR92" s="209"/>
      <c r="SKS92" s="210"/>
      <c r="SKT92" s="211"/>
      <c r="SKU92" s="209"/>
      <c r="SKW92" s="208"/>
      <c r="SLB92" s="209"/>
      <c r="SLC92" s="209"/>
      <c r="SLD92" s="209"/>
      <c r="SLE92" s="210"/>
      <c r="SLF92" s="211"/>
      <c r="SLG92" s="209"/>
      <c r="SLI92" s="208"/>
      <c r="SLN92" s="209"/>
      <c r="SLO92" s="209"/>
      <c r="SLP92" s="209"/>
      <c r="SLQ92" s="210"/>
      <c r="SLR92" s="211"/>
      <c r="SLS92" s="209"/>
      <c r="SLU92" s="208"/>
      <c r="SLZ92" s="209"/>
      <c r="SMA92" s="209"/>
      <c r="SMB92" s="209"/>
      <c r="SMC92" s="210"/>
      <c r="SMD92" s="211"/>
      <c r="SME92" s="209"/>
      <c r="SMG92" s="208"/>
      <c r="SML92" s="209"/>
      <c r="SMM92" s="209"/>
      <c r="SMN92" s="209"/>
      <c r="SMO92" s="210"/>
      <c r="SMP92" s="211"/>
      <c r="SMQ92" s="209"/>
      <c r="SMS92" s="208"/>
      <c r="SMX92" s="209"/>
      <c r="SMY92" s="209"/>
      <c r="SMZ92" s="209"/>
      <c r="SNA92" s="210"/>
      <c r="SNB92" s="211"/>
      <c r="SNC92" s="209"/>
      <c r="SNE92" s="208"/>
      <c r="SNJ92" s="209"/>
      <c r="SNK92" s="209"/>
      <c r="SNL92" s="209"/>
      <c r="SNM92" s="210"/>
      <c r="SNN92" s="211"/>
      <c r="SNO92" s="209"/>
      <c r="SNQ92" s="208"/>
      <c r="SNV92" s="209"/>
      <c r="SNW92" s="209"/>
      <c r="SNX92" s="209"/>
      <c r="SNY92" s="210"/>
      <c r="SNZ92" s="211"/>
      <c r="SOA92" s="209"/>
      <c r="SOC92" s="208"/>
      <c r="SOH92" s="209"/>
      <c r="SOI92" s="209"/>
      <c r="SOJ92" s="209"/>
      <c r="SOK92" s="210"/>
      <c r="SOL92" s="211"/>
      <c r="SOM92" s="209"/>
      <c r="SOO92" s="208"/>
      <c r="SOT92" s="209"/>
      <c r="SOU92" s="209"/>
      <c r="SOV92" s="209"/>
      <c r="SOW92" s="210"/>
      <c r="SOX92" s="211"/>
      <c r="SOY92" s="209"/>
      <c r="SPA92" s="208"/>
      <c r="SPF92" s="209"/>
      <c r="SPG92" s="209"/>
      <c r="SPH92" s="209"/>
      <c r="SPI92" s="210"/>
      <c r="SPJ92" s="211"/>
      <c r="SPK92" s="209"/>
      <c r="SPM92" s="208"/>
      <c r="SPR92" s="209"/>
      <c r="SPS92" s="209"/>
      <c r="SPT92" s="209"/>
      <c r="SPU92" s="210"/>
      <c r="SPV92" s="211"/>
      <c r="SPW92" s="209"/>
      <c r="SPY92" s="208"/>
      <c r="SQD92" s="209"/>
      <c r="SQE92" s="209"/>
      <c r="SQF92" s="209"/>
      <c r="SQG92" s="210"/>
      <c r="SQH92" s="211"/>
      <c r="SQI92" s="209"/>
      <c r="SQK92" s="208"/>
      <c r="SQP92" s="209"/>
      <c r="SQQ92" s="209"/>
      <c r="SQR92" s="209"/>
      <c r="SQS92" s="210"/>
      <c r="SQT92" s="211"/>
      <c r="SQU92" s="209"/>
      <c r="SQW92" s="208"/>
      <c r="SRB92" s="209"/>
      <c r="SRC92" s="209"/>
      <c r="SRD92" s="209"/>
      <c r="SRE92" s="210"/>
      <c r="SRF92" s="211"/>
      <c r="SRG92" s="209"/>
      <c r="SRI92" s="208"/>
      <c r="SRN92" s="209"/>
      <c r="SRO92" s="209"/>
      <c r="SRP92" s="209"/>
      <c r="SRQ92" s="210"/>
      <c r="SRR92" s="211"/>
      <c r="SRS92" s="209"/>
      <c r="SRU92" s="208"/>
      <c r="SRZ92" s="209"/>
      <c r="SSA92" s="209"/>
      <c r="SSB92" s="209"/>
      <c r="SSC92" s="210"/>
      <c r="SSD92" s="211"/>
      <c r="SSE92" s="209"/>
      <c r="SSG92" s="208"/>
      <c r="SSL92" s="209"/>
      <c r="SSM92" s="209"/>
      <c r="SSN92" s="209"/>
      <c r="SSO92" s="210"/>
      <c r="SSP92" s="211"/>
      <c r="SSQ92" s="209"/>
      <c r="SSS92" s="208"/>
      <c r="SSX92" s="209"/>
      <c r="SSY92" s="209"/>
      <c r="SSZ92" s="209"/>
      <c r="STA92" s="210"/>
      <c r="STB92" s="211"/>
      <c r="STC92" s="209"/>
      <c r="STE92" s="208"/>
      <c r="STJ92" s="209"/>
      <c r="STK92" s="209"/>
      <c r="STL92" s="209"/>
      <c r="STM92" s="210"/>
      <c r="STN92" s="211"/>
      <c r="STO92" s="209"/>
      <c r="STQ92" s="208"/>
      <c r="STV92" s="209"/>
      <c r="STW92" s="209"/>
      <c r="STX92" s="209"/>
      <c r="STY92" s="210"/>
      <c r="STZ92" s="211"/>
      <c r="SUA92" s="209"/>
      <c r="SUC92" s="208"/>
      <c r="SUH92" s="209"/>
      <c r="SUI92" s="209"/>
      <c r="SUJ92" s="209"/>
      <c r="SUK92" s="210"/>
      <c r="SUL92" s="211"/>
      <c r="SUM92" s="209"/>
      <c r="SUO92" s="208"/>
      <c r="SUT92" s="209"/>
      <c r="SUU92" s="209"/>
      <c r="SUV92" s="209"/>
      <c r="SUW92" s="210"/>
      <c r="SUX92" s="211"/>
      <c r="SUY92" s="209"/>
      <c r="SVA92" s="208"/>
      <c r="SVF92" s="209"/>
      <c r="SVG92" s="209"/>
      <c r="SVH92" s="209"/>
      <c r="SVI92" s="210"/>
      <c r="SVJ92" s="211"/>
      <c r="SVK92" s="209"/>
      <c r="SVM92" s="208"/>
      <c r="SVR92" s="209"/>
      <c r="SVS92" s="209"/>
      <c r="SVT92" s="209"/>
      <c r="SVU92" s="210"/>
      <c r="SVV92" s="211"/>
      <c r="SVW92" s="209"/>
      <c r="SVY92" s="208"/>
      <c r="SWD92" s="209"/>
      <c r="SWE92" s="209"/>
      <c r="SWF92" s="209"/>
      <c r="SWG92" s="210"/>
      <c r="SWH92" s="211"/>
      <c r="SWI92" s="209"/>
      <c r="SWK92" s="208"/>
      <c r="SWP92" s="209"/>
      <c r="SWQ92" s="209"/>
      <c r="SWR92" s="209"/>
      <c r="SWS92" s="210"/>
      <c r="SWT92" s="211"/>
      <c r="SWU92" s="209"/>
      <c r="SWW92" s="208"/>
      <c r="SXB92" s="209"/>
      <c r="SXC92" s="209"/>
      <c r="SXD92" s="209"/>
      <c r="SXE92" s="210"/>
      <c r="SXF92" s="211"/>
      <c r="SXG92" s="209"/>
      <c r="SXI92" s="208"/>
      <c r="SXN92" s="209"/>
      <c r="SXO92" s="209"/>
      <c r="SXP92" s="209"/>
      <c r="SXQ92" s="210"/>
      <c r="SXR92" s="211"/>
      <c r="SXS92" s="209"/>
      <c r="SXU92" s="208"/>
      <c r="SXZ92" s="209"/>
      <c r="SYA92" s="209"/>
      <c r="SYB92" s="209"/>
      <c r="SYC92" s="210"/>
      <c r="SYD92" s="211"/>
      <c r="SYE92" s="209"/>
      <c r="SYG92" s="208"/>
      <c r="SYL92" s="209"/>
      <c r="SYM92" s="209"/>
      <c r="SYN92" s="209"/>
      <c r="SYO92" s="210"/>
      <c r="SYP92" s="211"/>
      <c r="SYQ92" s="209"/>
      <c r="SYS92" s="208"/>
      <c r="SYX92" s="209"/>
      <c r="SYY92" s="209"/>
      <c r="SYZ92" s="209"/>
      <c r="SZA92" s="210"/>
      <c r="SZB92" s="211"/>
      <c r="SZC92" s="209"/>
      <c r="SZE92" s="208"/>
      <c r="SZJ92" s="209"/>
      <c r="SZK92" s="209"/>
      <c r="SZL92" s="209"/>
      <c r="SZM92" s="210"/>
      <c r="SZN92" s="211"/>
      <c r="SZO92" s="209"/>
      <c r="SZQ92" s="208"/>
      <c r="SZV92" s="209"/>
      <c r="SZW92" s="209"/>
      <c r="SZX92" s="209"/>
      <c r="SZY92" s="210"/>
      <c r="SZZ92" s="211"/>
      <c r="TAA92" s="209"/>
      <c r="TAC92" s="208"/>
      <c r="TAH92" s="209"/>
      <c r="TAI92" s="209"/>
      <c r="TAJ92" s="209"/>
      <c r="TAK92" s="210"/>
      <c r="TAL92" s="211"/>
      <c r="TAM92" s="209"/>
      <c r="TAO92" s="208"/>
      <c r="TAT92" s="209"/>
      <c r="TAU92" s="209"/>
      <c r="TAV92" s="209"/>
      <c r="TAW92" s="210"/>
      <c r="TAX92" s="211"/>
      <c r="TAY92" s="209"/>
      <c r="TBA92" s="208"/>
      <c r="TBF92" s="209"/>
      <c r="TBG92" s="209"/>
      <c r="TBH92" s="209"/>
      <c r="TBI92" s="210"/>
      <c r="TBJ92" s="211"/>
      <c r="TBK92" s="209"/>
      <c r="TBM92" s="208"/>
      <c r="TBR92" s="209"/>
      <c r="TBS92" s="209"/>
      <c r="TBT92" s="209"/>
      <c r="TBU92" s="210"/>
      <c r="TBV92" s="211"/>
      <c r="TBW92" s="209"/>
      <c r="TBY92" s="208"/>
      <c r="TCD92" s="209"/>
      <c r="TCE92" s="209"/>
      <c r="TCF92" s="209"/>
      <c r="TCG92" s="210"/>
      <c r="TCH92" s="211"/>
      <c r="TCI92" s="209"/>
      <c r="TCK92" s="208"/>
      <c r="TCP92" s="209"/>
      <c r="TCQ92" s="209"/>
      <c r="TCR92" s="209"/>
      <c r="TCS92" s="210"/>
      <c r="TCT92" s="211"/>
      <c r="TCU92" s="209"/>
      <c r="TCW92" s="208"/>
      <c r="TDB92" s="209"/>
      <c r="TDC92" s="209"/>
      <c r="TDD92" s="209"/>
      <c r="TDE92" s="210"/>
      <c r="TDF92" s="211"/>
      <c r="TDG92" s="209"/>
      <c r="TDI92" s="208"/>
      <c r="TDN92" s="209"/>
      <c r="TDO92" s="209"/>
      <c r="TDP92" s="209"/>
      <c r="TDQ92" s="210"/>
      <c r="TDR92" s="211"/>
      <c r="TDS92" s="209"/>
      <c r="TDU92" s="208"/>
      <c r="TDZ92" s="209"/>
      <c r="TEA92" s="209"/>
      <c r="TEB92" s="209"/>
      <c r="TEC92" s="210"/>
      <c r="TED92" s="211"/>
      <c r="TEE92" s="209"/>
      <c r="TEG92" s="208"/>
      <c r="TEL92" s="209"/>
      <c r="TEM92" s="209"/>
      <c r="TEN92" s="209"/>
      <c r="TEO92" s="210"/>
      <c r="TEP92" s="211"/>
      <c r="TEQ92" s="209"/>
      <c r="TES92" s="208"/>
      <c r="TEX92" s="209"/>
      <c r="TEY92" s="209"/>
      <c r="TEZ92" s="209"/>
      <c r="TFA92" s="210"/>
      <c r="TFB92" s="211"/>
      <c r="TFC92" s="209"/>
      <c r="TFE92" s="208"/>
      <c r="TFJ92" s="209"/>
      <c r="TFK92" s="209"/>
      <c r="TFL92" s="209"/>
      <c r="TFM92" s="210"/>
      <c r="TFN92" s="211"/>
      <c r="TFO92" s="209"/>
      <c r="TFQ92" s="208"/>
      <c r="TFV92" s="209"/>
      <c r="TFW92" s="209"/>
      <c r="TFX92" s="209"/>
      <c r="TFY92" s="210"/>
      <c r="TFZ92" s="211"/>
      <c r="TGA92" s="209"/>
      <c r="TGC92" s="208"/>
      <c r="TGH92" s="209"/>
      <c r="TGI92" s="209"/>
      <c r="TGJ92" s="209"/>
      <c r="TGK92" s="210"/>
      <c r="TGL92" s="211"/>
      <c r="TGM92" s="209"/>
      <c r="TGO92" s="208"/>
      <c r="TGT92" s="209"/>
      <c r="TGU92" s="209"/>
      <c r="TGV92" s="209"/>
      <c r="TGW92" s="210"/>
      <c r="TGX92" s="211"/>
      <c r="TGY92" s="209"/>
      <c r="THA92" s="208"/>
      <c r="THF92" s="209"/>
      <c r="THG92" s="209"/>
      <c r="THH92" s="209"/>
      <c r="THI92" s="210"/>
      <c r="THJ92" s="211"/>
      <c r="THK92" s="209"/>
      <c r="THM92" s="208"/>
      <c r="THR92" s="209"/>
      <c r="THS92" s="209"/>
      <c r="THT92" s="209"/>
      <c r="THU92" s="210"/>
      <c r="THV92" s="211"/>
      <c r="THW92" s="209"/>
      <c r="THY92" s="208"/>
      <c r="TID92" s="209"/>
      <c r="TIE92" s="209"/>
      <c r="TIF92" s="209"/>
      <c r="TIG92" s="210"/>
      <c r="TIH92" s="211"/>
      <c r="TII92" s="209"/>
      <c r="TIK92" s="208"/>
      <c r="TIP92" s="209"/>
      <c r="TIQ92" s="209"/>
      <c r="TIR92" s="209"/>
      <c r="TIS92" s="210"/>
      <c r="TIT92" s="211"/>
      <c r="TIU92" s="209"/>
      <c r="TIW92" s="208"/>
      <c r="TJB92" s="209"/>
      <c r="TJC92" s="209"/>
      <c r="TJD92" s="209"/>
      <c r="TJE92" s="210"/>
      <c r="TJF92" s="211"/>
      <c r="TJG92" s="209"/>
      <c r="TJI92" s="208"/>
      <c r="TJN92" s="209"/>
      <c r="TJO92" s="209"/>
      <c r="TJP92" s="209"/>
      <c r="TJQ92" s="210"/>
      <c r="TJR92" s="211"/>
      <c r="TJS92" s="209"/>
      <c r="TJU92" s="208"/>
      <c r="TJZ92" s="209"/>
      <c r="TKA92" s="209"/>
      <c r="TKB92" s="209"/>
      <c r="TKC92" s="210"/>
      <c r="TKD92" s="211"/>
      <c r="TKE92" s="209"/>
      <c r="TKG92" s="208"/>
      <c r="TKL92" s="209"/>
      <c r="TKM92" s="209"/>
      <c r="TKN92" s="209"/>
      <c r="TKO92" s="210"/>
      <c r="TKP92" s="211"/>
      <c r="TKQ92" s="209"/>
      <c r="TKS92" s="208"/>
      <c r="TKX92" s="209"/>
      <c r="TKY92" s="209"/>
      <c r="TKZ92" s="209"/>
      <c r="TLA92" s="210"/>
      <c r="TLB92" s="211"/>
      <c r="TLC92" s="209"/>
      <c r="TLE92" s="208"/>
      <c r="TLJ92" s="209"/>
      <c r="TLK92" s="209"/>
      <c r="TLL92" s="209"/>
      <c r="TLM92" s="210"/>
      <c r="TLN92" s="211"/>
      <c r="TLO92" s="209"/>
      <c r="TLQ92" s="208"/>
      <c r="TLV92" s="209"/>
      <c r="TLW92" s="209"/>
      <c r="TLX92" s="209"/>
      <c r="TLY92" s="210"/>
      <c r="TLZ92" s="211"/>
      <c r="TMA92" s="209"/>
      <c r="TMC92" s="208"/>
      <c r="TMH92" s="209"/>
      <c r="TMI92" s="209"/>
      <c r="TMJ92" s="209"/>
      <c r="TMK92" s="210"/>
      <c r="TML92" s="211"/>
      <c r="TMM92" s="209"/>
      <c r="TMO92" s="208"/>
      <c r="TMT92" s="209"/>
      <c r="TMU92" s="209"/>
      <c r="TMV92" s="209"/>
      <c r="TMW92" s="210"/>
      <c r="TMX92" s="211"/>
      <c r="TMY92" s="209"/>
      <c r="TNA92" s="208"/>
      <c r="TNF92" s="209"/>
      <c r="TNG92" s="209"/>
      <c r="TNH92" s="209"/>
      <c r="TNI92" s="210"/>
      <c r="TNJ92" s="211"/>
      <c r="TNK92" s="209"/>
      <c r="TNM92" s="208"/>
      <c r="TNR92" s="209"/>
      <c r="TNS92" s="209"/>
      <c r="TNT92" s="209"/>
      <c r="TNU92" s="210"/>
      <c r="TNV92" s="211"/>
      <c r="TNW92" s="209"/>
      <c r="TNY92" s="208"/>
      <c r="TOD92" s="209"/>
      <c r="TOE92" s="209"/>
      <c r="TOF92" s="209"/>
      <c r="TOG92" s="210"/>
      <c r="TOH92" s="211"/>
      <c r="TOI92" s="209"/>
      <c r="TOK92" s="208"/>
      <c r="TOP92" s="209"/>
      <c r="TOQ92" s="209"/>
      <c r="TOR92" s="209"/>
      <c r="TOS92" s="210"/>
      <c r="TOT92" s="211"/>
      <c r="TOU92" s="209"/>
      <c r="TOW92" s="208"/>
      <c r="TPB92" s="209"/>
      <c r="TPC92" s="209"/>
      <c r="TPD92" s="209"/>
      <c r="TPE92" s="210"/>
      <c r="TPF92" s="211"/>
      <c r="TPG92" s="209"/>
      <c r="TPI92" s="208"/>
      <c r="TPN92" s="209"/>
      <c r="TPO92" s="209"/>
      <c r="TPP92" s="209"/>
      <c r="TPQ92" s="210"/>
      <c r="TPR92" s="211"/>
      <c r="TPS92" s="209"/>
      <c r="TPU92" s="208"/>
      <c r="TPZ92" s="209"/>
      <c r="TQA92" s="209"/>
      <c r="TQB92" s="209"/>
      <c r="TQC92" s="210"/>
      <c r="TQD92" s="211"/>
      <c r="TQE92" s="209"/>
      <c r="TQG92" s="208"/>
      <c r="TQL92" s="209"/>
      <c r="TQM92" s="209"/>
      <c r="TQN92" s="209"/>
      <c r="TQO92" s="210"/>
      <c r="TQP92" s="211"/>
      <c r="TQQ92" s="209"/>
      <c r="TQS92" s="208"/>
      <c r="TQX92" s="209"/>
      <c r="TQY92" s="209"/>
      <c r="TQZ92" s="209"/>
      <c r="TRA92" s="210"/>
      <c r="TRB92" s="211"/>
      <c r="TRC92" s="209"/>
      <c r="TRE92" s="208"/>
      <c r="TRJ92" s="209"/>
      <c r="TRK92" s="209"/>
      <c r="TRL92" s="209"/>
      <c r="TRM92" s="210"/>
      <c r="TRN92" s="211"/>
      <c r="TRO92" s="209"/>
      <c r="TRQ92" s="208"/>
      <c r="TRV92" s="209"/>
      <c r="TRW92" s="209"/>
      <c r="TRX92" s="209"/>
      <c r="TRY92" s="210"/>
      <c r="TRZ92" s="211"/>
      <c r="TSA92" s="209"/>
      <c r="TSC92" s="208"/>
      <c r="TSH92" s="209"/>
      <c r="TSI92" s="209"/>
      <c r="TSJ92" s="209"/>
      <c r="TSK92" s="210"/>
      <c r="TSL92" s="211"/>
      <c r="TSM92" s="209"/>
      <c r="TSO92" s="208"/>
      <c r="TST92" s="209"/>
      <c r="TSU92" s="209"/>
      <c r="TSV92" s="209"/>
      <c r="TSW92" s="210"/>
      <c r="TSX92" s="211"/>
      <c r="TSY92" s="209"/>
      <c r="TTA92" s="208"/>
      <c r="TTF92" s="209"/>
      <c r="TTG92" s="209"/>
      <c r="TTH92" s="209"/>
      <c r="TTI92" s="210"/>
      <c r="TTJ92" s="211"/>
      <c r="TTK92" s="209"/>
      <c r="TTM92" s="208"/>
      <c r="TTR92" s="209"/>
      <c r="TTS92" s="209"/>
      <c r="TTT92" s="209"/>
      <c r="TTU92" s="210"/>
      <c r="TTV92" s="211"/>
      <c r="TTW92" s="209"/>
      <c r="TTY92" s="208"/>
      <c r="TUD92" s="209"/>
      <c r="TUE92" s="209"/>
      <c r="TUF92" s="209"/>
      <c r="TUG92" s="210"/>
      <c r="TUH92" s="211"/>
      <c r="TUI92" s="209"/>
      <c r="TUK92" s="208"/>
      <c r="TUP92" s="209"/>
      <c r="TUQ92" s="209"/>
      <c r="TUR92" s="209"/>
      <c r="TUS92" s="210"/>
      <c r="TUT92" s="211"/>
      <c r="TUU92" s="209"/>
      <c r="TUW92" s="208"/>
      <c r="TVB92" s="209"/>
      <c r="TVC92" s="209"/>
      <c r="TVD92" s="209"/>
      <c r="TVE92" s="210"/>
      <c r="TVF92" s="211"/>
      <c r="TVG92" s="209"/>
      <c r="TVI92" s="208"/>
      <c r="TVN92" s="209"/>
      <c r="TVO92" s="209"/>
      <c r="TVP92" s="209"/>
      <c r="TVQ92" s="210"/>
      <c r="TVR92" s="211"/>
      <c r="TVS92" s="209"/>
      <c r="TVU92" s="208"/>
      <c r="TVZ92" s="209"/>
      <c r="TWA92" s="209"/>
      <c r="TWB92" s="209"/>
      <c r="TWC92" s="210"/>
      <c r="TWD92" s="211"/>
      <c r="TWE92" s="209"/>
      <c r="TWG92" s="208"/>
      <c r="TWL92" s="209"/>
      <c r="TWM92" s="209"/>
      <c r="TWN92" s="209"/>
      <c r="TWO92" s="210"/>
      <c r="TWP92" s="211"/>
      <c r="TWQ92" s="209"/>
      <c r="TWS92" s="208"/>
      <c r="TWX92" s="209"/>
      <c r="TWY92" s="209"/>
      <c r="TWZ92" s="209"/>
      <c r="TXA92" s="210"/>
      <c r="TXB92" s="211"/>
      <c r="TXC92" s="209"/>
      <c r="TXE92" s="208"/>
      <c r="TXJ92" s="209"/>
      <c r="TXK92" s="209"/>
      <c r="TXL92" s="209"/>
      <c r="TXM92" s="210"/>
      <c r="TXN92" s="211"/>
      <c r="TXO92" s="209"/>
      <c r="TXQ92" s="208"/>
      <c r="TXV92" s="209"/>
      <c r="TXW92" s="209"/>
      <c r="TXX92" s="209"/>
      <c r="TXY92" s="210"/>
      <c r="TXZ92" s="211"/>
      <c r="TYA92" s="209"/>
      <c r="TYC92" s="208"/>
      <c r="TYH92" s="209"/>
      <c r="TYI92" s="209"/>
      <c r="TYJ92" s="209"/>
      <c r="TYK92" s="210"/>
      <c r="TYL92" s="211"/>
      <c r="TYM92" s="209"/>
      <c r="TYO92" s="208"/>
      <c r="TYT92" s="209"/>
      <c r="TYU92" s="209"/>
      <c r="TYV92" s="209"/>
      <c r="TYW92" s="210"/>
      <c r="TYX92" s="211"/>
      <c r="TYY92" s="209"/>
      <c r="TZA92" s="208"/>
      <c r="TZF92" s="209"/>
      <c r="TZG92" s="209"/>
      <c r="TZH92" s="209"/>
      <c r="TZI92" s="210"/>
      <c r="TZJ92" s="211"/>
      <c r="TZK92" s="209"/>
      <c r="TZM92" s="208"/>
      <c r="TZR92" s="209"/>
      <c r="TZS92" s="209"/>
      <c r="TZT92" s="209"/>
      <c r="TZU92" s="210"/>
      <c r="TZV92" s="211"/>
      <c r="TZW92" s="209"/>
      <c r="TZY92" s="208"/>
      <c r="UAD92" s="209"/>
      <c r="UAE92" s="209"/>
      <c r="UAF92" s="209"/>
      <c r="UAG92" s="210"/>
      <c r="UAH92" s="211"/>
      <c r="UAI92" s="209"/>
      <c r="UAK92" s="208"/>
      <c r="UAP92" s="209"/>
      <c r="UAQ92" s="209"/>
      <c r="UAR92" s="209"/>
      <c r="UAS92" s="210"/>
      <c r="UAT92" s="211"/>
      <c r="UAU92" s="209"/>
      <c r="UAW92" s="208"/>
      <c r="UBB92" s="209"/>
      <c r="UBC92" s="209"/>
      <c r="UBD92" s="209"/>
      <c r="UBE92" s="210"/>
      <c r="UBF92" s="211"/>
      <c r="UBG92" s="209"/>
      <c r="UBI92" s="208"/>
      <c r="UBN92" s="209"/>
      <c r="UBO92" s="209"/>
      <c r="UBP92" s="209"/>
      <c r="UBQ92" s="210"/>
      <c r="UBR92" s="211"/>
      <c r="UBS92" s="209"/>
      <c r="UBU92" s="208"/>
      <c r="UBZ92" s="209"/>
      <c r="UCA92" s="209"/>
      <c r="UCB92" s="209"/>
      <c r="UCC92" s="210"/>
      <c r="UCD92" s="211"/>
      <c r="UCE92" s="209"/>
      <c r="UCG92" s="208"/>
      <c r="UCL92" s="209"/>
      <c r="UCM92" s="209"/>
      <c r="UCN92" s="209"/>
      <c r="UCO92" s="210"/>
      <c r="UCP92" s="211"/>
      <c r="UCQ92" s="209"/>
      <c r="UCS92" s="208"/>
      <c r="UCX92" s="209"/>
      <c r="UCY92" s="209"/>
      <c r="UCZ92" s="209"/>
      <c r="UDA92" s="210"/>
      <c r="UDB92" s="211"/>
      <c r="UDC92" s="209"/>
      <c r="UDE92" s="208"/>
      <c r="UDJ92" s="209"/>
      <c r="UDK92" s="209"/>
      <c r="UDL92" s="209"/>
      <c r="UDM92" s="210"/>
      <c r="UDN92" s="211"/>
      <c r="UDO92" s="209"/>
      <c r="UDQ92" s="208"/>
      <c r="UDV92" s="209"/>
      <c r="UDW92" s="209"/>
      <c r="UDX92" s="209"/>
      <c r="UDY92" s="210"/>
      <c r="UDZ92" s="211"/>
      <c r="UEA92" s="209"/>
      <c r="UEC92" s="208"/>
      <c r="UEH92" s="209"/>
      <c r="UEI92" s="209"/>
      <c r="UEJ92" s="209"/>
      <c r="UEK92" s="210"/>
      <c r="UEL92" s="211"/>
      <c r="UEM92" s="209"/>
      <c r="UEO92" s="208"/>
      <c r="UET92" s="209"/>
      <c r="UEU92" s="209"/>
      <c r="UEV92" s="209"/>
      <c r="UEW92" s="210"/>
      <c r="UEX92" s="211"/>
      <c r="UEY92" s="209"/>
      <c r="UFA92" s="208"/>
      <c r="UFF92" s="209"/>
      <c r="UFG92" s="209"/>
      <c r="UFH92" s="209"/>
      <c r="UFI92" s="210"/>
      <c r="UFJ92" s="211"/>
      <c r="UFK92" s="209"/>
      <c r="UFM92" s="208"/>
      <c r="UFR92" s="209"/>
      <c r="UFS92" s="209"/>
      <c r="UFT92" s="209"/>
      <c r="UFU92" s="210"/>
      <c r="UFV92" s="211"/>
      <c r="UFW92" s="209"/>
      <c r="UFY92" s="208"/>
      <c r="UGD92" s="209"/>
      <c r="UGE92" s="209"/>
      <c r="UGF92" s="209"/>
      <c r="UGG92" s="210"/>
      <c r="UGH92" s="211"/>
      <c r="UGI92" s="209"/>
      <c r="UGK92" s="208"/>
      <c r="UGP92" s="209"/>
      <c r="UGQ92" s="209"/>
      <c r="UGR92" s="209"/>
      <c r="UGS92" s="210"/>
      <c r="UGT92" s="211"/>
      <c r="UGU92" s="209"/>
      <c r="UGW92" s="208"/>
      <c r="UHB92" s="209"/>
      <c r="UHC92" s="209"/>
      <c r="UHD92" s="209"/>
      <c r="UHE92" s="210"/>
      <c r="UHF92" s="211"/>
      <c r="UHG92" s="209"/>
      <c r="UHI92" s="208"/>
      <c r="UHN92" s="209"/>
      <c r="UHO92" s="209"/>
      <c r="UHP92" s="209"/>
      <c r="UHQ92" s="210"/>
      <c r="UHR92" s="211"/>
      <c r="UHS92" s="209"/>
      <c r="UHU92" s="208"/>
      <c r="UHZ92" s="209"/>
      <c r="UIA92" s="209"/>
      <c r="UIB92" s="209"/>
      <c r="UIC92" s="210"/>
      <c r="UID92" s="211"/>
      <c r="UIE92" s="209"/>
      <c r="UIG92" s="208"/>
      <c r="UIL92" s="209"/>
      <c r="UIM92" s="209"/>
      <c r="UIN92" s="209"/>
      <c r="UIO92" s="210"/>
      <c r="UIP92" s="211"/>
      <c r="UIQ92" s="209"/>
      <c r="UIS92" s="208"/>
      <c r="UIX92" s="209"/>
      <c r="UIY92" s="209"/>
      <c r="UIZ92" s="209"/>
      <c r="UJA92" s="210"/>
      <c r="UJB92" s="211"/>
      <c r="UJC92" s="209"/>
      <c r="UJE92" s="208"/>
      <c r="UJJ92" s="209"/>
      <c r="UJK92" s="209"/>
      <c r="UJL92" s="209"/>
      <c r="UJM92" s="210"/>
      <c r="UJN92" s="211"/>
      <c r="UJO92" s="209"/>
      <c r="UJQ92" s="208"/>
      <c r="UJV92" s="209"/>
      <c r="UJW92" s="209"/>
      <c r="UJX92" s="209"/>
      <c r="UJY92" s="210"/>
      <c r="UJZ92" s="211"/>
      <c r="UKA92" s="209"/>
      <c r="UKC92" s="208"/>
      <c r="UKH92" s="209"/>
      <c r="UKI92" s="209"/>
      <c r="UKJ92" s="209"/>
      <c r="UKK92" s="210"/>
      <c r="UKL92" s="211"/>
      <c r="UKM92" s="209"/>
      <c r="UKO92" s="208"/>
      <c r="UKT92" s="209"/>
      <c r="UKU92" s="209"/>
      <c r="UKV92" s="209"/>
      <c r="UKW92" s="210"/>
      <c r="UKX92" s="211"/>
      <c r="UKY92" s="209"/>
      <c r="ULA92" s="208"/>
      <c r="ULF92" s="209"/>
      <c r="ULG92" s="209"/>
      <c r="ULH92" s="209"/>
      <c r="ULI92" s="210"/>
      <c r="ULJ92" s="211"/>
      <c r="ULK92" s="209"/>
      <c r="ULM92" s="208"/>
      <c r="ULR92" s="209"/>
      <c r="ULS92" s="209"/>
      <c r="ULT92" s="209"/>
      <c r="ULU92" s="210"/>
      <c r="ULV92" s="211"/>
      <c r="ULW92" s="209"/>
      <c r="ULY92" s="208"/>
      <c r="UMD92" s="209"/>
      <c r="UME92" s="209"/>
      <c r="UMF92" s="209"/>
      <c r="UMG92" s="210"/>
      <c r="UMH92" s="211"/>
      <c r="UMI92" s="209"/>
      <c r="UMK92" s="208"/>
      <c r="UMP92" s="209"/>
      <c r="UMQ92" s="209"/>
      <c r="UMR92" s="209"/>
      <c r="UMS92" s="210"/>
      <c r="UMT92" s="211"/>
      <c r="UMU92" s="209"/>
      <c r="UMW92" s="208"/>
      <c r="UNB92" s="209"/>
      <c r="UNC92" s="209"/>
      <c r="UND92" s="209"/>
      <c r="UNE92" s="210"/>
      <c r="UNF92" s="211"/>
      <c r="UNG92" s="209"/>
      <c r="UNI92" s="208"/>
      <c r="UNN92" s="209"/>
      <c r="UNO92" s="209"/>
      <c r="UNP92" s="209"/>
      <c r="UNQ92" s="210"/>
      <c r="UNR92" s="211"/>
      <c r="UNS92" s="209"/>
      <c r="UNU92" s="208"/>
      <c r="UNZ92" s="209"/>
      <c r="UOA92" s="209"/>
      <c r="UOB92" s="209"/>
      <c r="UOC92" s="210"/>
      <c r="UOD92" s="211"/>
      <c r="UOE92" s="209"/>
      <c r="UOG92" s="208"/>
      <c r="UOL92" s="209"/>
      <c r="UOM92" s="209"/>
      <c r="UON92" s="209"/>
      <c r="UOO92" s="210"/>
      <c r="UOP92" s="211"/>
      <c r="UOQ92" s="209"/>
      <c r="UOS92" s="208"/>
      <c r="UOX92" s="209"/>
      <c r="UOY92" s="209"/>
      <c r="UOZ92" s="209"/>
      <c r="UPA92" s="210"/>
      <c r="UPB92" s="211"/>
      <c r="UPC92" s="209"/>
      <c r="UPE92" s="208"/>
      <c r="UPJ92" s="209"/>
      <c r="UPK92" s="209"/>
      <c r="UPL92" s="209"/>
      <c r="UPM92" s="210"/>
      <c r="UPN92" s="211"/>
      <c r="UPO92" s="209"/>
      <c r="UPQ92" s="208"/>
      <c r="UPV92" s="209"/>
      <c r="UPW92" s="209"/>
      <c r="UPX92" s="209"/>
      <c r="UPY92" s="210"/>
      <c r="UPZ92" s="211"/>
      <c r="UQA92" s="209"/>
      <c r="UQC92" s="208"/>
      <c r="UQH92" s="209"/>
      <c r="UQI92" s="209"/>
      <c r="UQJ92" s="209"/>
      <c r="UQK92" s="210"/>
      <c r="UQL92" s="211"/>
      <c r="UQM92" s="209"/>
      <c r="UQO92" s="208"/>
      <c r="UQT92" s="209"/>
      <c r="UQU92" s="209"/>
      <c r="UQV92" s="209"/>
      <c r="UQW92" s="210"/>
      <c r="UQX92" s="211"/>
      <c r="UQY92" s="209"/>
      <c r="URA92" s="208"/>
      <c r="URF92" s="209"/>
      <c r="URG92" s="209"/>
      <c r="URH92" s="209"/>
      <c r="URI92" s="210"/>
      <c r="URJ92" s="211"/>
      <c r="URK92" s="209"/>
      <c r="URM92" s="208"/>
      <c r="URR92" s="209"/>
      <c r="URS92" s="209"/>
      <c r="URT92" s="209"/>
      <c r="URU92" s="210"/>
      <c r="URV92" s="211"/>
      <c r="URW92" s="209"/>
      <c r="URY92" s="208"/>
      <c r="USD92" s="209"/>
      <c r="USE92" s="209"/>
      <c r="USF92" s="209"/>
      <c r="USG92" s="210"/>
      <c r="USH92" s="211"/>
      <c r="USI92" s="209"/>
      <c r="USK92" s="208"/>
      <c r="USP92" s="209"/>
      <c r="USQ92" s="209"/>
      <c r="USR92" s="209"/>
      <c r="USS92" s="210"/>
      <c r="UST92" s="211"/>
      <c r="USU92" s="209"/>
      <c r="USW92" s="208"/>
      <c r="UTB92" s="209"/>
      <c r="UTC92" s="209"/>
      <c r="UTD92" s="209"/>
      <c r="UTE92" s="210"/>
      <c r="UTF92" s="211"/>
      <c r="UTG92" s="209"/>
      <c r="UTI92" s="208"/>
      <c r="UTN92" s="209"/>
      <c r="UTO92" s="209"/>
      <c r="UTP92" s="209"/>
      <c r="UTQ92" s="210"/>
      <c r="UTR92" s="211"/>
      <c r="UTS92" s="209"/>
      <c r="UTU92" s="208"/>
      <c r="UTZ92" s="209"/>
      <c r="UUA92" s="209"/>
      <c r="UUB92" s="209"/>
      <c r="UUC92" s="210"/>
      <c r="UUD92" s="211"/>
      <c r="UUE92" s="209"/>
      <c r="UUG92" s="208"/>
      <c r="UUL92" s="209"/>
      <c r="UUM92" s="209"/>
      <c r="UUN92" s="209"/>
      <c r="UUO92" s="210"/>
      <c r="UUP92" s="211"/>
      <c r="UUQ92" s="209"/>
      <c r="UUS92" s="208"/>
      <c r="UUX92" s="209"/>
      <c r="UUY92" s="209"/>
      <c r="UUZ92" s="209"/>
      <c r="UVA92" s="210"/>
      <c r="UVB92" s="211"/>
      <c r="UVC92" s="209"/>
      <c r="UVE92" s="208"/>
      <c r="UVJ92" s="209"/>
      <c r="UVK92" s="209"/>
      <c r="UVL92" s="209"/>
      <c r="UVM92" s="210"/>
      <c r="UVN92" s="211"/>
      <c r="UVO92" s="209"/>
      <c r="UVQ92" s="208"/>
      <c r="UVV92" s="209"/>
      <c r="UVW92" s="209"/>
      <c r="UVX92" s="209"/>
      <c r="UVY92" s="210"/>
      <c r="UVZ92" s="211"/>
      <c r="UWA92" s="209"/>
      <c r="UWC92" s="208"/>
      <c r="UWH92" s="209"/>
      <c r="UWI92" s="209"/>
      <c r="UWJ92" s="209"/>
      <c r="UWK92" s="210"/>
      <c r="UWL92" s="211"/>
      <c r="UWM92" s="209"/>
      <c r="UWO92" s="208"/>
      <c r="UWT92" s="209"/>
      <c r="UWU92" s="209"/>
      <c r="UWV92" s="209"/>
      <c r="UWW92" s="210"/>
      <c r="UWX92" s="211"/>
      <c r="UWY92" s="209"/>
      <c r="UXA92" s="208"/>
      <c r="UXF92" s="209"/>
      <c r="UXG92" s="209"/>
      <c r="UXH92" s="209"/>
      <c r="UXI92" s="210"/>
      <c r="UXJ92" s="211"/>
      <c r="UXK92" s="209"/>
      <c r="UXM92" s="208"/>
      <c r="UXR92" s="209"/>
      <c r="UXS92" s="209"/>
      <c r="UXT92" s="209"/>
      <c r="UXU92" s="210"/>
      <c r="UXV92" s="211"/>
      <c r="UXW92" s="209"/>
      <c r="UXY92" s="208"/>
      <c r="UYD92" s="209"/>
      <c r="UYE92" s="209"/>
      <c r="UYF92" s="209"/>
      <c r="UYG92" s="210"/>
      <c r="UYH92" s="211"/>
      <c r="UYI92" s="209"/>
      <c r="UYK92" s="208"/>
      <c r="UYP92" s="209"/>
      <c r="UYQ92" s="209"/>
      <c r="UYR92" s="209"/>
      <c r="UYS92" s="210"/>
      <c r="UYT92" s="211"/>
      <c r="UYU92" s="209"/>
      <c r="UYW92" s="208"/>
      <c r="UZB92" s="209"/>
      <c r="UZC92" s="209"/>
      <c r="UZD92" s="209"/>
      <c r="UZE92" s="210"/>
      <c r="UZF92" s="211"/>
      <c r="UZG92" s="209"/>
      <c r="UZI92" s="208"/>
      <c r="UZN92" s="209"/>
      <c r="UZO92" s="209"/>
      <c r="UZP92" s="209"/>
      <c r="UZQ92" s="210"/>
      <c r="UZR92" s="211"/>
      <c r="UZS92" s="209"/>
      <c r="UZU92" s="208"/>
      <c r="UZZ92" s="209"/>
      <c r="VAA92" s="209"/>
      <c r="VAB92" s="209"/>
      <c r="VAC92" s="210"/>
      <c r="VAD92" s="211"/>
      <c r="VAE92" s="209"/>
      <c r="VAG92" s="208"/>
      <c r="VAL92" s="209"/>
      <c r="VAM92" s="209"/>
      <c r="VAN92" s="209"/>
      <c r="VAO92" s="210"/>
      <c r="VAP92" s="211"/>
      <c r="VAQ92" s="209"/>
      <c r="VAS92" s="208"/>
      <c r="VAX92" s="209"/>
      <c r="VAY92" s="209"/>
      <c r="VAZ92" s="209"/>
      <c r="VBA92" s="210"/>
      <c r="VBB92" s="211"/>
      <c r="VBC92" s="209"/>
      <c r="VBE92" s="208"/>
      <c r="VBJ92" s="209"/>
      <c r="VBK92" s="209"/>
      <c r="VBL92" s="209"/>
      <c r="VBM92" s="210"/>
      <c r="VBN92" s="211"/>
      <c r="VBO92" s="209"/>
      <c r="VBQ92" s="208"/>
      <c r="VBV92" s="209"/>
      <c r="VBW92" s="209"/>
      <c r="VBX92" s="209"/>
      <c r="VBY92" s="210"/>
      <c r="VBZ92" s="211"/>
      <c r="VCA92" s="209"/>
      <c r="VCC92" s="208"/>
      <c r="VCH92" s="209"/>
      <c r="VCI92" s="209"/>
      <c r="VCJ92" s="209"/>
      <c r="VCK92" s="210"/>
      <c r="VCL92" s="211"/>
      <c r="VCM92" s="209"/>
      <c r="VCO92" s="208"/>
      <c r="VCT92" s="209"/>
      <c r="VCU92" s="209"/>
      <c r="VCV92" s="209"/>
      <c r="VCW92" s="210"/>
      <c r="VCX92" s="211"/>
      <c r="VCY92" s="209"/>
      <c r="VDA92" s="208"/>
      <c r="VDF92" s="209"/>
      <c r="VDG92" s="209"/>
      <c r="VDH92" s="209"/>
      <c r="VDI92" s="210"/>
      <c r="VDJ92" s="211"/>
      <c r="VDK92" s="209"/>
      <c r="VDM92" s="208"/>
      <c r="VDR92" s="209"/>
      <c r="VDS92" s="209"/>
      <c r="VDT92" s="209"/>
      <c r="VDU92" s="210"/>
      <c r="VDV92" s="211"/>
      <c r="VDW92" s="209"/>
      <c r="VDY92" s="208"/>
      <c r="VED92" s="209"/>
      <c r="VEE92" s="209"/>
      <c r="VEF92" s="209"/>
      <c r="VEG92" s="210"/>
      <c r="VEH92" s="211"/>
      <c r="VEI92" s="209"/>
      <c r="VEK92" s="208"/>
      <c r="VEP92" s="209"/>
      <c r="VEQ92" s="209"/>
      <c r="VER92" s="209"/>
      <c r="VES92" s="210"/>
      <c r="VET92" s="211"/>
      <c r="VEU92" s="209"/>
      <c r="VEW92" s="208"/>
      <c r="VFB92" s="209"/>
      <c r="VFC92" s="209"/>
      <c r="VFD92" s="209"/>
      <c r="VFE92" s="210"/>
      <c r="VFF92" s="211"/>
      <c r="VFG92" s="209"/>
      <c r="VFI92" s="208"/>
      <c r="VFN92" s="209"/>
      <c r="VFO92" s="209"/>
      <c r="VFP92" s="209"/>
      <c r="VFQ92" s="210"/>
      <c r="VFR92" s="211"/>
      <c r="VFS92" s="209"/>
      <c r="VFU92" s="208"/>
      <c r="VFZ92" s="209"/>
      <c r="VGA92" s="209"/>
      <c r="VGB92" s="209"/>
      <c r="VGC92" s="210"/>
      <c r="VGD92" s="211"/>
      <c r="VGE92" s="209"/>
      <c r="VGG92" s="208"/>
      <c r="VGL92" s="209"/>
      <c r="VGM92" s="209"/>
      <c r="VGN92" s="209"/>
      <c r="VGO92" s="210"/>
      <c r="VGP92" s="211"/>
      <c r="VGQ92" s="209"/>
      <c r="VGS92" s="208"/>
      <c r="VGX92" s="209"/>
      <c r="VGY92" s="209"/>
      <c r="VGZ92" s="209"/>
      <c r="VHA92" s="210"/>
      <c r="VHB92" s="211"/>
      <c r="VHC92" s="209"/>
      <c r="VHE92" s="208"/>
      <c r="VHJ92" s="209"/>
      <c r="VHK92" s="209"/>
      <c r="VHL92" s="209"/>
      <c r="VHM92" s="210"/>
      <c r="VHN92" s="211"/>
      <c r="VHO92" s="209"/>
      <c r="VHQ92" s="208"/>
      <c r="VHV92" s="209"/>
      <c r="VHW92" s="209"/>
      <c r="VHX92" s="209"/>
      <c r="VHY92" s="210"/>
      <c r="VHZ92" s="211"/>
      <c r="VIA92" s="209"/>
      <c r="VIC92" s="208"/>
      <c r="VIH92" s="209"/>
      <c r="VII92" s="209"/>
      <c r="VIJ92" s="209"/>
      <c r="VIK92" s="210"/>
      <c r="VIL92" s="211"/>
      <c r="VIM92" s="209"/>
      <c r="VIO92" s="208"/>
      <c r="VIT92" s="209"/>
      <c r="VIU92" s="209"/>
      <c r="VIV92" s="209"/>
      <c r="VIW92" s="210"/>
      <c r="VIX92" s="211"/>
      <c r="VIY92" s="209"/>
      <c r="VJA92" s="208"/>
      <c r="VJF92" s="209"/>
      <c r="VJG92" s="209"/>
      <c r="VJH92" s="209"/>
      <c r="VJI92" s="210"/>
      <c r="VJJ92" s="211"/>
      <c r="VJK92" s="209"/>
      <c r="VJM92" s="208"/>
      <c r="VJR92" s="209"/>
      <c r="VJS92" s="209"/>
      <c r="VJT92" s="209"/>
      <c r="VJU92" s="210"/>
      <c r="VJV92" s="211"/>
      <c r="VJW92" s="209"/>
      <c r="VJY92" s="208"/>
      <c r="VKD92" s="209"/>
      <c r="VKE92" s="209"/>
      <c r="VKF92" s="209"/>
      <c r="VKG92" s="210"/>
      <c r="VKH92" s="211"/>
      <c r="VKI92" s="209"/>
      <c r="VKK92" s="208"/>
      <c r="VKP92" s="209"/>
      <c r="VKQ92" s="209"/>
      <c r="VKR92" s="209"/>
      <c r="VKS92" s="210"/>
      <c r="VKT92" s="211"/>
      <c r="VKU92" s="209"/>
      <c r="VKW92" s="208"/>
      <c r="VLB92" s="209"/>
      <c r="VLC92" s="209"/>
      <c r="VLD92" s="209"/>
      <c r="VLE92" s="210"/>
      <c r="VLF92" s="211"/>
      <c r="VLG92" s="209"/>
      <c r="VLI92" s="208"/>
      <c r="VLN92" s="209"/>
      <c r="VLO92" s="209"/>
      <c r="VLP92" s="209"/>
      <c r="VLQ92" s="210"/>
      <c r="VLR92" s="211"/>
      <c r="VLS92" s="209"/>
      <c r="VLU92" s="208"/>
      <c r="VLZ92" s="209"/>
      <c r="VMA92" s="209"/>
      <c r="VMB92" s="209"/>
      <c r="VMC92" s="210"/>
      <c r="VMD92" s="211"/>
      <c r="VME92" s="209"/>
      <c r="VMG92" s="208"/>
      <c r="VML92" s="209"/>
      <c r="VMM92" s="209"/>
      <c r="VMN92" s="209"/>
      <c r="VMO92" s="210"/>
      <c r="VMP92" s="211"/>
      <c r="VMQ92" s="209"/>
      <c r="VMS92" s="208"/>
      <c r="VMX92" s="209"/>
      <c r="VMY92" s="209"/>
      <c r="VMZ92" s="209"/>
      <c r="VNA92" s="210"/>
      <c r="VNB92" s="211"/>
      <c r="VNC92" s="209"/>
      <c r="VNE92" s="208"/>
      <c r="VNJ92" s="209"/>
      <c r="VNK92" s="209"/>
      <c r="VNL92" s="209"/>
      <c r="VNM92" s="210"/>
      <c r="VNN92" s="211"/>
      <c r="VNO92" s="209"/>
      <c r="VNQ92" s="208"/>
      <c r="VNV92" s="209"/>
      <c r="VNW92" s="209"/>
      <c r="VNX92" s="209"/>
      <c r="VNY92" s="210"/>
      <c r="VNZ92" s="211"/>
      <c r="VOA92" s="209"/>
      <c r="VOC92" s="208"/>
      <c r="VOH92" s="209"/>
      <c r="VOI92" s="209"/>
      <c r="VOJ92" s="209"/>
      <c r="VOK92" s="210"/>
      <c r="VOL92" s="211"/>
      <c r="VOM92" s="209"/>
      <c r="VOO92" s="208"/>
      <c r="VOT92" s="209"/>
      <c r="VOU92" s="209"/>
      <c r="VOV92" s="209"/>
      <c r="VOW92" s="210"/>
      <c r="VOX92" s="211"/>
      <c r="VOY92" s="209"/>
      <c r="VPA92" s="208"/>
      <c r="VPF92" s="209"/>
      <c r="VPG92" s="209"/>
      <c r="VPH92" s="209"/>
      <c r="VPI92" s="210"/>
      <c r="VPJ92" s="211"/>
      <c r="VPK92" s="209"/>
      <c r="VPM92" s="208"/>
      <c r="VPR92" s="209"/>
      <c r="VPS92" s="209"/>
      <c r="VPT92" s="209"/>
      <c r="VPU92" s="210"/>
      <c r="VPV92" s="211"/>
      <c r="VPW92" s="209"/>
      <c r="VPY92" s="208"/>
      <c r="VQD92" s="209"/>
      <c r="VQE92" s="209"/>
      <c r="VQF92" s="209"/>
      <c r="VQG92" s="210"/>
      <c r="VQH92" s="211"/>
      <c r="VQI92" s="209"/>
      <c r="VQK92" s="208"/>
      <c r="VQP92" s="209"/>
      <c r="VQQ92" s="209"/>
      <c r="VQR92" s="209"/>
      <c r="VQS92" s="210"/>
      <c r="VQT92" s="211"/>
      <c r="VQU92" s="209"/>
      <c r="VQW92" s="208"/>
      <c r="VRB92" s="209"/>
      <c r="VRC92" s="209"/>
      <c r="VRD92" s="209"/>
      <c r="VRE92" s="210"/>
      <c r="VRF92" s="211"/>
      <c r="VRG92" s="209"/>
      <c r="VRI92" s="208"/>
      <c r="VRN92" s="209"/>
      <c r="VRO92" s="209"/>
      <c r="VRP92" s="209"/>
      <c r="VRQ92" s="210"/>
      <c r="VRR92" s="211"/>
      <c r="VRS92" s="209"/>
      <c r="VRU92" s="208"/>
      <c r="VRZ92" s="209"/>
      <c r="VSA92" s="209"/>
      <c r="VSB92" s="209"/>
      <c r="VSC92" s="210"/>
      <c r="VSD92" s="211"/>
      <c r="VSE92" s="209"/>
      <c r="VSG92" s="208"/>
      <c r="VSL92" s="209"/>
      <c r="VSM92" s="209"/>
      <c r="VSN92" s="209"/>
      <c r="VSO92" s="210"/>
      <c r="VSP92" s="211"/>
      <c r="VSQ92" s="209"/>
      <c r="VSS92" s="208"/>
      <c r="VSX92" s="209"/>
      <c r="VSY92" s="209"/>
      <c r="VSZ92" s="209"/>
      <c r="VTA92" s="210"/>
      <c r="VTB92" s="211"/>
      <c r="VTC92" s="209"/>
      <c r="VTE92" s="208"/>
      <c r="VTJ92" s="209"/>
      <c r="VTK92" s="209"/>
      <c r="VTL92" s="209"/>
      <c r="VTM92" s="210"/>
      <c r="VTN92" s="211"/>
      <c r="VTO92" s="209"/>
      <c r="VTQ92" s="208"/>
      <c r="VTV92" s="209"/>
      <c r="VTW92" s="209"/>
      <c r="VTX92" s="209"/>
      <c r="VTY92" s="210"/>
      <c r="VTZ92" s="211"/>
      <c r="VUA92" s="209"/>
      <c r="VUC92" s="208"/>
      <c r="VUH92" s="209"/>
      <c r="VUI92" s="209"/>
      <c r="VUJ92" s="209"/>
      <c r="VUK92" s="210"/>
      <c r="VUL92" s="211"/>
      <c r="VUM92" s="209"/>
      <c r="VUO92" s="208"/>
      <c r="VUT92" s="209"/>
      <c r="VUU92" s="209"/>
      <c r="VUV92" s="209"/>
      <c r="VUW92" s="210"/>
      <c r="VUX92" s="211"/>
      <c r="VUY92" s="209"/>
      <c r="VVA92" s="208"/>
      <c r="VVF92" s="209"/>
      <c r="VVG92" s="209"/>
      <c r="VVH92" s="209"/>
      <c r="VVI92" s="210"/>
      <c r="VVJ92" s="211"/>
      <c r="VVK92" s="209"/>
      <c r="VVM92" s="208"/>
      <c r="VVR92" s="209"/>
      <c r="VVS92" s="209"/>
      <c r="VVT92" s="209"/>
      <c r="VVU92" s="210"/>
      <c r="VVV92" s="211"/>
      <c r="VVW92" s="209"/>
      <c r="VVY92" s="208"/>
      <c r="VWD92" s="209"/>
      <c r="VWE92" s="209"/>
      <c r="VWF92" s="209"/>
      <c r="VWG92" s="210"/>
      <c r="VWH92" s="211"/>
      <c r="VWI92" s="209"/>
      <c r="VWK92" s="208"/>
      <c r="VWP92" s="209"/>
      <c r="VWQ92" s="209"/>
      <c r="VWR92" s="209"/>
      <c r="VWS92" s="210"/>
      <c r="VWT92" s="211"/>
      <c r="VWU92" s="209"/>
      <c r="VWW92" s="208"/>
      <c r="VXB92" s="209"/>
      <c r="VXC92" s="209"/>
      <c r="VXD92" s="209"/>
      <c r="VXE92" s="210"/>
      <c r="VXF92" s="211"/>
      <c r="VXG92" s="209"/>
      <c r="VXI92" s="208"/>
      <c r="VXN92" s="209"/>
      <c r="VXO92" s="209"/>
      <c r="VXP92" s="209"/>
      <c r="VXQ92" s="210"/>
      <c r="VXR92" s="211"/>
      <c r="VXS92" s="209"/>
      <c r="VXU92" s="208"/>
      <c r="VXZ92" s="209"/>
      <c r="VYA92" s="209"/>
      <c r="VYB92" s="209"/>
      <c r="VYC92" s="210"/>
      <c r="VYD92" s="211"/>
      <c r="VYE92" s="209"/>
      <c r="VYG92" s="208"/>
      <c r="VYL92" s="209"/>
      <c r="VYM92" s="209"/>
      <c r="VYN92" s="209"/>
      <c r="VYO92" s="210"/>
      <c r="VYP92" s="211"/>
      <c r="VYQ92" s="209"/>
      <c r="VYS92" s="208"/>
      <c r="VYX92" s="209"/>
      <c r="VYY92" s="209"/>
      <c r="VYZ92" s="209"/>
      <c r="VZA92" s="210"/>
      <c r="VZB92" s="211"/>
      <c r="VZC92" s="209"/>
      <c r="VZE92" s="208"/>
      <c r="VZJ92" s="209"/>
      <c r="VZK92" s="209"/>
      <c r="VZL92" s="209"/>
      <c r="VZM92" s="210"/>
      <c r="VZN92" s="211"/>
      <c r="VZO92" s="209"/>
      <c r="VZQ92" s="208"/>
      <c r="VZV92" s="209"/>
      <c r="VZW92" s="209"/>
      <c r="VZX92" s="209"/>
      <c r="VZY92" s="210"/>
      <c r="VZZ92" s="211"/>
      <c r="WAA92" s="209"/>
      <c r="WAC92" s="208"/>
      <c r="WAH92" s="209"/>
      <c r="WAI92" s="209"/>
      <c r="WAJ92" s="209"/>
      <c r="WAK92" s="210"/>
      <c r="WAL92" s="211"/>
      <c r="WAM92" s="209"/>
      <c r="WAO92" s="208"/>
      <c r="WAT92" s="209"/>
      <c r="WAU92" s="209"/>
      <c r="WAV92" s="209"/>
      <c r="WAW92" s="210"/>
      <c r="WAX92" s="211"/>
      <c r="WAY92" s="209"/>
      <c r="WBA92" s="208"/>
      <c r="WBF92" s="209"/>
      <c r="WBG92" s="209"/>
      <c r="WBH92" s="209"/>
      <c r="WBI92" s="210"/>
      <c r="WBJ92" s="211"/>
      <c r="WBK92" s="209"/>
      <c r="WBM92" s="208"/>
      <c r="WBR92" s="209"/>
      <c r="WBS92" s="209"/>
      <c r="WBT92" s="209"/>
      <c r="WBU92" s="210"/>
      <c r="WBV92" s="211"/>
      <c r="WBW92" s="209"/>
      <c r="WBY92" s="208"/>
      <c r="WCD92" s="209"/>
      <c r="WCE92" s="209"/>
      <c r="WCF92" s="209"/>
      <c r="WCG92" s="210"/>
      <c r="WCH92" s="211"/>
      <c r="WCI92" s="209"/>
      <c r="WCK92" s="208"/>
      <c r="WCP92" s="209"/>
      <c r="WCQ92" s="209"/>
      <c r="WCR92" s="209"/>
      <c r="WCS92" s="210"/>
      <c r="WCT92" s="211"/>
      <c r="WCU92" s="209"/>
      <c r="WCW92" s="208"/>
      <c r="WDB92" s="209"/>
      <c r="WDC92" s="209"/>
      <c r="WDD92" s="209"/>
      <c r="WDE92" s="210"/>
      <c r="WDF92" s="211"/>
      <c r="WDG92" s="209"/>
      <c r="WDI92" s="208"/>
      <c r="WDN92" s="209"/>
      <c r="WDO92" s="209"/>
      <c r="WDP92" s="209"/>
      <c r="WDQ92" s="210"/>
      <c r="WDR92" s="211"/>
      <c r="WDS92" s="209"/>
      <c r="WDU92" s="208"/>
      <c r="WDZ92" s="209"/>
      <c r="WEA92" s="209"/>
      <c r="WEB92" s="209"/>
      <c r="WEC92" s="210"/>
      <c r="WED92" s="211"/>
      <c r="WEE92" s="209"/>
      <c r="WEG92" s="208"/>
      <c r="WEL92" s="209"/>
      <c r="WEM92" s="209"/>
      <c r="WEN92" s="209"/>
      <c r="WEO92" s="210"/>
      <c r="WEP92" s="211"/>
      <c r="WEQ92" s="209"/>
      <c r="WES92" s="208"/>
      <c r="WEX92" s="209"/>
      <c r="WEY92" s="209"/>
      <c r="WEZ92" s="209"/>
      <c r="WFA92" s="210"/>
      <c r="WFB92" s="211"/>
      <c r="WFC92" s="209"/>
      <c r="WFE92" s="208"/>
      <c r="WFJ92" s="209"/>
      <c r="WFK92" s="209"/>
      <c r="WFL92" s="209"/>
      <c r="WFM92" s="210"/>
      <c r="WFN92" s="211"/>
      <c r="WFO92" s="209"/>
      <c r="WFQ92" s="208"/>
      <c r="WFV92" s="209"/>
      <c r="WFW92" s="209"/>
      <c r="WFX92" s="209"/>
      <c r="WFY92" s="210"/>
      <c r="WFZ92" s="211"/>
      <c r="WGA92" s="209"/>
      <c r="WGC92" s="208"/>
      <c r="WGH92" s="209"/>
      <c r="WGI92" s="209"/>
      <c r="WGJ92" s="209"/>
      <c r="WGK92" s="210"/>
      <c r="WGL92" s="211"/>
      <c r="WGM92" s="209"/>
      <c r="WGO92" s="208"/>
      <c r="WGT92" s="209"/>
      <c r="WGU92" s="209"/>
      <c r="WGV92" s="209"/>
      <c r="WGW92" s="210"/>
      <c r="WGX92" s="211"/>
      <c r="WGY92" s="209"/>
      <c r="WHA92" s="208"/>
      <c r="WHF92" s="209"/>
      <c r="WHG92" s="209"/>
      <c r="WHH92" s="209"/>
      <c r="WHI92" s="210"/>
      <c r="WHJ92" s="211"/>
      <c r="WHK92" s="209"/>
      <c r="WHM92" s="208"/>
      <c r="WHR92" s="209"/>
      <c r="WHS92" s="209"/>
      <c r="WHT92" s="209"/>
      <c r="WHU92" s="210"/>
      <c r="WHV92" s="211"/>
      <c r="WHW92" s="209"/>
      <c r="WHY92" s="208"/>
      <c r="WID92" s="209"/>
      <c r="WIE92" s="209"/>
      <c r="WIF92" s="209"/>
      <c r="WIG92" s="210"/>
      <c r="WIH92" s="211"/>
      <c r="WII92" s="209"/>
      <c r="WIK92" s="208"/>
      <c r="WIP92" s="209"/>
      <c r="WIQ92" s="209"/>
      <c r="WIR92" s="209"/>
      <c r="WIS92" s="210"/>
      <c r="WIT92" s="211"/>
      <c r="WIU92" s="209"/>
      <c r="WIW92" s="208"/>
      <c r="WJB92" s="209"/>
      <c r="WJC92" s="209"/>
      <c r="WJD92" s="209"/>
      <c r="WJE92" s="210"/>
      <c r="WJF92" s="211"/>
      <c r="WJG92" s="209"/>
      <c r="WJI92" s="208"/>
      <c r="WJN92" s="209"/>
      <c r="WJO92" s="209"/>
      <c r="WJP92" s="209"/>
      <c r="WJQ92" s="210"/>
      <c r="WJR92" s="211"/>
      <c r="WJS92" s="209"/>
      <c r="WJU92" s="208"/>
      <c r="WJZ92" s="209"/>
      <c r="WKA92" s="209"/>
      <c r="WKB92" s="209"/>
      <c r="WKC92" s="210"/>
      <c r="WKD92" s="211"/>
      <c r="WKE92" s="209"/>
      <c r="WKG92" s="208"/>
      <c r="WKL92" s="209"/>
      <c r="WKM92" s="209"/>
      <c r="WKN92" s="209"/>
      <c r="WKO92" s="210"/>
      <c r="WKP92" s="211"/>
      <c r="WKQ92" s="209"/>
      <c r="WKS92" s="208"/>
      <c r="WKX92" s="209"/>
      <c r="WKY92" s="209"/>
      <c r="WKZ92" s="209"/>
      <c r="WLA92" s="210"/>
      <c r="WLB92" s="211"/>
      <c r="WLC92" s="209"/>
      <c r="WLE92" s="208"/>
      <c r="WLJ92" s="209"/>
      <c r="WLK92" s="209"/>
      <c r="WLL92" s="209"/>
      <c r="WLM92" s="210"/>
      <c r="WLN92" s="211"/>
      <c r="WLO92" s="209"/>
      <c r="WLQ92" s="208"/>
      <c r="WLV92" s="209"/>
      <c r="WLW92" s="209"/>
      <c r="WLX92" s="209"/>
      <c r="WLY92" s="210"/>
      <c r="WLZ92" s="211"/>
      <c r="WMA92" s="209"/>
      <c r="WMC92" s="208"/>
      <c r="WMH92" s="209"/>
      <c r="WMI92" s="209"/>
      <c r="WMJ92" s="209"/>
      <c r="WMK92" s="210"/>
      <c r="WML92" s="211"/>
      <c r="WMM92" s="209"/>
      <c r="WMO92" s="208"/>
      <c r="WMT92" s="209"/>
      <c r="WMU92" s="209"/>
      <c r="WMV92" s="209"/>
      <c r="WMW92" s="210"/>
      <c r="WMX92" s="211"/>
      <c r="WMY92" s="209"/>
      <c r="WNA92" s="208"/>
      <c r="WNF92" s="209"/>
      <c r="WNG92" s="209"/>
      <c r="WNH92" s="209"/>
      <c r="WNI92" s="210"/>
      <c r="WNJ92" s="211"/>
      <c r="WNK92" s="209"/>
      <c r="WNM92" s="208"/>
      <c r="WNR92" s="209"/>
      <c r="WNS92" s="209"/>
      <c r="WNT92" s="209"/>
      <c r="WNU92" s="210"/>
      <c r="WNV92" s="211"/>
      <c r="WNW92" s="209"/>
      <c r="WNY92" s="208"/>
      <c r="WOD92" s="209"/>
      <c r="WOE92" s="209"/>
      <c r="WOF92" s="209"/>
      <c r="WOG92" s="210"/>
      <c r="WOH92" s="211"/>
      <c r="WOI92" s="209"/>
      <c r="WOK92" s="208"/>
      <c r="WOP92" s="209"/>
      <c r="WOQ92" s="209"/>
      <c r="WOR92" s="209"/>
      <c r="WOS92" s="210"/>
      <c r="WOT92" s="211"/>
      <c r="WOU92" s="209"/>
      <c r="WOW92" s="208"/>
      <c r="WPB92" s="209"/>
      <c r="WPC92" s="209"/>
      <c r="WPD92" s="209"/>
      <c r="WPE92" s="210"/>
      <c r="WPF92" s="211"/>
      <c r="WPG92" s="209"/>
      <c r="WPI92" s="208"/>
      <c r="WPN92" s="209"/>
      <c r="WPO92" s="209"/>
      <c r="WPP92" s="209"/>
      <c r="WPQ92" s="210"/>
      <c r="WPR92" s="211"/>
      <c r="WPS92" s="209"/>
      <c r="WPU92" s="208"/>
      <c r="WPZ92" s="209"/>
      <c r="WQA92" s="209"/>
      <c r="WQB92" s="209"/>
      <c r="WQC92" s="210"/>
      <c r="WQD92" s="211"/>
      <c r="WQE92" s="209"/>
      <c r="WQG92" s="208"/>
      <c r="WQL92" s="209"/>
      <c r="WQM92" s="209"/>
      <c r="WQN92" s="209"/>
      <c r="WQO92" s="210"/>
      <c r="WQP92" s="211"/>
      <c r="WQQ92" s="209"/>
      <c r="WQS92" s="208"/>
      <c r="WQX92" s="209"/>
      <c r="WQY92" s="209"/>
      <c r="WQZ92" s="209"/>
      <c r="WRA92" s="210"/>
      <c r="WRB92" s="211"/>
      <c r="WRC92" s="209"/>
      <c r="WRE92" s="208"/>
      <c r="WRJ92" s="209"/>
      <c r="WRK92" s="209"/>
      <c r="WRL92" s="209"/>
      <c r="WRM92" s="210"/>
      <c r="WRN92" s="211"/>
      <c r="WRO92" s="209"/>
      <c r="WRQ92" s="208"/>
      <c r="WRV92" s="209"/>
      <c r="WRW92" s="209"/>
      <c r="WRX92" s="209"/>
      <c r="WRY92" s="210"/>
      <c r="WRZ92" s="211"/>
      <c r="WSA92" s="209"/>
      <c r="WSC92" s="208"/>
      <c r="WSH92" s="209"/>
      <c r="WSI92" s="209"/>
      <c r="WSJ92" s="209"/>
      <c r="WSK92" s="210"/>
      <c r="WSL92" s="211"/>
      <c r="WSM92" s="209"/>
      <c r="WSO92" s="208"/>
      <c r="WST92" s="209"/>
      <c r="WSU92" s="209"/>
      <c r="WSV92" s="209"/>
      <c r="WSW92" s="210"/>
      <c r="WSX92" s="211"/>
      <c r="WSY92" s="209"/>
      <c r="WTA92" s="208"/>
      <c r="WTF92" s="209"/>
      <c r="WTG92" s="209"/>
      <c r="WTH92" s="209"/>
      <c r="WTI92" s="210"/>
      <c r="WTJ92" s="211"/>
      <c r="WTK92" s="209"/>
      <c r="WTM92" s="208"/>
      <c r="WTR92" s="209"/>
      <c r="WTS92" s="209"/>
      <c r="WTT92" s="209"/>
      <c r="WTU92" s="210"/>
      <c r="WTV92" s="211"/>
      <c r="WTW92" s="209"/>
      <c r="WTY92" s="208"/>
      <c r="WUD92" s="209"/>
      <c r="WUE92" s="209"/>
      <c r="WUF92" s="209"/>
      <c r="WUG92" s="210"/>
      <c r="WUH92" s="211"/>
      <c r="WUI92" s="209"/>
      <c r="WUK92" s="208"/>
      <c r="WUP92" s="209"/>
      <c r="WUQ92" s="209"/>
      <c r="WUR92" s="209"/>
      <c r="WUS92" s="210"/>
      <c r="WUT92" s="211"/>
      <c r="WUU92" s="209"/>
      <c r="WUW92" s="208"/>
      <c r="WVB92" s="209"/>
      <c r="WVC92" s="209"/>
      <c r="WVD92" s="209"/>
      <c r="WVE92" s="210"/>
      <c r="WVF92" s="211"/>
      <c r="WVG92" s="209"/>
      <c r="WVI92" s="208"/>
      <c r="WVN92" s="209"/>
      <c r="WVO92" s="209"/>
      <c r="WVP92" s="209"/>
      <c r="WVQ92" s="210"/>
      <c r="WVR92" s="211"/>
      <c r="WVS92" s="209"/>
      <c r="WVU92" s="208"/>
      <c r="WVZ92" s="209"/>
      <c r="WWA92" s="209"/>
      <c r="WWB92" s="209"/>
      <c r="WWC92" s="210"/>
      <c r="WWD92" s="211"/>
      <c r="WWE92" s="209"/>
      <c r="WWG92" s="208"/>
      <c r="WWL92" s="209"/>
      <c r="WWM92" s="209"/>
      <c r="WWN92" s="209"/>
      <c r="WWO92" s="210"/>
      <c r="WWP92" s="211"/>
      <c r="WWQ92" s="209"/>
      <c r="WWS92" s="208"/>
      <c r="WWX92" s="209"/>
      <c r="WWY92" s="209"/>
      <c r="WWZ92" s="209"/>
      <c r="WXA92" s="210"/>
      <c r="WXB92" s="211"/>
      <c r="WXC92" s="209"/>
      <c r="WXE92" s="208"/>
      <c r="WXJ92" s="209"/>
      <c r="WXK92" s="209"/>
      <c r="WXL92" s="209"/>
      <c r="WXM92" s="210"/>
      <c r="WXN92" s="211"/>
      <c r="WXO92" s="209"/>
      <c r="WXQ92" s="208"/>
      <c r="WXV92" s="209"/>
      <c r="WXW92" s="209"/>
      <c r="WXX92" s="209"/>
      <c r="WXY92" s="210"/>
      <c r="WXZ92" s="211"/>
      <c r="WYA92" s="209"/>
      <c r="WYC92" s="208"/>
      <c r="WYH92" s="209"/>
      <c r="WYI92" s="209"/>
      <c r="WYJ92" s="209"/>
      <c r="WYK92" s="210"/>
      <c r="WYL92" s="211"/>
      <c r="WYM92" s="209"/>
      <c r="WYO92" s="208"/>
      <c r="WYT92" s="209"/>
      <c r="WYU92" s="209"/>
      <c r="WYV92" s="209"/>
      <c r="WYW92" s="210"/>
      <c r="WYX92" s="211"/>
      <c r="WYY92" s="209"/>
      <c r="WZA92" s="208"/>
      <c r="WZF92" s="209"/>
      <c r="WZG92" s="209"/>
      <c r="WZH92" s="209"/>
      <c r="WZI92" s="210"/>
      <c r="WZJ92" s="211"/>
      <c r="WZK92" s="209"/>
      <c r="WZM92" s="208"/>
      <c r="WZR92" s="209"/>
      <c r="WZS92" s="209"/>
      <c r="WZT92" s="209"/>
      <c r="WZU92" s="210"/>
      <c r="WZV92" s="211"/>
      <c r="WZW92" s="209"/>
      <c r="WZY92" s="208"/>
      <c r="XAD92" s="209"/>
      <c r="XAE92" s="209"/>
      <c r="XAF92" s="209"/>
      <c r="XAG92" s="210"/>
      <c r="XAH92" s="211"/>
      <c r="XAI92" s="209"/>
      <c r="XAK92" s="208"/>
      <c r="XAP92" s="209"/>
      <c r="XAQ92" s="209"/>
      <c r="XAR92" s="209"/>
      <c r="XAS92" s="210"/>
      <c r="XAT92" s="211"/>
      <c r="XAU92" s="209"/>
      <c r="XAW92" s="208"/>
      <c r="XBB92" s="209"/>
      <c r="XBC92" s="209"/>
      <c r="XBD92" s="209"/>
      <c r="XBE92" s="210"/>
      <c r="XBF92" s="211"/>
      <c r="XBG92" s="209"/>
      <c r="XBI92" s="208"/>
      <c r="XBN92" s="209"/>
      <c r="XBO92" s="209"/>
      <c r="XBP92" s="209"/>
      <c r="XBQ92" s="210"/>
      <c r="XBR92" s="211"/>
      <c r="XBS92" s="209"/>
      <c r="XBU92" s="208"/>
      <c r="XBZ92" s="209"/>
      <c r="XCA92" s="209"/>
      <c r="XCB92" s="209"/>
      <c r="XCC92" s="210"/>
      <c r="XCD92" s="211"/>
      <c r="XCE92" s="209"/>
      <c r="XCG92" s="208"/>
      <c r="XCL92" s="209"/>
      <c r="XCM92" s="209"/>
      <c r="XCN92" s="209"/>
      <c r="XCO92" s="210"/>
      <c r="XCP92" s="211"/>
      <c r="XCQ92" s="209"/>
      <c r="XCS92" s="208"/>
      <c r="XCX92" s="209"/>
      <c r="XCY92" s="209"/>
      <c r="XCZ92" s="209"/>
      <c r="XDA92" s="210"/>
      <c r="XDB92" s="211"/>
      <c r="XDC92" s="209"/>
      <c r="XDE92" s="208"/>
      <c r="XDJ92" s="209"/>
      <c r="XDK92" s="209"/>
      <c r="XDL92" s="209"/>
      <c r="XDM92" s="210"/>
      <c r="XDN92" s="211"/>
      <c r="XDO92" s="209"/>
      <c r="XDQ92" s="208"/>
      <c r="XDV92" s="209"/>
      <c r="XDW92" s="209"/>
      <c r="XDX92" s="209"/>
      <c r="XDY92" s="210"/>
      <c r="XDZ92" s="211"/>
      <c r="XEA92" s="209"/>
      <c r="XEC92" s="208"/>
      <c r="XEH92" s="209"/>
      <c r="XEI92" s="209"/>
      <c r="XEJ92" s="209"/>
      <c r="XEK92" s="210"/>
      <c r="XEL92" s="211"/>
      <c r="XEM92" s="209"/>
      <c r="XEO92" s="208"/>
      <c r="XET92" s="209"/>
      <c r="XEU92" s="209"/>
      <c r="XEV92" s="209"/>
      <c r="XEW92" s="210"/>
      <c r="XEX92" s="211"/>
      <c r="XEY92" s="209"/>
      <c r="XFA92" s="208"/>
    </row>
    <row r="93" spans="1:1021 1026:3071 3073:4093 4098:6143 6145:7165 7170:9215 9217:10237 10242:12287 12289:13309 13314:15359 15361:16381">
      <c r="A93" s="191">
        <v>54</v>
      </c>
      <c r="B93" s="192" t="s">
        <v>14740</v>
      </c>
      <c r="C93" s="192" t="s">
        <v>14762</v>
      </c>
      <c r="D93" s="192" t="s">
        <v>14766</v>
      </c>
      <c r="E93" s="192" t="s">
        <v>14679</v>
      </c>
      <c r="F93" s="193">
        <v>30.72</v>
      </c>
      <c r="G93" s="193"/>
      <c r="H93" s="193">
        <v>23.34</v>
      </c>
      <c r="I93" s="194"/>
      <c r="J93" s="195"/>
      <c r="K93" s="193"/>
      <c r="L93" s="196"/>
    </row>
    <row r="94" spans="1:1021 1026:3071 3073:4093 4098:6143 6145:7165 7170:9215 9217:10237 10242:12287 12289:13309 13314:15359 15361:16381">
      <c r="A94" s="191"/>
      <c r="B94" s="192" t="s">
        <v>14740</v>
      </c>
      <c r="C94" s="192" t="s">
        <v>14762</v>
      </c>
      <c r="D94" s="192" t="s">
        <v>14766</v>
      </c>
      <c r="E94" s="192" t="s">
        <v>14681</v>
      </c>
      <c r="F94" s="193">
        <v>31.72</v>
      </c>
      <c r="G94" s="193"/>
      <c r="H94" s="193">
        <v>23.34</v>
      </c>
      <c r="I94" s="194"/>
      <c r="J94" s="195"/>
      <c r="K94" s="193"/>
      <c r="L94" s="196"/>
    </row>
    <row r="95" spans="1:1021 1026:3071 3073:4093 4098:6143 6145:7165 7170:9215 9217:10237 10242:12287 12289:13309 13314:15359 15361:16381">
      <c r="A95" s="191"/>
      <c r="B95" s="192" t="s">
        <v>14740</v>
      </c>
      <c r="C95" s="192" t="s">
        <v>14762</v>
      </c>
      <c r="D95" s="192" t="s">
        <v>14766</v>
      </c>
      <c r="E95" s="192" t="s">
        <v>14682</v>
      </c>
      <c r="F95" s="193">
        <v>31.82</v>
      </c>
      <c r="G95" s="193"/>
      <c r="H95" s="193">
        <v>23.34</v>
      </c>
      <c r="I95" s="194"/>
      <c r="J95" s="195"/>
      <c r="K95" s="193"/>
      <c r="L95" s="196"/>
    </row>
    <row r="96" spans="1:1021 1026:3071 3073:4093 4098:6143 6145:7165 7170:9215 9217:10237 10242:12287 12289:13309 13314:15359 15361:16381">
      <c r="A96" s="185">
        <v>55</v>
      </c>
      <c r="B96" s="186" t="s">
        <v>14729</v>
      </c>
      <c r="C96" s="186" t="s">
        <v>14767</v>
      </c>
      <c r="D96" s="186" t="s">
        <v>14768</v>
      </c>
      <c r="E96" s="186" t="s">
        <v>14730</v>
      </c>
      <c r="F96" s="187">
        <v>45.88</v>
      </c>
      <c r="G96" s="187"/>
      <c r="H96" s="187"/>
      <c r="I96" s="202"/>
      <c r="J96" s="203">
        <v>33.799999999999997</v>
      </c>
      <c r="K96" s="187">
        <v>0</v>
      </c>
      <c r="L96" s="190"/>
      <c r="M96" s="208"/>
      <c r="R96" s="209"/>
      <c r="S96" s="209"/>
      <c r="T96" s="209"/>
      <c r="U96" s="210"/>
      <c r="V96" s="211"/>
      <c r="W96" s="209"/>
      <c r="Y96" s="208"/>
      <c r="AD96" s="209"/>
      <c r="AE96" s="209"/>
      <c r="AF96" s="209"/>
      <c r="AG96" s="210"/>
      <c r="AH96" s="211"/>
      <c r="AI96" s="209"/>
      <c r="AK96" s="208"/>
      <c r="AP96" s="209"/>
      <c r="AQ96" s="209"/>
      <c r="AR96" s="209"/>
      <c r="AS96" s="210"/>
      <c r="AT96" s="211"/>
      <c r="AU96" s="209"/>
      <c r="AW96" s="208"/>
      <c r="BB96" s="209"/>
      <c r="BC96" s="209"/>
      <c r="BD96" s="209"/>
      <c r="BE96" s="210"/>
      <c r="BF96" s="211"/>
      <c r="BG96" s="209"/>
      <c r="BI96" s="208"/>
      <c r="BN96" s="209"/>
      <c r="BO96" s="209"/>
      <c r="BP96" s="209"/>
      <c r="BQ96" s="210"/>
      <c r="BR96" s="211"/>
      <c r="BS96" s="209"/>
      <c r="BU96" s="208"/>
      <c r="BZ96" s="209"/>
      <c r="CA96" s="209"/>
      <c r="CB96" s="209"/>
      <c r="CC96" s="210"/>
      <c r="CD96" s="211"/>
      <c r="CE96" s="209"/>
      <c r="CG96" s="208"/>
      <c r="CL96" s="209"/>
      <c r="CM96" s="209"/>
      <c r="CN96" s="209"/>
      <c r="CO96" s="210"/>
      <c r="CP96" s="211"/>
      <c r="CQ96" s="209"/>
      <c r="CS96" s="208"/>
      <c r="CX96" s="209"/>
      <c r="CY96" s="209"/>
      <c r="CZ96" s="209"/>
      <c r="DA96" s="210"/>
      <c r="DB96" s="211"/>
      <c r="DC96" s="209"/>
      <c r="DE96" s="208"/>
      <c r="DJ96" s="209"/>
      <c r="DK96" s="209"/>
      <c r="DL96" s="209"/>
      <c r="DM96" s="210"/>
      <c r="DN96" s="211"/>
      <c r="DO96" s="209"/>
      <c r="DQ96" s="208"/>
      <c r="DV96" s="209"/>
      <c r="DW96" s="209"/>
      <c r="DX96" s="209"/>
      <c r="DY96" s="210"/>
      <c r="DZ96" s="211"/>
      <c r="EA96" s="209"/>
      <c r="EC96" s="208"/>
      <c r="EH96" s="209"/>
      <c r="EI96" s="209"/>
      <c r="EJ96" s="209"/>
      <c r="EK96" s="210"/>
      <c r="EL96" s="211"/>
      <c r="EM96" s="209"/>
      <c r="EO96" s="208"/>
      <c r="ET96" s="209"/>
      <c r="EU96" s="209"/>
      <c r="EV96" s="209"/>
      <c r="EW96" s="210"/>
      <c r="EX96" s="211"/>
      <c r="EY96" s="209"/>
      <c r="FA96" s="208"/>
      <c r="FF96" s="209"/>
      <c r="FG96" s="209"/>
      <c r="FH96" s="209"/>
      <c r="FI96" s="210"/>
      <c r="FJ96" s="211"/>
      <c r="FK96" s="209"/>
      <c r="FM96" s="208"/>
      <c r="FR96" s="209"/>
      <c r="FS96" s="209"/>
      <c r="FT96" s="209"/>
      <c r="FU96" s="210"/>
      <c r="FV96" s="211"/>
      <c r="FW96" s="209"/>
      <c r="FY96" s="208"/>
      <c r="GD96" s="209"/>
      <c r="GE96" s="209"/>
      <c r="GF96" s="209"/>
      <c r="GG96" s="210"/>
      <c r="GH96" s="211"/>
      <c r="GI96" s="209"/>
      <c r="GK96" s="208"/>
      <c r="GP96" s="209"/>
      <c r="GQ96" s="209"/>
      <c r="GR96" s="209"/>
      <c r="GS96" s="210"/>
      <c r="GT96" s="211"/>
      <c r="GU96" s="209"/>
      <c r="GW96" s="208"/>
      <c r="HB96" s="209"/>
      <c r="HC96" s="209"/>
      <c r="HD96" s="209"/>
      <c r="HE96" s="210"/>
      <c r="HF96" s="211"/>
      <c r="HG96" s="209"/>
      <c r="HI96" s="208"/>
      <c r="HN96" s="209"/>
      <c r="HO96" s="209"/>
      <c r="HP96" s="209"/>
      <c r="HQ96" s="210"/>
      <c r="HR96" s="211"/>
      <c r="HS96" s="209"/>
      <c r="HU96" s="208"/>
      <c r="HZ96" s="209"/>
      <c r="IA96" s="209"/>
      <c r="IB96" s="209"/>
      <c r="IC96" s="210"/>
      <c r="ID96" s="211"/>
      <c r="IE96" s="209"/>
      <c r="IG96" s="208"/>
      <c r="IL96" s="209"/>
      <c r="IM96" s="209"/>
      <c r="IN96" s="209"/>
      <c r="IO96" s="210"/>
      <c r="IP96" s="211"/>
      <c r="IQ96" s="209"/>
      <c r="IS96" s="208"/>
      <c r="IX96" s="209"/>
      <c r="IY96" s="209"/>
      <c r="IZ96" s="209"/>
      <c r="JA96" s="210"/>
      <c r="JB96" s="211"/>
      <c r="JC96" s="209"/>
      <c r="JE96" s="208"/>
      <c r="JJ96" s="209"/>
      <c r="JK96" s="209"/>
      <c r="JL96" s="209"/>
      <c r="JM96" s="210"/>
      <c r="JN96" s="211"/>
      <c r="JO96" s="209"/>
      <c r="JQ96" s="208"/>
      <c r="JV96" s="209"/>
      <c r="JW96" s="209"/>
      <c r="JX96" s="209"/>
      <c r="JY96" s="210"/>
      <c r="JZ96" s="211"/>
      <c r="KA96" s="209"/>
      <c r="KC96" s="208"/>
      <c r="KH96" s="209"/>
      <c r="KI96" s="209"/>
      <c r="KJ96" s="209"/>
      <c r="KK96" s="210"/>
      <c r="KL96" s="211"/>
      <c r="KM96" s="209"/>
      <c r="KO96" s="208"/>
      <c r="KT96" s="209"/>
      <c r="KU96" s="209"/>
      <c r="KV96" s="209"/>
      <c r="KW96" s="210"/>
      <c r="KX96" s="211"/>
      <c r="KY96" s="209"/>
      <c r="LA96" s="208"/>
      <c r="LF96" s="209"/>
      <c r="LG96" s="209"/>
      <c r="LH96" s="209"/>
      <c r="LI96" s="210"/>
      <c r="LJ96" s="211"/>
      <c r="LK96" s="209"/>
      <c r="LM96" s="208"/>
      <c r="LR96" s="209"/>
      <c r="LS96" s="209"/>
      <c r="LT96" s="209"/>
      <c r="LU96" s="210"/>
      <c r="LV96" s="211"/>
      <c r="LW96" s="209"/>
      <c r="LY96" s="208"/>
      <c r="MD96" s="209"/>
      <c r="ME96" s="209"/>
      <c r="MF96" s="209"/>
      <c r="MG96" s="210"/>
      <c r="MH96" s="211"/>
      <c r="MI96" s="209"/>
      <c r="MK96" s="208"/>
      <c r="MP96" s="209"/>
      <c r="MQ96" s="209"/>
      <c r="MR96" s="209"/>
      <c r="MS96" s="210"/>
      <c r="MT96" s="211"/>
      <c r="MU96" s="209"/>
      <c r="MW96" s="208"/>
      <c r="NB96" s="209"/>
      <c r="NC96" s="209"/>
      <c r="ND96" s="209"/>
      <c r="NE96" s="210"/>
      <c r="NF96" s="211"/>
      <c r="NG96" s="209"/>
      <c r="NI96" s="208"/>
      <c r="NN96" s="209"/>
      <c r="NO96" s="209"/>
      <c r="NP96" s="209"/>
      <c r="NQ96" s="210"/>
      <c r="NR96" s="211"/>
      <c r="NS96" s="209"/>
      <c r="NU96" s="208"/>
      <c r="NZ96" s="209"/>
      <c r="OA96" s="209"/>
      <c r="OB96" s="209"/>
      <c r="OC96" s="210"/>
      <c r="OD96" s="211"/>
      <c r="OE96" s="209"/>
      <c r="OG96" s="208"/>
      <c r="OL96" s="209"/>
      <c r="OM96" s="209"/>
      <c r="ON96" s="209"/>
      <c r="OO96" s="210"/>
      <c r="OP96" s="211"/>
      <c r="OQ96" s="209"/>
      <c r="OS96" s="208"/>
      <c r="OX96" s="209"/>
      <c r="OY96" s="209"/>
      <c r="OZ96" s="209"/>
      <c r="PA96" s="210"/>
      <c r="PB96" s="211"/>
      <c r="PC96" s="209"/>
      <c r="PE96" s="208"/>
      <c r="PJ96" s="209"/>
      <c r="PK96" s="209"/>
      <c r="PL96" s="209"/>
      <c r="PM96" s="210"/>
      <c r="PN96" s="211"/>
      <c r="PO96" s="209"/>
      <c r="PQ96" s="208"/>
      <c r="PV96" s="209"/>
      <c r="PW96" s="209"/>
      <c r="PX96" s="209"/>
      <c r="PY96" s="210"/>
      <c r="PZ96" s="211"/>
      <c r="QA96" s="209"/>
      <c r="QC96" s="208"/>
      <c r="QH96" s="209"/>
      <c r="QI96" s="209"/>
      <c r="QJ96" s="209"/>
      <c r="QK96" s="210"/>
      <c r="QL96" s="211"/>
      <c r="QM96" s="209"/>
      <c r="QO96" s="208"/>
      <c r="QT96" s="209"/>
      <c r="QU96" s="209"/>
      <c r="QV96" s="209"/>
      <c r="QW96" s="210"/>
      <c r="QX96" s="211"/>
      <c r="QY96" s="209"/>
      <c r="RA96" s="208"/>
      <c r="RF96" s="209"/>
      <c r="RG96" s="209"/>
      <c r="RH96" s="209"/>
      <c r="RI96" s="210"/>
      <c r="RJ96" s="211"/>
      <c r="RK96" s="209"/>
      <c r="RM96" s="208"/>
      <c r="RR96" s="209"/>
      <c r="RS96" s="209"/>
      <c r="RT96" s="209"/>
      <c r="RU96" s="210"/>
      <c r="RV96" s="211"/>
      <c r="RW96" s="209"/>
      <c r="RY96" s="208"/>
      <c r="SD96" s="209"/>
      <c r="SE96" s="209"/>
      <c r="SF96" s="209"/>
      <c r="SG96" s="210"/>
      <c r="SH96" s="211"/>
      <c r="SI96" s="209"/>
      <c r="SK96" s="208"/>
      <c r="SP96" s="209"/>
      <c r="SQ96" s="209"/>
      <c r="SR96" s="209"/>
      <c r="SS96" s="210"/>
      <c r="ST96" s="211"/>
      <c r="SU96" s="209"/>
      <c r="SW96" s="208"/>
      <c r="TB96" s="209"/>
      <c r="TC96" s="209"/>
      <c r="TD96" s="209"/>
      <c r="TE96" s="210"/>
      <c r="TF96" s="211"/>
      <c r="TG96" s="209"/>
      <c r="TI96" s="208"/>
      <c r="TN96" s="209"/>
      <c r="TO96" s="209"/>
      <c r="TP96" s="209"/>
      <c r="TQ96" s="210"/>
      <c r="TR96" s="211"/>
      <c r="TS96" s="209"/>
      <c r="TU96" s="208"/>
      <c r="TZ96" s="209"/>
      <c r="UA96" s="209"/>
      <c r="UB96" s="209"/>
      <c r="UC96" s="210"/>
      <c r="UD96" s="211"/>
      <c r="UE96" s="209"/>
      <c r="UG96" s="208"/>
      <c r="UL96" s="209"/>
      <c r="UM96" s="209"/>
      <c r="UN96" s="209"/>
      <c r="UO96" s="210"/>
      <c r="UP96" s="211"/>
      <c r="UQ96" s="209"/>
      <c r="US96" s="208"/>
      <c r="UX96" s="209"/>
      <c r="UY96" s="209"/>
      <c r="UZ96" s="209"/>
      <c r="VA96" s="210"/>
      <c r="VB96" s="211"/>
      <c r="VC96" s="209"/>
      <c r="VE96" s="208"/>
      <c r="VJ96" s="209"/>
      <c r="VK96" s="209"/>
      <c r="VL96" s="209"/>
      <c r="VM96" s="210"/>
      <c r="VN96" s="211"/>
      <c r="VO96" s="209"/>
      <c r="VQ96" s="208"/>
      <c r="VV96" s="209"/>
      <c r="VW96" s="209"/>
      <c r="VX96" s="209"/>
      <c r="VY96" s="210"/>
      <c r="VZ96" s="211"/>
      <c r="WA96" s="209"/>
      <c r="WC96" s="208"/>
      <c r="WH96" s="209"/>
      <c r="WI96" s="209"/>
      <c r="WJ96" s="209"/>
      <c r="WK96" s="210"/>
      <c r="WL96" s="211"/>
      <c r="WM96" s="209"/>
      <c r="WO96" s="208"/>
      <c r="WT96" s="209"/>
      <c r="WU96" s="209"/>
      <c r="WV96" s="209"/>
      <c r="WW96" s="210"/>
      <c r="WX96" s="211"/>
      <c r="WY96" s="209"/>
      <c r="XA96" s="208"/>
      <c r="XF96" s="209"/>
      <c r="XG96" s="209"/>
      <c r="XH96" s="209"/>
      <c r="XI96" s="210"/>
      <c r="XJ96" s="211"/>
      <c r="XK96" s="209"/>
      <c r="XM96" s="208"/>
      <c r="XR96" s="209"/>
      <c r="XS96" s="209"/>
      <c r="XT96" s="209"/>
      <c r="XU96" s="210"/>
      <c r="XV96" s="211"/>
      <c r="XW96" s="209"/>
      <c r="XY96" s="208"/>
      <c r="YD96" s="209"/>
      <c r="YE96" s="209"/>
      <c r="YF96" s="209"/>
      <c r="YG96" s="210"/>
      <c r="YH96" s="211"/>
      <c r="YI96" s="209"/>
      <c r="YK96" s="208"/>
      <c r="YP96" s="209"/>
      <c r="YQ96" s="209"/>
      <c r="YR96" s="209"/>
      <c r="YS96" s="210"/>
      <c r="YT96" s="211"/>
      <c r="YU96" s="209"/>
      <c r="YW96" s="208"/>
      <c r="ZB96" s="209"/>
      <c r="ZC96" s="209"/>
      <c r="ZD96" s="209"/>
      <c r="ZE96" s="210"/>
      <c r="ZF96" s="211"/>
      <c r="ZG96" s="209"/>
      <c r="ZI96" s="208"/>
      <c r="ZN96" s="209"/>
      <c r="ZO96" s="209"/>
      <c r="ZP96" s="209"/>
      <c r="ZQ96" s="210"/>
      <c r="ZR96" s="211"/>
      <c r="ZS96" s="209"/>
      <c r="ZU96" s="208"/>
      <c r="ZZ96" s="209"/>
      <c r="AAA96" s="209"/>
      <c r="AAB96" s="209"/>
      <c r="AAC96" s="210"/>
      <c r="AAD96" s="211"/>
      <c r="AAE96" s="209"/>
      <c r="AAG96" s="208"/>
      <c r="AAL96" s="209"/>
      <c r="AAM96" s="209"/>
      <c r="AAN96" s="209"/>
      <c r="AAO96" s="210"/>
      <c r="AAP96" s="211"/>
      <c r="AAQ96" s="209"/>
      <c r="AAS96" s="208"/>
      <c r="AAX96" s="209"/>
      <c r="AAY96" s="209"/>
      <c r="AAZ96" s="209"/>
      <c r="ABA96" s="210"/>
      <c r="ABB96" s="211"/>
      <c r="ABC96" s="209"/>
      <c r="ABE96" s="208"/>
      <c r="ABJ96" s="209"/>
      <c r="ABK96" s="209"/>
      <c r="ABL96" s="209"/>
      <c r="ABM96" s="210"/>
      <c r="ABN96" s="211"/>
      <c r="ABO96" s="209"/>
      <c r="ABQ96" s="208"/>
      <c r="ABV96" s="209"/>
      <c r="ABW96" s="209"/>
      <c r="ABX96" s="209"/>
      <c r="ABY96" s="210"/>
      <c r="ABZ96" s="211"/>
      <c r="ACA96" s="209"/>
      <c r="ACC96" s="208"/>
      <c r="ACH96" s="209"/>
      <c r="ACI96" s="209"/>
      <c r="ACJ96" s="209"/>
      <c r="ACK96" s="210"/>
      <c r="ACL96" s="211"/>
      <c r="ACM96" s="209"/>
      <c r="ACO96" s="208"/>
      <c r="ACT96" s="209"/>
      <c r="ACU96" s="209"/>
      <c r="ACV96" s="209"/>
      <c r="ACW96" s="210"/>
      <c r="ACX96" s="211"/>
      <c r="ACY96" s="209"/>
      <c r="ADA96" s="208"/>
      <c r="ADF96" s="209"/>
      <c r="ADG96" s="209"/>
      <c r="ADH96" s="209"/>
      <c r="ADI96" s="210"/>
      <c r="ADJ96" s="211"/>
      <c r="ADK96" s="209"/>
      <c r="ADM96" s="208"/>
      <c r="ADR96" s="209"/>
      <c r="ADS96" s="209"/>
      <c r="ADT96" s="209"/>
      <c r="ADU96" s="210"/>
      <c r="ADV96" s="211"/>
      <c r="ADW96" s="209"/>
      <c r="ADY96" s="208"/>
      <c r="AED96" s="209"/>
      <c r="AEE96" s="209"/>
      <c r="AEF96" s="209"/>
      <c r="AEG96" s="210"/>
      <c r="AEH96" s="211"/>
      <c r="AEI96" s="209"/>
      <c r="AEK96" s="208"/>
      <c r="AEP96" s="209"/>
      <c r="AEQ96" s="209"/>
      <c r="AER96" s="209"/>
      <c r="AES96" s="210"/>
      <c r="AET96" s="211"/>
      <c r="AEU96" s="209"/>
      <c r="AEW96" s="208"/>
      <c r="AFB96" s="209"/>
      <c r="AFC96" s="209"/>
      <c r="AFD96" s="209"/>
      <c r="AFE96" s="210"/>
      <c r="AFF96" s="211"/>
      <c r="AFG96" s="209"/>
      <c r="AFI96" s="208"/>
      <c r="AFN96" s="209"/>
      <c r="AFO96" s="209"/>
      <c r="AFP96" s="209"/>
      <c r="AFQ96" s="210"/>
      <c r="AFR96" s="211"/>
      <c r="AFS96" s="209"/>
      <c r="AFU96" s="208"/>
      <c r="AFZ96" s="209"/>
      <c r="AGA96" s="209"/>
      <c r="AGB96" s="209"/>
      <c r="AGC96" s="210"/>
      <c r="AGD96" s="211"/>
      <c r="AGE96" s="209"/>
      <c r="AGG96" s="208"/>
      <c r="AGL96" s="209"/>
      <c r="AGM96" s="209"/>
      <c r="AGN96" s="209"/>
      <c r="AGO96" s="210"/>
      <c r="AGP96" s="211"/>
      <c r="AGQ96" s="209"/>
      <c r="AGS96" s="208"/>
      <c r="AGX96" s="209"/>
      <c r="AGY96" s="209"/>
      <c r="AGZ96" s="209"/>
      <c r="AHA96" s="210"/>
      <c r="AHB96" s="211"/>
      <c r="AHC96" s="209"/>
      <c r="AHE96" s="208"/>
      <c r="AHJ96" s="209"/>
      <c r="AHK96" s="209"/>
      <c r="AHL96" s="209"/>
      <c r="AHM96" s="210"/>
      <c r="AHN96" s="211"/>
      <c r="AHO96" s="209"/>
      <c r="AHQ96" s="208"/>
      <c r="AHV96" s="209"/>
      <c r="AHW96" s="209"/>
      <c r="AHX96" s="209"/>
      <c r="AHY96" s="210"/>
      <c r="AHZ96" s="211"/>
      <c r="AIA96" s="209"/>
      <c r="AIC96" s="208"/>
      <c r="AIH96" s="209"/>
      <c r="AII96" s="209"/>
      <c r="AIJ96" s="209"/>
      <c r="AIK96" s="210"/>
      <c r="AIL96" s="211"/>
      <c r="AIM96" s="209"/>
      <c r="AIO96" s="208"/>
      <c r="AIT96" s="209"/>
      <c r="AIU96" s="209"/>
      <c r="AIV96" s="209"/>
      <c r="AIW96" s="210"/>
      <c r="AIX96" s="211"/>
      <c r="AIY96" s="209"/>
      <c r="AJA96" s="208"/>
      <c r="AJF96" s="209"/>
      <c r="AJG96" s="209"/>
      <c r="AJH96" s="209"/>
      <c r="AJI96" s="210"/>
      <c r="AJJ96" s="211"/>
      <c r="AJK96" s="209"/>
      <c r="AJM96" s="208"/>
      <c r="AJR96" s="209"/>
      <c r="AJS96" s="209"/>
      <c r="AJT96" s="209"/>
      <c r="AJU96" s="210"/>
      <c r="AJV96" s="211"/>
      <c r="AJW96" s="209"/>
      <c r="AJY96" s="208"/>
      <c r="AKD96" s="209"/>
      <c r="AKE96" s="209"/>
      <c r="AKF96" s="209"/>
      <c r="AKG96" s="210"/>
      <c r="AKH96" s="211"/>
      <c r="AKI96" s="209"/>
      <c r="AKK96" s="208"/>
      <c r="AKP96" s="209"/>
      <c r="AKQ96" s="209"/>
      <c r="AKR96" s="209"/>
      <c r="AKS96" s="210"/>
      <c r="AKT96" s="211"/>
      <c r="AKU96" s="209"/>
      <c r="AKW96" s="208"/>
      <c r="ALB96" s="209"/>
      <c r="ALC96" s="209"/>
      <c r="ALD96" s="209"/>
      <c r="ALE96" s="210"/>
      <c r="ALF96" s="211"/>
      <c r="ALG96" s="209"/>
      <c r="ALI96" s="208"/>
      <c r="ALN96" s="209"/>
      <c r="ALO96" s="209"/>
      <c r="ALP96" s="209"/>
      <c r="ALQ96" s="210"/>
      <c r="ALR96" s="211"/>
      <c r="ALS96" s="209"/>
      <c r="ALU96" s="208"/>
      <c r="ALZ96" s="209"/>
      <c r="AMA96" s="209"/>
      <c r="AMB96" s="209"/>
      <c r="AMC96" s="210"/>
      <c r="AMD96" s="211"/>
      <c r="AME96" s="209"/>
      <c r="AMG96" s="208"/>
      <c r="AML96" s="209"/>
      <c r="AMM96" s="209"/>
      <c r="AMN96" s="209"/>
      <c r="AMO96" s="210"/>
      <c r="AMP96" s="211"/>
      <c r="AMQ96" s="209"/>
      <c r="AMS96" s="208"/>
      <c r="AMX96" s="209"/>
      <c r="AMY96" s="209"/>
      <c r="AMZ96" s="209"/>
      <c r="ANA96" s="210"/>
      <c r="ANB96" s="211"/>
      <c r="ANC96" s="209"/>
      <c r="ANE96" s="208"/>
      <c r="ANJ96" s="209"/>
      <c r="ANK96" s="209"/>
      <c r="ANL96" s="209"/>
      <c r="ANM96" s="210"/>
      <c r="ANN96" s="211"/>
      <c r="ANO96" s="209"/>
      <c r="ANQ96" s="208"/>
      <c r="ANV96" s="209"/>
      <c r="ANW96" s="209"/>
      <c r="ANX96" s="209"/>
      <c r="ANY96" s="210"/>
      <c r="ANZ96" s="211"/>
      <c r="AOA96" s="209"/>
      <c r="AOC96" s="208"/>
      <c r="AOH96" s="209"/>
      <c r="AOI96" s="209"/>
      <c r="AOJ96" s="209"/>
      <c r="AOK96" s="210"/>
      <c r="AOL96" s="211"/>
      <c r="AOM96" s="209"/>
      <c r="AOO96" s="208"/>
      <c r="AOT96" s="209"/>
      <c r="AOU96" s="209"/>
      <c r="AOV96" s="209"/>
      <c r="AOW96" s="210"/>
      <c r="AOX96" s="211"/>
      <c r="AOY96" s="209"/>
      <c r="APA96" s="208"/>
      <c r="APF96" s="209"/>
      <c r="APG96" s="209"/>
      <c r="APH96" s="209"/>
      <c r="API96" s="210"/>
      <c r="APJ96" s="211"/>
      <c r="APK96" s="209"/>
      <c r="APM96" s="208"/>
      <c r="APR96" s="209"/>
      <c r="APS96" s="209"/>
      <c r="APT96" s="209"/>
      <c r="APU96" s="210"/>
      <c r="APV96" s="211"/>
      <c r="APW96" s="209"/>
      <c r="APY96" s="208"/>
      <c r="AQD96" s="209"/>
      <c r="AQE96" s="209"/>
      <c r="AQF96" s="209"/>
      <c r="AQG96" s="210"/>
      <c r="AQH96" s="211"/>
      <c r="AQI96" s="209"/>
      <c r="AQK96" s="208"/>
      <c r="AQP96" s="209"/>
      <c r="AQQ96" s="209"/>
      <c r="AQR96" s="209"/>
      <c r="AQS96" s="210"/>
      <c r="AQT96" s="211"/>
      <c r="AQU96" s="209"/>
      <c r="AQW96" s="208"/>
      <c r="ARB96" s="209"/>
      <c r="ARC96" s="209"/>
      <c r="ARD96" s="209"/>
      <c r="ARE96" s="210"/>
      <c r="ARF96" s="211"/>
      <c r="ARG96" s="209"/>
      <c r="ARI96" s="208"/>
      <c r="ARN96" s="209"/>
      <c r="ARO96" s="209"/>
      <c r="ARP96" s="209"/>
      <c r="ARQ96" s="210"/>
      <c r="ARR96" s="211"/>
      <c r="ARS96" s="209"/>
      <c r="ARU96" s="208"/>
      <c r="ARZ96" s="209"/>
      <c r="ASA96" s="209"/>
      <c r="ASB96" s="209"/>
      <c r="ASC96" s="210"/>
      <c r="ASD96" s="211"/>
      <c r="ASE96" s="209"/>
      <c r="ASG96" s="208"/>
      <c r="ASL96" s="209"/>
      <c r="ASM96" s="209"/>
      <c r="ASN96" s="209"/>
      <c r="ASO96" s="210"/>
      <c r="ASP96" s="211"/>
      <c r="ASQ96" s="209"/>
      <c r="ASS96" s="208"/>
      <c r="ASX96" s="209"/>
      <c r="ASY96" s="209"/>
      <c r="ASZ96" s="209"/>
      <c r="ATA96" s="210"/>
      <c r="ATB96" s="211"/>
      <c r="ATC96" s="209"/>
      <c r="ATE96" s="208"/>
      <c r="ATJ96" s="209"/>
      <c r="ATK96" s="209"/>
      <c r="ATL96" s="209"/>
      <c r="ATM96" s="210"/>
      <c r="ATN96" s="211"/>
      <c r="ATO96" s="209"/>
      <c r="ATQ96" s="208"/>
      <c r="ATV96" s="209"/>
      <c r="ATW96" s="209"/>
      <c r="ATX96" s="209"/>
      <c r="ATY96" s="210"/>
      <c r="ATZ96" s="211"/>
      <c r="AUA96" s="209"/>
      <c r="AUC96" s="208"/>
      <c r="AUH96" s="209"/>
      <c r="AUI96" s="209"/>
      <c r="AUJ96" s="209"/>
      <c r="AUK96" s="210"/>
      <c r="AUL96" s="211"/>
      <c r="AUM96" s="209"/>
      <c r="AUO96" s="208"/>
      <c r="AUT96" s="209"/>
      <c r="AUU96" s="209"/>
      <c r="AUV96" s="209"/>
      <c r="AUW96" s="210"/>
      <c r="AUX96" s="211"/>
      <c r="AUY96" s="209"/>
      <c r="AVA96" s="208"/>
      <c r="AVF96" s="209"/>
      <c r="AVG96" s="209"/>
      <c r="AVH96" s="209"/>
      <c r="AVI96" s="210"/>
      <c r="AVJ96" s="211"/>
      <c r="AVK96" s="209"/>
      <c r="AVM96" s="208"/>
      <c r="AVR96" s="209"/>
      <c r="AVS96" s="209"/>
      <c r="AVT96" s="209"/>
      <c r="AVU96" s="210"/>
      <c r="AVV96" s="211"/>
      <c r="AVW96" s="209"/>
      <c r="AVY96" s="208"/>
      <c r="AWD96" s="209"/>
      <c r="AWE96" s="209"/>
      <c r="AWF96" s="209"/>
      <c r="AWG96" s="210"/>
      <c r="AWH96" s="211"/>
      <c r="AWI96" s="209"/>
      <c r="AWK96" s="208"/>
      <c r="AWP96" s="209"/>
      <c r="AWQ96" s="209"/>
      <c r="AWR96" s="209"/>
      <c r="AWS96" s="210"/>
      <c r="AWT96" s="211"/>
      <c r="AWU96" s="209"/>
      <c r="AWW96" s="208"/>
      <c r="AXB96" s="209"/>
      <c r="AXC96" s="209"/>
      <c r="AXD96" s="209"/>
      <c r="AXE96" s="210"/>
      <c r="AXF96" s="211"/>
      <c r="AXG96" s="209"/>
      <c r="AXI96" s="208"/>
      <c r="AXN96" s="209"/>
      <c r="AXO96" s="209"/>
      <c r="AXP96" s="209"/>
      <c r="AXQ96" s="210"/>
      <c r="AXR96" s="211"/>
      <c r="AXS96" s="209"/>
      <c r="AXU96" s="208"/>
      <c r="AXZ96" s="209"/>
      <c r="AYA96" s="209"/>
      <c r="AYB96" s="209"/>
      <c r="AYC96" s="210"/>
      <c r="AYD96" s="211"/>
      <c r="AYE96" s="209"/>
      <c r="AYG96" s="208"/>
      <c r="AYL96" s="209"/>
      <c r="AYM96" s="209"/>
      <c r="AYN96" s="209"/>
      <c r="AYO96" s="210"/>
      <c r="AYP96" s="211"/>
      <c r="AYQ96" s="209"/>
      <c r="AYS96" s="208"/>
      <c r="AYX96" s="209"/>
      <c r="AYY96" s="209"/>
      <c r="AYZ96" s="209"/>
      <c r="AZA96" s="210"/>
      <c r="AZB96" s="211"/>
      <c r="AZC96" s="209"/>
      <c r="AZE96" s="208"/>
      <c r="AZJ96" s="209"/>
      <c r="AZK96" s="209"/>
      <c r="AZL96" s="209"/>
      <c r="AZM96" s="210"/>
      <c r="AZN96" s="211"/>
      <c r="AZO96" s="209"/>
      <c r="AZQ96" s="208"/>
      <c r="AZV96" s="209"/>
      <c r="AZW96" s="209"/>
      <c r="AZX96" s="209"/>
      <c r="AZY96" s="210"/>
      <c r="AZZ96" s="211"/>
      <c r="BAA96" s="209"/>
      <c r="BAC96" s="208"/>
      <c r="BAH96" s="209"/>
      <c r="BAI96" s="209"/>
      <c r="BAJ96" s="209"/>
      <c r="BAK96" s="210"/>
      <c r="BAL96" s="211"/>
      <c r="BAM96" s="209"/>
      <c r="BAO96" s="208"/>
      <c r="BAT96" s="209"/>
      <c r="BAU96" s="209"/>
      <c r="BAV96" s="209"/>
      <c r="BAW96" s="210"/>
      <c r="BAX96" s="211"/>
      <c r="BAY96" s="209"/>
      <c r="BBA96" s="208"/>
      <c r="BBF96" s="209"/>
      <c r="BBG96" s="209"/>
      <c r="BBH96" s="209"/>
      <c r="BBI96" s="210"/>
      <c r="BBJ96" s="211"/>
      <c r="BBK96" s="209"/>
      <c r="BBM96" s="208"/>
      <c r="BBR96" s="209"/>
      <c r="BBS96" s="209"/>
      <c r="BBT96" s="209"/>
      <c r="BBU96" s="210"/>
      <c r="BBV96" s="211"/>
      <c r="BBW96" s="209"/>
      <c r="BBY96" s="208"/>
      <c r="BCD96" s="209"/>
      <c r="BCE96" s="209"/>
      <c r="BCF96" s="209"/>
      <c r="BCG96" s="210"/>
      <c r="BCH96" s="211"/>
      <c r="BCI96" s="209"/>
      <c r="BCK96" s="208"/>
      <c r="BCP96" s="209"/>
      <c r="BCQ96" s="209"/>
      <c r="BCR96" s="209"/>
      <c r="BCS96" s="210"/>
      <c r="BCT96" s="211"/>
      <c r="BCU96" s="209"/>
      <c r="BCW96" s="208"/>
      <c r="BDB96" s="209"/>
      <c r="BDC96" s="209"/>
      <c r="BDD96" s="209"/>
      <c r="BDE96" s="210"/>
      <c r="BDF96" s="211"/>
      <c r="BDG96" s="209"/>
      <c r="BDI96" s="208"/>
      <c r="BDN96" s="209"/>
      <c r="BDO96" s="209"/>
      <c r="BDP96" s="209"/>
      <c r="BDQ96" s="210"/>
      <c r="BDR96" s="211"/>
      <c r="BDS96" s="209"/>
      <c r="BDU96" s="208"/>
      <c r="BDZ96" s="209"/>
      <c r="BEA96" s="209"/>
      <c r="BEB96" s="209"/>
      <c r="BEC96" s="210"/>
      <c r="BED96" s="211"/>
      <c r="BEE96" s="209"/>
      <c r="BEG96" s="208"/>
      <c r="BEL96" s="209"/>
      <c r="BEM96" s="209"/>
      <c r="BEN96" s="209"/>
      <c r="BEO96" s="210"/>
      <c r="BEP96" s="211"/>
      <c r="BEQ96" s="209"/>
      <c r="BES96" s="208"/>
      <c r="BEX96" s="209"/>
      <c r="BEY96" s="209"/>
      <c r="BEZ96" s="209"/>
      <c r="BFA96" s="210"/>
      <c r="BFB96" s="211"/>
      <c r="BFC96" s="209"/>
      <c r="BFE96" s="208"/>
      <c r="BFJ96" s="209"/>
      <c r="BFK96" s="209"/>
      <c r="BFL96" s="209"/>
      <c r="BFM96" s="210"/>
      <c r="BFN96" s="211"/>
      <c r="BFO96" s="209"/>
      <c r="BFQ96" s="208"/>
      <c r="BFV96" s="209"/>
      <c r="BFW96" s="209"/>
      <c r="BFX96" s="209"/>
      <c r="BFY96" s="210"/>
      <c r="BFZ96" s="211"/>
      <c r="BGA96" s="209"/>
      <c r="BGC96" s="208"/>
      <c r="BGH96" s="209"/>
      <c r="BGI96" s="209"/>
      <c r="BGJ96" s="209"/>
      <c r="BGK96" s="210"/>
      <c r="BGL96" s="211"/>
      <c r="BGM96" s="209"/>
      <c r="BGO96" s="208"/>
      <c r="BGT96" s="209"/>
      <c r="BGU96" s="209"/>
      <c r="BGV96" s="209"/>
      <c r="BGW96" s="210"/>
      <c r="BGX96" s="211"/>
      <c r="BGY96" s="209"/>
      <c r="BHA96" s="208"/>
      <c r="BHF96" s="209"/>
      <c r="BHG96" s="209"/>
      <c r="BHH96" s="209"/>
      <c r="BHI96" s="210"/>
      <c r="BHJ96" s="211"/>
      <c r="BHK96" s="209"/>
      <c r="BHM96" s="208"/>
      <c r="BHR96" s="209"/>
      <c r="BHS96" s="209"/>
      <c r="BHT96" s="209"/>
      <c r="BHU96" s="210"/>
      <c r="BHV96" s="211"/>
      <c r="BHW96" s="209"/>
      <c r="BHY96" s="208"/>
      <c r="BID96" s="209"/>
      <c r="BIE96" s="209"/>
      <c r="BIF96" s="209"/>
      <c r="BIG96" s="210"/>
      <c r="BIH96" s="211"/>
      <c r="BII96" s="209"/>
      <c r="BIK96" s="208"/>
      <c r="BIP96" s="209"/>
      <c r="BIQ96" s="209"/>
      <c r="BIR96" s="209"/>
      <c r="BIS96" s="210"/>
      <c r="BIT96" s="211"/>
      <c r="BIU96" s="209"/>
      <c r="BIW96" s="208"/>
      <c r="BJB96" s="209"/>
      <c r="BJC96" s="209"/>
      <c r="BJD96" s="209"/>
      <c r="BJE96" s="210"/>
      <c r="BJF96" s="211"/>
      <c r="BJG96" s="209"/>
      <c r="BJI96" s="208"/>
      <c r="BJN96" s="209"/>
      <c r="BJO96" s="209"/>
      <c r="BJP96" s="209"/>
      <c r="BJQ96" s="210"/>
      <c r="BJR96" s="211"/>
      <c r="BJS96" s="209"/>
      <c r="BJU96" s="208"/>
      <c r="BJZ96" s="209"/>
      <c r="BKA96" s="209"/>
      <c r="BKB96" s="209"/>
      <c r="BKC96" s="210"/>
      <c r="BKD96" s="211"/>
      <c r="BKE96" s="209"/>
      <c r="BKG96" s="208"/>
      <c r="BKL96" s="209"/>
      <c r="BKM96" s="209"/>
      <c r="BKN96" s="209"/>
      <c r="BKO96" s="210"/>
      <c r="BKP96" s="211"/>
      <c r="BKQ96" s="209"/>
      <c r="BKS96" s="208"/>
      <c r="BKX96" s="209"/>
      <c r="BKY96" s="209"/>
      <c r="BKZ96" s="209"/>
      <c r="BLA96" s="210"/>
      <c r="BLB96" s="211"/>
      <c r="BLC96" s="209"/>
      <c r="BLE96" s="208"/>
      <c r="BLJ96" s="209"/>
      <c r="BLK96" s="209"/>
      <c r="BLL96" s="209"/>
      <c r="BLM96" s="210"/>
      <c r="BLN96" s="211"/>
      <c r="BLO96" s="209"/>
      <c r="BLQ96" s="208"/>
      <c r="BLV96" s="209"/>
      <c r="BLW96" s="209"/>
      <c r="BLX96" s="209"/>
      <c r="BLY96" s="210"/>
      <c r="BLZ96" s="211"/>
      <c r="BMA96" s="209"/>
      <c r="BMC96" s="208"/>
      <c r="BMH96" s="209"/>
      <c r="BMI96" s="209"/>
      <c r="BMJ96" s="209"/>
      <c r="BMK96" s="210"/>
      <c r="BML96" s="211"/>
      <c r="BMM96" s="209"/>
      <c r="BMO96" s="208"/>
      <c r="BMT96" s="209"/>
      <c r="BMU96" s="209"/>
      <c r="BMV96" s="209"/>
      <c r="BMW96" s="210"/>
      <c r="BMX96" s="211"/>
      <c r="BMY96" s="209"/>
      <c r="BNA96" s="208"/>
      <c r="BNF96" s="209"/>
      <c r="BNG96" s="209"/>
      <c r="BNH96" s="209"/>
      <c r="BNI96" s="210"/>
      <c r="BNJ96" s="211"/>
      <c r="BNK96" s="209"/>
      <c r="BNM96" s="208"/>
      <c r="BNR96" s="209"/>
      <c r="BNS96" s="209"/>
      <c r="BNT96" s="209"/>
      <c r="BNU96" s="210"/>
      <c r="BNV96" s="211"/>
      <c r="BNW96" s="209"/>
      <c r="BNY96" s="208"/>
      <c r="BOD96" s="209"/>
      <c r="BOE96" s="209"/>
      <c r="BOF96" s="209"/>
      <c r="BOG96" s="210"/>
      <c r="BOH96" s="211"/>
      <c r="BOI96" s="209"/>
      <c r="BOK96" s="208"/>
      <c r="BOP96" s="209"/>
      <c r="BOQ96" s="209"/>
      <c r="BOR96" s="209"/>
      <c r="BOS96" s="210"/>
      <c r="BOT96" s="211"/>
      <c r="BOU96" s="209"/>
      <c r="BOW96" s="208"/>
      <c r="BPB96" s="209"/>
      <c r="BPC96" s="209"/>
      <c r="BPD96" s="209"/>
      <c r="BPE96" s="210"/>
      <c r="BPF96" s="211"/>
      <c r="BPG96" s="209"/>
      <c r="BPI96" s="208"/>
      <c r="BPN96" s="209"/>
      <c r="BPO96" s="209"/>
      <c r="BPP96" s="209"/>
      <c r="BPQ96" s="210"/>
      <c r="BPR96" s="211"/>
      <c r="BPS96" s="209"/>
      <c r="BPU96" s="208"/>
      <c r="BPZ96" s="209"/>
      <c r="BQA96" s="209"/>
      <c r="BQB96" s="209"/>
      <c r="BQC96" s="210"/>
      <c r="BQD96" s="211"/>
      <c r="BQE96" s="209"/>
      <c r="BQG96" s="208"/>
      <c r="BQL96" s="209"/>
      <c r="BQM96" s="209"/>
      <c r="BQN96" s="209"/>
      <c r="BQO96" s="210"/>
      <c r="BQP96" s="211"/>
      <c r="BQQ96" s="209"/>
      <c r="BQS96" s="208"/>
      <c r="BQX96" s="209"/>
      <c r="BQY96" s="209"/>
      <c r="BQZ96" s="209"/>
      <c r="BRA96" s="210"/>
      <c r="BRB96" s="211"/>
      <c r="BRC96" s="209"/>
      <c r="BRE96" s="208"/>
      <c r="BRJ96" s="209"/>
      <c r="BRK96" s="209"/>
      <c r="BRL96" s="209"/>
      <c r="BRM96" s="210"/>
      <c r="BRN96" s="211"/>
      <c r="BRO96" s="209"/>
      <c r="BRQ96" s="208"/>
      <c r="BRV96" s="209"/>
      <c r="BRW96" s="209"/>
      <c r="BRX96" s="209"/>
      <c r="BRY96" s="210"/>
      <c r="BRZ96" s="211"/>
      <c r="BSA96" s="209"/>
      <c r="BSC96" s="208"/>
      <c r="BSH96" s="209"/>
      <c r="BSI96" s="209"/>
      <c r="BSJ96" s="209"/>
      <c r="BSK96" s="210"/>
      <c r="BSL96" s="211"/>
      <c r="BSM96" s="209"/>
      <c r="BSO96" s="208"/>
      <c r="BST96" s="209"/>
      <c r="BSU96" s="209"/>
      <c r="BSV96" s="209"/>
      <c r="BSW96" s="210"/>
      <c r="BSX96" s="211"/>
      <c r="BSY96" s="209"/>
      <c r="BTA96" s="208"/>
      <c r="BTF96" s="209"/>
      <c r="BTG96" s="209"/>
      <c r="BTH96" s="209"/>
      <c r="BTI96" s="210"/>
      <c r="BTJ96" s="211"/>
      <c r="BTK96" s="209"/>
      <c r="BTM96" s="208"/>
      <c r="BTR96" s="209"/>
      <c r="BTS96" s="209"/>
      <c r="BTT96" s="209"/>
      <c r="BTU96" s="210"/>
      <c r="BTV96" s="211"/>
      <c r="BTW96" s="209"/>
      <c r="BTY96" s="208"/>
      <c r="BUD96" s="209"/>
      <c r="BUE96" s="209"/>
      <c r="BUF96" s="209"/>
      <c r="BUG96" s="210"/>
      <c r="BUH96" s="211"/>
      <c r="BUI96" s="209"/>
      <c r="BUK96" s="208"/>
      <c r="BUP96" s="209"/>
      <c r="BUQ96" s="209"/>
      <c r="BUR96" s="209"/>
      <c r="BUS96" s="210"/>
      <c r="BUT96" s="211"/>
      <c r="BUU96" s="209"/>
      <c r="BUW96" s="208"/>
      <c r="BVB96" s="209"/>
      <c r="BVC96" s="209"/>
      <c r="BVD96" s="209"/>
      <c r="BVE96" s="210"/>
      <c r="BVF96" s="211"/>
      <c r="BVG96" s="209"/>
      <c r="BVI96" s="208"/>
      <c r="BVN96" s="209"/>
      <c r="BVO96" s="209"/>
      <c r="BVP96" s="209"/>
      <c r="BVQ96" s="210"/>
      <c r="BVR96" s="211"/>
      <c r="BVS96" s="209"/>
      <c r="BVU96" s="208"/>
      <c r="BVZ96" s="209"/>
      <c r="BWA96" s="209"/>
      <c r="BWB96" s="209"/>
      <c r="BWC96" s="210"/>
      <c r="BWD96" s="211"/>
      <c r="BWE96" s="209"/>
      <c r="BWG96" s="208"/>
      <c r="BWL96" s="209"/>
      <c r="BWM96" s="209"/>
      <c r="BWN96" s="209"/>
      <c r="BWO96" s="210"/>
      <c r="BWP96" s="211"/>
      <c r="BWQ96" s="209"/>
      <c r="BWS96" s="208"/>
      <c r="BWX96" s="209"/>
      <c r="BWY96" s="209"/>
      <c r="BWZ96" s="209"/>
      <c r="BXA96" s="210"/>
      <c r="BXB96" s="211"/>
      <c r="BXC96" s="209"/>
      <c r="BXE96" s="208"/>
      <c r="BXJ96" s="209"/>
      <c r="BXK96" s="209"/>
      <c r="BXL96" s="209"/>
      <c r="BXM96" s="210"/>
      <c r="BXN96" s="211"/>
      <c r="BXO96" s="209"/>
      <c r="BXQ96" s="208"/>
      <c r="BXV96" s="209"/>
      <c r="BXW96" s="209"/>
      <c r="BXX96" s="209"/>
      <c r="BXY96" s="210"/>
      <c r="BXZ96" s="211"/>
      <c r="BYA96" s="209"/>
      <c r="BYC96" s="208"/>
      <c r="BYH96" s="209"/>
      <c r="BYI96" s="209"/>
      <c r="BYJ96" s="209"/>
      <c r="BYK96" s="210"/>
      <c r="BYL96" s="211"/>
      <c r="BYM96" s="209"/>
      <c r="BYO96" s="208"/>
      <c r="BYT96" s="209"/>
      <c r="BYU96" s="209"/>
      <c r="BYV96" s="209"/>
      <c r="BYW96" s="210"/>
      <c r="BYX96" s="211"/>
      <c r="BYY96" s="209"/>
      <c r="BZA96" s="208"/>
      <c r="BZF96" s="209"/>
      <c r="BZG96" s="209"/>
      <c r="BZH96" s="209"/>
      <c r="BZI96" s="210"/>
      <c r="BZJ96" s="211"/>
      <c r="BZK96" s="209"/>
      <c r="BZM96" s="208"/>
      <c r="BZR96" s="209"/>
      <c r="BZS96" s="209"/>
      <c r="BZT96" s="209"/>
      <c r="BZU96" s="210"/>
      <c r="BZV96" s="211"/>
      <c r="BZW96" s="209"/>
      <c r="BZY96" s="208"/>
      <c r="CAD96" s="209"/>
      <c r="CAE96" s="209"/>
      <c r="CAF96" s="209"/>
      <c r="CAG96" s="210"/>
      <c r="CAH96" s="211"/>
      <c r="CAI96" s="209"/>
      <c r="CAK96" s="208"/>
      <c r="CAP96" s="209"/>
      <c r="CAQ96" s="209"/>
      <c r="CAR96" s="209"/>
      <c r="CAS96" s="210"/>
      <c r="CAT96" s="211"/>
      <c r="CAU96" s="209"/>
      <c r="CAW96" s="208"/>
      <c r="CBB96" s="209"/>
      <c r="CBC96" s="209"/>
      <c r="CBD96" s="209"/>
      <c r="CBE96" s="210"/>
      <c r="CBF96" s="211"/>
      <c r="CBG96" s="209"/>
      <c r="CBI96" s="208"/>
      <c r="CBN96" s="209"/>
      <c r="CBO96" s="209"/>
      <c r="CBP96" s="209"/>
      <c r="CBQ96" s="210"/>
      <c r="CBR96" s="211"/>
      <c r="CBS96" s="209"/>
      <c r="CBU96" s="208"/>
      <c r="CBZ96" s="209"/>
      <c r="CCA96" s="209"/>
      <c r="CCB96" s="209"/>
      <c r="CCC96" s="210"/>
      <c r="CCD96" s="211"/>
      <c r="CCE96" s="209"/>
      <c r="CCG96" s="208"/>
      <c r="CCL96" s="209"/>
      <c r="CCM96" s="209"/>
      <c r="CCN96" s="209"/>
      <c r="CCO96" s="210"/>
      <c r="CCP96" s="211"/>
      <c r="CCQ96" s="209"/>
      <c r="CCS96" s="208"/>
      <c r="CCX96" s="209"/>
      <c r="CCY96" s="209"/>
      <c r="CCZ96" s="209"/>
      <c r="CDA96" s="210"/>
      <c r="CDB96" s="211"/>
      <c r="CDC96" s="209"/>
      <c r="CDE96" s="208"/>
      <c r="CDJ96" s="209"/>
      <c r="CDK96" s="209"/>
      <c r="CDL96" s="209"/>
      <c r="CDM96" s="210"/>
      <c r="CDN96" s="211"/>
      <c r="CDO96" s="209"/>
      <c r="CDQ96" s="208"/>
      <c r="CDV96" s="209"/>
      <c r="CDW96" s="209"/>
      <c r="CDX96" s="209"/>
      <c r="CDY96" s="210"/>
      <c r="CDZ96" s="211"/>
      <c r="CEA96" s="209"/>
      <c r="CEC96" s="208"/>
      <c r="CEH96" s="209"/>
      <c r="CEI96" s="209"/>
      <c r="CEJ96" s="209"/>
      <c r="CEK96" s="210"/>
      <c r="CEL96" s="211"/>
      <c r="CEM96" s="209"/>
      <c r="CEO96" s="208"/>
      <c r="CET96" s="209"/>
      <c r="CEU96" s="209"/>
      <c r="CEV96" s="209"/>
      <c r="CEW96" s="210"/>
      <c r="CEX96" s="211"/>
      <c r="CEY96" s="209"/>
      <c r="CFA96" s="208"/>
      <c r="CFF96" s="209"/>
      <c r="CFG96" s="209"/>
      <c r="CFH96" s="209"/>
      <c r="CFI96" s="210"/>
      <c r="CFJ96" s="211"/>
      <c r="CFK96" s="209"/>
      <c r="CFM96" s="208"/>
      <c r="CFR96" s="209"/>
      <c r="CFS96" s="209"/>
      <c r="CFT96" s="209"/>
      <c r="CFU96" s="210"/>
      <c r="CFV96" s="211"/>
      <c r="CFW96" s="209"/>
      <c r="CFY96" s="208"/>
      <c r="CGD96" s="209"/>
      <c r="CGE96" s="209"/>
      <c r="CGF96" s="209"/>
      <c r="CGG96" s="210"/>
      <c r="CGH96" s="211"/>
      <c r="CGI96" s="209"/>
      <c r="CGK96" s="208"/>
      <c r="CGP96" s="209"/>
      <c r="CGQ96" s="209"/>
      <c r="CGR96" s="209"/>
      <c r="CGS96" s="210"/>
      <c r="CGT96" s="211"/>
      <c r="CGU96" s="209"/>
      <c r="CGW96" s="208"/>
      <c r="CHB96" s="209"/>
      <c r="CHC96" s="209"/>
      <c r="CHD96" s="209"/>
      <c r="CHE96" s="210"/>
      <c r="CHF96" s="211"/>
      <c r="CHG96" s="209"/>
      <c r="CHI96" s="208"/>
      <c r="CHN96" s="209"/>
      <c r="CHO96" s="209"/>
      <c r="CHP96" s="209"/>
      <c r="CHQ96" s="210"/>
      <c r="CHR96" s="211"/>
      <c r="CHS96" s="209"/>
      <c r="CHU96" s="208"/>
      <c r="CHZ96" s="209"/>
      <c r="CIA96" s="209"/>
      <c r="CIB96" s="209"/>
      <c r="CIC96" s="210"/>
      <c r="CID96" s="211"/>
      <c r="CIE96" s="209"/>
      <c r="CIG96" s="208"/>
      <c r="CIL96" s="209"/>
      <c r="CIM96" s="209"/>
      <c r="CIN96" s="209"/>
      <c r="CIO96" s="210"/>
      <c r="CIP96" s="211"/>
      <c r="CIQ96" s="209"/>
      <c r="CIS96" s="208"/>
      <c r="CIX96" s="209"/>
      <c r="CIY96" s="209"/>
      <c r="CIZ96" s="209"/>
      <c r="CJA96" s="210"/>
      <c r="CJB96" s="211"/>
      <c r="CJC96" s="209"/>
      <c r="CJE96" s="208"/>
      <c r="CJJ96" s="209"/>
      <c r="CJK96" s="209"/>
      <c r="CJL96" s="209"/>
      <c r="CJM96" s="210"/>
      <c r="CJN96" s="211"/>
      <c r="CJO96" s="209"/>
      <c r="CJQ96" s="208"/>
      <c r="CJV96" s="209"/>
      <c r="CJW96" s="209"/>
      <c r="CJX96" s="209"/>
      <c r="CJY96" s="210"/>
      <c r="CJZ96" s="211"/>
      <c r="CKA96" s="209"/>
      <c r="CKC96" s="208"/>
      <c r="CKH96" s="209"/>
      <c r="CKI96" s="209"/>
      <c r="CKJ96" s="209"/>
      <c r="CKK96" s="210"/>
      <c r="CKL96" s="211"/>
      <c r="CKM96" s="209"/>
      <c r="CKO96" s="208"/>
      <c r="CKT96" s="209"/>
      <c r="CKU96" s="209"/>
      <c r="CKV96" s="209"/>
      <c r="CKW96" s="210"/>
      <c r="CKX96" s="211"/>
      <c r="CKY96" s="209"/>
      <c r="CLA96" s="208"/>
      <c r="CLF96" s="209"/>
      <c r="CLG96" s="209"/>
      <c r="CLH96" s="209"/>
      <c r="CLI96" s="210"/>
      <c r="CLJ96" s="211"/>
      <c r="CLK96" s="209"/>
      <c r="CLM96" s="208"/>
      <c r="CLR96" s="209"/>
      <c r="CLS96" s="209"/>
      <c r="CLT96" s="209"/>
      <c r="CLU96" s="210"/>
      <c r="CLV96" s="211"/>
      <c r="CLW96" s="209"/>
      <c r="CLY96" s="208"/>
      <c r="CMD96" s="209"/>
      <c r="CME96" s="209"/>
      <c r="CMF96" s="209"/>
      <c r="CMG96" s="210"/>
      <c r="CMH96" s="211"/>
      <c r="CMI96" s="209"/>
      <c r="CMK96" s="208"/>
      <c r="CMP96" s="209"/>
      <c r="CMQ96" s="209"/>
      <c r="CMR96" s="209"/>
      <c r="CMS96" s="210"/>
      <c r="CMT96" s="211"/>
      <c r="CMU96" s="209"/>
      <c r="CMW96" s="208"/>
      <c r="CNB96" s="209"/>
      <c r="CNC96" s="209"/>
      <c r="CND96" s="209"/>
      <c r="CNE96" s="210"/>
      <c r="CNF96" s="211"/>
      <c r="CNG96" s="209"/>
      <c r="CNI96" s="208"/>
      <c r="CNN96" s="209"/>
      <c r="CNO96" s="209"/>
      <c r="CNP96" s="209"/>
      <c r="CNQ96" s="210"/>
      <c r="CNR96" s="211"/>
      <c r="CNS96" s="209"/>
      <c r="CNU96" s="208"/>
      <c r="CNZ96" s="209"/>
      <c r="COA96" s="209"/>
      <c r="COB96" s="209"/>
      <c r="COC96" s="210"/>
      <c r="COD96" s="211"/>
      <c r="COE96" s="209"/>
      <c r="COG96" s="208"/>
      <c r="COL96" s="209"/>
      <c r="COM96" s="209"/>
      <c r="CON96" s="209"/>
      <c r="COO96" s="210"/>
      <c r="COP96" s="211"/>
      <c r="COQ96" s="209"/>
      <c r="COS96" s="208"/>
      <c r="COX96" s="209"/>
      <c r="COY96" s="209"/>
      <c r="COZ96" s="209"/>
      <c r="CPA96" s="210"/>
      <c r="CPB96" s="211"/>
      <c r="CPC96" s="209"/>
      <c r="CPE96" s="208"/>
      <c r="CPJ96" s="209"/>
      <c r="CPK96" s="209"/>
      <c r="CPL96" s="209"/>
      <c r="CPM96" s="210"/>
      <c r="CPN96" s="211"/>
      <c r="CPO96" s="209"/>
      <c r="CPQ96" s="208"/>
      <c r="CPV96" s="209"/>
      <c r="CPW96" s="209"/>
      <c r="CPX96" s="209"/>
      <c r="CPY96" s="210"/>
      <c r="CPZ96" s="211"/>
      <c r="CQA96" s="209"/>
      <c r="CQC96" s="208"/>
      <c r="CQH96" s="209"/>
      <c r="CQI96" s="209"/>
      <c r="CQJ96" s="209"/>
      <c r="CQK96" s="210"/>
      <c r="CQL96" s="211"/>
      <c r="CQM96" s="209"/>
      <c r="CQO96" s="208"/>
      <c r="CQT96" s="209"/>
      <c r="CQU96" s="209"/>
      <c r="CQV96" s="209"/>
      <c r="CQW96" s="210"/>
      <c r="CQX96" s="211"/>
      <c r="CQY96" s="209"/>
      <c r="CRA96" s="208"/>
      <c r="CRF96" s="209"/>
      <c r="CRG96" s="209"/>
      <c r="CRH96" s="209"/>
      <c r="CRI96" s="210"/>
      <c r="CRJ96" s="211"/>
      <c r="CRK96" s="209"/>
      <c r="CRM96" s="208"/>
      <c r="CRR96" s="209"/>
      <c r="CRS96" s="209"/>
      <c r="CRT96" s="209"/>
      <c r="CRU96" s="210"/>
      <c r="CRV96" s="211"/>
      <c r="CRW96" s="209"/>
      <c r="CRY96" s="208"/>
      <c r="CSD96" s="209"/>
      <c r="CSE96" s="209"/>
      <c r="CSF96" s="209"/>
      <c r="CSG96" s="210"/>
      <c r="CSH96" s="211"/>
      <c r="CSI96" s="209"/>
      <c r="CSK96" s="208"/>
      <c r="CSP96" s="209"/>
      <c r="CSQ96" s="209"/>
      <c r="CSR96" s="209"/>
      <c r="CSS96" s="210"/>
      <c r="CST96" s="211"/>
      <c r="CSU96" s="209"/>
      <c r="CSW96" s="208"/>
      <c r="CTB96" s="209"/>
      <c r="CTC96" s="209"/>
      <c r="CTD96" s="209"/>
      <c r="CTE96" s="210"/>
      <c r="CTF96" s="211"/>
      <c r="CTG96" s="209"/>
      <c r="CTI96" s="208"/>
      <c r="CTN96" s="209"/>
      <c r="CTO96" s="209"/>
      <c r="CTP96" s="209"/>
      <c r="CTQ96" s="210"/>
      <c r="CTR96" s="211"/>
      <c r="CTS96" s="209"/>
      <c r="CTU96" s="208"/>
      <c r="CTZ96" s="209"/>
      <c r="CUA96" s="209"/>
      <c r="CUB96" s="209"/>
      <c r="CUC96" s="210"/>
      <c r="CUD96" s="211"/>
      <c r="CUE96" s="209"/>
      <c r="CUG96" s="208"/>
      <c r="CUL96" s="209"/>
      <c r="CUM96" s="209"/>
      <c r="CUN96" s="209"/>
      <c r="CUO96" s="210"/>
      <c r="CUP96" s="211"/>
      <c r="CUQ96" s="209"/>
      <c r="CUS96" s="208"/>
      <c r="CUX96" s="209"/>
      <c r="CUY96" s="209"/>
      <c r="CUZ96" s="209"/>
      <c r="CVA96" s="210"/>
      <c r="CVB96" s="211"/>
      <c r="CVC96" s="209"/>
      <c r="CVE96" s="208"/>
      <c r="CVJ96" s="209"/>
      <c r="CVK96" s="209"/>
      <c r="CVL96" s="209"/>
      <c r="CVM96" s="210"/>
      <c r="CVN96" s="211"/>
      <c r="CVO96" s="209"/>
      <c r="CVQ96" s="208"/>
      <c r="CVV96" s="209"/>
      <c r="CVW96" s="209"/>
      <c r="CVX96" s="209"/>
      <c r="CVY96" s="210"/>
      <c r="CVZ96" s="211"/>
      <c r="CWA96" s="209"/>
      <c r="CWC96" s="208"/>
      <c r="CWH96" s="209"/>
      <c r="CWI96" s="209"/>
      <c r="CWJ96" s="209"/>
      <c r="CWK96" s="210"/>
      <c r="CWL96" s="211"/>
      <c r="CWM96" s="209"/>
      <c r="CWO96" s="208"/>
      <c r="CWT96" s="209"/>
      <c r="CWU96" s="209"/>
      <c r="CWV96" s="209"/>
      <c r="CWW96" s="210"/>
      <c r="CWX96" s="211"/>
      <c r="CWY96" s="209"/>
      <c r="CXA96" s="208"/>
      <c r="CXF96" s="209"/>
      <c r="CXG96" s="209"/>
      <c r="CXH96" s="209"/>
      <c r="CXI96" s="210"/>
      <c r="CXJ96" s="211"/>
      <c r="CXK96" s="209"/>
      <c r="CXM96" s="208"/>
      <c r="CXR96" s="209"/>
      <c r="CXS96" s="209"/>
      <c r="CXT96" s="209"/>
      <c r="CXU96" s="210"/>
      <c r="CXV96" s="211"/>
      <c r="CXW96" s="209"/>
      <c r="CXY96" s="208"/>
      <c r="CYD96" s="209"/>
      <c r="CYE96" s="209"/>
      <c r="CYF96" s="209"/>
      <c r="CYG96" s="210"/>
      <c r="CYH96" s="211"/>
      <c r="CYI96" s="209"/>
      <c r="CYK96" s="208"/>
      <c r="CYP96" s="209"/>
      <c r="CYQ96" s="209"/>
      <c r="CYR96" s="209"/>
      <c r="CYS96" s="210"/>
      <c r="CYT96" s="211"/>
      <c r="CYU96" s="209"/>
      <c r="CYW96" s="208"/>
      <c r="CZB96" s="209"/>
      <c r="CZC96" s="209"/>
      <c r="CZD96" s="209"/>
      <c r="CZE96" s="210"/>
      <c r="CZF96" s="211"/>
      <c r="CZG96" s="209"/>
      <c r="CZI96" s="208"/>
      <c r="CZN96" s="209"/>
      <c r="CZO96" s="209"/>
      <c r="CZP96" s="209"/>
      <c r="CZQ96" s="210"/>
      <c r="CZR96" s="211"/>
      <c r="CZS96" s="209"/>
      <c r="CZU96" s="208"/>
      <c r="CZZ96" s="209"/>
      <c r="DAA96" s="209"/>
      <c r="DAB96" s="209"/>
      <c r="DAC96" s="210"/>
      <c r="DAD96" s="211"/>
      <c r="DAE96" s="209"/>
      <c r="DAG96" s="208"/>
      <c r="DAL96" s="209"/>
      <c r="DAM96" s="209"/>
      <c r="DAN96" s="209"/>
      <c r="DAO96" s="210"/>
      <c r="DAP96" s="211"/>
      <c r="DAQ96" s="209"/>
      <c r="DAS96" s="208"/>
      <c r="DAX96" s="209"/>
      <c r="DAY96" s="209"/>
      <c r="DAZ96" s="209"/>
      <c r="DBA96" s="210"/>
      <c r="DBB96" s="211"/>
      <c r="DBC96" s="209"/>
      <c r="DBE96" s="208"/>
      <c r="DBJ96" s="209"/>
      <c r="DBK96" s="209"/>
      <c r="DBL96" s="209"/>
      <c r="DBM96" s="210"/>
      <c r="DBN96" s="211"/>
      <c r="DBO96" s="209"/>
      <c r="DBQ96" s="208"/>
      <c r="DBV96" s="209"/>
      <c r="DBW96" s="209"/>
      <c r="DBX96" s="209"/>
      <c r="DBY96" s="210"/>
      <c r="DBZ96" s="211"/>
      <c r="DCA96" s="209"/>
      <c r="DCC96" s="208"/>
      <c r="DCH96" s="209"/>
      <c r="DCI96" s="209"/>
      <c r="DCJ96" s="209"/>
      <c r="DCK96" s="210"/>
      <c r="DCL96" s="211"/>
      <c r="DCM96" s="209"/>
      <c r="DCO96" s="208"/>
      <c r="DCT96" s="209"/>
      <c r="DCU96" s="209"/>
      <c r="DCV96" s="209"/>
      <c r="DCW96" s="210"/>
      <c r="DCX96" s="211"/>
      <c r="DCY96" s="209"/>
      <c r="DDA96" s="208"/>
      <c r="DDF96" s="209"/>
      <c r="DDG96" s="209"/>
      <c r="DDH96" s="209"/>
      <c r="DDI96" s="210"/>
      <c r="DDJ96" s="211"/>
      <c r="DDK96" s="209"/>
      <c r="DDM96" s="208"/>
      <c r="DDR96" s="209"/>
      <c r="DDS96" s="209"/>
      <c r="DDT96" s="209"/>
      <c r="DDU96" s="210"/>
      <c r="DDV96" s="211"/>
      <c r="DDW96" s="209"/>
      <c r="DDY96" s="208"/>
      <c r="DED96" s="209"/>
      <c r="DEE96" s="209"/>
      <c r="DEF96" s="209"/>
      <c r="DEG96" s="210"/>
      <c r="DEH96" s="211"/>
      <c r="DEI96" s="209"/>
      <c r="DEK96" s="208"/>
      <c r="DEP96" s="209"/>
      <c r="DEQ96" s="209"/>
      <c r="DER96" s="209"/>
      <c r="DES96" s="210"/>
      <c r="DET96" s="211"/>
      <c r="DEU96" s="209"/>
      <c r="DEW96" s="208"/>
      <c r="DFB96" s="209"/>
      <c r="DFC96" s="209"/>
      <c r="DFD96" s="209"/>
      <c r="DFE96" s="210"/>
      <c r="DFF96" s="211"/>
      <c r="DFG96" s="209"/>
      <c r="DFI96" s="208"/>
      <c r="DFN96" s="209"/>
      <c r="DFO96" s="209"/>
      <c r="DFP96" s="209"/>
      <c r="DFQ96" s="210"/>
      <c r="DFR96" s="211"/>
      <c r="DFS96" s="209"/>
      <c r="DFU96" s="208"/>
      <c r="DFZ96" s="209"/>
      <c r="DGA96" s="209"/>
      <c r="DGB96" s="209"/>
      <c r="DGC96" s="210"/>
      <c r="DGD96" s="211"/>
      <c r="DGE96" s="209"/>
      <c r="DGG96" s="208"/>
      <c r="DGL96" s="209"/>
      <c r="DGM96" s="209"/>
      <c r="DGN96" s="209"/>
      <c r="DGO96" s="210"/>
      <c r="DGP96" s="211"/>
      <c r="DGQ96" s="209"/>
      <c r="DGS96" s="208"/>
      <c r="DGX96" s="209"/>
      <c r="DGY96" s="209"/>
      <c r="DGZ96" s="209"/>
      <c r="DHA96" s="210"/>
      <c r="DHB96" s="211"/>
      <c r="DHC96" s="209"/>
      <c r="DHE96" s="208"/>
      <c r="DHJ96" s="209"/>
      <c r="DHK96" s="209"/>
      <c r="DHL96" s="209"/>
      <c r="DHM96" s="210"/>
      <c r="DHN96" s="211"/>
      <c r="DHO96" s="209"/>
      <c r="DHQ96" s="208"/>
      <c r="DHV96" s="209"/>
      <c r="DHW96" s="209"/>
      <c r="DHX96" s="209"/>
      <c r="DHY96" s="210"/>
      <c r="DHZ96" s="211"/>
      <c r="DIA96" s="209"/>
      <c r="DIC96" s="208"/>
      <c r="DIH96" s="209"/>
      <c r="DII96" s="209"/>
      <c r="DIJ96" s="209"/>
      <c r="DIK96" s="210"/>
      <c r="DIL96" s="211"/>
      <c r="DIM96" s="209"/>
      <c r="DIO96" s="208"/>
      <c r="DIT96" s="209"/>
      <c r="DIU96" s="209"/>
      <c r="DIV96" s="209"/>
      <c r="DIW96" s="210"/>
      <c r="DIX96" s="211"/>
      <c r="DIY96" s="209"/>
      <c r="DJA96" s="208"/>
      <c r="DJF96" s="209"/>
      <c r="DJG96" s="209"/>
      <c r="DJH96" s="209"/>
      <c r="DJI96" s="210"/>
      <c r="DJJ96" s="211"/>
      <c r="DJK96" s="209"/>
      <c r="DJM96" s="208"/>
      <c r="DJR96" s="209"/>
      <c r="DJS96" s="209"/>
      <c r="DJT96" s="209"/>
      <c r="DJU96" s="210"/>
      <c r="DJV96" s="211"/>
      <c r="DJW96" s="209"/>
      <c r="DJY96" s="208"/>
      <c r="DKD96" s="209"/>
      <c r="DKE96" s="209"/>
      <c r="DKF96" s="209"/>
      <c r="DKG96" s="210"/>
      <c r="DKH96" s="211"/>
      <c r="DKI96" s="209"/>
      <c r="DKK96" s="208"/>
      <c r="DKP96" s="209"/>
      <c r="DKQ96" s="209"/>
      <c r="DKR96" s="209"/>
      <c r="DKS96" s="210"/>
      <c r="DKT96" s="211"/>
      <c r="DKU96" s="209"/>
      <c r="DKW96" s="208"/>
      <c r="DLB96" s="209"/>
      <c r="DLC96" s="209"/>
      <c r="DLD96" s="209"/>
      <c r="DLE96" s="210"/>
      <c r="DLF96" s="211"/>
      <c r="DLG96" s="209"/>
      <c r="DLI96" s="208"/>
      <c r="DLN96" s="209"/>
      <c r="DLO96" s="209"/>
      <c r="DLP96" s="209"/>
      <c r="DLQ96" s="210"/>
      <c r="DLR96" s="211"/>
      <c r="DLS96" s="209"/>
      <c r="DLU96" s="208"/>
      <c r="DLZ96" s="209"/>
      <c r="DMA96" s="209"/>
      <c r="DMB96" s="209"/>
      <c r="DMC96" s="210"/>
      <c r="DMD96" s="211"/>
      <c r="DME96" s="209"/>
      <c r="DMG96" s="208"/>
      <c r="DML96" s="209"/>
      <c r="DMM96" s="209"/>
      <c r="DMN96" s="209"/>
      <c r="DMO96" s="210"/>
      <c r="DMP96" s="211"/>
      <c r="DMQ96" s="209"/>
      <c r="DMS96" s="208"/>
      <c r="DMX96" s="209"/>
      <c r="DMY96" s="209"/>
      <c r="DMZ96" s="209"/>
      <c r="DNA96" s="210"/>
      <c r="DNB96" s="211"/>
      <c r="DNC96" s="209"/>
      <c r="DNE96" s="208"/>
      <c r="DNJ96" s="209"/>
      <c r="DNK96" s="209"/>
      <c r="DNL96" s="209"/>
      <c r="DNM96" s="210"/>
      <c r="DNN96" s="211"/>
      <c r="DNO96" s="209"/>
      <c r="DNQ96" s="208"/>
      <c r="DNV96" s="209"/>
      <c r="DNW96" s="209"/>
      <c r="DNX96" s="209"/>
      <c r="DNY96" s="210"/>
      <c r="DNZ96" s="211"/>
      <c r="DOA96" s="209"/>
      <c r="DOC96" s="208"/>
      <c r="DOH96" s="209"/>
      <c r="DOI96" s="209"/>
      <c r="DOJ96" s="209"/>
      <c r="DOK96" s="210"/>
      <c r="DOL96" s="211"/>
      <c r="DOM96" s="209"/>
      <c r="DOO96" s="208"/>
      <c r="DOT96" s="209"/>
      <c r="DOU96" s="209"/>
      <c r="DOV96" s="209"/>
      <c r="DOW96" s="210"/>
      <c r="DOX96" s="211"/>
      <c r="DOY96" s="209"/>
      <c r="DPA96" s="208"/>
      <c r="DPF96" s="209"/>
      <c r="DPG96" s="209"/>
      <c r="DPH96" s="209"/>
      <c r="DPI96" s="210"/>
      <c r="DPJ96" s="211"/>
      <c r="DPK96" s="209"/>
      <c r="DPM96" s="208"/>
      <c r="DPR96" s="209"/>
      <c r="DPS96" s="209"/>
      <c r="DPT96" s="209"/>
      <c r="DPU96" s="210"/>
      <c r="DPV96" s="211"/>
      <c r="DPW96" s="209"/>
      <c r="DPY96" s="208"/>
      <c r="DQD96" s="209"/>
      <c r="DQE96" s="209"/>
      <c r="DQF96" s="209"/>
      <c r="DQG96" s="210"/>
      <c r="DQH96" s="211"/>
      <c r="DQI96" s="209"/>
      <c r="DQK96" s="208"/>
      <c r="DQP96" s="209"/>
      <c r="DQQ96" s="209"/>
      <c r="DQR96" s="209"/>
      <c r="DQS96" s="210"/>
      <c r="DQT96" s="211"/>
      <c r="DQU96" s="209"/>
      <c r="DQW96" s="208"/>
      <c r="DRB96" s="209"/>
      <c r="DRC96" s="209"/>
      <c r="DRD96" s="209"/>
      <c r="DRE96" s="210"/>
      <c r="DRF96" s="211"/>
      <c r="DRG96" s="209"/>
      <c r="DRI96" s="208"/>
      <c r="DRN96" s="209"/>
      <c r="DRO96" s="209"/>
      <c r="DRP96" s="209"/>
      <c r="DRQ96" s="210"/>
      <c r="DRR96" s="211"/>
      <c r="DRS96" s="209"/>
      <c r="DRU96" s="208"/>
      <c r="DRZ96" s="209"/>
      <c r="DSA96" s="209"/>
      <c r="DSB96" s="209"/>
      <c r="DSC96" s="210"/>
      <c r="DSD96" s="211"/>
      <c r="DSE96" s="209"/>
      <c r="DSG96" s="208"/>
      <c r="DSL96" s="209"/>
      <c r="DSM96" s="209"/>
      <c r="DSN96" s="209"/>
      <c r="DSO96" s="210"/>
      <c r="DSP96" s="211"/>
      <c r="DSQ96" s="209"/>
      <c r="DSS96" s="208"/>
      <c r="DSX96" s="209"/>
      <c r="DSY96" s="209"/>
      <c r="DSZ96" s="209"/>
      <c r="DTA96" s="210"/>
      <c r="DTB96" s="211"/>
      <c r="DTC96" s="209"/>
      <c r="DTE96" s="208"/>
      <c r="DTJ96" s="209"/>
      <c r="DTK96" s="209"/>
      <c r="DTL96" s="209"/>
      <c r="DTM96" s="210"/>
      <c r="DTN96" s="211"/>
      <c r="DTO96" s="209"/>
      <c r="DTQ96" s="208"/>
      <c r="DTV96" s="209"/>
      <c r="DTW96" s="209"/>
      <c r="DTX96" s="209"/>
      <c r="DTY96" s="210"/>
      <c r="DTZ96" s="211"/>
      <c r="DUA96" s="209"/>
      <c r="DUC96" s="208"/>
      <c r="DUH96" s="209"/>
      <c r="DUI96" s="209"/>
      <c r="DUJ96" s="209"/>
      <c r="DUK96" s="210"/>
      <c r="DUL96" s="211"/>
      <c r="DUM96" s="209"/>
      <c r="DUO96" s="208"/>
      <c r="DUT96" s="209"/>
      <c r="DUU96" s="209"/>
      <c r="DUV96" s="209"/>
      <c r="DUW96" s="210"/>
      <c r="DUX96" s="211"/>
      <c r="DUY96" s="209"/>
      <c r="DVA96" s="208"/>
      <c r="DVF96" s="209"/>
      <c r="DVG96" s="209"/>
      <c r="DVH96" s="209"/>
      <c r="DVI96" s="210"/>
      <c r="DVJ96" s="211"/>
      <c r="DVK96" s="209"/>
      <c r="DVM96" s="208"/>
      <c r="DVR96" s="209"/>
      <c r="DVS96" s="209"/>
      <c r="DVT96" s="209"/>
      <c r="DVU96" s="210"/>
      <c r="DVV96" s="211"/>
      <c r="DVW96" s="209"/>
      <c r="DVY96" s="208"/>
      <c r="DWD96" s="209"/>
      <c r="DWE96" s="209"/>
      <c r="DWF96" s="209"/>
      <c r="DWG96" s="210"/>
      <c r="DWH96" s="211"/>
      <c r="DWI96" s="209"/>
      <c r="DWK96" s="208"/>
      <c r="DWP96" s="209"/>
      <c r="DWQ96" s="209"/>
      <c r="DWR96" s="209"/>
      <c r="DWS96" s="210"/>
      <c r="DWT96" s="211"/>
      <c r="DWU96" s="209"/>
      <c r="DWW96" s="208"/>
      <c r="DXB96" s="209"/>
      <c r="DXC96" s="209"/>
      <c r="DXD96" s="209"/>
      <c r="DXE96" s="210"/>
      <c r="DXF96" s="211"/>
      <c r="DXG96" s="209"/>
      <c r="DXI96" s="208"/>
      <c r="DXN96" s="209"/>
      <c r="DXO96" s="209"/>
      <c r="DXP96" s="209"/>
      <c r="DXQ96" s="210"/>
      <c r="DXR96" s="211"/>
      <c r="DXS96" s="209"/>
      <c r="DXU96" s="208"/>
      <c r="DXZ96" s="209"/>
      <c r="DYA96" s="209"/>
      <c r="DYB96" s="209"/>
      <c r="DYC96" s="210"/>
      <c r="DYD96" s="211"/>
      <c r="DYE96" s="209"/>
      <c r="DYG96" s="208"/>
      <c r="DYL96" s="209"/>
      <c r="DYM96" s="209"/>
      <c r="DYN96" s="209"/>
      <c r="DYO96" s="210"/>
      <c r="DYP96" s="211"/>
      <c r="DYQ96" s="209"/>
      <c r="DYS96" s="208"/>
      <c r="DYX96" s="209"/>
      <c r="DYY96" s="209"/>
      <c r="DYZ96" s="209"/>
      <c r="DZA96" s="210"/>
      <c r="DZB96" s="211"/>
      <c r="DZC96" s="209"/>
      <c r="DZE96" s="208"/>
      <c r="DZJ96" s="209"/>
      <c r="DZK96" s="209"/>
      <c r="DZL96" s="209"/>
      <c r="DZM96" s="210"/>
      <c r="DZN96" s="211"/>
      <c r="DZO96" s="209"/>
      <c r="DZQ96" s="208"/>
      <c r="DZV96" s="209"/>
      <c r="DZW96" s="209"/>
      <c r="DZX96" s="209"/>
      <c r="DZY96" s="210"/>
      <c r="DZZ96" s="211"/>
      <c r="EAA96" s="209"/>
      <c r="EAC96" s="208"/>
      <c r="EAH96" s="209"/>
      <c r="EAI96" s="209"/>
      <c r="EAJ96" s="209"/>
      <c r="EAK96" s="210"/>
      <c r="EAL96" s="211"/>
      <c r="EAM96" s="209"/>
      <c r="EAO96" s="208"/>
      <c r="EAT96" s="209"/>
      <c r="EAU96" s="209"/>
      <c r="EAV96" s="209"/>
      <c r="EAW96" s="210"/>
      <c r="EAX96" s="211"/>
      <c r="EAY96" s="209"/>
      <c r="EBA96" s="208"/>
      <c r="EBF96" s="209"/>
      <c r="EBG96" s="209"/>
      <c r="EBH96" s="209"/>
      <c r="EBI96" s="210"/>
      <c r="EBJ96" s="211"/>
      <c r="EBK96" s="209"/>
      <c r="EBM96" s="208"/>
      <c r="EBR96" s="209"/>
      <c r="EBS96" s="209"/>
      <c r="EBT96" s="209"/>
      <c r="EBU96" s="210"/>
      <c r="EBV96" s="211"/>
      <c r="EBW96" s="209"/>
      <c r="EBY96" s="208"/>
      <c r="ECD96" s="209"/>
      <c r="ECE96" s="209"/>
      <c r="ECF96" s="209"/>
      <c r="ECG96" s="210"/>
      <c r="ECH96" s="211"/>
      <c r="ECI96" s="209"/>
      <c r="ECK96" s="208"/>
      <c r="ECP96" s="209"/>
      <c r="ECQ96" s="209"/>
      <c r="ECR96" s="209"/>
      <c r="ECS96" s="210"/>
      <c r="ECT96" s="211"/>
      <c r="ECU96" s="209"/>
      <c r="ECW96" s="208"/>
      <c r="EDB96" s="209"/>
      <c r="EDC96" s="209"/>
      <c r="EDD96" s="209"/>
      <c r="EDE96" s="210"/>
      <c r="EDF96" s="211"/>
      <c r="EDG96" s="209"/>
      <c r="EDI96" s="208"/>
      <c r="EDN96" s="209"/>
      <c r="EDO96" s="209"/>
      <c r="EDP96" s="209"/>
      <c r="EDQ96" s="210"/>
      <c r="EDR96" s="211"/>
      <c r="EDS96" s="209"/>
      <c r="EDU96" s="208"/>
      <c r="EDZ96" s="209"/>
      <c r="EEA96" s="209"/>
      <c r="EEB96" s="209"/>
      <c r="EEC96" s="210"/>
      <c r="EED96" s="211"/>
      <c r="EEE96" s="209"/>
      <c r="EEG96" s="208"/>
      <c r="EEL96" s="209"/>
      <c r="EEM96" s="209"/>
      <c r="EEN96" s="209"/>
      <c r="EEO96" s="210"/>
      <c r="EEP96" s="211"/>
      <c r="EEQ96" s="209"/>
      <c r="EES96" s="208"/>
      <c r="EEX96" s="209"/>
      <c r="EEY96" s="209"/>
      <c r="EEZ96" s="209"/>
      <c r="EFA96" s="210"/>
      <c r="EFB96" s="211"/>
      <c r="EFC96" s="209"/>
      <c r="EFE96" s="208"/>
      <c r="EFJ96" s="209"/>
      <c r="EFK96" s="209"/>
      <c r="EFL96" s="209"/>
      <c r="EFM96" s="210"/>
      <c r="EFN96" s="211"/>
      <c r="EFO96" s="209"/>
      <c r="EFQ96" s="208"/>
      <c r="EFV96" s="209"/>
      <c r="EFW96" s="209"/>
      <c r="EFX96" s="209"/>
      <c r="EFY96" s="210"/>
      <c r="EFZ96" s="211"/>
      <c r="EGA96" s="209"/>
      <c r="EGC96" s="208"/>
      <c r="EGH96" s="209"/>
      <c r="EGI96" s="209"/>
      <c r="EGJ96" s="209"/>
      <c r="EGK96" s="210"/>
      <c r="EGL96" s="211"/>
      <c r="EGM96" s="209"/>
      <c r="EGO96" s="208"/>
      <c r="EGT96" s="209"/>
      <c r="EGU96" s="209"/>
      <c r="EGV96" s="209"/>
      <c r="EGW96" s="210"/>
      <c r="EGX96" s="211"/>
      <c r="EGY96" s="209"/>
      <c r="EHA96" s="208"/>
      <c r="EHF96" s="209"/>
      <c r="EHG96" s="209"/>
      <c r="EHH96" s="209"/>
      <c r="EHI96" s="210"/>
      <c r="EHJ96" s="211"/>
      <c r="EHK96" s="209"/>
      <c r="EHM96" s="208"/>
      <c r="EHR96" s="209"/>
      <c r="EHS96" s="209"/>
      <c r="EHT96" s="209"/>
      <c r="EHU96" s="210"/>
      <c r="EHV96" s="211"/>
      <c r="EHW96" s="209"/>
      <c r="EHY96" s="208"/>
      <c r="EID96" s="209"/>
      <c r="EIE96" s="209"/>
      <c r="EIF96" s="209"/>
      <c r="EIG96" s="210"/>
      <c r="EIH96" s="211"/>
      <c r="EII96" s="209"/>
      <c r="EIK96" s="208"/>
      <c r="EIP96" s="209"/>
      <c r="EIQ96" s="209"/>
      <c r="EIR96" s="209"/>
      <c r="EIS96" s="210"/>
      <c r="EIT96" s="211"/>
      <c r="EIU96" s="209"/>
      <c r="EIW96" s="208"/>
      <c r="EJB96" s="209"/>
      <c r="EJC96" s="209"/>
      <c r="EJD96" s="209"/>
      <c r="EJE96" s="210"/>
      <c r="EJF96" s="211"/>
      <c r="EJG96" s="209"/>
      <c r="EJI96" s="208"/>
      <c r="EJN96" s="209"/>
      <c r="EJO96" s="209"/>
      <c r="EJP96" s="209"/>
      <c r="EJQ96" s="210"/>
      <c r="EJR96" s="211"/>
      <c r="EJS96" s="209"/>
      <c r="EJU96" s="208"/>
      <c r="EJZ96" s="209"/>
      <c r="EKA96" s="209"/>
      <c r="EKB96" s="209"/>
      <c r="EKC96" s="210"/>
      <c r="EKD96" s="211"/>
      <c r="EKE96" s="209"/>
      <c r="EKG96" s="208"/>
      <c r="EKL96" s="209"/>
      <c r="EKM96" s="209"/>
      <c r="EKN96" s="209"/>
      <c r="EKO96" s="210"/>
      <c r="EKP96" s="211"/>
      <c r="EKQ96" s="209"/>
      <c r="EKS96" s="208"/>
      <c r="EKX96" s="209"/>
      <c r="EKY96" s="209"/>
      <c r="EKZ96" s="209"/>
      <c r="ELA96" s="210"/>
      <c r="ELB96" s="211"/>
      <c r="ELC96" s="209"/>
      <c r="ELE96" s="208"/>
      <c r="ELJ96" s="209"/>
      <c r="ELK96" s="209"/>
      <c r="ELL96" s="209"/>
      <c r="ELM96" s="210"/>
      <c r="ELN96" s="211"/>
      <c r="ELO96" s="209"/>
      <c r="ELQ96" s="208"/>
      <c r="ELV96" s="209"/>
      <c r="ELW96" s="209"/>
      <c r="ELX96" s="209"/>
      <c r="ELY96" s="210"/>
      <c r="ELZ96" s="211"/>
      <c r="EMA96" s="209"/>
      <c r="EMC96" s="208"/>
      <c r="EMH96" s="209"/>
      <c r="EMI96" s="209"/>
      <c r="EMJ96" s="209"/>
      <c r="EMK96" s="210"/>
      <c r="EML96" s="211"/>
      <c r="EMM96" s="209"/>
      <c r="EMO96" s="208"/>
      <c r="EMT96" s="209"/>
      <c r="EMU96" s="209"/>
      <c r="EMV96" s="209"/>
      <c r="EMW96" s="210"/>
      <c r="EMX96" s="211"/>
      <c r="EMY96" s="209"/>
      <c r="ENA96" s="208"/>
      <c r="ENF96" s="209"/>
      <c r="ENG96" s="209"/>
      <c r="ENH96" s="209"/>
      <c r="ENI96" s="210"/>
      <c r="ENJ96" s="211"/>
      <c r="ENK96" s="209"/>
      <c r="ENM96" s="208"/>
      <c r="ENR96" s="209"/>
      <c r="ENS96" s="209"/>
      <c r="ENT96" s="209"/>
      <c r="ENU96" s="210"/>
      <c r="ENV96" s="211"/>
      <c r="ENW96" s="209"/>
      <c r="ENY96" s="208"/>
      <c r="EOD96" s="209"/>
      <c r="EOE96" s="209"/>
      <c r="EOF96" s="209"/>
      <c r="EOG96" s="210"/>
      <c r="EOH96" s="211"/>
      <c r="EOI96" s="209"/>
      <c r="EOK96" s="208"/>
      <c r="EOP96" s="209"/>
      <c r="EOQ96" s="209"/>
      <c r="EOR96" s="209"/>
      <c r="EOS96" s="210"/>
      <c r="EOT96" s="211"/>
      <c r="EOU96" s="209"/>
      <c r="EOW96" s="208"/>
      <c r="EPB96" s="209"/>
      <c r="EPC96" s="209"/>
      <c r="EPD96" s="209"/>
      <c r="EPE96" s="210"/>
      <c r="EPF96" s="211"/>
      <c r="EPG96" s="209"/>
      <c r="EPI96" s="208"/>
      <c r="EPN96" s="209"/>
      <c r="EPO96" s="209"/>
      <c r="EPP96" s="209"/>
      <c r="EPQ96" s="210"/>
      <c r="EPR96" s="211"/>
      <c r="EPS96" s="209"/>
      <c r="EPU96" s="208"/>
      <c r="EPZ96" s="209"/>
      <c r="EQA96" s="209"/>
      <c r="EQB96" s="209"/>
      <c r="EQC96" s="210"/>
      <c r="EQD96" s="211"/>
      <c r="EQE96" s="209"/>
      <c r="EQG96" s="208"/>
      <c r="EQL96" s="209"/>
      <c r="EQM96" s="209"/>
      <c r="EQN96" s="209"/>
      <c r="EQO96" s="210"/>
      <c r="EQP96" s="211"/>
      <c r="EQQ96" s="209"/>
      <c r="EQS96" s="208"/>
      <c r="EQX96" s="209"/>
      <c r="EQY96" s="209"/>
      <c r="EQZ96" s="209"/>
      <c r="ERA96" s="210"/>
      <c r="ERB96" s="211"/>
      <c r="ERC96" s="209"/>
      <c r="ERE96" s="208"/>
      <c r="ERJ96" s="209"/>
      <c r="ERK96" s="209"/>
      <c r="ERL96" s="209"/>
      <c r="ERM96" s="210"/>
      <c r="ERN96" s="211"/>
      <c r="ERO96" s="209"/>
      <c r="ERQ96" s="208"/>
      <c r="ERV96" s="209"/>
      <c r="ERW96" s="209"/>
      <c r="ERX96" s="209"/>
      <c r="ERY96" s="210"/>
      <c r="ERZ96" s="211"/>
      <c r="ESA96" s="209"/>
      <c r="ESC96" s="208"/>
      <c r="ESH96" s="209"/>
      <c r="ESI96" s="209"/>
      <c r="ESJ96" s="209"/>
      <c r="ESK96" s="210"/>
      <c r="ESL96" s="211"/>
      <c r="ESM96" s="209"/>
      <c r="ESO96" s="208"/>
      <c r="EST96" s="209"/>
      <c r="ESU96" s="209"/>
      <c r="ESV96" s="209"/>
      <c r="ESW96" s="210"/>
      <c r="ESX96" s="211"/>
      <c r="ESY96" s="209"/>
      <c r="ETA96" s="208"/>
      <c r="ETF96" s="209"/>
      <c r="ETG96" s="209"/>
      <c r="ETH96" s="209"/>
      <c r="ETI96" s="210"/>
      <c r="ETJ96" s="211"/>
      <c r="ETK96" s="209"/>
      <c r="ETM96" s="208"/>
      <c r="ETR96" s="209"/>
      <c r="ETS96" s="209"/>
      <c r="ETT96" s="209"/>
      <c r="ETU96" s="210"/>
      <c r="ETV96" s="211"/>
      <c r="ETW96" s="209"/>
      <c r="ETY96" s="208"/>
      <c r="EUD96" s="209"/>
      <c r="EUE96" s="209"/>
      <c r="EUF96" s="209"/>
      <c r="EUG96" s="210"/>
      <c r="EUH96" s="211"/>
      <c r="EUI96" s="209"/>
      <c r="EUK96" s="208"/>
      <c r="EUP96" s="209"/>
      <c r="EUQ96" s="209"/>
      <c r="EUR96" s="209"/>
      <c r="EUS96" s="210"/>
      <c r="EUT96" s="211"/>
      <c r="EUU96" s="209"/>
      <c r="EUW96" s="208"/>
      <c r="EVB96" s="209"/>
      <c r="EVC96" s="209"/>
      <c r="EVD96" s="209"/>
      <c r="EVE96" s="210"/>
      <c r="EVF96" s="211"/>
      <c r="EVG96" s="209"/>
      <c r="EVI96" s="208"/>
      <c r="EVN96" s="209"/>
      <c r="EVO96" s="209"/>
      <c r="EVP96" s="209"/>
      <c r="EVQ96" s="210"/>
      <c r="EVR96" s="211"/>
      <c r="EVS96" s="209"/>
      <c r="EVU96" s="208"/>
      <c r="EVZ96" s="209"/>
      <c r="EWA96" s="209"/>
      <c r="EWB96" s="209"/>
      <c r="EWC96" s="210"/>
      <c r="EWD96" s="211"/>
      <c r="EWE96" s="209"/>
      <c r="EWG96" s="208"/>
      <c r="EWL96" s="209"/>
      <c r="EWM96" s="209"/>
      <c r="EWN96" s="209"/>
      <c r="EWO96" s="210"/>
      <c r="EWP96" s="211"/>
      <c r="EWQ96" s="209"/>
      <c r="EWS96" s="208"/>
      <c r="EWX96" s="209"/>
      <c r="EWY96" s="209"/>
      <c r="EWZ96" s="209"/>
      <c r="EXA96" s="210"/>
      <c r="EXB96" s="211"/>
      <c r="EXC96" s="209"/>
      <c r="EXE96" s="208"/>
      <c r="EXJ96" s="209"/>
      <c r="EXK96" s="209"/>
      <c r="EXL96" s="209"/>
      <c r="EXM96" s="210"/>
      <c r="EXN96" s="211"/>
      <c r="EXO96" s="209"/>
      <c r="EXQ96" s="208"/>
      <c r="EXV96" s="209"/>
      <c r="EXW96" s="209"/>
      <c r="EXX96" s="209"/>
      <c r="EXY96" s="210"/>
      <c r="EXZ96" s="211"/>
      <c r="EYA96" s="209"/>
      <c r="EYC96" s="208"/>
      <c r="EYH96" s="209"/>
      <c r="EYI96" s="209"/>
      <c r="EYJ96" s="209"/>
      <c r="EYK96" s="210"/>
      <c r="EYL96" s="211"/>
      <c r="EYM96" s="209"/>
      <c r="EYO96" s="208"/>
      <c r="EYT96" s="209"/>
      <c r="EYU96" s="209"/>
      <c r="EYV96" s="209"/>
      <c r="EYW96" s="210"/>
      <c r="EYX96" s="211"/>
      <c r="EYY96" s="209"/>
      <c r="EZA96" s="208"/>
      <c r="EZF96" s="209"/>
      <c r="EZG96" s="209"/>
      <c r="EZH96" s="209"/>
      <c r="EZI96" s="210"/>
      <c r="EZJ96" s="211"/>
      <c r="EZK96" s="209"/>
      <c r="EZM96" s="208"/>
      <c r="EZR96" s="209"/>
      <c r="EZS96" s="209"/>
      <c r="EZT96" s="209"/>
      <c r="EZU96" s="210"/>
      <c r="EZV96" s="211"/>
      <c r="EZW96" s="209"/>
      <c r="EZY96" s="208"/>
      <c r="FAD96" s="209"/>
      <c r="FAE96" s="209"/>
      <c r="FAF96" s="209"/>
      <c r="FAG96" s="210"/>
      <c r="FAH96" s="211"/>
      <c r="FAI96" s="209"/>
      <c r="FAK96" s="208"/>
      <c r="FAP96" s="209"/>
      <c r="FAQ96" s="209"/>
      <c r="FAR96" s="209"/>
      <c r="FAS96" s="210"/>
      <c r="FAT96" s="211"/>
      <c r="FAU96" s="209"/>
      <c r="FAW96" s="208"/>
      <c r="FBB96" s="209"/>
      <c r="FBC96" s="209"/>
      <c r="FBD96" s="209"/>
      <c r="FBE96" s="210"/>
      <c r="FBF96" s="211"/>
      <c r="FBG96" s="209"/>
      <c r="FBI96" s="208"/>
      <c r="FBN96" s="209"/>
      <c r="FBO96" s="209"/>
      <c r="FBP96" s="209"/>
      <c r="FBQ96" s="210"/>
      <c r="FBR96" s="211"/>
      <c r="FBS96" s="209"/>
      <c r="FBU96" s="208"/>
      <c r="FBZ96" s="209"/>
      <c r="FCA96" s="209"/>
      <c r="FCB96" s="209"/>
      <c r="FCC96" s="210"/>
      <c r="FCD96" s="211"/>
      <c r="FCE96" s="209"/>
      <c r="FCG96" s="208"/>
      <c r="FCL96" s="209"/>
      <c r="FCM96" s="209"/>
      <c r="FCN96" s="209"/>
      <c r="FCO96" s="210"/>
      <c r="FCP96" s="211"/>
      <c r="FCQ96" s="209"/>
      <c r="FCS96" s="208"/>
      <c r="FCX96" s="209"/>
      <c r="FCY96" s="209"/>
      <c r="FCZ96" s="209"/>
      <c r="FDA96" s="210"/>
      <c r="FDB96" s="211"/>
      <c r="FDC96" s="209"/>
      <c r="FDE96" s="208"/>
      <c r="FDJ96" s="209"/>
      <c r="FDK96" s="209"/>
      <c r="FDL96" s="209"/>
      <c r="FDM96" s="210"/>
      <c r="FDN96" s="211"/>
      <c r="FDO96" s="209"/>
      <c r="FDQ96" s="208"/>
      <c r="FDV96" s="209"/>
      <c r="FDW96" s="209"/>
      <c r="FDX96" s="209"/>
      <c r="FDY96" s="210"/>
      <c r="FDZ96" s="211"/>
      <c r="FEA96" s="209"/>
      <c r="FEC96" s="208"/>
      <c r="FEH96" s="209"/>
      <c r="FEI96" s="209"/>
      <c r="FEJ96" s="209"/>
      <c r="FEK96" s="210"/>
      <c r="FEL96" s="211"/>
      <c r="FEM96" s="209"/>
      <c r="FEO96" s="208"/>
      <c r="FET96" s="209"/>
      <c r="FEU96" s="209"/>
      <c r="FEV96" s="209"/>
      <c r="FEW96" s="210"/>
      <c r="FEX96" s="211"/>
      <c r="FEY96" s="209"/>
      <c r="FFA96" s="208"/>
      <c r="FFF96" s="209"/>
      <c r="FFG96" s="209"/>
      <c r="FFH96" s="209"/>
      <c r="FFI96" s="210"/>
      <c r="FFJ96" s="211"/>
      <c r="FFK96" s="209"/>
      <c r="FFM96" s="208"/>
      <c r="FFR96" s="209"/>
      <c r="FFS96" s="209"/>
      <c r="FFT96" s="209"/>
      <c r="FFU96" s="210"/>
      <c r="FFV96" s="211"/>
      <c r="FFW96" s="209"/>
      <c r="FFY96" s="208"/>
      <c r="FGD96" s="209"/>
      <c r="FGE96" s="209"/>
      <c r="FGF96" s="209"/>
      <c r="FGG96" s="210"/>
      <c r="FGH96" s="211"/>
      <c r="FGI96" s="209"/>
      <c r="FGK96" s="208"/>
      <c r="FGP96" s="209"/>
      <c r="FGQ96" s="209"/>
      <c r="FGR96" s="209"/>
      <c r="FGS96" s="210"/>
      <c r="FGT96" s="211"/>
      <c r="FGU96" s="209"/>
      <c r="FGW96" s="208"/>
      <c r="FHB96" s="209"/>
      <c r="FHC96" s="209"/>
      <c r="FHD96" s="209"/>
      <c r="FHE96" s="210"/>
      <c r="FHF96" s="211"/>
      <c r="FHG96" s="209"/>
      <c r="FHI96" s="208"/>
      <c r="FHN96" s="209"/>
      <c r="FHO96" s="209"/>
      <c r="FHP96" s="209"/>
      <c r="FHQ96" s="210"/>
      <c r="FHR96" s="211"/>
      <c r="FHS96" s="209"/>
      <c r="FHU96" s="208"/>
      <c r="FHZ96" s="209"/>
      <c r="FIA96" s="209"/>
      <c r="FIB96" s="209"/>
      <c r="FIC96" s="210"/>
      <c r="FID96" s="211"/>
      <c r="FIE96" s="209"/>
      <c r="FIG96" s="208"/>
      <c r="FIL96" s="209"/>
      <c r="FIM96" s="209"/>
      <c r="FIN96" s="209"/>
      <c r="FIO96" s="210"/>
      <c r="FIP96" s="211"/>
      <c r="FIQ96" s="209"/>
      <c r="FIS96" s="208"/>
      <c r="FIX96" s="209"/>
      <c r="FIY96" s="209"/>
      <c r="FIZ96" s="209"/>
      <c r="FJA96" s="210"/>
      <c r="FJB96" s="211"/>
      <c r="FJC96" s="209"/>
      <c r="FJE96" s="208"/>
      <c r="FJJ96" s="209"/>
      <c r="FJK96" s="209"/>
      <c r="FJL96" s="209"/>
      <c r="FJM96" s="210"/>
      <c r="FJN96" s="211"/>
      <c r="FJO96" s="209"/>
      <c r="FJQ96" s="208"/>
      <c r="FJV96" s="209"/>
      <c r="FJW96" s="209"/>
      <c r="FJX96" s="209"/>
      <c r="FJY96" s="210"/>
      <c r="FJZ96" s="211"/>
      <c r="FKA96" s="209"/>
      <c r="FKC96" s="208"/>
      <c r="FKH96" s="209"/>
      <c r="FKI96" s="209"/>
      <c r="FKJ96" s="209"/>
      <c r="FKK96" s="210"/>
      <c r="FKL96" s="211"/>
      <c r="FKM96" s="209"/>
      <c r="FKO96" s="208"/>
      <c r="FKT96" s="209"/>
      <c r="FKU96" s="209"/>
      <c r="FKV96" s="209"/>
      <c r="FKW96" s="210"/>
      <c r="FKX96" s="211"/>
      <c r="FKY96" s="209"/>
      <c r="FLA96" s="208"/>
      <c r="FLF96" s="209"/>
      <c r="FLG96" s="209"/>
      <c r="FLH96" s="209"/>
      <c r="FLI96" s="210"/>
      <c r="FLJ96" s="211"/>
      <c r="FLK96" s="209"/>
      <c r="FLM96" s="208"/>
      <c r="FLR96" s="209"/>
      <c r="FLS96" s="209"/>
      <c r="FLT96" s="209"/>
      <c r="FLU96" s="210"/>
      <c r="FLV96" s="211"/>
      <c r="FLW96" s="209"/>
      <c r="FLY96" s="208"/>
      <c r="FMD96" s="209"/>
      <c r="FME96" s="209"/>
      <c r="FMF96" s="209"/>
      <c r="FMG96" s="210"/>
      <c r="FMH96" s="211"/>
      <c r="FMI96" s="209"/>
      <c r="FMK96" s="208"/>
      <c r="FMP96" s="209"/>
      <c r="FMQ96" s="209"/>
      <c r="FMR96" s="209"/>
      <c r="FMS96" s="210"/>
      <c r="FMT96" s="211"/>
      <c r="FMU96" s="209"/>
      <c r="FMW96" s="208"/>
      <c r="FNB96" s="209"/>
      <c r="FNC96" s="209"/>
      <c r="FND96" s="209"/>
      <c r="FNE96" s="210"/>
      <c r="FNF96" s="211"/>
      <c r="FNG96" s="209"/>
      <c r="FNI96" s="208"/>
      <c r="FNN96" s="209"/>
      <c r="FNO96" s="209"/>
      <c r="FNP96" s="209"/>
      <c r="FNQ96" s="210"/>
      <c r="FNR96" s="211"/>
      <c r="FNS96" s="209"/>
      <c r="FNU96" s="208"/>
      <c r="FNZ96" s="209"/>
      <c r="FOA96" s="209"/>
      <c r="FOB96" s="209"/>
      <c r="FOC96" s="210"/>
      <c r="FOD96" s="211"/>
      <c r="FOE96" s="209"/>
      <c r="FOG96" s="208"/>
      <c r="FOL96" s="209"/>
      <c r="FOM96" s="209"/>
      <c r="FON96" s="209"/>
      <c r="FOO96" s="210"/>
      <c r="FOP96" s="211"/>
      <c r="FOQ96" s="209"/>
      <c r="FOS96" s="208"/>
      <c r="FOX96" s="209"/>
      <c r="FOY96" s="209"/>
      <c r="FOZ96" s="209"/>
      <c r="FPA96" s="210"/>
      <c r="FPB96" s="211"/>
      <c r="FPC96" s="209"/>
      <c r="FPE96" s="208"/>
      <c r="FPJ96" s="209"/>
      <c r="FPK96" s="209"/>
      <c r="FPL96" s="209"/>
      <c r="FPM96" s="210"/>
      <c r="FPN96" s="211"/>
      <c r="FPO96" s="209"/>
      <c r="FPQ96" s="208"/>
      <c r="FPV96" s="209"/>
      <c r="FPW96" s="209"/>
      <c r="FPX96" s="209"/>
      <c r="FPY96" s="210"/>
      <c r="FPZ96" s="211"/>
      <c r="FQA96" s="209"/>
      <c r="FQC96" s="208"/>
      <c r="FQH96" s="209"/>
      <c r="FQI96" s="209"/>
      <c r="FQJ96" s="209"/>
      <c r="FQK96" s="210"/>
      <c r="FQL96" s="211"/>
      <c r="FQM96" s="209"/>
      <c r="FQO96" s="208"/>
      <c r="FQT96" s="209"/>
      <c r="FQU96" s="209"/>
      <c r="FQV96" s="209"/>
      <c r="FQW96" s="210"/>
      <c r="FQX96" s="211"/>
      <c r="FQY96" s="209"/>
      <c r="FRA96" s="208"/>
      <c r="FRF96" s="209"/>
      <c r="FRG96" s="209"/>
      <c r="FRH96" s="209"/>
      <c r="FRI96" s="210"/>
      <c r="FRJ96" s="211"/>
      <c r="FRK96" s="209"/>
      <c r="FRM96" s="208"/>
      <c r="FRR96" s="209"/>
      <c r="FRS96" s="209"/>
      <c r="FRT96" s="209"/>
      <c r="FRU96" s="210"/>
      <c r="FRV96" s="211"/>
      <c r="FRW96" s="209"/>
      <c r="FRY96" s="208"/>
      <c r="FSD96" s="209"/>
      <c r="FSE96" s="209"/>
      <c r="FSF96" s="209"/>
      <c r="FSG96" s="210"/>
      <c r="FSH96" s="211"/>
      <c r="FSI96" s="209"/>
      <c r="FSK96" s="208"/>
      <c r="FSP96" s="209"/>
      <c r="FSQ96" s="209"/>
      <c r="FSR96" s="209"/>
      <c r="FSS96" s="210"/>
      <c r="FST96" s="211"/>
      <c r="FSU96" s="209"/>
      <c r="FSW96" s="208"/>
      <c r="FTB96" s="209"/>
      <c r="FTC96" s="209"/>
      <c r="FTD96" s="209"/>
      <c r="FTE96" s="210"/>
      <c r="FTF96" s="211"/>
      <c r="FTG96" s="209"/>
      <c r="FTI96" s="208"/>
      <c r="FTN96" s="209"/>
      <c r="FTO96" s="209"/>
      <c r="FTP96" s="209"/>
      <c r="FTQ96" s="210"/>
      <c r="FTR96" s="211"/>
      <c r="FTS96" s="209"/>
      <c r="FTU96" s="208"/>
      <c r="FTZ96" s="209"/>
      <c r="FUA96" s="209"/>
      <c r="FUB96" s="209"/>
      <c r="FUC96" s="210"/>
      <c r="FUD96" s="211"/>
      <c r="FUE96" s="209"/>
      <c r="FUG96" s="208"/>
      <c r="FUL96" s="209"/>
      <c r="FUM96" s="209"/>
      <c r="FUN96" s="209"/>
      <c r="FUO96" s="210"/>
      <c r="FUP96" s="211"/>
      <c r="FUQ96" s="209"/>
      <c r="FUS96" s="208"/>
      <c r="FUX96" s="209"/>
      <c r="FUY96" s="209"/>
      <c r="FUZ96" s="209"/>
      <c r="FVA96" s="210"/>
      <c r="FVB96" s="211"/>
      <c r="FVC96" s="209"/>
      <c r="FVE96" s="208"/>
      <c r="FVJ96" s="209"/>
      <c r="FVK96" s="209"/>
      <c r="FVL96" s="209"/>
      <c r="FVM96" s="210"/>
      <c r="FVN96" s="211"/>
      <c r="FVO96" s="209"/>
      <c r="FVQ96" s="208"/>
      <c r="FVV96" s="209"/>
      <c r="FVW96" s="209"/>
      <c r="FVX96" s="209"/>
      <c r="FVY96" s="210"/>
      <c r="FVZ96" s="211"/>
      <c r="FWA96" s="209"/>
      <c r="FWC96" s="208"/>
      <c r="FWH96" s="209"/>
      <c r="FWI96" s="209"/>
      <c r="FWJ96" s="209"/>
      <c r="FWK96" s="210"/>
      <c r="FWL96" s="211"/>
      <c r="FWM96" s="209"/>
      <c r="FWO96" s="208"/>
      <c r="FWT96" s="209"/>
      <c r="FWU96" s="209"/>
      <c r="FWV96" s="209"/>
      <c r="FWW96" s="210"/>
      <c r="FWX96" s="211"/>
      <c r="FWY96" s="209"/>
      <c r="FXA96" s="208"/>
      <c r="FXF96" s="209"/>
      <c r="FXG96" s="209"/>
      <c r="FXH96" s="209"/>
      <c r="FXI96" s="210"/>
      <c r="FXJ96" s="211"/>
      <c r="FXK96" s="209"/>
      <c r="FXM96" s="208"/>
      <c r="FXR96" s="209"/>
      <c r="FXS96" s="209"/>
      <c r="FXT96" s="209"/>
      <c r="FXU96" s="210"/>
      <c r="FXV96" s="211"/>
      <c r="FXW96" s="209"/>
      <c r="FXY96" s="208"/>
      <c r="FYD96" s="209"/>
      <c r="FYE96" s="209"/>
      <c r="FYF96" s="209"/>
      <c r="FYG96" s="210"/>
      <c r="FYH96" s="211"/>
      <c r="FYI96" s="209"/>
      <c r="FYK96" s="208"/>
      <c r="FYP96" s="209"/>
      <c r="FYQ96" s="209"/>
      <c r="FYR96" s="209"/>
      <c r="FYS96" s="210"/>
      <c r="FYT96" s="211"/>
      <c r="FYU96" s="209"/>
      <c r="FYW96" s="208"/>
      <c r="FZB96" s="209"/>
      <c r="FZC96" s="209"/>
      <c r="FZD96" s="209"/>
      <c r="FZE96" s="210"/>
      <c r="FZF96" s="211"/>
      <c r="FZG96" s="209"/>
      <c r="FZI96" s="208"/>
      <c r="FZN96" s="209"/>
      <c r="FZO96" s="209"/>
      <c r="FZP96" s="209"/>
      <c r="FZQ96" s="210"/>
      <c r="FZR96" s="211"/>
      <c r="FZS96" s="209"/>
      <c r="FZU96" s="208"/>
      <c r="FZZ96" s="209"/>
      <c r="GAA96" s="209"/>
      <c r="GAB96" s="209"/>
      <c r="GAC96" s="210"/>
      <c r="GAD96" s="211"/>
      <c r="GAE96" s="209"/>
      <c r="GAG96" s="208"/>
      <c r="GAL96" s="209"/>
      <c r="GAM96" s="209"/>
      <c r="GAN96" s="209"/>
      <c r="GAO96" s="210"/>
      <c r="GAP96" s="211"/>
      <c r="GAQ96" s="209"/>
      <c r="GAS96" s="208"/>
      <c r="GAX96" s="209"/>
      <c r="GAY96" s="209"/>
      <c r="GAZ96" s="209"/>
      <c r="GBA96" s="210"/>
      <c r="GBB96" s="211"/>
      <c r="GBC96" s="209"/>
      <c r="GBE96" s="208"/>
      <c r="GBJ96" s="209"/>
      <c r="GBK96" s="209"/>
      <c r="GBL96" s="209"/>
      <c r="GBM96" s="210"/>
      <c r="GBN96" s="211"/>
      <c r="GBO96" s="209"/>
      <c r="GBQ96" s="208"/>
      <c r="GBV96" s="209"/>
      <c r="GBW96" s="209"/>
      <c r="GBX96" s="209"/>
      <c r="GBY96" s="210"/>
      <c r="GBZ96" s="211"/>
      <c r="GCA96" s="209"/>
      <c r="GCC96" s="208"/>
      <c r="GCH96" s="209"/>
      <c r="GCI96" s="209"/>
      <c r="GCJ96" s="209"/>
      <c r="GCK96" s="210"/>
      <c r="GCL96" s="211"/>
      <c r="GCM96" s="209"/>
      <c r="GCO96" s="208"/>
      <c r="GCT96" s="209"/>
      <c r="GCU96" s="209"/>
      <c r="GCV96" s="209"/>
      <c r="GCW96" s="210"/>
      <c r="GCX96" s="211"/>
      <c r="GCY96" s="209"/>
      <c r="GDA96" s="208"/>
      <c r="GDF96" s="209"/>
      <c r="GDG96" s="209"/>
      <c r="GDH96" s="209"/>
      <c r="GDI96" s="210"/>
      <c r="GDJ96" s="211"/>
      <c r="GDK96" s="209"/>
      <c r="GDM96" s="208"/>
      <c r="GDR96" s="209"/>
      <c r="GDS96" s="209"/>
      <c r="GDT96" s="209"/>
      <c r="GDU96" s="210"/>
      <c r="GDV96" s="211"/>
      <c r="GDW96" s="209"/>
      <c r="GDY96" s="208"/>
      <c r="GED96" s="209"/>
      <c r="GEE96" s="209"/>
      <c r="GEF96" s="209"/>
      <c r="GEG96" s="210"/>
      <c r="GEH96" s="211"/>
      <c r="GEI96" s="209"/>
      <c r="GEK96" s="208"/>
      <c r="GEP96" s="209"/>
      <c r="GEQ96" s="209"/>
      <c r="GER96" s="209"/>
      <c r="GES96" s="210"/>
      <c r="GET96" s="211"/>
      <c r="GEU96" s="209"/>
      <c r="GEW96" s="208"/>
      <c r="GFB96" s="209"/>
      <c r="GFC96" s="209"/>
      <c r="GFD96" s="209"/>
      <c r="GFE96" s="210"/>
      <c r="GFF96" s="211"/>
      <c r="GFG96" s="209"/>
      <c r="GFI96" s="208"/>
      <c r="GFN96" s="209"/>
      <c r="GFO96" s="209"/>
      <c r="GFP96" s="209"/>
      <c r="GFQ96" s="210"/>
      <c r="GFR96" s="211"/>
      <c r="GFS96" s="209"/>
      <c r="GFU96" s="208"/>
      <c r="GFZ96" s="209"/>
      <c r="GGA96" s="209"/>
      <c r="GGB96" s="209"/>
      <c r="GGC96" s="210"/>
      <c r="GGD96" s="211"/>
      <c r="GGE96" s="209"/>
      <c r="GGG96" s="208"/>
      <c r="GGL96" s="209"/>
      <c r="GGM96" s="209"/>
      <c r="GGN96" s="209"/>
      <c r="GGO96" s="210"/>
      <c r="GGP96" s="211"/>
      <c r="GGQ96" s="209"/>
      <c r="GGS96" s="208"/>
      <c r="GGX96" s="209"/>
      <c r="GGY96" s="209"/>
      <c r="GGZ96" s="209"/>
      <c r="GHA96" s="210"/>
      <c r="GHB96" s="211"/>
      <c r="GHC96" s="209"/>
      <c r="GHE96" s="208"/>
      <c r="GHJ96" s="209"/>
      <c r="GHK96" s="209"/>
      <c r="GHL96" s="209"/>
      <c r="GHM96" s="210"/>
      <c r="GHN96" s="211"/>
      <c r="GHO96" s="209"/>
      <c r="GHQ96" s="208"/>
      <c r="GHV96" s="209"/>
      <c r="GHW96" s="209"/>
      <c r="GHX96" s="209"/>
      <c r="GHY96" s="210"/>
      <c r="GHZ96" s="211"/>
      <c r="GIA96" s="209"/>
      <c r="GIC96" s="208"/>
      <c r="GIH96" s="209"/>
      <c r="GII96" s="209"/>
      <c r="GIJ96" s="209"/>
      <c r="GIK96" s="210"/>
      <c r="GIL96" s="211"/>
      <c r="GIM96" s="209"/>
      <c r="GIO96" s="208"/>
      <c r="GIT96" s="209"/>
      <c r="GIU96" s="209"/>
      <c r="GIV96" s="209"/>
      <c r="GIW96" s="210"/>
      <c r="GIX96" s="211"/>
      <c r="GIY96" s="209"/>
      <c r="GJA96" s="208"/>
      <c r="GJF96" s="209"/>
      <c r="GJG96" s="209"/>
      <c r="GJH96" s="209"/>
      <c r="GJI96" s="210"/>
      <c r="GJJ96" s="211"/>
      <c r="GJK96" s="209"/>
      <c r="GJM96" s="208"/>
      <c r="GJR96" s="209"/>
      <c r="GJS96" s="209"/>
      <c r="GJT96" s="209"/>
      <c r="GJU96" s="210"/>
      <c r="GJV96" s="211"/>
      <c r="GJW96" s="209"/>
      <c r="GJY96" s="208"/>
      <c r="GKD96" s="209"/>
      <c r="GKE96" s="209"/>
      <c r="GKF96" s="209"/>
      <c r="GKG96" s="210"/>
      <c r="GKH96" s="211"/>
      <c r="GKI96" s="209"/>
      <c r="GKK96" s="208"/>
      <c r="GKP96" s="209"/>
      <c r="GKQ96" s="209"/>
      <c r="GKR96" s="209"/>
      <c r="GKS96" s="210"/>
      <c r="GKT96" s="211"/>
      <c r="GKU96" s="209"/>
      <c r="GKW96" s="208"/>
      <c r="GLB96" s="209"/>
      <c r="GLC96" s="209"/>
      <c r="GLD96" s="209"/>
      <c r="GLE96" s="210"/>
      <c r="GLF96" s="211"/>
      <c r="GLG96" s="209"/>
      <c r="GLI96" s="208"/>
      <c r="GLN96" s="209"/>
      <c r="GLO96" s="209"/>
      <c r="GLP96" s="209"/>
      <c r="GLQ96" s="210"/>
      <c r="GLR96" s="211"/>
      <c r="GLS96" s="209"/>
      <c r="GLU96" s="208"/>
      <c r="GLZ96" s="209"/>
      <c r="GMA96" s="209"/>
      <c r="GMB96" s="209"/>
      <c r="GMC96" s="210"/>
      <c r="GMD96" s="211"/>
      <c r="GME96" s="209"/>
      <c r="GMG96" s="208"/>
      <c r="GML96" s="209"/>
      <c r="GMM96" s="209"/>
      <c r="GMN96" s="209"/>
      <c r="GMO96" s="210"/>
      <c r="GMP96" s="211"/>
      <c r="GMQ96" s="209"/>
      <c r="GMS96" s="208"/>
      <c r="GMX96" s="209"/>
      <c r="GMY96" s="209"/>
      <c r="GMZ96" s="209"/>
      <c r="GNA96" s="210"/>
      <c r="GNB96" s="211"/>
      <c r="GNC96" s="209"/>
      <c r="GNE96" s="208"/>
      <c r="GNJ96" s="209"/>
      <c r="GNK96" s="209"/>
      <c r="GNL96" s="209"/>
      <c r="GNM96" s="210"/>
      <c r="GNN96" s="211"/>
      <c r="GNO96" s="209"/>
      <c r="GNQ96" s="208"/>
      <c r="GNV96" s="209"/>
      <c r="GNW96" s="209"/>
      <c r="GNX96" s="209"/>
      <c r="GNY96" s="210"/>
      <c r="GNZ96" s="211"/>
      <c r="GOA96" s="209"/>
      <c r="GOC96" s="208"/>
      <c r="GOH96" s="209"/>
      <c r="GOI96" s="209"/>
      <c r="GOJ96" s="209"/>
      <c r="GOK96" s="210"/>
      <c r="GOL96" s="211"/>
      <c r="GOM96" s="209"/>
      <c r="GOO96" s="208"/>
      <c r="GOT96" s="209"/>
      <c r="GOU96" s="209"/>
      <c r="GOV96" s="209"/>
      <c r="GOW96" s="210"/>
      <c r="GOX96" s="211"/>
      <c r="GOY96" s="209"/>
      <c r="GPA96" s="208"/>
      <c r="GPF96" s="209"/>
      <c r="GPG96" s="209"/>
      <c r="GPH96" s="209"/>
      <c r="GPI96" s="210"/>
      <c r="GPJ96" s="211"/>
      <c r="GPK96" s="209"/>
      <c r="GPM96" s="208"/>
      <c r="GPR96" s="209"/>
      <c r="GPS96" s="209"/>
      <c r="GPT96" s="209"/>
      <c r="GPU96" s="210"/>
      <c r="GPV96" s="211"/>
      <c r="GPW96" s="209"/>
      <c r="GPY96" s="208"/>
      <c r="GQD96" s="209"/>
      <c r="GQE96" s="209"/>
      <c r="GQF96" s="209"/>
      <c r="GQG96" s="210"/>
      <c r="GQH96" s="211"/>
      <c r="GQI96" s="209"/>
      <c r="GQK96" s="208"/>
      <c r="GQP96" s="209"/>
      <c r="GQQ96" s="209"/>
      <c r="GQR96" s="209"/>
      <c r="GQS96" s="210"/>
      <c r="GQT96" s="211"/>
      <c r="GQU96" s="209"/>
      <c r="GQW96" s="208"/>
      <c r="GRB96" s="209"/>
      <c r="GRC96" s="209"/>
      <c r="GRD96" s="209"/>
      <c r="GRE96" s="210"/>
      <c r="GRF96" s="211"/>
      <c r="GRG96" s="209"/>
      <c r="GRI96" s="208"/>
      <c r="GRN96" s="209"/>
      <c r="GRO96" s="209"/>
      <c r="GRP96" s="209"/>
      <c r="GRQ96" s="210"/>
      <c r="GRR96" s="211"/>
      <c r="GRS96" s="209"/>
      <c r="GRU96" s="208"/>
      <c r="GRZ96" s="209"/>
      <c r="GSA96" s="209"/>
      <c r="GSB96" s="209"/>
      <c r="GSC96" s="210"/>
      <c r="GSD96" s="211"/>
      <c r="GSE96" s="209"/>
      <c r="GSG96" s="208"/>
      <c r="GSL96" s="209"/>
      <c r="GSM96" s="209"/>
      <c r="GSN96" s="209"/>
      <c r="GSO96" s="210"/>
      <c r="GSP96" s="211"/>
      <c r="GSQ96" s="209"/>
      <c r="GSS96" s="208"/>
      <c r="GSX96" s="209"/>
      <c r="GSY96" s="209"/>
      <c r="GSZ96" s="209"/>
      <c r="GTA96" s="210"/>
      <c r="GTB96" s="211"/>
      <c r="GTC96" s="209"/>
      <c r="GTE96" s="208"/>
      <c r="GTJ96" s="209"/>
      <c r="GTK96" s="209"/>
      <c r="GTL96" s="209"/>
      <c r="GTM96" s="210"/>
      <c r="GTN96" s="211"/>
      <c r="GTO96" s="209"/>
      <c r="GTQ96" s="208"/>
      <c r="GTV96" s="209"/>
      <c r="GTW96" s="209"/>
      <c r="GTX96" s="209"/>
      <c r="GTY96" s="210"/>
      <c r="GTZ96" s="211"/>
      <c r="GUA96" s="209"/>
      <c r="GUC96" s="208"/>
      <c r="GUH96" s="209"/>
      <c r="GUI96" s="209"/>
      <c r="GUJ96" s="209"/>
      <c r="GUK96" s="210"/>
      <c r="GUL96" s="211"/>
      <c r="GUM96" s="209"/>
      <c r="GUO96" s="208"/>
      <c r="GUT96" s="209"/>
      <c r="GUU96" s="209"/>
      <c r="GUV96" s="209"/>
      <c r="GUW96" s="210"/>
      <c r="GUX96" s="211"/>
      <c r="GUY96" s="209"/>
      <c r="GVA96" s="208"/>
      <c r="GVF96" s="209"/>
      <c r="GVG96" s="209"/>
      <c r="GVH96" s="209"/>
      <c r="GVI96" s="210"/>
      <c r="GVJ96" s="211"/>
      <c r="GVK96" s="209"/>
      <c r="GVM96" s="208"/>
      <c r="GVR96" s="209"/>
      <c r="GVS96" s="209"/>
      <c r="GVT96" s="209"/>
      <c r="GVU96" s="210"/>
      <c r="GVV96" s="211"/>
      <c r="GVW96" s="209"/>
      <c r="GVY96" s="208"/>
      <c r="GWD96" s="209"/>
      <c r="GWE96" s="209"/>
      <c r="GWF96" s="209"/>
      <c r="GWG96" s="210"/>
      <c r="GWH96" s="211"/>
      <c r="GWI96" s="209"/>
      <c r="GWK96" s="208"/>
      <c r="GWP96" s="209"/>
      <c r="GWQ96" s="209"/>
      <c r="GWR96" s="209"/>
      <c r="GWS96" s="210"/>
      <c r="GWT96" s="211"/>
      <c r="GWU96" s="209"/>
      <c r="GWW96" s="208"/>
      <c r="GXB96" s="209"/>
      <c r="GXC96" s="209"/>
      <c r="GXD96" s="209"/>
      <c r="GXE96" s="210"/>
      <c r="GXF96" s="211"/>
      <c r="GXG96" s="209"/>
      <c r="GXI96" s="208"/>
      <c r="GXN96" s="209"/>
      <c r="GXO96" s="209"/>
      <c r="GXP96" s="209"/>
      <c r="GXQ96" s="210"/>
      <c r="GXR96" s="211"/>
      <c r="GXS96" s="209"/>
      <c r="GXU96" s="208"/>
      <c r="GXZ96" s="209"/>
      <c r="GYA96" s="209"/>
      <c r="GYB96" s="209"/>
      <c r="GYC96" s="210"/>
      <c r="GYD96" s="211"/>
      <c r="GYE96" s="209"/>
      <c r="GYG96" s="208"/>
      <c r="GYL96" s="209"/>
      <c r="GYM96" s="209"/>
      <c r="GYN96" s="209"/>
      <c r="GYO96" s="210"/>
      <c r="GYP96" s="211"/>
      <c r="GYQ96" s="209"/>
      <c r="GYS96" s="208"/>
      <c r="GYX96" s="209"/>
      <c r="GYY96" s="209"/>
      <c r="GYZ96" s="209"/>
      <c r="GZA96" s="210"/>
      <c r="GZB96" s="211"/>
      <c r="GZC96" s="209"/>
      <c r="GZE96" s="208"/>
      <c r="GZJ96" s="209"/>
      <c r="GZK96" s="209"/>
      <c r="GZL96" s="209"/>
      <c r="GZM96" s="210"/>
      <c r="GZN96" s="211"/>
      <c r="GZO96" s="209"/>
      <c r="GZQ96" s="208"/>
      <c r="GZV96" s="209"/>
      <c r="GZW96" s="209"/>
      <c r="GZX96" s="209"/>
      <c r="GZY96" s="210"/>
      <c r="GZZ96" s="211"/>
      <c r="HAA96" s="209"/>
      <c r="HAC96" s="208"/>
      <c r="HAH96" s="209"/>
      <c r="HAI96" s="209"/>
      <c r="HAJ96" s="209"/>
      <c r="HAK96" s="210"/>
      <c r="HAL96" s="211"/>
      <c r="HAM96" s="209"/>
      <c r="HAO96" s="208"/>
      <c r="HAT96" s="209"/>
      <c r="HAU96" s="209"/>
      <c r="HAV96" s="209"/>
      <c r="HAW96" s="210"/>
      <c r="HAX96" s="211"/>
      <c r="HAY96" s="209"/>
      <c r="HBA96" s="208"/>
      <c r="HBF96" s="209"/>
      <c r="HBG96" s="209"/>
      <c r="HBH96" s="209"/>
      <c r="HBI96" s="210"/>
      <c r="HBJ96" s="211"/>
      <c r="HBK96" s="209"/>
      <c r="HBM96" s="208"/>
      <c r="HBR96" s="209"/>
      <c r="HBS96" s="209"/>
      <c r="HBT96" s="209"/>
      <c r="HBU96" s="210"/>
      <c r="HBV96" s="211"/>
      <c r="HBW96" s="209"/>
      <c r="HBY96" s="208"/>
      <c r="HCD96" s="209"/>
      <c r="HCE96" s="209"/>
      <c r="HCF96" s="209"/>
      <c r="HCG96" s="210"/>
      <c r="HCH96" s="211"/>
      <c r="HCI96" s="209"/>
      <c r="HCK96" s="208"/>
      <c r="HCP96" s="209"/>
      <c r="HCQ96" s="209"/>
      <c r="HCR96" s="209"/>
      <c r="HCS96" s="210"/>
      <c r="HCT96" s="211"/>
      <c r="HCU96" s="209"/>
      <c r="HCW96" s="208"/>
      <c r="HDB96" s="209"/>
      <c r="HDC96" s="209"/>
      <c r="HDD96" s="209"/>
      <c r="HDE96" s="210"/>
      <c r="HDF96" s="211"/>
      <c r="HDG96" s="209"/>
      <c r="HDI96" s="208"/>
      <c r="HDN96" s="209"/>
      <c r="HDO96" s="209"/>
      <c r="HDP96" s="209"/>
      <c r="HDQ96" s="210"/>
      <c r="HDR96" s="211"/>
      <c r="HDS96" s="209"/>
      <c r="HDU96" s="208"/>
      <c r="HDZ96" s="209"/>
      <c r="HEA96" s="209"/>
      <c r="HEB96" s="209"/>
      <c r="HEC96" s="210"/>
      <c r="HED96" s="211"/>
      <c r="HEE96" s="209"/>
      <c r="HEG96" s="208"/>
      <c r="HEL96" s="209"/>
      <c r="HEM96" s="209"/>
      <c r="HEN96" s="209"/>
      <c r="HEO96" s="210"/>
      <c r="HEP96" s="211"/>
      <c r="HEQ96" s="209"/>
      <c r="HES96" s="208"/>
      <c r="HEX96" s="209"/>
      <c r="HEY96" s="209"/>
      <c r="HEZ96" s="209"/>
      <c r="HFA96" s="210"/>
      <c r="HFB96" s="211"/>
      <c r="HFC96" s="209"/>
      <c r="HFE96" s="208"/>
      <c r="HFJ96" s="209"/>
      <c r="HFK96" s="209"/>
      <c r="HFL96" s="209"/>
      <c r="HFM96" s="210"/>
      <c r="HFN96" s="211"/>
      <c r="HFO96" s="209"/>
      <c r="HFQ96" s="208"/>
      <c r="HFV96" s="209"/>
      <c r="HFW96" s="209"/>
      <c r="HFX96" s="209"/>
      <c r="HFY96" s="210"/>
      <c r="HFZ96" s="211"/>
      <c r="HGA96" s="209"/>
      <c r="HGC96" s="208"/>
      <c r="HGH96" s="209"/>
      <c r="HGI96" s="209"/>
      <c r="HGJ96" s="209"/>
      <c r="HGK96" s="210"/>
      <c r="HGL96" s="211"/>
      <c r="HGM96" s="209"/>
      <c r="HGO96" s="208"/>
      <c r="HGT96" s="209"/>
      <c r="HGU96" s="209"/>
      <c r="HGV96" s="209"/>
      <c r="HGW96" s="210"/>
      <c r="HGX96" s="211"/>
      <c r="HGY96" s="209"/>
      <c r="HHA96" s="208"/>
      <c r="HHF96" s="209"/>
      <c r="HHG96" s="209"/>
      <c r="HHH96" s="209"/>
      <c r="HHI96" s="210"/>
      <c r="HHJ96" s="211"/>
      <c r="HHK96" s="209"/>
      <c r="HHM96" s="208"/>
      <c r="HHR96" s="209"/>
      <c r="HHS96" s="209"/>
      <c r="HHT96" s="209"/>
      <c r="HHU96" s="210"/>
      <c r="HHV96" s="211"/>
      <c r="HHW96" s="209"/>
      <c r="HHY96" s="208"/>
      <c r="HID96" s="209"/>
      <c r="HIE96" s="209"/>
      <c r="HIF96" s="209"/>
      <c r="HIG96" s="210"/>
      <c r="HIH96" s="211"/>
      <c r="HII96" s="209"/>
      <c r="HIK96" s="208"/>
      <c r="HIP96" s="209"/>
      <c r="HIQ96" s="209"/>
      <c r="HIR96" s="209"/>
      <c r="HIS96" s="210"/>
      <c r="HIT96" s="211"/>
      <c r="HIU96" s="209"/>
      <c r="HIW96" s="208"/>
      <c r="HJB96" s="209"/>
      <c r="HJC96" s="209"/>
      <c r="HJD96" s="209"/>
      <c r="HJE96" s="210"/>
      <c r="HJF96" s="211"/>
      <c r="HJG96" s="209"/>
      <c r="HJI96" s="208"/>
      <c r="HJN96" s="209"/>
      <c r="HJO96" s="209"/>
      <c r="HJP96" s="209"/>
      <c r="HJQ96" s="210"/>
      <c r="HJR96" s="211"/>
      <c r="HJS96" s="209"/>
      <c r="HJU96" s="208"/>
      <c r="HJZ96" s="209"/>
      <c r="HKA96" s="209"/>
      <c r="HKB96" s="209"/>
      <c r="HKC96" s="210"/>
      <c r="HKD96" s="211"/>
      <c r="HKE96" s="209"/>
      <c r="HKG96" s="208"/>
      <c r="HKL96" s="209"/>
      <c r="HKM96" s="209"/>
      <c r="HKN96" s="209"/>
      <c r="HKO96" s="210"/>
      <c r="HKP96" s="211"/>
      <c r="HKQ96" s="209"/>
      <c r="HKS96" s="208"/>
      <c r="HKX96" s="209"/>
      <c r="HKY96" s="209"/>
      <c r="HKZ96" s="209"/>
      <c r="HLA96" s="210"/>
      <c r="HLB96" s="211"/>
      <c r="HLC96" s="209"/>
      <c r="HLE96" s="208"/>
      <c r="HLJ96" s="209"/>
      <c r="HLK96" s="209"/>
      <c r="HLL96" s="209"/>
      <c r="HLM96" s="210"/>
      <c r="HLN96" s="211"/>
      <c r="HLO96" s="209"/>
      <c r="HLQ96" s="208"/>
      <c r="HLV96" s="209"/>
      <c r="HLW96" s="209"/>
      <c r="HLX96" s="209"/>
      <c r="HLY96" s="210"/>
      <c r="HLZ96" s="211"/>
      <c r="HMA96" s="209"/>
      <c r="HMC96" s="208"/>
      <c r="HMH96" s="209"/>
      <c r="HMI96" s="209"/>
      <c r="HMJ96" s="209"/>
      <c r="HMK96" s="210"/>
      <c r="HML96" s="211"/>
      <c r="HMM96" s="209"/>
      <c r="HMO96" s="208"/>
      <c r="HMT96" s="209"/>
      <c r="HMU96" s="209"/>
      <c r="HMV96" s="209"/>
      <c r="HMW96" s="210"/>
      <c r="HMX96" s="211"/>
      <c r="HMY96" s="209"/>
      <c r="HNA96" s="208"/>
      <c r="HNF96" s="209"/>
      <c r="HNG96" s="209"/>
      <c r="HNH96" s="209"/>
      <c r="HNI96" s="210"/>
      <c r="HNJ96" s="211"/>
      <c r="HNK96" s="209"/>
      <c r="HNM96" s="208"/>
      <c r="HNR96" s="209"/>
      <c r="HNS96" s="209"/>
      <c r="HNT96" s="209"/>
      <c r="HNU96" s="210"/>
      <c r="HNV96" s="211"/>
      <c r="HNW96" s="209"/>
      <c r="HNY96" s="208"/>
      <c r="HOD96" s="209"/>
      <c r="HOE96" s="209"/>
      <c r="HOF96" s="209"/>
      <c r="HOG96" s="210"/>
      <c r="HOH96" s="211"/>
      <c r="HOI96" s="209"/>
      <c r="HOK96" s="208"/>
      <c r="HOP96" s="209"/>
      <c r="HOQ96" s="209"/>
      <c r="HOR96" s="209"/>
      <c r="HOS96" s="210"/>
      <c r="HOT96" s="211"/>
      <c r="HOU96" s="209"/>
      <c r="HOW96" s="208"/>
      <c r="HPB96" s="209"/>
      <c r="HPC96" s="209"/>
      <c r="HPD96" s="209"/>
      <c r="HPE96" s="210"/>
      <c r="HPF96" s="211"/>
      <c r="HPG96" s="209"/>
      <c r="HPI96" s="208"/>
      <c r="HPN96" s="209"/>
      <c r="HPO96" s="209"/>
      <c r="HPP96" s="209"/>
      <c r="HPQ96" s="210"/>
      <c r="HPR96" s="211"/>
      <c r="HPS96" s="209"/>
      <c r="HPU96" s="208"/>
      <c r="HPZ96" s="209"/>
      <c r="HQA96" s="209"/>
      <c r="HQB96" s="209"/>
      <c r="HQC96" s="210"/>
      <c r="HQD96" s="211"/>
      <c r="HQE96" s="209"/>
      <c r="HQG96" s="208"/>
      <c r="HQL96" s="209"/>
      <c r="HQM96" s="209"/>
      <c r="HQN96" s="209"/>
      <c r="HQO96" s="210"/>
      <c r="HQP96" s="211"/>
      <c r="HQQ96" s="209"/>
      <c r="HQS96" s="208"/>
      <c r="HQX96" s="209"/>
      <c r="HQY96" s="209"/>
      <c r="HQZ96" s="209"/>
      <c r="HRA96" s="210"/>
      <c r="HRB96" s="211"/>
      <c r="HRC96" s="209"/>
      <c r="HRE96" s="208"/>
      <c r="HRJ96" s="209"/>
      <c r="HRK96" s="209"/>
      <c r="HRL96" s="209"/>
      <c r="HRM96" s="210"/>
      <c r="HRN96" s="211"/>
      <c r="HRO96" s="209"/>
      <c r="HRQ96" s="208"/>
      <c r="HRV96" s="209"/>
      <c r="HRW96" s="209"/>
      <c r="HRX96" s="209"/>
      <c r="HRY96" s="210"/>
      <c r="HRZ96" s="211"/>
      <c r="HSA96" s="209"/>
      <c r="HSC96" s="208"/>
      <c r="HSH96" s="209"/>
      <c r="HSI96" s="209"/>
      <c r="HSJ96" s="209"/>
      <c r="HSK96" s="210"/>
      <c r="HSL96" s="211"/>
      <c r="HSM96" s="209"/>
      <c r="HSO96" s="208"/>
      <c r="HST96" s="209"/>
      <c r="HSU96" s="209"/>
      <c r="HSV96" s="209"/>
      <c r="HSW96" s="210"/>
      <c r="HSX96" s="211"/>
      <c r="HSY96" s="209"/>
      <c r="HTA96" s="208"/>
      <c r="HTF96" s="209"/>
      <c r="HTG96" s="209"/>
      <c r="HTH96" s="209"/>
      <c r="HTI96" s="210"/>
      <c r="HTJ96" s="211"/>
      <c r="HTK96" s="209"/>
      <c r="HTM96" s="208"/>
      <c r="HTR96" s="209"/>
      <c r="HTS96" s="209"/>
      <c r="HTT96" s="209"/>
      <c r="HTU96" s="210"/>
      <c r="HTV96" s="211"/>
      <c r="HTW96" s="209"/>
      <c r="HTY96" s="208"/>
      <c r="HUD96" s="209"/>
      <c r="HUE96" s="209"/>
      <c r="HUF96" s="209"/>
      <c r="HUG96" s="210"/>
      <c r="HUH96" s="211"/>
      <c r="HUI96" s="209"/>
      <c r="HUK96" s="208"/>
      <c r="HUP96" s="209"/>
      <c r="HUQ96" s="209"/>
      <c r="HUR96" s="209"/>
      <c r="HUS96" s="210"/>
      <c r="HUT96" s="211"/>
      <c r="HUU96" s="209"/>
      <c r="HUW96" s="208"/>
      <c r="HVB96" s="209"/>
      <c r="HVC96" s="209"/>
      <c r="HVD96" s="209"/>
      <c r="HVE96" s="210"/>
      <c r="HVF96" s="211"/>
      <c r="HVG96" s="209"/>
      <c r="HVI96" s="208"/>
      <c r="HVN96" s="209"/>
      <c r="HVO96" s="209"/>
      <c r="HVP96" s="209"/>
      <c r="HVQ96" s="210"/>
      <c r="HVR96" s="211"/>
      <c r="HVS96" s="209"/>
      <c r="HVU96" s="208"/>
      <c r="HVZ96" s="209"/>
      <c r="HWA96" s="209"/>
      <c r="HWB96" s="209"/>
      <c r="HWC96" s="210"/>
      <c r="HWD96" s="211"/>
      <c r="HWE96" s="209"/>
      <c r="HWG96" s="208"/>
      <c r="HWL96" s="209"/>
      <c r="HWM96" s="209"/>
      <c r="HWN96" s="209"/>
      <c r="HWO96" s="210"/>
      <c r="HWP96" s="211"/>
      <c r="HWQ96" s="209"/>
      <c r="HWS96" s="208"/>
      <c r="HWX96" s="209"/>
      <c r="HWY96" s="209"/>
      <c r="HWZ96" s="209"/>
      <c r="HXA96" s="210"/>
      <c r="HXB96" s="211"/>
      <c r="HXC96" s="209"/>
      <c r="HXE96" s="208"/>
      <c r="HXJ96" s="209"/>
      <c r="HXK96" s="209"/>
      <c r="HXL96" s="209"/>
      <c r="HXM96" s="210"/>
      <c r="HXN96" s="211"/>
      <c r="HXO96" s="209"/>
      <c r="HXQ96" s="208"/>
      <c r="HXV96" s="209"/>
      <c r="HXW96" s="209"/>
      <c r="HXX96" s="209"/>
      <c r="HXY96" s="210"/>
      <c r="HXZ96" s="211"/>
      <c r="HYA96" s="209"/>
      <c r="HYC96" s="208"/>
      <c r="HYH96" s="209"/>
      <c r="HYI96" s="209"/>
      <c r="HYJ96" s="209"/>
      <c r="HYK96" s="210"/>
      <c r="HYL96" s="211"/>
      <c r="HYM96" s="209"/>
      <c r="HYO96" s="208"/>
      <c r="HYT96" s="209"/>
      <c r="HYU96" s="209"/>
      <c r="HYV96" s="209"/>
      <c r="HYW96" s="210"/>
      <c r="HYX96" s="211"/>
      <c r="HYY96" s="209"/>
      <c r="HZA96" s="208"/>
      <c r="HZF96" s="209"/>
      <c r="HZG96" s="209"/>
      <c r="HZH96" s="209"/>
      <c r="HZI96" s="210"/>
      <c r="HZJ96" s="211"/>
      <c r="HZK96" s="209"/>
      <c r="HZM96" s="208"/>
      <c r="HZR96" s="209"/>
      <c r="HZS96" s="209"/>
      <c r="HZT96" s="209"/>
      <c r="HZU96" s="210"/>
      <c r="HZV96" s="211"/>
      <c r="HZW96" s="209"/>
      <c r="HZY96" s="208"/>
      <c r="IAD96" s="209"/>
      <c r="IAE96" s="209"/>
      <c r="IAF96" s="209"/>
      <c r="IAG96" s="210"/>
      <c r="IAH96" s="211"/>
      <c r="IAI96" s="209"/>
      <c r="IAK96" s="208"/>
      <c r="IAP96" s="209"/>
      <c r="IAQ96" s="209"/>
      <c r="IAR96" s="209"/>
      <c r="IAS96" s="210"/>
      <c r="IAT96" s="211"/>
      <c r="IAU96" s="209"/>
      <c r="IAW96" s="208"/>
      <c r="IBB96" s="209"/>
      <c r="IBC96" s="209"/>
      <c r="IBD96" s="209"/>
      <c r="IBE96" s="210"/>
      <c r="IBF96" s="211"/>
      <c r="IBG96" s="209"/>
      <c r="IBI96" s="208"/>
      <c r="IBN96" s="209"/>
      <c r="IBO96" s="209"/>
      <c r="IBP96" s="209"/>
      <c r="IBQ96" s="210"/>
      <c r="IBR96" s="211"/>
      <c r="IBS96" s="209"/>
      <c r="IBU96" s="208"/>
      <c r="IBZ96" s="209"/>
      <c r="ICA96" s="209"/>
      <c r="ICB96" s="209"/>
      <c r="ICC96" s="210"/>
      <c r="ICD96" s="211"/>
      <c r="ICE96" s="209"/>
      <c r="ICG96" s="208"/>
      <c r="ICL96" s="209"/>
      <c r="ICM96" s="209"/>
      <c r="ICN96" s="209"/>
      <c r="ICO96" s="210"/>
      <c r="ICP96" s="211"/>
      <c r="ICQ96" s="209"/>
      <c r="ICS96" s="208"/>
      <c r="ICX96" s="209"/>
      <c r="ICY96" s="209"/>
      <c r="ICZ96" s="209"/>
      <c r="IDA96" s="210"/>
      <c r="IDB96" s="211"/>
      <c r="IDC96" s="209"/>
      <c r="IDE96" s="208"/>
      <c r="IDJ96" s="209"/>
      <c r="IDK96" s="209"/>
      <c r="IDL96" s="209"/>
      <c r="IDM96" s="210"/>
      <c r="IDN96" s="211"/>
      <c r="IDO96" s="209"/>
      <c r="IDQ96" s="208"/>
      <c r="IDV96" s="209"/>
      <c r="IDW96" s="209"/>
      <c r="IDX96" s="209"/>
      <c r="IDY96" s="210"/>
      <c r="IDZ96" s="211"/>
      <c r="IEA96" s="209"/>
      <c r="IEC96" s="208"/>
      <c r="IEH96" s="209"/>
      <c r="IEI96" s="209"/>
      <c r="IEJ96" s="209"/>
      <c r="IEK96" s="210"/>
      <c r="IEL96" s="211"/>
      <c r="IEM96" s="209"/>
      <c r="IEO96" s="208"/>
      <c r="IET96" s="209"/>
      <c r="IEU96" s="209"/>
      <c r="IEV96" s="209"/>
      <c r="IEW96" s="210"/>
      <c r="IEX96" s="211"/>
      <c r="IEY96" s="209"/>
      <c r="IFA96" s="208"/>
      <c r="IFF96" s="209"/>
      <c r="IFG96" s="209"/>
      <c r="IFH96" s="209"/>
      <c r="IFI96" s="210"/>
      <c r="IFJ96" s="211"/>
      <c r="IFK96" s="209"/>
      <c r="IFM96" s="208"/>
      <c r="IFR96" s="209"/>
      <c r="IFS96" s="209"/>
      <c r="IFT96" s="209"/>
      <c r="IFU96" s="210"/>
      <c r="IFV96" s="211"/>
      <c r="IFW96" s="209"/>
      <c r="IFY96" s="208"/>
      <c r="IGD96" s="209"/>
      <c r="IGE96" s="209"/>
      <c r="IGF96" s="209"/>
      <c r="IGG96" s="210"/>
      <c r="IGH96" s="211"/>
      <c r="IGI96" s="209"/>
      <c r="IGK96" s="208"/>
      <c r="IGP96" s="209"/>
      <c r="IGQ96" s="209"/>
      <c r="IGR96" s="209"/>
      <c r="IGS96" s="210"/>
      <c r="IGT96" s="211"/>
      <c r="IGU96" s="209"/>
      <c r="IGW96" s="208"/>
      <c r="IHB96" s="209"/>
      <c r="IHC96" s="209"/>
      <c r="IHD96" s="209"/>
      <c r="IHE96" s="210"/>
      <c r="IHF96" s="211"/>
      <c r="IHG96" s="209"/>
      <c r="IHI96" s="208"/>
      <c r="IHN96" s="209"/>
      <c r="IHO96" s="209"/>
      <c r="IHP96" s="209"/>
      <c r="IHQ96" s="210"/>
      <c r="IHR96" s="211"/>
      <c r="IHS96" s="209"/>
      <c r="IHU96" s="208"/>
      <c r="IHZ96" s="209"/>
      <c r="IIA96" s="209"/>
      <c r="IIB96" s="209"/>
      <c r="IIC96" s="210"/>
      <c r="IID96" s="211"/>
      <c r="IIE96" s="209"/>
      <c r="IIG96" s="208"/>
      <c r="IIL96" s="209"/>
      <c r="IIM96" s="209"/>
      <c r="IIN96" s="209"/>
      <c r="IIO96" s="210"/>
      <c r="IIP96" s="211"/>
      <c r="IIQ96" s="209"/>
      <c r="IIS96" s="208"/>
      <c r="IIX96" s="209"/>
      <c r="IIY96" s="209"/>
      <c r="IIZ96" s="209"/>
      <c r="IJA96" s="210"/>
      <c r="IJB96" s="211"/>
      <c r="IJC96" s="209"/>
      <c r="IJE96" s="208"/>
      <c r="IJJ96" s="209"/>
      <c r="IJK96" s="209"/>
      <c r="IJL96" s="209"/>
      <c r="IJM96" s="210"/>
      <c r="IJN96" s="211"/>
      <c r="IJO96" s="209"/>
      <c r="IJQ96" s="208"/>
      <c r="IJV96" s="209"/>
      <c r="IJW96" s="209"/>
      <c r="IJX96" s="209"/>
      <c r="IJY96" s="210"/>
      <c r="IJZ96" s="211"/>
      <c r="IKA96" s="209"/>
      <c r="IKC96" s="208"/>
      <c r="IKH96" s="209"/>
      <c r="IKI96" s="209"/>
      <c r="IKJ96" s="209"/>
      <c r="IKK96" s="210"/>
      <c r="IKL96" s="211"/>
      <c r="IKM96" s="209"/>
      <c r="IKO96" s="208"/>
      <c r="IKT96" s="209"/>
      <c r="IKU96" s="209"/>
      <c r="IKV96" s="209"/>
      <c r="IKW96" s="210"/>
      <c r="IKX96" s="211"/>
      <c r="IKY96" s="209"/>
      <c r="ILA96" s="208"/>
      <c r="ILF96" s="209"/>
      <c r="ILG96" s="209"/>
      <c r="ILH96" s="209"/>
      <c r="ILI96" s="210"/>
      <c r="ILJ96" s="211"/>
      <c r="ILK96" s="209"/>
      <c r="ILM96" s="208"/>
      <c r="ILR96" s="209"/>
      <c r="ILS96" s="209"/>
      <c r="ILT96" s="209"/>
      <c r="ILU96" s="210"/>
      <c r="ILV96" s="211"/>
      <c r="ILW96" s="209"/>
      <c r="ILY96" s="208"/>
      <c r="IMD96" s="209"/>
      <c r="IME96" s="209"/>
      <c r="IMF96" s="209"/>
      <c r="IMG96" s="210"/>
      <c r="IMH96" s="211"/>
      <c r="IMI96" s="209"/>
      <c r="IMK96" s="208"/>
      <c r="IMP96" s="209"/>
      <c r="IMQ96" s="209"/>
      <c r="IMR96" s="209"/>
      <c r="IMS96" s="210"/>
      <c r="IMT96" s="211"/>
      <c r="IMU96" s="209"/>
      <c r="IMW96" s="208"/>
      <c r="INB96" s="209"/>
      <c r="INC96" s="209"/>
      <c r="IND96" s="209"/>
      <c r="INE96" s="210"/>
      <c r="INF96" s="211"/>
      <c r="ING96" s="209"/>
      <c r="INI96" s="208"/>
      <c r="INN96" s="209"/>
      <c r="INO96" s="209"/>
      <c r="INP96" s="209"/>
      <c r="INQ96" s="210"/>
      <c r="INR96" s="211"/>
      <c r="INS96" s="209"/>
      <c r="INU96" s="208"/>
      <c r="INZ96" s="209"/>
      <c r="IOA96" s="209"/>
      <c r="IOB96" s="209"/>
      <c r="IOC96" s="210"/>
      <c r="IOD96" s="211"/>
      <c r="IOE96" s="209"/>
      <c r="IOG96" s="208"/>
      <c r="IOL96" s="209"/>
      <c r="IOM96" s="209"/>
      <c r="ION96" s="209"/>
      <c r="IOO96" s="210"/>
      <c r="IOP96" s="211"/>
      <c r="IOQ96" s="209"/>
      <c r="IOS96" s="208"/>
      <c r="IOX96" s="209"/>
      <c r="IOY96" s="209"/>
      <c r="IOZ96" s="209"/>
      <c r="IPA96" s="210"/>
      <c r="IPB96" s="211"/>
      <c r="IPC96" s="209"/>
      <c r="IPE96" s="208"/>
      <c r="IPJ96" s="209"/>
      <c r="IPK96" s="209"/>
      <c r="IPL96" s="209"/>
      <c r="IPM96" s="210"/>
      <c r="IPN96" s="211"/>
      <c r="IPO96" s="209"/>
      <c r="IPQ96" s="208"/>
      <c r="IPV96" s="209"/>
      <c r="IPW96" s="209"/>
      <c r="IPX96" s="209"/>
      <c r="IPY96" s="210"/>
      <c r="IPZ96" s="211"/>
      <c r="IQA96" s="209"/>
      <c r="IQC96" s="208"/>
      <c r="IQH96" s="209"/>
      <c r="IQI96" s="209"/>
      <c r="IQJ96" s="209"/>
      <c r="IQK96" s="210"/>
      <c r="IQL96" s="211"/>
      <c r="IQM96" s="209"/>
      <c r="IQO96" s="208"/>
      <c r="IQT96" s="209"/>
      <c r="IQU96" s="209"/>
      <c r="IQV96" s="209"/>
      <c r="IQW96" s="210"/>
      <c r="IQX96" s="211"/>
      <c r="IQY96" s="209"/>
      <c r="IRA96" s="208"/>
      <c r="IRF96" s="209"/>
      <c r="IRG96" s="209"/>
      <c r="IRH96" s="209"/>
      <c r="IRI96" s="210"/>
      <c r="IRJ96" s="211"/>
      <c r="IRK96" s="209"/>
      <c r="IRM96" s="208"/>
      <c r="IRR96" s="209"/>
      <c r="IRS96" s="209"/>
      <c r="IRT96" s="209"/>
      <c r="IRU96" s="210"/>
      <c r="IRV96" s="211"/>
      <c r="IRW96" s="209"/>
      <c r="IRY96" s="208"/>
      <c r="ISD96" s="209"/>
      <c r="ISE96" s="209"/>
      <c r="ISF96" s="209"/>
      <c r="ISG96" s="210"/>
      <c r="ISH96" s="211"/>
      <c r="ISI96" s="209"/>
      <c r="ISK96" s="208"/>
      <c r="ISP96" s="209"/>
      <c r="ISQ96" s="209"/>
      <c r="ISR96" s="209"/>
      <c r="ISS96" s="210"/>
      <c r="IST96" s="211"/>
      <c r="ISU96" s="209"/>
      <c r="ISW96" s="208"/>
      <c r="ITB96" s="209"/>
      <c r="ITC96" s="209"/>
      <c r="ITD96" s="209"/>
      <c r="ITE96" s="210"/>
      <c r="ITF96" s="211"/>
      <c r="ITG96" s="209"/>
      <c r="ITI96" s="208"/>
      <c r="ITN96" s="209"/>
      <c r="ITO96" s="209"/>
      <c r="ITP96" s="209"/>
      <c r="ITQ96" s="210"/>
      <c r="ITR96" s="211"/>
      <c r="ITS96" s="209"/>
      <c r="ITU96" s="208"/>
      <c r="ITZ96" s="209"/>
      <c r="IUA96" s="209"/>
      <c r="IUB96" s="209"/>
      <c r="IUC96" s="210"/>
      <c r="IUD96" s="211"/>
      <c r="IUE96" s="209"/>
      <c r="IUG96" s="208"/>
      <c r="IUL96" s="209"/>
      <c r="IUM96" s="209"/>
      <c r="IUN96" s="209"/>
      <c r="IUO96" s="210"/>
      <c r="IUP96" s="211"/>
      <c r="IUQ96" s="209"/>
      <c r="IUS96" s="208"/>
      <c r="IUX96" s="209"/>
      <c r="IUY96" s="209"/>
      <c r="IUZ96" s="209"/>
      <c r="IVA96" s="210"/>
      <c r="IVB96" s="211"/>
      <c r="IVC96" s="209"/>
      <c r="IVE96" s="208"/>
      <c r="IVJ96" s="209"/>
      <c r="IVK96" s="209"/>
      <c r="IVL96" s="209"/>
      <c r="IVM96" s="210"/>
      <c r="IVN96" s="211"/>
      <c r="IVO96" s="209"/>
      <c r="IVQ96" s="208"/>
      <c r="IVV96" s="209"/>
      <c r="IVW96" s="209"/>
      <c r="IVX96" s="209"/>
      <c r="IVY96" s="210"/>
      <c r="IVZ96" s="211"/>
      <c r="IWA96" s="209"/>
      <c r="IWC96" s="208"/>
      <c r="IWH96" s="209"/>
      <c r="IWI96" s="209"/>
      <c r="IWJ96" s="209"/>
      <c r="IWK96" s="210"/>
      <c r="IWL96" s="211"/>
      <c r="IWM96" s="209"/>
      <c r="IWO96" s="208"/>
      <c r="IWT96" s="209"/>
      <c r="IWU96" s="209"/>
      <c r="IWV96" s="209"/>
      <c r="IWW96" s="210"/>
      <c r="IWX96" s="211"/>
      <c r="IWY96" s="209"/>
      <c r="IXA96" s="208"/>
      <c r="IXF96" s="209"/>
      <c r="IXG96" s="209"/>
      <c r="IXH96" s="209"/>
      <c r="IXI96" s="210"/>
      <c r="IXJ96" s="211"/>
      <c r="IXK96" s="209"/>
      <c r="IXM96" s="208"/>
      <c r="IXR96" s="209"/>
      <c r="IXS96" s="209"/>
      <c r="IXT96" s="209"/>
      <c r="IXU96" s="210"/>
      <c r="IXV96" s="211"/>
      <c r="IXW96" s="209"/>
      <c r="IXY96" s="208"/>
      <c r="IYD96" s="209"/>
      <c r="IYE96" s="209"/>
      <c r="IYF96" s="209"/>
      <c r="IYG96" s="210"/>
      <c r="IYH96" s="211"/>
      <c r="IYI96" s="209"/>
      <c r="IYK96" s="208"/>
      <c r="IYP96" s="209"/>
      <c r="IYQ96" s="209"/>
      <c r="IYR96" s="209"/>
      <c r="IYS96" s="210"/>
      <c r="IYT96" s="211"/>
      <c r="IYU96" s="209"/>
      <c r="IYW96" s="208"/>
      <c r="IZB96" s="209"/>
      <c r="IZC96" s="209"/>
      <c r="IZD96" s="209"/>
      <c r="IZE96" s="210"/>
      <c r="IZF96" s="211"/>
      <c r="IZG96" s="209"/>
      <c r="IZI96" s="208"/>
      <c r="IZN96" s="209"/>
      <c r="IZO96" s="209"/>
      <c r="IZP96" s="209"/>
      <c r="IZQ96" s="210"/>
      <c r="IZR96" s="211"/>
      <c r="IZS96" s="209"/>
      <c r="IZU96" s="208"/>
      <c r="IZZ96" s="209"/>
      <c r="JAA96" s="209"/>
      <c r="JAB96" s="209"/>
      <c r="JAC96" s="210"/>
      <c r="JAD96" s="211"/>
      <c r="JAE96" s="209"/>
      <c r="JAG96" s="208"/>
      <c r="JAL96" s="209"/>
      <c r="JAM96" s="209"/>
      <c r="JAN96" s="209"/>
      <c r="JAO96" s="210"/>
      <c r="JAP96" s="211"/>
      <c r="JAQ96" s="209"/>
      <c r="JAS96" s="208"/>
      <c r="JAX96" s="209"/>
      <c r="JAY96" s="209"/>
      <c r="JAZ96" s="209"/>
      <c r="JBA96" s="210"/>
      <c r="JBB96" s="211"/>
      <c r="JBC96" s="209"/>
      <c r="JBE96" s="208"/>
      <c r="JBJ96" s="209"/>
      <c r="JBK96" s="209"/>
      <c r="JBL96" s="209"/>
      <c r="JBM96" s="210"/>
      <c r="JBN96" s="211"/>
      <c r="JBO96" s="209"/>
      <c r="JBQ96" s="208"/>
      <c r="JBV96" s="209"/>
      <c r="JBW96" s="209"/>
      <c r="JBX96" s="209"/>
      <c r="JBY96" s="210"/>
      <c r="JBZ96" s="211"/>
      <c r="JCA96" s="209"/>
      <c r="JCC96" s="208"/>
      <c r="JCH96" s="209"/>
      <c r="JCI96" s="209"/>
      <c r="JCJ96" s="209"/>
      <c r="JCK96" s="210"/>
      <c r="JCL96" s="211"/>
      <c r="JCM96" s="209"/>
      <c r="JCO96" s="208"/>
      <c r="JCT96" s="209"/>
      <c r="JCU96" s="209"/>
      <c r="JCV96" s="209"/>
      <c r="JCW96" s="210"/>
      <c r="JCX96" s="211"/>
      <c r="JCY96" s="209"/>
      <c r="JDA96" s="208"/>
      <c r="JDF96" s="209"/>
      <c r="JDG96" s="209"/>
      <c r="JDH96" s="209"/>
      <c r="JDI96" s="210"/>
      <c r="JDJ96" s="211"/>
      <c r="JDK96" s="209"/>
      <c r="JDM96" s="208"/>
      <c r="JDR96" s="209"/>
      <c r="JDS96" s="209"/>
      <c r="JDT96" s="209"/>
      <c r="JDU96" s="210"/>
      <c r="JDV96" s="211"/>
      <c r="JDW96" s="209"/>
      <c r="JDY96" s="208"/>
      <c r="JED96" s="209"/>
      <c r="JEE96" s="209"/>
      <c r="JEF96" s="209"/>
      <c r="JEG96" s="210"/>
      <c r="JEH96" s="211"/>
      <c r="JEI96" s="209"/>
      <c r="JEK96" s="208"/>
      <c r="JEP96" s="209"/>
      <c r="JEQ96" s="209"/>
      <c r="JER96" s="209"/>
      <c r="JES96" s="210"/>
      <c r="JET96" s="211"/>
      <c r="JEU96" s="209"/>
      <c r="JEW96" s="208"/>
      <c r="JFB96" s="209"/>
      <c r="JFC96" s="209"/>
      <c r="JFD96" s="209"/>
      <c r="JFE96" s="210"/>
      <c r="JFF96" s="211"/>
      <c r="JFG96" s="209"/>
      <c r="JFI96" s="208"/>
      <c r="JFN96" s="209"/>
      <c r="JFO96" s="209"/>
      <c r="JFP96" s="209"/>
      <c r="JFQ96" s="210"/>
      <c r="JFR96" s="211"/>
      <c r="JFS96" s="209"/>
      <c r="JFU96" s="208"/>
      <c r="JFZ96" s="209"/>
      <c r="JGA96" s="209"/>
      <c r="JGB96" s="209"/>
      <c r="JGC96" s="210"/>
      <c r="JGD96" s="211"/>
      <c r="JGE96" s="209"/>
      <c r="JGG96" s="208"/>
      <c r="JGL96" s="209"/>
      <c r="JGM96" s="209"/>
      <c r="JGN96" s="209"/>
      <c r="JGO96" s="210"/>
      <c r="JGP96" s="211"/>
      <c r="JGQ96" s="209"/>
      <c r="JGS96" s="208"/>
      <c r="JGX96" s="209"/>
      <c r="JGY96" s="209"/>
      <c r="JGZ96" s="209"/>
      <c r="JHA96" s="210"/>
      <c r="JHB96" s="211"/>
      <c r="JHC96" s="209"/>
      <c r="JHE96" s="208"/>
      <c r="JHJ96" s="209"/>
      <c r="JHK96" s="209"/>
      <c r="JHL96" s="209"/>
      <c r="JHM96" s="210"/>
      <c r="JHN96" s="211"/>
      <c r="JHO96" s="209"/>
      <c r="JHQ96" s="208"/>
      <c r="JHV96" s="209"/>
      <c r="JHW96" s="209"/>
      <c r="JHX96" s="209"/>
      <c r="JHY96" s="210"/>
      <c r="JHZ96" s="211"/>
      <c r="JIA96" s="209"/>
      <c r="JIC96" s="208"/>
      <c r="JIH96" s="209"/>
      <c r="JII96" s="209"/>
      <c r="JIJ96" s="209"/>
      <c r="JIK96" s="210"/>
      <c r="JIL96" s="211"/>
      <c r="JIM96" s="209"/>
      <c r="JIO96" s="208"/>
      <c r="JIT96" s="209"/>
      <c r="JIU96" s="209"/>
      <c r="JIV96" s="209"/>
      <c r="JIW96" s="210"/>
      <c r="JIX96" s="211"/>
      <c r="JIY96" s="209"/>
      <c r="JJA96" s="208"/>
      <c r="JJF96" s="209"/>
      <c r="JJG96" s="209"/>
      <c r="JJH96" s="209"/>
      <c r="JJI96" s="210"/>
      <c r="JJJ96" s="211"/>
      <c r="JJK96" s="209"/>
      <c r="JJM96" s="208"/>
      <c r="JJR96" s="209"/>
      <c r="JJS96" s="209"/>
      <c r="JJT96" s="209"/>
      <c r="JJU96" s="210"/>
      <c r="JJV96" s="211"/>
      <c r="JJW96" s="209"/>
      <c r="JJY96" s="208"/>
      <c r="JKD96" s="209"/>
      <c r="JKE96" s="209"/>
      <c r="JKF96" s="209"/>
      <c r="JKG96" s="210"/>
      <c r="JKH96" s="211"/>
      <c r="JKI96" s="209"/>
      <c r="JKK96" s="208"/>
      <c r="JKP96" s="209"/>
      <c r="JKQ96" s="209"/>
      <c r="JKR96" s="209"/>
      <c r="JKS96" s="210"/>
      <c r="JKT96" s="211"/>
      <c r="JKU96" s="209"/>
      <c r="JKW96" s="208"/>
      <c r="JLB96" s="209"/>
      <c r="JLC96" s="209"/>
      <c r="JLD96" s="209"/>
      <c r="JLE96" s="210"/>
      <c r="JLF96" s="211"/>
      <c r="JLG96" s="209"/>
      <c r="JLI96" s="208"/>
      <c r="JLN96" s="209"/>
      <c r="JLO96" s="209"/>
      <c r="JLP96" s="209"/>
      <c r="JLQ96" s="210"/>
      <c r="JLR96" s="211"/>
      <c r="JLS96" s="209"/>
      <c r="JLU96" s="208"/>
      <c r="JLZ96" s="209"/>
      <c r="JMA96" s="209"/>
      <c r="JMB96" s="209"/>
      <c r="JMC96" s="210"/>
      <c r="JMD96" s="211"/>
      <c r="JME96" s="209"/>
      <c r="JMG96" s="208"/>
      <c r="JML96" s="209"/>
      <c r="JMM96" s="209"/>
      <c r="JMN96" s="209"/>
      <c r="JMO96" s="210"/>
      <c r="JMP96" s="211"/>
      <c r="JMQ96" s="209"/>
      <c r="JMS96" s="208"/>
      <c r="JMX96" s="209"/>
      <c r="JMY96" s="209"/>
      <c r="JMZ96" s="209"/>
      <c r="JNA96" s="210"/>
      <c r="JNB96" s="211"/>
      <c r="JNC96" s="209"/>
      <c r="JNE96" s="208"/>
      <c r="JNJ96" s="209"/>
      <c r="JNK96" s="209"/>
      <c r="JNL96" s="209"/>
      <c r="JNM96" s="210"/>
      <c r="JNN96" s="211"/>
      <c r="JNO96" s="209"/>
      <c r="JNQ96" s="208"/>
      <c r="JNV96" s="209"/>
      <c r="JNW96" s="209"/>
      <c r="JNX96" s="209"/>
      <c r="JNY96" s="210"/>
      <c r="JNZ96" s="211"/>
      <c r="JOA96" s="209"/>
      <c r="JOC96" s="208"/>
      <c r="JOH96" s="209"/>
      <c r="JOI96" s="209"/>
      <c r="JOJ96" s="209"/>
      <c r="JOK96" s="210"/>
      <c r="JOL96" s="211"/>
      <c r="JOM96" s="209"/>
      <c r="JOO96" s="208"/>
      <c r="JOT96" s="209"/>
      <c r="JOU96" s="209"/>
      <c r="JOV96" s="209"/>
      <c r="JOW96" s="210"/>
      <c r="JOX96" s="211"/>
      <c r="JOY96" s="209"/>
      <c r="JPA96" s="208"/>
      <c r="JPF96" s="209"/>
      <c r="JPG96" s="209"/>
      <c r="JPH96" s="209"/>
      <c r="JPI96" s="210"/>
      <c r="JPJ96" s="211"/>
      <c r="JPK96" s="209"/>
      <c r="JPM96" s="208"/>
      <c r="JPR96" s="209"/>
      <c r="JPS96" s="209"/>
      <c r="JPT96" s="209"/>
      <c r="JPU96" s="210"/>
      <c r="JPV96" s="211"/>
      <c r="JPW96" s="209"/>
      <c r="JPY96" s="208"/>
      <c r="JQD96" s="209"/>
      <c r="JQE96" s="209"/>
      <c r="JQF96" s="209"/>
      <c r="JQG96" s="210"/>
      <c r="JQH96" s="211"/>
      <c r="JQI96" s="209"/>
      <c r="JQK96" s="208"/>
      <c r="JQP96" s="209"/>
      <c r="JQQ96" s="209"/>
      <c r="JQR96" s="209"/>
      <c r="JQS96" s="210"/>
      <c r="JQT96" s="211"/>
      <c r="JQU96" s="209"/>
      <c r="JQW96" s="208"/>
      <c r="JRB96" s="209"/>
      <c r="JRC96" s="209"/>
      <c r="JRD96" s="209"/>
      <c r="JRE96" s="210"/>
      <c r="JRF96" s="211"/>
      <c r="JRG96" s="209"/>
      <c r="JRI96" s="208"/>
      <c r="JRN96" s="209"/>
      <c r="JRO96" s="209"/>
      <c r="JRP96" s="209"/>
      <c r="JRQ96" s="210"/>
      <c r="JRR96" s="211"/>
      <c r="JRS96" s="209"/>
      <c r="JRU96" s="208"/>
      <c r="JRZ96" s="209"/>
      <c r="JSA96" s="209"/>
      <c r="JSB96" s="209"/>
      <c r="JSC96" s="210"/>
      <c r="JSD96" s="211"/>
      <c r="JSE96" s="209"/>
      <c r="JSG96" s="208"/>
      <c r="JSL96" s="209"/>
      <c r="JSM96" s="209"/>
      <c r="JSN96" s="209"/>
      <c r="JSO96" s="210"/>
      <c r="JSP96" s="211"/>
      <c r="JSQ96" s="209"/>
      <c r="JSS96" s="208"/>
      <c r="JSX96" s="209"/>
      <c r="JSY96" s="209"/>
      <c r="JSZ96" s="209"/>
      <c r="JTA96" s="210"/>
      <c r="JTB96" s="211"/>
      <c r="JTC96" s="209"/>
      <c r="JTE96" s="208"/>
      <c r="JTJ96" s="209"/>
      <c r="JTK96" s="209"/>
      <c r="JTL96" s="209"/>
      <c r="JTM96" s="210"/>
      <c r="JTN96" s="211"/>
      <c r="JTO96" s="209"/>
      <c r="JTQ96" s="208"/>
      <c r="JTV96" s="209"/>
      <c r="JTW96" s="209"/>
      <c r="JTX96" s="209"/>
      <c r="JTY96" s="210"/>
      <c r="JTZ96" s="211"/>
      <c r="JUA96" s="209"/>
      <c r="JUC96" s="208"/>
      <c r="JUH96" s="209"/>
      <c r="JUI96" s="209"/>
      <c r="JUJ96" s="209"/>
      <c r="JUK96" s="210"/>
      <c r="JUL96" s="211"/>
      <c r="JUM96" s="209"/>
      <c r="JUO96" s="208"/>
      <c r="JUT96" s="209"/>
      <c r="JUU96" s="209"/>
      <c r="JUV96" s="209"/>
      <c r="JUW96" s="210"/>
      <c r="JUX96" s="211"/>
      <c r="JUY96" s="209"/>
      <c r="JVA96" s="208"/>
      <c r="JVF96" s="209"/>
      <c r="JVG96" s="209"/>
      <c r="JVH96" s="209"/>
      <c r="JVI96" s="210"/>
      <c r="JVJ96" s="211"/>
      <c r="JVK96" s="209"/>
      <c r="JVM96" s="208"/>
      <c r="JVR96" s="209"/>
      <c r="JVS96" s="209"/>
      <c r="JVT96" s="209"/>
      <c r="JVU96" s="210"/>
      <c r="JVV96" s="211"/>
      <c r="JVW96" s="209"/>
      <c r="JVY96" s="208"/>
      <c r="JWD96" s="209"/>
      <c r="JWE96" s="209"/>
      <c r="JWF96" s="209"/>
      <c r="JWG96" s="210"/>
      <c r="JWH96" s="211"/>
      <c r="JWI96" s="209"/>
      <c r="JWK96" s="208"/>
      <c r="JWP96" s="209"/>
      <c r="JWQ96" s="209"/>
      <c r="JWR96" s="209"/>
      <c r="JWS96" s="210"/>
      <c r="JWT96" s="211"/>
      <c r="JWU96" s="209"/>
      <c r="JWW96" s="208"/>
      <c r="JXB96" s="209"/>
      <c r="JXC96" s="209"/>
      <c r="JXD96" s="209"/>
      <c r="JXE96" s="210"/>
      <c r="JXF96" s="211"/>
      <c r="JXG96" s="209"/>
      <c r="JXI96" s="208"/>
      <c r="JXN96" s="209"/>
      <c r="JXO96" s="209"/>
      <c r="JXP96" s="209"/>
      <c r="JXQ96" s="210"/>
      <c r="JXR96" s="211"/>
      <c r="JXS96" s="209"/>
      <c r="JXU96" s="208"/>
      <c r="JXZ96" s="209"/>
      <c r="JYA96" s="209"/>
      <c r="JYB96" s="209"/>
      <c r="JYC96" s="210"/>
      <c r="JYD96" s="211"/>
      <c r="JYE96" s="209"/>
      <c r="JYG96" s="208"/>
      <c r="JYL96" s="209"/>
      <c r="JYM96" s="209"/>
      <c r="JYN96" s="209"/>
      <c r="JYO96" s="210"/>
      <c r="JYP96" s="211"/>
      <c r="JYQ96" s="209"/>
      <c r="JYS96" s="208"/>
      <c r="JYX96" s="209"/>
      <c r="JYY96" s="209"/>
      <c r="JYZ96" s="209"/>
      <c r="JZA96" s="210"/>
      <c r="JZB96" s="211"/>
      <c r="JZC96" s="209"/>
      <c r="JZE96" s="208"/>
      <c r="JZJ96" s="209"/>
      <c r="JZK96" s="209"/>
      <c r="JZL96" s="209"/>
      <c r="JZM96" s="210"/>
      <c r="JZN96" s="211"/>
      <c r="JZO96" s="209"/>
      <c r="JZQ96" s="208"/>
      <c r="JZV96" s="209"/>
      <c r="JZW96" s="209"/>
      <c r="JZX96" s="209"/>
      <c r="JZY96" s="210"/>
      <c r="JZZ96" s="211"/>
      <c r="KAA96" s="209"/>
      <c r="KAC96" s="208"/>
      <c r="KAH96" s="209"/>
      <c r="KAI96" s="209"/>
      <c r="KAJ96" s="209"/>
      <c r="KAK96" s="210"/>
      <c r="KAL96" s="211"/>
      <c r="KAM96" s="209"/>
      <c r="KAO96" s="208"/>
      <c r="KAT96" s="209"/>
      <c r="KAU96" s="209"/>
      <c r="KAV96" s="209"/>
      <c r="KAW96" s="210"/>
      <c r="KAX96" s="211"/>
      <c r="KAY96" s="209"/>
      <c r="KBA96" s="208"/>
      <c r="KBF96" s="209"/>
      <c r="KBG96" s="209"/>
      <c r="KBH96" s="209"/>
      <c r="KBI96" s="210"/>
      <c r="KBJ96" s="211"/>
      <c r="KBK96" s="209"/>
      <c r="KBM96" s="208"/>
      <c r="KBR96" s="209"/>
      <c r="KBS96" s="209"/>
      <c r="KBT96" s="209"/>
      <c r="KBU96" s="210"/>
      <c r="KBV96" s="211"/>
      <c r="KBW96" s="209"/>
      <c r="KBY96" s="208"/>
      <c r="KCD96" s="209"/>
      <c r="KCE96" s="209"/>
      <c r="KCF96" s="209"/>
      <c r="KCG96" s="210"/>
      <c r="KCH96" s="211"/>
      <c r="KCI96" s="209"/>
      <c r="KCK96" s="208"/>
      <c r="KCP96" s="209"/>
      <c r="KCQ96" s="209"/>
      <c r="KCR96" s="209"/>
      <c r="KCS96" s="210"/>
      <c r="KCT96" s="211"/>
      <c r="KCU96" s="209"/>
      <c r="KCW96" s="208"/>
      <c r="KDB96" s="209"/>
      <c r="KDC96" s="209"/>
      <c r="KDD96" s="209"/>
      <c r="KDE96" s="210"/>
      <c r="KDF96" s="211"/>
      <c r="KDG96" s="209"/>
      <c r="KDI96" s="208"/>
      <c r="KDN96" s="209"/>
      <c r="KDO96" s="209"/>
      <c r="KDP96" s="209"/>
      <c r="KDQ96" s="210"/>
      <c r="KDR96" s="211"/>
      <c r="KDS96" s="209"/>
      <c r="KDU96" s="208"/>
      <c r="KDZ96" s="209"/>
      <c r="KEA96" s="209"/>
      <c r="KEB96" s="209"/>
      <c r="KEC96" s="210"/>
      <c r="KED96" s="211"/>
      <c r="KEE96" s="209"/>
      <c r="KEG96" s="208"/>
      <c r="KEL96" s="209"/>
      <c r="KEM96" s="209"/>
      <c r="KEN96" s="209"/>
      <c r="KEO96" s="210"/>
      <c r="KEP96" s="211"/>
      <c r="KEQ96" s="209"/>
      <c r="KES96" s="208"/>
      <c r="KEX96" s="209"/>
      <c r="KEY96" s="209"/>
      <c r="KEZ96" s="209"/>
      <c r="KFA96" s="210"/>
      <c r="KFB96" s="211"/>
      <c r="KFC96" s="209"/>
      <c r="KFE96" s="208"/>
      <c r="KFJ96" s="209"/>
      <c r="KFK96" s="209"/>
      <c r="KFL96" s="209"/>
      <c r="KFM96" s="210"/>
      <c r="KFN96" s="211"/>
      <c r="KFO96" s="209"/>
      <c r="KFQ96" s="208"/>
      <c r="KFV96" s="209"/>
      <c r="KFW96" s="209"/>
      <c r="KFX96" s="209"/>
      <c r="KFY96" s="210"/>
      <c r="KFZ96" s="211"/>
      <c r="KGA96" s="209"/>
      <c r="KGC96" s="208"/>
      <c r="KGH96" s="209"/>
      <c r="KGI96" s="209"/>
      <c r="KGJ96" s="209"/>
      <c r="KGK96" s="210"/>
      <c r="KGL96" s="211"/>
      <c r="KGM96" s="209"/>
      <c r="KGO96" s="208"/>
      <c r="KGT96" s="209"/>
      <c r="KGU96" s="209"/>
      <c r="KGV96" s="209"/>
      <c r="KGW96" s="210"/>
      <c r="KGX96" s="211"/>
      <c r="KGY96" s="209"/>
      <c r="KHA96" s="208"/>
      <c r="KHF96" s="209"/>
      <c r="KHG96" s="209"/>
      <c r="KHH96" s="209"/>
      <c r="KHI96" s="210"/>
      <c r="KHJ96" s="211"/>
      <c r="KHK96" s="209"/>
      <c r="KHM96" s="208"/>
      <c r="KHR96" s="209"/>
      <c r="KHS96" s="209"/>
      <c r="KHT96" s="209"/>
      <c r="KHU96" s="210"/>
      <c r="KHV96" s="211"/>
      <c r="KHW96" s="209"/>
      <c r="KHY96" s="208"/>
      <c r="KID96" s="209"/>
      <c r="KIE96" s="209"/>
      <c r="KIF96" s="209"/>
      <c r="KIG96" s="210"/>
      <c r="KIH96" s="211"/>
      <c r="KII96" s="209"/>
      <c r="KIK96" s="208"/>
      <c r="KIP96" s="209"/>
      <c r="KIQ96" s="209"/>
      <c r="KIR96" s="209"/>
      <c r="KIS96" s="210"/>
      <c r="KIT96" s="211"/>
      <c r="KIU96" s="209"/>
      <c r="KIW96" s="208"/>
      <c r="KJB96" s="209"/>
      <c r="KJC96" s="209"/>
      <c r="KJD96" s="209"/>
      <c r="KJE96" s="210"/>
      <c r="KJF96" s="211"/>
      <c r="KJG96" s="209"/>
      <c r="KJI96" s="208"/>
      <c r="KJN96" s="209"/>
      <c r="KJO96" s="209"/>
      <c r="KJP96" s="209"/>
      <c r="KJQ96" s="210"/>
      <c r="KJR96" s="211"/>
      <c r="KJS96" s="209"/>
      <c r="KJU96" s="208"/>
      <c r="KJZ96" s="209"/>
      <c r="KKA96" s="209"/>
      <c r="KKB96" s="209"/>
      <c r="KKC96" s="210"/>
      <c r="KKD96" s="211"/>
      <c r="KKE96" s="209"/>
      <c r="KKG96" s="208"/>
      <c r="KKL96" s="209"/>
      <c r="KKM96" s="209"/>
      <c r="KKN96" s="209"/>
      <c r="KKO96" s="210"/>
      <c r="KKP96" s="211"/>
      <c r="KKQ96" s="209"/>
      <c r="KKS96" s="208"/>
      <c r="KKX96" s="209"/>
      <c r="KKY96" s="209"/>
      <c r="KKZ96" s="209"/>
      <c r="KLA96" s="210"/>
      <c r="KLB96" s="211"/>
      <c r="KLC96" s="209"/>
      <c r="KLE96" s="208"/>
      <c r="KLJ96" s="209"/>
      <c r="KLK96" s="209"/>
      <c r="KLL96" s="209"/>
      <c r="KLM96" s="210"/>
      <c r="KLN96" s="211"/>
      <c r="KLO96" s="209"/>
      <c r="KLQ96" s="208"/>
      <c r="KLV96" s="209"/>
      <c r="KLW96" s="209"/>
      <c r="KLX96" s="209"/>
      <c r="KLY96" s="210"/>
      <c r="KLZ96" s="211"/>
      <c r="KMA96" s="209"/>
      <c r="KMC96" s="208"/>
      <c r="KMH96" s="209"/>
      <c r="KMI96" s="209"/>
      <c r="KMJ96" s="209"/>
      <c r="KMK96" s="210"/>
      <c r="KML96" s="211"/>
      <c r="KMM96" s="209"/>
      <c r="KMO96" s="208"/>
      <c r="KMT96" s="209"/>
      <c r="KMU96" s="209"/>
      <c r="KMV96" s="209"/>
      <c r="KMW96" s="210"/>
      <c r="KMX96" s="211"/>
      <c r="KMY96" s="209"/>
      <c r="KNA96" s="208"/>
      <c r="KNF96" s="209"/>
      <c r="KNG96" s="209"/>
      <c r="KNH96" s="209"/>
      <c r="KNI96" s="210"/>
      <c r="KNJ96" s="211"/>
      <c r="KNK96" s="209"/>
      <c r="KNM96" s="208"/>
      <c r="KNR96" s="209"/>
      <c r="KNS96" s="209"/>
      <c r="KNT96" s="209"/>
      <c r="KNU96" s="210"/>
      <c r="KNV96" s="211"/>
      <c r="KNW96" s="209"/>
      <c r="KNY96" s="208"/>
      <c r="KOD96" s="209"/>
      <c r="KOE96" s="209"/>
      <c r="KOF96" s="209"/>
      <c r="KOG96" s="210"/>
      <c r="KOH96" s="211"/>
      <c r="KOI96" s="209"/>
      <c r="KOK96" s="208"/>
      <c r="KOP96" s="209"/>
      <c r="KOQ96" s="209"/>
      <c r="KOR96" s="209"/>
      <c r="KOS96" s="210"/>
      <c r="KOT96" s="211"/>
      <c r="KOU96" s="209"/>
      <c r="KOW96" s="208"/>
      <c r="KPB96" s="209"/>
      <c r="KPC96" s="209"/>
      <c r="KPD96" s="209"/>
      <c r="KPE96" s="210"/>
      <c r="KPF96" s="211"/>
      <c r="KPG96" s="209"/>
      <c r="KPI96" s="208"/>
      <c r="KPN96" s="209"/>
      <c r="KPO96" s="209"/>
      <c r="KPP96" s="209"/>
      <c r="KPQ96" s="210"/>
      <c r="KPR96" s="211"/>
      <c r="KPS96" s="209"/>
      <c r="KPU96" s="208"/>
      <c r="KPZ96" s="209"/>
      <c r="KQA96" s="209"/>
      <c r="KQB96" s="209"/>
      <c r="KQC96" s="210"/>
      <c r="KQD96" s="211"/>
      <c r="KQE96" s="209"/>
      <c r="KQG96" s="208"/>
      <c r="KQL96" s="209"/>
      <c r="KQM96" s="209"/>
      <c r="KQN96" s="209"/>
      <c r="KQO96" s="210"/>
      <c r="KQP96" s="211"/>
      <c r="KQQ96" s="209"/>
      <c r="KQS96" s="208"/>
      <c r="KQX96" s="209"/>
      <c r="KQY96" s="209"/>
      <c r="KQZ96" s="209"/>
      <c r="KRA96" s="210"/>
      <c r="KRB96" s="211"/>
      <c r="KRC96" s="209"/>
      <c r="KRE96" s="208"/>
      <c r="KRJ96" s="209"/>
      <c r="KRK96" s="209"/>
      <c r="KRL96" s="209"/>
      <c r="KRM96" s="210"/>
      <c r="KRN96" s="211"/>
      <c r="KRO96" s="209"/>
      <c r="KRQ96" s="208"/>
      <c r="KRV96" s="209"/>
      <c r="KRW96" s="209"/>
      <c r="KRX96" s="209"/>
      <c r="KRY96" s="210"/>
      <c r="KRZ96" s="211"/>
      <c r="KSA96" s="209"/>
      <c r="KSC96" s="208"/>
      <c r="KSH96" s="209"/>
      <c r="KSI96" s="209"/>
      <c r="KSJ96" s="209"/>
      <c r="KSK96" s="210"/>
      <c r="KSL96" s="211"/>
      <c r="KSM96" s="209"/>
      <c r="KSO96" s="208"/>
      <c r="KST96" s="209"/>
      <c r="KSU96" s="209"/>
      <c r="KSV96" s="209"/>
      <c r="KSW96" s="210"/>
      <c r="KSX96" s="211"/>
      <c r="KSY96" s="209"/>
      <c r="KTA96" s="208"/>
      <c r="KTF96" s="209"/>
      <c r="KTG96" s="209"/>
      <c r="KTH96" s="209"/>
      <c r="KTI96" s="210"/>
      <c r="KTJ96" s="211"/>
      <c r="KTK96" s="209"/>
      <c r="KTM96" s="208"/>
      <c r="KTR96" s="209"/>
      <c r="KTS96" s="209"/>
      <c r="KTT96" s="209"/>
      <c r="KTU96" s="210"/>
      <c r="KTV96" s="211"/>
      <c r="KTW96" s="209"/>
      <c r="KTY96" s="208"/>
      <c r="KUD96" s="209"/>
      <c r="KUE96" s="209"/>
      <c r="KUF96" s="209"/>
      <c r="KUG96" s="210"/>
      <c r="KUH96" s="211"/>
      <c r="KUI96" s="209"/>
      <c r="KUK96" s="208"/>
      <c r="KUP96" s="209"/>
      <c r="KUQ96" s="209"/>
      <c r="KUR96" s="209"/>
      <c r="KUS96" s="210"/>
      <c r="KUT96" s="211"/>
      <c r="KUU96" s="209"/>
      <c r="KUW96" s="208"/>
      <c r="KVB96" s="209"/>
      <c r="KVC96" s="209"/>
      <c r="KVD96" s="209"/>
      <c r="KVE96" s="210"/>
      <c r="KVF96" s="211"/>
      <c r="KVG96" s="209"/>
      <c r="KVI96" s="208"/>
      <c r="KVN96" s="209"/>
      <c r="KVO96" s="209"/>
      <c r="KVP96" s="209"/>
      <c r="KVQ96" s="210"/>
      <c r="KVR96" s="211"/>
      <c r="KVS96" s="209"/>
      <c r="KVU96" s="208"/>
      <c r="KVZ96" s="209"/>
      <c r="KWA96" s="209"/>
      <c r="KWB96" s="209"/>
      <c r="KWC96" s="210"/>
      <c r="KWD96" s="211"/>
      <c r="KWE96" s="209"/>
      <c r="KWG96" s="208"/>
      <c r="KWL96" s="209"/>
      <c r="KWM96" s="209"/>
      <c r="KWN96" s="209"/>
      <c r="KWO96" s="210"/>
      <c r="KWP96" s="211"/>
      <c r="KWQ96" s="209"/>
      <c r="KWS96" s="208"/>
      <c r="KWX96" s="209"/>
      <c r="KWY96" s="209"/>
      <c r="KWZ96" s="209"/>
      <c r="KXA96" s="210"/>
      <c r="KXB96" s="211"/>
      <c r="KXC96" s="209"/>
      <c r="KXE96" s="208"/>
      <c r="KXJ96" s="209"/>
      <c r="KXK96" s="209"/>
      <c r="KXL96" s="209"/>
      <c r="KXM96" s="210"/>
      <c r="KXN96" s="211"/>
      <c r="KXO96" s="209"/>
      <c r="KXQ96" s="208"/>
      <c r="KXV96" s="209"/>
      <c r="KXW96" s="209"/>
      <c r="KXX96" s="209"/>
      <c r="KXY96" s="210"/>
      <c r="KXZ96" s="211"/>
      <c r="KYA96" s="209"/>
      <c r="KYC96" s="208"/>
      <c r="KYH96" s="209"/>
      <c r="KYI96" s="209"/>
      <c r="KYJ96" s="209"/>
      <c r="KYK96" s="210"/>
      <c r="KYL96" s="211"/>
      <c r="KYM96" s="209"/>
      <c r="KYO96" s="208"/>
      <c r="KYT96" s="209"/>
      <c r="KYU96" s="209"/>
      <c r="KYV96" s="209"/>
      <c r="KYW96" s="210"/>
      <c r="KYX96" s="211"/>
      <c r="KYY96" s="209"/>
      <c r="KZA96" s="208"/>
      <c r="KZF96" s="209"/>
      <c r="KZG96" s="209"/>
      <c r="KZH96" s="209"/>
      <c r="KZI96" s="210"/>
      <c r="KZJ96" s="211"/>
      <c r="KZK96" s="209"/>
      <c r="KZM96" s="208"/>
      <c r="KZR96" s="209"/>
      <c r="KZS96" s="209"/>
      <c r="KZT96" s="209"/>
      <c r="KZU96" s="210"/>
      <c r="KZV96" s="211"/>
      <c r="KZW96" s="209"/>
      <c r="KZY96" s="208"/>
      <c r="LAD96" s="209"/>
      <c r="LAE96" s="209"/>
      <c r="LAF96" s="209"/>
      <c r="LAG96" s="210"/>
      <c r="LAH96" s="211"/>
      <c r="LAI96" s="209"/>
      <c r="LAK96" s="208"/>
      <c r="LAP96" s="209"/>
      <c r="LAQ96" s="209"/>
      <c r="LAR96" s="209"/>
      <c r="LAS96" s="210"/>
      <c r="LAT96" s="211"/>
      <c r="LAU96" s="209"/>
      <c r="LAW96" s="208"/>
      <c r="LBB96" s="209"/>
      <c r="LBC96" s="209"/>
      <c r="LBD96" s="209"/>
      <c r="LBE96" s="210"/>
      <c r="LBF96" s="211"/>
      <c r="LBG96" s="209"/>
      <c r="LBI96" s="208"/>
      <c r="LBN96" s="209"/>
      <c r="LBO96" s="209"/>
      <c r="LBP96" s="209"/>
      <c r="LBQ96" s="210"/>
      <c r="LBR96" s="211"/>
      <c r="LBS96" s="209"/>
      <c r="LBU96" s="208"/>
      <c r="LBZ96" s="209"/>
      <c r="LCA96" s="209"/>
      <c r="LCB96" s="209"/>
      <c r="LCC96" s="210"/>
      <c r="LCD96" s="211"/>
      <c r="LCE96" s="209"/>
      <c r="LCG96" s="208"/>
      <c r="LCL96" s="209"/>
      <c r="LCM96" s="209"/>
      <c r="LCN96" s="209"/>
      <c r="LCO96" s="210"/>
      <c r="LCP96" s="211"/>
      <c r="LCQ96" s="209"/>
      <c r="LCS96" s="208"/>
      <c r="LCX96" s="209"/>
      <c r="LCY96" s="209"/>
      <c r="LCZ96" s="209"/>
      <c r="LDA96" s="210"/>
      <c r="LDB96" s="211"/>
      <c r="LDC96" s="209"/>
      <c r="LDE96" s="208"/>
      <c r="LDJ96" s="209"/>
      <c r="LDK96" s="209"/>
      <c r="LDL96" s="209"/>
      <c r="LDM96" s="210"/>
      <c r="LDN96" s="211"/>
      <c r="LDO96" s="209"/>
      <c r="LDQ96" s="208"/>
      <c r="LDV96" s="209"/>
      <c r="LDW96" s="209"/>
      <c r="LDX96" s="209"/>
      <c r="LDY96" s="210"/>
      <c r="LDZ96" s="211"/>
      <c r="LEA96" s="209"/>
      <c r="LEC96" s="208"/>
      <c r="LEH96" s="209"/>
      <c r="LEI96" s="209"/>
      <c r="LEJ96" s="209"/>
      <c r="LEK96" s="210"/>
      <c r="LEL96" s="211"/>
      <c r="LEM96" s="209"/>
      <c r="LEO96" s="208"/>
      <c r="LET96" s="209"/>
      <c r="LEU96" s="209"/>
      <c r="LEV96" s="209"/>
      <c r="LEW96" s="210"/>
      <c r="LEX96" s="211"/>
      <c r="LEY96" s="209"/>
      <c r="LFA96" s="208"/>
      <c r="LFF96" s="209"/>
      <c r="LFG96" s="209"/>
      <c r="LFH96" s="209"/>
      <c r="LFI96" s="210"/>
      <c r="LFJ96" s="211"/>
      <c r="LFK96" s="209"/>
      <c r="LFM96" s="208"/>
      <c r="LFR96" s="209"/>
      <c r="LFS96" s="209"/>
      <c r="LFT96" s="209"/>
      <c r="LFU96" s="210"/>
      <c r="LFV96" s="211"/>
      <c r="LFW96" s="209"/>
      <c r="LFY96" s="208"/>
      <c r="LGD96" s="209"/>
      <c r="LGE96" s="209"/>
      <c r="LGF96" s="209"/>
      <c r="LGG96" s="210"/>
      <c r="LGH96" s="211"/>
      <c r="LGI96" s="209"/>
      <c r="LGK96" s="208"/>
      <c r="LGP96" s="209"/>
      <c r="LGQ96" s="209"/>
      <c r="LGR96" s="209"/>
      <c r="LGS96" s="210"/>
      <c r="LGT96" s="211"/>
      <c r="LGU96" s="209"/>
      <c r="LGW96" s="208"/>
      <c r="LHB96" s="209"/>
      <c r="LHC96" s="209"/>
      <c r="LHD96" s="209"/>
      <c r="LHE96" s="210"/>
      <c r="LHF96" s="211"/>
      <c r="LHG96" s="209"/>
      <c r="LHI96" s="208"/>
      <c r="LHN96" s="209"/>
      <c r="LHO96" s="209"/>
      <c r="LHP96" s="209"/>
      <c r="LHQ96" s="210"/>
      <c r="LHR96" s="211"/>
      <c r="LHS96" s="209"/>
      <c r="LHU96" s="208"/>
      <c r="LHZ96" s="209"/>
      <c r="LIA96" s="209"/>
      <c r="LIB96" s="209"/>
      <c r="LIC96" s="210"/>
      <c r="LID96" s="211"/>
      <c r="LIE96" s="209"/>
      <c r="LIG96" s="208"/>
      <c r="LIL96" s="209"/>
      <c r="LIM96" s="209"/>
      <c r="LIN96" s="209"/>
      <c r="LIO96" s="210"/>
      <c r="LIP96" s="211"/>
      <c r="LIQ96" s="209"/>
      <c r="LIS96" s="208"/>
      <c r="LIX96" s="209"/>
      <c r="LIY96" s="209"/>
      <c r="LIZ96" s="209"/>
      <c r="LJA96" s="210"/>
      <c r="LJB96" s="211"/>
      <c r="LJC96" s="209"/>
      <c r="LJE96" s="208"/>
      <c r="LJJ96" s="209"/>
      <c r="LJK96" s="209"/>
      <c r="LJL96" s="209"/>
      <c r="LJM96" s="210"/>
      <c r="LJN96" s="211"/>
      <c r="LJO96" s="209"/>
      <c r="LJQ96" s="208"/>
      <c r="LJV96" s="209"/>
      <c r="LJW96" s="209"/>
      <c r="LJX96" s="209"/>
      <c r="LJY96" s="210"/>
      <c r="LJZ96" s="211"/>
      <c r="LKA96" s="209"/>
      <c r="LKC96" s="208"/>
      <c r="LKH96" s="209"/>
      <c r="LKI96" s="209"/>
      <c r="LKJ96" s="209"/>
      <c r="LKK96" s="210"/>
      <c r="LKL96" s="211"/>
      <c r="LKM96" s="209"/>
      <c r="LKO96" s="208"/>
      <c r="LKT96" s="209"/>
      <c r="LKU96" s="209"/>
      <c r="LKV96" s="209"/>
      <c r="LKW96" s="210"/>
      <c r="LKX96" s="211"/>
      <c r="LKY96" s="209"/>
      <c r="LLA96" s="208"/>
      <c r="LLF96" s="209"/>
      <c r="LLG96" s="209"/>
      <c r="LLH96" s="209"/>
      <c r="LLI96" s="210"/>
      <c r="LLJ96" s="211"/>
      <c r="LLK96" s="209"/>
      <c r="LLM96" s="208"/>
      <c r="LLR96" s="209"/>
      <c r="LLS96" s="209"/>
      <c r="LLT96" s="209"/>
      <c r="LLU96" s="210"/>
      <c r="LLV96" s="211"/>
      <c r="LLW96" s="209"/>
      <c r="LLY96" s="208"/>
      <c r="LMD96" s="209"/>
      <c r="LME96" s="209"/>
      <c r="LMF96" s="209"/>
      <c r="LMG96" s="210"/>
      <c r="LMH96" s="211"/>
      <c r="LMI96" s="209"/>
      <c r="LMK96" s="208"/>
      <c r="LMP96" s="209"/>
      <c r="LMQ96" s="209"/>
      <c r="LMR96" s="209"/>
      <c r="LMS96" s="210"/>
      <c r="LMT96" s="211"/>
      <c r="LMU96" s="209"/>
      <c r="LMW96" s="208"/>
      <c r="LNB96" s="209"/>
      <c r="LNC96" s="209"/>
      <c r="LND96" s="209"/>
      <c r="LNE96" s="210"/>
      <c r="LNF96" s="211"/>
      <c r="LNG96" s="209"/>
      <c r="LNI96" s="208"/>
      <c r="LNN96" s="209"/>
      <c r="LNO96" s="209"/>
      <c r="LNP96" s="209"/>
      <c r="LNQ96" s="210"/>
      <c r="LNR96" s="211"/>
      <c r="LNS96" s="209"/>
      <c r="LNU96" s="208"/>
      <c r="LNZ96" s="209"/>
      <c r="LOA96" s="209"/>
      <c r="LOB96" s="209"/>
      <c r="LOC96" s="210"/>
      <c r="LOD96" s="211"/>
      <c r="LOE96" s="209"/>
      <c r="LOG96" s="208"/>
      <c r="LOL96" s="209"/>
      <c r="LOM96" s="209"/>
      <c r="LON96" s="209"/>
      <c r="LOO96" s="210"/>
      <c r="LOP96" s="211"/>
      <c r="LOQ96" s="209"/>
      <c r="LOS96" s="208"/>
      <c r="LOX96" s="209"/>
      <c r="LOY96" s="209"/>
      <c r="LOZ96" s="209"/>
      <c r="LPA96" s="210"/>
      <c r="LPB96" s="211"/>
      <c r="LPC96" s="209"/>
      <c r="LPE96" s="208"/>
      <c r="LPJ96" s="209"/>
      <c r="LPK96" s="209"/>
      <c r="LPL96" s="209"/>
      <c r="LPM96" s="210"/>
      <c r="LPN96" s="211"/>
      <c r="LPO96" s="209"/>
      <c r="LPQ96" s="208"/>
      <c r="LPV96" s="209"/>
      <c r="LPW96" s="209"/>
      <c r="LPX96" s="209"/>
      <c r="LPY96" s="210"/>
      <c r="LPZ96" s="211"/>
      <c r="LQA96" s="209"/>
      <c r="LQC96" s="208"/>
      <c r="LQH96" s="209"/>
      <c r="LQI96" s="209"/>
      <c r="LQJ96" s="209"/>
      <c r="LQK96" s="210"/>
      <c r="LQL96" s="211"/>
      <c r="LQM96" s="209"/>
      <c r="LQO96" s="208"/>
      <c r="LQT96" s="209"/>
      <c r="LQU96" s="209"/>
      <c r="LQV96" s="209"/>
      <c r="LQW96" s="210"/>
      <c r="LQX96" s="211"/>
      <c r="LQY96" s="209"/>
      <c r="LRA96" s="208"/>
      <c r="LRF96" s="209"/>
      <c r="LRG96" s="209"/>
      <c r="LRH96" s="209"/>
      <c r="LRI96" s="210"/>
      <c r="LRJ96" s="211"/>
      <c r="LRK96" s="209"/>
      <c r="LRM96" s="208"/>
      <c r="LRR96" s="209"/>
      <c r="LRS96" s="209"/>
      <c r="LRT96" s="209"/>
      <c r="LRU96" s="210"/>
      <c r="LRV96" s="211"/>
      <c r="LRW96" s="209"/>
      <c r="LRY96" s="208"/>
      <c r="LSD96" s="209"/>
      <c r="LSE96" s="209"/>
      <c r="LSF96" s="209"/>
      <c r="LSG96" s="210"/>
      <c r="LSH96" s="211"/>
      <c r="LSI96" s="209"/>
      <c r="LSK96" s="208"/>
      <c r="LSP96" s="209"/>
      <c r="LSQ96" s="209"/>
      <c r="LSR96" s="209"/>
      <c r="LSS96" s="210"/>
      <c r="LST96" s="211"/>
      <c r="LSU96" s="209"/>
      <c r="LSW96" s="208"/>
      <c r="LTB96" s="209"/>
      <c r="LTC96" s="209"/>
      <c r="LTD96" s="209"/>
      <c r="LTE96" s="210"/>
      <c r="LTF96" s="211"/>
      <c r="LTG96" s="209"/>
      <c r="LTI96" s="208"/>
      <c r="LTN96" s="209"/>
      <c r="LTO96" s="209"/>
      <c r="LTP96" s="209"/>
      <c r="LTQ96" s="210"/>
      <c r="LTR96" s="211"/>
      <c r="LTS96" s="209"/>
      <c r="LTU96" s="208"/>
      <c r="LTZ96" s="209"/>
      <c r="LUA96" s="209"/>
      <c r="LUB96" s="209"/>
      <c r="LUC96" s="210"/>
      <c r="LUD96" s="211"/>
      <c r="LUE96" s="209"/>
      <c r="LUG96" s="208"/>
      <c r="LUL96" s="209"/>
      <c r="LUM96" s="209"/>
      <c r="LUN96" s="209"/>
      <c r="LUO96" s="210"/>
      <c r="LUP96" s="211"/>
      <c r="LUQ96" s="209"/>
      <c r="LUS96" s="208"/>
      <c r="LUX96" s="209"/>
      <c r="LUY96" s="209"/>
      <c r="LUZ96" s="209"/>
      <c r="LVA96" s="210"/>
      <c r="LVB96" s="211"/>
      <c r="LVC96" s="209"/>
      <c r="LVE96" s="208"/>
      <c r="LVJ96" s="209"/>
      <c r="LVK96" s="209"/>
      <c r="LVL96" s="209"/>
      <c r="LVM96" s="210"/>
      <c r="LVN96" s="211"/>
      <c r="LVO96" s="209"/>
      <c r="LVQ96" s="208"/>
      <c r="LVV96" s="209"/>
      <c r="LVW96" s="209"/>
      <c r="LVX96" s="209"/>
      <c r="LVY96" s="210"/>
      <c r="LVZ96" s="211"/>
      <c r="LWA96" s="209"/>
      <c r="LWC96" s="208"/>
      <c r="LWH96" s="209"/>
      <c r="LWI96" s="209"/>
      <c r="LWJ96" s="209"/>
      <c r="LWK96" s="210"/>
      <c r="LWL96" s="211"/>
      <c r="LWM96" s="209"/>
      <c r="LWO96" s="208"/>
      <c r="LWT96" s="209"/>
      <c r="LWU96" s="209"/>
      <c r="LWV96" s="209"/>
      <c r="LWW96" s="210"/>
      <c r="LWX96" s="211"/>
      <c r="LWY96" s="209"/>
      <c r="LXA96" s="208"/>
      <c r="LXF96" s="209"/>
      <c r="LXG96" s="209"/>
      <c r="LXH96" s="209"/>
      <c r="LXI96" s="210"/>
      <c r="LXJ96" s="211"/>
      <c r="LXK96" s="209"/>
      <c r="LXM96" s="208"/>
      <c r="LXR96" s="209"/>
      <c r="LXS96" s="209"/>
      <c r="LXT96" s="209"/>
      <c r="LXU96" s="210"/>
      <c r="LXV96" s="211"/>
      <c r="LXW96" s="209"/>
      <c r="LXY96" s="208"/>
      <c r="LYD96" s="209"/>
      <c r="LYE96" s="209"/>
      <c r="LYF96" s="209"/>
      <c r="LYG96" s="210"/>
      <c r="LYH96" s="211"/>
      <c r="LYI96" s="209"/>
      <c r="LYK96" s="208"/>
      <c r="LYP96" s="209"/>
      <c r="LYQ96" s="209"/>
      <c r="LYR96" s="209"/>
      <c r="LYS96" s="210"/>
      <c r="LYT96" s="211"/>
      <c r="LYU96" s="209"/>
      <c r="LYW96" s="208"/>
      <c r="LZB96" s="209"/>
      <c r="LZC96" s="209"/>
      <c r="LZD96" s="209"/>
      <c r="LZE96" s="210"/>
      <c r="LZF96" s="211"/>
      <c r="LZG96" s="209"/>
      <c r="LZI96" s="208"/>
      <c r="LZN96" s="209"/>
      <c r="LZO96" s="209"/>
      <c r="LZP96" s="209"/>
      <c r="LZQ96" s="210"/>
      <c r="LZR96" s="211"/>
      <c r="LZS96" s="209"/>
      <c r="LZU96" s="208"/>
      <c r="LZZ96" s="209"/>
      <c r="MAA96" s="209"/>
      <c r="MAB96" s="209"/>
      <c r="MAC96" s="210"/>
      <c r="MAD96" s="211"/>
      <c r="MAE96" s="209"/>
      <c r="MAG96" s="208"/>
      <c r="MAL96" s="209"/>
      <c r="MAM96" s="209"/>
      <c r="MAN96" s="209"/>
      <c r="MAO96" s="210"/>
      <c r="MAP96" s="211"/>
      <c r="MAQ96" s="209"/>
      <c r="MAS96" s="208"/>
      <c r="MAX96" s="209"/>
      <c r="MAY96" s="209"/>
      <c r="MAZ96" s="209"/>
      <c r="MBA96" s="210"/>
      <c r="MBB96" s="211"/>
      <c r="MBC96" s="209"/>
      <c r="MBE96" s="208"/>
      <c r="MBJ96" s="209"/>
      <c r="MBK96" s="209"/>
      <c r="MBL96" s="209"/>
      <c r="MBM96" s="210"/>
      <c r="MBN96" s="211"/>
      <c r="MBO96" s="209"/>
      <c r="MBQ96" s="208"/>
      <c r="MBV96" s="209"/>
      <c r="MBW96" s="209"/>
      <c r="MBX96" s="209"/>
      <c r="MBY96" s="210"/>
      <c r="MBZ96" s="211"/>
      <c r="MCA96" s="209"/>
      <c r="MCC96" s="208"/>
      <c r="MCH96" s="209"/>
      <c r="MCI96" s="209"/>
      <c r="MCJ96" s="209"/>
      <c r="MCK96" s="210"/>
      <c r="MCL96" s="211"/>
      <c r="MCM96" s="209"/>
      <c r="MCO96" s="208"/>
      <c r="MCT96" s="209"/>
      <c r="MCU96" s="209"/>
      <c r="MCV96" s="209"/>
      <c r="MCW96" s="210"/>
      <c r="MCX96" s="211"/>
      <c r="MCY96" s="209"/>
      <c r="MDA96" s="208"/>
      <c r="MDF96" s="209"/>
      <c r="MDG96" s="209"/>
      <c r="MDH96" s="209"/>
      <c r="MDI96" s="210"/>
      <c r="MDJ96" s="211"/>
      <c r="MDK96" s="209"/>
      <c r="MDM96" s="208"/>
      <c r="MDR96" s="209"/>
      <c r="MDS96" s="209"/>
      <c r="MDT96" s="209"/>
      <c r="MDU96" s="210"/>
      <c r="MDV96" s="211"/>
      <c r="MDW96" s="209"/>
      <c r="MDY96" s="208"/>
      <c r="MED96" s="209"/>
      <c r="MEE96" s="209"/>
      <c r="MEF96" s="209"/>
      <c r="MEG96" s="210"/>
      <c r="MEH96" s="211"/>
      <c r="MEI96" s="209"/>
      <c r="MEK96" s="208"/>
      <c r="MEP96" s="209"/>
      <c r="MEQ96" s="209"/>
      <c r="MER96" s="209"/>
      <c r="MES96" s="210"/>
      <c r="MET96" s="211"/>
      <c r="MEU96" s="209"/>
      <c r="MEW96" s="208"/>
      <c r="MFB96" s="209"/>
      <c r="MFC96" s="209"/>
      <c r="MFD96" s="209"/>
      <c r="MFE96" s="210"/>
      <c r="MFF96" s="211"/>
      <c r="MFG96" s="209"/>
      <c r="MFI96" s="208"/>
      <c r="MFN96" s="209"/>
      <c r="MFO96" s="209"/>
      <c r="MFP96" s="209"/>
      <c r="MFQ96" s="210"/>
      <c r="MFR96" s="211"/>
      <c r="MFS96" s="209"/>
      <c r="MFU96" s="208"/>
      <c r="MFZ96" s="209"/>
      <c r="MGA96" s="209"/>
      <c r="MGB96" s="209"/>
      <c r="MGC96" s="210"/>
      <c r="MGD96" s="211"/>
      <c r="MGE96" s="209"/>
      <c r="MGG96" s="208"/>
      <c r="MGL96" s="209"/>
      <c r="MGM96" s="209"/>
      <c r="MGN96" s="209"/>
      <c r="MGO96" s="210"/>
      <c r="MGP96" s="211"/>
      <c r="MGQ96" s="209"/>
      <c r="MGS96" s="208"/>
      <c r="MGX96" s="209"/>
      <c r="MGY96" s="209"/>
      <c r="MGZ96" s="209"/>
      <c r="MHA96" s="210"/>
      <c r="MHB96" s="211"/>
      <c r="MHC96" s="209"/>
      <c r="MHE96" s="208"/>
      <c r="MHJ96" s="209"/>
      <c r="MHK96" s="209"/>
      <c r="MHL96" s="209"/>
      <c r="MHM96" s="210"/>
      <c r="MHN96" s="211"/>
      <c r="MHO96" s="209"/>
      <c r="MHQ96" s="208"/>
      <c r="MHV96" s="209"/>
      <c r="MHW96" s="209"/>
      <c r="MHX96" s="209"/>
      <c r="MHY96" s="210"/>
      <c r="MHZ96" s="211"/>
      <c r="MIA96" s="209"/>
      <c r="MIC96" s="208"/>
      <c r="MIH96" s="209"/>
      <c r="MII96" s="209"/>
      <c r="MIJ96" s="209"/>
      <c r="MIK96" s="210"/>
      <c r="MIL96" s="211"/>
      <c r="MIM96" s="209"/>
      <c r="MIO96" s="208"/>
      <c r="MIT96" s="209"/>
      <c r="MIU96" s="209"/>
      <c r="MIV96" s="209"/>
      <c r="MIW96" s="210"/>
      <c r="MIX96" s="211"/>
      <c r="MIY96" s="209"/>
      <c r="MJA96" s="208"/>
      <c r="MJF96" s="209"/>
      <c r="MJG96" s="209"/>
      <c r="MJH96" s="209"/>
      <c r="MJI96" s="210"/>
      <c r="MJJ96" s="211"/>
      <c r="MJK96" s="209"/>
      <c r="MJM96" s="208"/>
      <c r="MJR96" s="209"/>
      <c r="MJS96" s="209"/>
      <c r="MJT96" s="209"/>
      <c r="MJU96" s="210"/>
      <c r="MJV96" s="211"/>
      <c r="MJW96" s="209"/>
      <c r="MJY96" s="208"/>
      <c r="MKD96" s="209"/>
      <c r="MKE96" s="209"/>
      <c r="MKF96" s="209"/>
      <c r="MKG96" s="210"/>
      <c r="MKH96" s="211"/>
      <c r="MKI96" s="209"/>
      <c r="MKK96" s="208"/>
      <c r="MKP96" s="209"/>
      <c r="MKQ96" s="209"/>
      <c r="MKR96" s="209"/>
      <c r="MKS96" s="210"/>
      <c r="MKT96" s="211"/>
      <c r="MKU96" s="209"/>
      <c r="MKW96" s="208"/>
      <c r="MLB96" s="209"/>
      <c r="MLC96" s="209"/>
      <c r="MLD96" s="209"/>
      <c r="MLE96" s="210"/>
      <c r="MLF96" s="211"/>
      <c r="MLG96" s="209"/>
      <c r="MLI96" s="208"/>
      <c r="MLN96" s="209"/>
      <c r="MLO96" s="209"/>
      <c r="MLP96" s="209"/>
      <c r="MLQ96" s="210"/>
      <c r="MLR96" s="211"/>
      <c r="MLS96" s="209"/>
      <c r="MLU96" s="208"/>
      <c r="MLZ96" s="209"/>
      <c r="MMA96" s="209"/>
      <c r="MMB96" s="209"/>
      <c r="MMC96" s="210"/>
      <c r="MMD96" s="211"/>
      <c r="MME96" s="209"/>
      <c r="MMG96" s="208"/>
      <c r="MML96" s="209"/>
      <c r="MMM96" s="209"/>
      <c r="MMN96" s="209"/>
      <c r="MMO96" s="210"/>
      <c r="MMP96" s="211"/>
      <c r="MMQ96" s="209"/>
      <c r="MMS96" s="208"/>
      <c r="MMX96" s="209"/>
      <c r="MMY96" s="209"/>
      <c r="MMZ96" s="209"/>
      <c r="MNA96" s="210"/>
      <c r="MNB96" s="211"/>
      <c r="MNC96" s="209"/>
      <c r="MNE96" s="208"/>
      <c r="MNJ96" s="209"/>
      <c r="MNK96" s="209"/>
      <c r="MNL96" s="209"/>
      <c r="MNM96" s="210"/>
      <c r="MNN96" s="211"/>
      <c r="MNO96" s="209"/>
      <c r="MNQ96" s="208"/>
      <c r="MNV96" s="209"/>
      <c r="MNW96" s="209"/>
      <c r="MNX96" s="209"/>
      <c r="MNY96" s="210"/>
      <c r="MNZ96" s="211"/>
      <c r="MOA96" s="209"/>
      <c r="MOC96" s="208"/>
      <c r="MOH96" s="209"/>
      <c r="MOI96" s="209"/>
      <c r="MOJ96" s="209"/>
      <c r="MOK96" s="210"/>
      <c r="MOL96" s="211"/>
      <c r="MOM96" s="209"/>
      <c r="MOO96" s="208"/>
      <c r="MOT96" s="209"/>
      <c r="MOU96" s="209"/>
      <c r="MOV96" s="209"/>
      <c r="MOW96" s="210"/>
      <c r="MOX96" s="211"/>
      <c r="MOY96" s="209"/>
      <c r="MPA96" s="208"/>
      <c r="MPF96" s="209"/>
      <c r="MPG96" s="209"/>
      <c r="MPH96" s="209"/>
      <c r="MPI96" s="210"/>
      <c r="MPJ96" s="211"/>
      <c r="MPK96" s="209"/>
      <c r="MPM96" s="208"/>
      <c r="MPR96" s="209"/>
      <c r="MPS96" s="209"/>
      <c r="MPT96" s="209"/>
      <c r="MPU96" s="210"/>
      <c r="MPV96" s="211"/>
      <c r="MPW96" s="209"/>
      <c r="MPY96" s="208"/>
      <c r="MQD96" s="209"/>
      <c r="MQE96" s="209"/>
      <c r="MQF96" s="209"/>
      <c r="MQG96" s="210"/>
      <c r="MQH96" s="211"/>
      <c r="MQI96" s="209"/>
      <c r="MQK96" s="208"/>
      <c r="MQP96" s="209"/>
      <c r="MQQ96" s="209"/>
      <c r="MQR96" s="209"/>
      <c r="MQS96" s="210"/>
      <c r="MQT96" s="211"/>
      <c r="MQU96" s="209"/>
      <c r="MQW96" s="208"/>
      <c r="MRB96" s="209"/>
      <c r="MRC96" s="209"/>
      <c r="MRD96" s="209"/>
      <c r="MRE96" s="210"/>
      <c r="MRF96" s="211"/>
      <c r="MRG96" s="209"/>
      <c r="MRI96" s="208"/>
      <c r="MRN96" s="209"/>
      <c r="MRO96" s="209"/>
      <c r="MRP96" s="209"/>
      <c r="MRQ96" s="210"/>
      <c r="MRR96" s="211"/>
      <c r="MRS96" s="209"/>
      <c r="MRU96" s="208"/>
      <c r="MRZ96" s="209"/>
      <c r="MSA96" s="209"/>
      <c r="MSB96" s="209"/>
      <c r="MSC96" s="210"/>
      <c r="MSD96" s="211"/>
      <c r="MSE96" s="209"/>
      <c r="MSG96" s="208"/>
      <c r="MSL96" s="209"/>
      <c r="MSM96" s="209"/>
      <c r="MSN96" s="209"/>
      <c r="MSO96" s="210"/>
      <c r="MSP96" s="211"/>
      <c r="MSQ96" s="209"/>
      <c r="MSS96" s="208"/>
      <c r="MSX96" s="209"/>
      <c r="MSY96" s="209"/>
      <c r="MSZ96" s="209"/>
      <c r="MTA96" s="210"/>
      <c r="MTB96" s="211"/>
      <c r="MTC96" s="209"/>
      <c r="MTE96" s="208"/>
      <c r="MTJ96" s="209"/>
      <c r="MTK96" s="209"/>
      <c r="MTL96" s="209"/>
      <c r="MTM96" s="210"/>
      <c r="MTN96" s="211"/>
      <c r="MTO96" s="209"/>
      <c r="MTQ96" s="208"/>
      <c r="MTV96" s="209"/>
      <c r="MTW96" s="209"/>
      <c r="MTX96" s="209"/>
      <c r="MTY96" s="210"/>
      <c r="MTZ96" s="211"/>
      <c r="MUA96" s="209"/>
      <c r="MUC96" s="208"/>
      <c r="MUH96" s="209"/>
      <c r="MUI96" s="209"/>
      <c r="MUJ96" s="209"/>
      <c r="MUK96" s="210"/>
      <c r="MUL96" s="211"/>
      <c r="MUM96" s="209"/>
      <c r="MUO96" s="208"/>
      <c r="MUT96" s="209"/>
      <c r="MUU96" s="209"/>
      <c r="MUV96" s="209"/>
      <c r="MUW96" s="210"/>
      <c r="MUX96" s="211"/>
      <c r="MUY96" s="209"/>
      <c r="MVA96" s="208"/>
      <c r="MVF96" s="209"/>
      <c r="MVG96" s="209"/>
      <c r="MVH96" s="209"/>
      <c r="MVI96" s="210"/>
      <c r="MVJ96" s="211"/>
      <c r="MVK96" s="209"/>
      <c r="MVM96" s="208"/>
      <c r="MVR96" s="209"/>
      <c r="MVS96" s="209"/>
      <c r="MVT96" s="209"/>
      <c r="MVU96" s="210"/>
      <c r="MVV96" s="211"/>
      <c r="MVW96" s="209"/>
      <c r="MVY96" s="208"/>
      <c r="MWD96" s="209"/>
      <c r="MWE96" s="209"/>
      <c r="MWF96" s="209"/>
      <c r="MWG96" s="210"/>
      <c r="MWH96" s="211"/>
      <c r="MWI96" s="209"/>
      <c r="MWK96" s="208"/>
      <c r="MWP96" s="209"/>
      <c r="MWQ96" s="209"/>
      <c r="MWR96" s="209"/>
      <c r="MWS96" s="210"/>
      <c r="MWT96" s="211"/>
      <c r="MWU96" s="209"/>
      <c r="MWW96" s="208"/>
      <c r="MXB96" s="209"/>
      <c r="MXC96" s="209"/>
      <c r="MXD96" s="209"/>
      <c r="MXE96" s="210"/>
      <c r="MXF96" s="211"/>
      <c r="MXG96" s="209"/>
      <c r="MXI96" s="208"/>
      <c r="MXN96" s="209"/>
      <c r="MXO96" s="209"/>
      <c r="MXP96" s="209"/>
      <c r="MXQ96" s="210"/>
      <c r="MXR96" s="211"/>
      <c r="MXS96" s="209"/>
      <c r="MXU96" s="208"/>
      <c r="MXZ96" s="209"/>
      <c r="MYA96" s="209"/>
      <c r="MYB96" s="209"/>
      <c r="MYC96" s="210"/>
      <c r="MYD96" s="211"/>
      <c r="MYE96" s="209"/>
      <c r="MYG96" s="208"/>
      <c r="MYL96" s="209"/>
      <c r="MYM96" s="209"/>
      <c r="MYN96" s="209"/>
      <c r="MYO96" s="210"/>
      <c r="MYP96" s="211"/>
      <c r="MYQ96" s="209"/>
      <c r="MYS96" s="208"/>
      <c r="MYX96" s="209"/>
      <c r="MYY96" s="209"/>
      <c r="MYZ96" s="209"/>
      <c r="MZA96" s="210"/>
      <c r="MZB96" s="211"/>
      <c r="MZC96" s="209"/>
      <c r="MZE96" s="208"/>
      <c r="MZJ96" s="209"/>
      <c r="MZK96" s="209"/>
      <c r="MZL96" s="209"/>
      <c r="MZM96" s="210"/>
      <c r="MZN96" s="211"/>
      <c r="MZO96" s="209"/>
      <c r="MZQ96" s="208"/>
      <c r="MZV96" s="209"/>
      <c r="MZW96" s="209"/>
      <c r="MZX96" s="209"/>
      <c r="MZY96" s="210"/>
      <c r="MZZ96" s="211"/>
      <c r="NAA96" s="209"/>
      <c r="NAC96" s="208"/>
      <c r="NAH96" s="209"/>
      <c r="NAI96" s="209"/>
      <c r="NAJ96" s="209"/>
      <c r="NAK96" s="210"/>
      <c r="NAL96" s="211"/>
      <c r="NAM96" s="209"/>
      <c r="NAO96" s="208"/>
      <c r="NAT96" s="209"/>
      <c r="NAU96" s="209"/>
      <c r="NAV96" s="209"/>
      <c r="NAW96" s="210"/>
      <c r="NAX96" s="211"/>
      <c r="NAY96" s="209"/>
      <c r="NBA96" s="208"/>
      <c r="NBF96" s="209"/>
      <c r="NBG96" s="209"/>
      <c r="NBH96" s="209"/>
      <c r="NBI96" s="210"/>
      <c r="NBJ96" s="211"/>
      <c r="NBK96" s="209"/>
      <c r="NBM96" s="208"/>
      <c r="NBR96" s="209"/>
      <c r="NBS96" s="209"/>
      <c r="NBT96" s="209"/>
      <c r="NBU96" s="210"/>
      <c r="NBV96" s="211"/>
      <c r="NBW96" s="209"/>
      <c r="NBY96" s="208"/>
      <c r="NCD96" s="209"/>
      <c r="NCE96" s="209"/>
      <c r="NCF96" s="209"/>
      <c r="NCG96" s="210"/>
      <c r="NCH96" s="211"/>
      <c r="NCI96" s="209"/>
      <c r="NCK96" s="208"/>
      <c r="NCP96" s="209"/>
      <c r="NCQ96" s="209"/>
      <c r="NCR96" s="209"/>
      <c r="NCS96" s="210"/>
      <c r="NCT96" s="211"/>
      <c r="NCU96" s="209"/>
      <c r="NCW96" s="208"/>
      <c r="NDB96" s="209"/>
      <c r="NDC96" s="209"/>
      <c r="NDD96" s="209"/>
      <c r="NDE96" s="210"/>
      <c r="NDF96" s="211"/>
      <c r="NDG96" s="209"/>
      <c r="NDI96" s="208"/>
      <c r="NDN96" s="209"/>
      <c r="NDO96" s="209"/>
      <c r="NDP96" s="209"/>
      <c r="NDQ96" s="210"/>
      <c r="NDR96" s="211"/>
      <c r="NDS96" s="209"/>
      <c r="NDU96" s="208"/>
      <c r="NDZ96" s="209"/>
      <c r="NEA96" s="209"/>
      <c r="NEB96" s="209"/>
      <c r="NEC96" s="210"/>
      <c r="NED96" s="211"/>
      <c r="NEE96" s="209"/>
      <c r="NEG96" s="208"/>
      <c r="NEL96" s="209"/>
      <c r="NEM96" s="209"/>
      <c r="NEN96" s="209"/>
      <c r="NEO96" s="210"/>
      <c r="NEP96" s="211"/>
      <c r="NEQ96" s="209"/>
      <c r="NES96" s="208"/>
      <c r="NEX96" s="209"/>
      <c r="NEY96" s="209"/>
      <c r="NEZ96" s="209"/>
      <c r="NFA96" s="210"/>
      <c r="NFB96" s="211"/>
      <c r="NFC96" s="209"/>
      <c r="NFE96" s="208"/>
      <c r="NFJ96" s="209"/>
      <c r="NFK96" s="209"/>
      <c r="NFL96" s="209"/>
      <c r="NFM96" s="210"/>
      <c r="NFN96" s="211"/>
      <c r="NFO96" s="209"/>
      <c r="NFQ96" s="208"/>
      <c r="NFV96" s="209"/>
      <c r="NFW96" s="209"/>
      <c r="NFX96" s="209"/>
      <c r="NFY96" s="210"/>
      <c r="NFZ96" s="211"/>
      <c r="NGA96" s="209"/>
      <c r="NGC96" s="208"/>
      <c r="NGH96" s="209"/>
      <c r="NGI96" s="209"/>
      <c r="NGJ96" s="209"/>
      <c r="NGK96" s="210"/>
      <c r="NGL96" s="211"/>
      <c r="NGM96" s="209"/>
      <c r="NGO96" s="208"/>
      <c r="NGT96" s="209"/>
      <c r="NGU96" s="209"/>
      <c r="NGV96" s="209"/>
      <c r="NGW96" s="210"/>
      <c r="NGX96" s="211"/>
      <c r="NGY96" s="209"/>
      <c r="NHA96" s="208"/>
      <c r="NHF96" s="209"/>
      <c r="NHG96" s="209"/>
      <c r="NHH96" s="209"/>
      <c r="NHI96" s="210"/>
      <c r="NHJ96" s="211"/>
      <c r="NHK96" s="209"/>
      <c r="NHM96" s="208"/>
      <c r="NHR96" s="209"/>
      <c r="NHS96" s="209"/>
      <c r="NHT96" s="209"/>
      <c r="NHU96" s="210"/>
      <c r="NHV96" s="211"/>
      <c r="NHW96" s="209"/>
      <c r="NHY96" s="208"/>
      <c r="NID96" s="209"/>
      <c r="NIE96" s="209"/>
      <c r="NIF96" s="209"/>
      <c r="NIG96" s="210"/>
      <c r="NIH96" s="211"/>
      <c r="NII96" s="209"/>
      <c r="NIK96" s="208"/>
      <c r="NIP96" s="209"/>
      <c r="NIQ96" s="209"/>
      <c r="NIR96" s="209"/>
      <c r="NIS96" s="210"/>
      <c r="NIT96" s="211"/>
      <c r="NIU96" s="209"/>
      <c r="NIW96" s="208"/>
      <c r="NJB96" s="209"/>
      <c r="NJC96" s="209"/>
      <c r="NJD96" s="209"/>
      <c r="NJE96" s="210"/>
      <c r="NJF96" s="211"/>
      <c r="NJG96" s="209"/>
      <c r="NJI96" s="208"/>
      <c r="NJN96" s="209"/>
      <c r="NJO96" s="209"/>
      <c r="NJP96" s="209"/>
      <c r="NJQ96" s="210"/>
      <c r="NJR96" s="211"/>
      <c r="NJS96" s="209"/>
      <c r="NJU96" s="208"/>
      <c r="NJZ96" s="209"/>
      <c r="NKA96" s="209"/>
      <c r="NKB96" s="209"/>
      <c r="NKC96" s="210"/>
      <c r="NKD96" s="211"/>
      <c r="NKE96" s="209"/>
      <c r="NKG96" s="208"/>
      <c r="NKL96" s="209"/>
      <c r="NKM96" s="209"/>
      <c r="NKN96" s="209"/>
      <c r="NKO96" s="210"/>
      <c r="NKP96" s="211"/>
      <c r="NKQ96" s="209"/>
      <c r="NKS96" s="208"/>
      <c r="NKX96" s="209"/>
      <c r="NKY96" s="209"/>
      <c r="NKZ96" s="209"/>
      <c r="NLA96" s="210"/>
      <c r="NLB96" s="211"/>
      <c r="NLC96" s="209"/>
      <c r="NLE96" s="208"/>
      <c r="NLJ96" s="209"/>
      <c r="NLK96" s="209"/>
      <c r="NLL96" s="209"/>
      <c r="NLM96" s="210"/>
      <c r="NLN96" s="211"/>
      <c r="NLO96" s="209"/>
      <c r="NLQ96" s="208"/>
      <c r="NLV96" s="209"/>
      <c r="NLW96" s="209"/>
      <c r="NLX96" s="209"/>
      <c r="NLY96" s="210"/>
      <c r="NLZ96" s="211"/>
      <c r="NMA96" s="209"/>
      <c r="NMC96" s="208"/>
      <c r="NMH96" s="209"/>
      <c r="NMI96" s="209"/>
      <c r="NMJ96" s="209"/>
      <c r="NMK96" s="210"/>
      <c r="NML96" s="211"/>
      <c r="NMM96" s="209"/>
      <c r="NMO96" s="208"/>
      <c r="NMT96" s="209"/>
      <c r="NMU96" s="209"/>
      <c r="NMV96" s="209"/>
      <c r="NMW96" s="210"/>
      <c r="NMX96" s="211"/>
      <c r="NMY96" s="209"/>
      <c r="NNA96" s="208"/>
      <c r="NNF96" s="209"/>
      <c r="NNG96" s="209"/>
      <c r="NNH96" s="209"/>
      <c r="NNI96" s="210"/>
      <c r="NNJ96" s="211"/>
      <c r="NNK96" s="209"/>
      <c r="NNM96" s="208"/>
      <c r="NNR96" s="209"/>
      <c r="NNS96" s="209"/>
      <c r="NNT96" s="209"/>
      <c r="NNU96" s="210"/>
      <c r="NNV96" s="211"/>
      <c r="NNW96" s="209"/>
      <c r="NNY96" s="208"/>
      <c r="NOD96" s="209"/>
      <c r="NOE96" s="209"/>
      <c r="NOF96" s="209"/>
      <c r="NOG96" s="210"/>
      <c r="NOH96" s="211"/>
      <c r="NOI96" s="209"/>
      <c r="NOK96" s="208"/>
      <c r="NOP96" s="209"/>
      <c r="NOQ96" s="209"/>
      <c r="NOR96" s="209"/>
      <c r="NOS96" s="210"/>
      <c r="NOT96" s="211"/>
      <c r="NOU96" s="209"/>
      <c r="NOW96" s="208"/>
      <c r="NPB96" s="209"/>
      <c r="NPC96" s="209"/>
      <c r="NPD96" s="209"/>
      <c r="NPE96" s="210"/>
      <c r="NPF96" s="211"/>
      <c r="NPG96" s="209"/>
      <c r="NPI96" s="208"/>
      <c r="NPN96" s="209"/>
      <c r="NPO96" s="209"/>
      <c r="NPP96" s="209"/>
      <c r="NPQ96" s="210"/>
      <c r="NPR96" s="211"/>
      <c r="NPS96" s="209"/>
      <c r="NPU96" s="208"/>
      <c r="NPZ96" s="209"/>
      <c r="NQA96" s="209"/>
      <c r="NQB96" s="209"/>
      <c r="NQC96" s="210"/>
      <c r="NQD96" s="211"/>
      <c r="NQE96" s="209"/>
      <c r="NQG96" s="208"/>
      <c r="NQL96" s="209"/>
      <c r="NQM96" s="209"/>
      <c r="NQN96" s="209"/>
      <c r="NQO96" s="210"/>
      <c r="NQP96" s="211"/>
      <c r="NQQ96" s="209"/>
      <c r="NQS96" s="208"/>
      <c r="NQX96" s="209"/>
      <c r="NQY96" s="209"/>
      <c r="NQZ96" s="209"/>
      <c r="NRA96" s="210"/>
      <c r="NRB96" s="211"/>
      <c r="NRC96" s="209"/>
      <c r="NRE96" s="208"/>
      <c r="NRJ96" s="209"/>
      <c r="NRK96" s="209"/>
      <c r="NRL96" s="209"/>
      <c r="NRM96" s="210"/>
      <c r="NRN96" s="211"/>
      <c r="NRO96" s="209"/>
      <c r="NRQ96" s="208"/>
      <c r="NRV96" s="209"/>
      <c r="NRW96" s="209"/>
      <c r="NRX96" s="209"/>
      <c r="NRY96" s="210"/>
      <c r="NRZ96" s="211"/>
      <c r="NSA96" s="209"/>
      <c r="NSC96" s="208"/>
      <c r="NSH96" s="209"/>
      <c r="NSI96" s="209"/>
      <c r="NSJ96" s="209"/>
      <c r="NSK96" s="210"/>
      <c r="NSL96" s="211"/>
      <c r="NSM96" s="209"/>
      <c r="NSO96" s="208"/>
      <c r="NST96" s="209"/>
      <c r="NSU96" s="209"/>
      <c r="NSV96" s="209"/>
      <c r="NSW96" s="210"/>
      <c r="NSX96" s="211"/>
      <c r="NSY96" s="209"/>
      <c r="NTA96" s="208"/>
      <c r="NTF96" s="209"/>
      <c r="NTG96" s="209"/>
      <c r="NTH96" s="209"/>
      <c r="NTI96" s="210"/>
      <c r="NTJ96" s="211"/>
      <c r="NTK96" s="209"/>
      <c r="NTM96" s="208"/>
      <c r="NTR96" s="209"/>
      <c r="NTS96" s="209"/>
      <c r="NTT96" s="209"/>
      <c r="NTU96" s="210"/>
      <c r="NTV96" s="211"/>
      <c r="NTW96" s="209"/>
      <c r="NTY96" s="208"/>
      <c r="NUD96" s="209"/>
      <c r="NUE96" s="209"/>
      <c r="NUF96" s="209"/>
      <c r="NUG96" s="210"/>
      <c r="NUH96" s="211"/>
      <c r="NUI96" s="209"/>
      <c r="NUK96" s="208"/>
      <c r="NUP96" s="209"/>
      <c r="NUQ96" s="209"/>
      <c r="NUR96" s="209"/>
      <c r="NUS96" s="210"/>
      <c r="NUT96" s="211"/>
      <c r="NUU96" s="209"/>
      <c r="NUW96" s="208"/>
      <c r="NVB96" s="209"/>
      <c r="NVC96" s="209"/>
      <c r="NVD96" s="209"/>
      <c r="NVE96" s="210"/>
      <c r="NVF96" s="211"/>
      <c r="NVG96" s="209"/>
      <c r="NVI96" s="208"/>
      <c r="NVN96" s="209"/>
      <c r="NVO96" s="209"/>
      <c r="NVP96" s="209"/>
      <c r="NVQ96" s="210"/>
      <c r="NVR96" s="211"/>
      <c r="NVS96" s="209"/>
      <c r="NVU96" s="208"/>
      <c r="NVZ96" s="209"/>
      <c r="NWA96" s="209"/>
      <c r="NWB96" s="209"/>
      <c r="NWC96" s="210"/>
      <c r="NWD96" s="211"/>
      <c r="NWE96" s="209"/>
      <c r="NWG96" s="208"/>
      <c r="NWL96" s="209"/>
      <c r="NWM96" s="209"/>
      <c r="NWN96" s="209"/>
      <c r="NWO96" s="210"/>
      <c r="NWP96" s="211"/>
      <c r="NWQ96" s="209"/>
      <c r="NWS96" s="208"/>
      <c r="NWX96" s="209"/>
      <c r="NWY96" s="209"/>
      <c r="NWZ96" s="209"/>
      <c r="NXA96" s="210"/>
      <c r="NXB96" s="211"/>
      <c r="NXC96" s="209"/>
      <c r="NXE96" s="208"/>
      <c r="NXJ96" s="209"/>
      <c r="NXK96" s="209"/>
      <c r="NXL96" s="209"/>
      <c r="NXM96" s="210"/>
      <c r="NXN96" s="211"/>
      <c r="NXO96" s="209"/>
      <c r="NXQ96" s="208"/>
      <c r="NXV96" s="209"/>
      <c r="NXW96" s="209"/>
      <c r="NXX96" s="209"/>
      <c r="NXY96" s="210"/>
      <c r="NXZ96" s="211"/>
      <c r="NYA96" s="209"/>
      <c r="NYC96" s="208"/>
      <c r="NYH96" s="209"/>
      <c r="NYI96" s="209"/>
      <c r="NYJ96" s="209"/>
      <c r="NYK96" s="210"/>
      <c r="NYL96" s="211"/>
      <c r="NYM96" s="209"/>
      <c r="NYO96" s="208"/>
      <c r="NYT96" s="209"/>
      <c r="NYU96" s="209"/>
      <c r="NYV96" s="209"/>
      <c r="NYW96" s="210"/>
      <c r="NYX96" s="211"/>
      <c r="NYY96" s="209"/>
      <c r="NZA96" s="208"/>
      <c r="NZF96" s="209"/>
      <c r="NZG96" s="209"/>
      <c r="NZH96" s="209"/>
      <c r="NZI96" s="210"/>
      <c r="NZJ96" s="211"/>
      <c r="NZK96" s="209"/>
      <c r="NZM96" s="208"/>
      <c r="NZR96" s="209"/>
      <c r="NZS96" s="209"/>
      <c r="NZT96" s="209"/>
      <c r="NZU96" s="210"/>
      <c r="NZV96" s="211"/>
      <c r="NZW96" s="209"/>
      <c r="NZY96" s="208"/>
      <c r="OAD96" s="209"/>
      <c r="OAE96" s="209"/>
      <c r="OAF96" s="209"/>
      <c r="OAG96" s="210"/>
      <c r="OAH96" s="211"/>
      <c r="OAI96" s="209"/>
      <c r="OAK96" s="208"/>
      <c r="OAP96" s="209"/>
      <c r="OAQ96" s="209"/>
      <c r="OAR96" s="209"/>
      <c r="OAS96" s="210"/>
      <c r="OAT96" s="211"/>
      <c r="OAU96" s="209"/>
      <c r="OAW96" s="208"/>
      <c r="OBB96" s="209"/>
      <c r="OBC96" s="209"/>
      <c r="OBD96" s="209"/>
      <c r="OBE96" s="210"/>
      <c r="OBF96" s="211"/>
      <c r="OBG96" s="209"/>
      <c r="OBI96" s="208"/>
      <c r="OBN96" s="209"/>
      <c r="OBO96" s="209"/>
      <c r="OBP96" s="209"/>
      <c r="OBQ96" s="210"/>
      <c r="OBR96" s="211"/>
      <c r="OBS96" s="209"/>
      <c r="OBU96" s="208"/>
      <c r="OBZ96" s="209"/>
      <c r="OCA96" s="209"/>
      <c r="OCB96" s="209"/>
      <c r="OCC96" s="210"/>
      <c r="OCD96" s="211"/>
      <c r="OCE96" s="209"/>
      <c r="OCG96" s="208"/>
      <c r="OCL96" s="209"/>
      <c r="OCM96" s="209"/>
      <c r="OCN96" s="209"/>
      <c r="OCO96" s="210"/>
      <c r="OCP96" s="211"/>
      <c r="OCQ96" s="209"/>
      <c r="OCS96" s="208"/>
      <c r="OCX96" s="209"/>
      <c r="OCY96" s="209"/>
      <c r="OCZ96" s="209"/>
      <c r="ODA96" s="210"/>
      <c r="ODB96" s="211"/>
      <c r="ODC96" s="209"/>
      <c r="ODE96" s="208"/>
      <c r="ODJ96" s="209"/>
      <c r="ODK96" s="209"/>
      <c r="ODL96" s="209"/>
      <c r="ODM96" s="210"/>
      <c r="ODN96" s="211"/>
      <c r="ODO96" s="209"/>
      <c r="ODQ96" s="208"/>
      <c r="ODV96" s="209"/>
      <c r="ODW96" s="209"/>
      <c r="ODX96" s="209"/>
      <c r="ODY96" s="210"/>
      <c r="ODZ96" s="211"/>
      <c r="OEA96" s="209"/>
      <c r="OEC96" s="208"/>
      <c r="OEH96" s="209"/>
      <c r="OEI96" s="209"/>
      <c r="OEJ96" s="209"/>
      <c r="OEK96" s="210"/>
      <c r="OEL96" s="211"/>
      <c r="OEM96" s="209"/>
      <c r="OEO96" s="208"/>
      <c r="OET96" s="209"/>
      <c r="OEU96" s="209"/>
      <c r="OEV96" s="209"/>
      <c r="OEW96" s="210"/>
      <c r="OEX96" s="211"/>
      <c r="OEY96" s="209"/>
      <c r="OFA96" s="208"/>
      <c r="OFF96" s="209"/>
      <c r="OFG96" s="209"/>
      <c r="OFH96" s="209"/>
      <c r="OFI96" s="210"/>
      <c r="OFJ96" s="211"/>
      <c r="OFK96" s="209"/>
      <c r="OFM96" s="208"/>
      <c r="OFR96" s="209"/>
      <c r="OFS96" s="209"/>
      <c r="OFT96" s="209"/>
      <c r="OFU96" s="210"/>
      <c r="OFV96" s="211"/>
      <c r="OFW96" s="209"/>
      <c r="OFY96" s="208"/>
      <c r="OGD96" s="209"/>
      <c r="OGE96" s="209"/>
      <c r="OGF96" s="209"/>
      <c r="OGG96" s="210"/>
      <c r="OGH96" s="211"/>
      <c r="OGI96" s="209"/>
      <c r="OGK96" s="208"/>
      <c r="OGP96" s="209"/>
      <c r="OGQ96" s="209"/>
      <c r="OGR96" s="209"/>
      <c r="OGS96" s="210"/>
      <c r="OGT96" s="211"/>
      <c r="OGU96" s="209"/>
      <c r="OGW96" s="208"/>
      <c r="OHB96" s="209"/>
      <c r="OHC96" s="209"/>
      <c r="OHD96" s="209"/>
      <c r="OHE96" s="210"/>
      <c r="OHF96" s="211"/>
      <c r="OHG96" s="209"/>
      <c r="OHI96" s="208"/>
      <c r="OHN96" s="209"/>
      <c r="OHO96" s="209"/>
      <c r="OHP96" s="209"/>
      <c r="OHQ96" s="210"/>
      <c r="OHR96" s="211"/>
      <c r="OHS96" s="209"/>
      <c r="OHU96" s="208"/>
      <c r="OHZ96" s="209"/>
      <c r="OIA96" s="209"/>
      <c r="OIB96" s="209"/>
      <c r="OIC96" s="210"/>
      <c r="OID96" s="211"/>
      <c r="OIE96" s="209"/>
      <c r="OIG96" s="208"/>
      <c r="OIL96" s="209"/>
      <c r="OIM96" s="209"/>
      <c r="OIN96" s="209"/>
      <c r="OIO96" s="210"/>
      <c r="OIP96" s="211"/>
      <c r="OIQ96" s="209"/>
      <c r="OIS96" s="208"/>
      <c r="OIX96" s="209"/>
      <c r="OIY96" s="209"/>
      <c r="OIZ96" s="209"/>
      <c r="OJA96" s="210"/>
      <c r="OJB96" s="211"/>
      <c r="OJC96" s="209"/>
      <c r="OJE96" s="208"/>
      <c r="OJJ96" s="209"/>
      <c r="OJK96" s="209"/>
      <c r="OJL96" s="209"/>
      <c r="OJM96" s="210"/>
      <c r="OJN96" s="211"/>
      <c r="OJO96" s="209"/>
      <c r="OJQ96" s="208"/>
      <c r="OJV96" s="209"/>
      <c r="OJW96" s="209"/>
      <c r="OJX96" s="209"/>
      <c r="OJY96" s="210"/>
      <c r="OJZ96" s="211"/>
      <c r="OKA96" s="209"/>
      <c r="OKC96" s="208"/>
      <c r="OKH96" s="209"/>
      <c r="OKI96" s="209"/>
      <c r="OKJ96" s="209"/>
      <c r="OKK96" s="210"/>
      <c r="OKL96" s="211"/>
      <c r="OKM96" s="209"/>
      <c r="OKO96" s="208"/>
      <c r="OKT96" s="209"/>
      <c r="OKU96" s="209"/>
      <c r="OKV96" s="209"/>
      <c r="OKW96" s="210"/>
      <c r="OKX96" s="211"/>
      <c r="OKY96" s="209"/>
      <c r="OLA96" s="208"/>
      <c r="OLF96" s="209"/>
      <c r="OLG96" s="209"/>
      <c r="OLH96" s="209"/>
      <c r="OLI96" s="210"/>
      <c r="OLJ96" s="211"/>
      <c r="OLK96" s="209"/>
      <c r="OLM96" s="208"/>
      <c r="OLR96" s="209"/>
      <c r="OLS96" s="209"/>
      <c r="OLT96" s="209"/>
      <c r="OLU96" s="210"/>
      <c r="OLV96" s="211"/>
      <c r="OLW96" s="209"/>
      <c r="OLY96" s="208"/>
      <c r="OMD96" s="209"/>
      <c r="OME96" s="209"/>
      <c r="OMF96" s="209"/>
      <c r="OMG96" s="210"/>
      <c r="OMH96" s="211"/>
      <c r="OMI96" s="209"/>
      <c r="OMK96" s="208"/>
      <c r="OMP96" s="209"/>
      <c r="OMQ96" s="209"/>
      <c r="OMR96" s="209"/>
      <c r="OMS96" s="210"/>
      <c r="OMT96" s="211"/>
      <c r="OMU96" s="209"/>
      <c r="OMW96" s="208"/>
      <c r="ONB96" s="209"/>
      <c r="ONC96" s="209"/>
      <c r="OND96" s="209"/>
      <c r="ONE96" s="210"/>
      <c r="ONF96" s="211"/>
      <c r="ONG96" s="209"/>
      <c r="ONI96" s="208"/>
      <c r="ONN96" s="209"/>
      <c r="ONO96" s="209"/>
      <c r="ONP96" s="209"/>
      <c r="ONQ96" s="210"/>
      <c r="ONR96" s="211"/>
      <c r="ONS96" s="209"/>
      <c r="ONU96" s="208"/>
      <c r="ONZ96" s="209"/>
      <c r="OOA96" s="209"/>
      <c r="OOB96" s="209"/>
      <c r="OOC96" s="210"/>
      <c r="OOD96" s="211"/>
      <c r="OOE96" s="209"/>
      <c r="OOG96" s="208"/>
      <c r="OOL96" s="209"/>
      <c r="OOM96" s="209"/>
      <c r="OON96" s="209"/>
      <c r="OOO96" s="210"/>
      <c r="OOP96" s="211"/>
      <c r="OOQ96" s="209"/>
      <c r="OOS96" s="208"/>
      <c r="OOX96" s="209"/>
      <c r="OOY96" s="209"/>
      <c r="OOZ96" s="209"/>
      <c r="OPA96" s="210"/>
      <c r="OPB96" s="211"/>
      <c r="OPC96" s="209"/>
      <c r="OPE96" s="208"/>
      <c r="OPJ96" s="209"/>
      <c r="OPK96" s="209"/>
      <c r="OPL96" s="209"/>
      <c r="OPM96" s="210"/>
      <c r="OPN96" s="211"/>
      <c r="OPO96" s="209"/>
      <c r="OPQ96" s="208"/>
      <c r="OPV96" s="209"/>
      <c r="OPW96" s="209"/>
      <c r="OPX96" s="209"/>
      <c r="OPY96" s="210"/>
      <c r="OPZ96" s="211"/>
      <c r="OQA96" s="209"/>
      <c r="OQC96" s="208"/>
      <c r="OQH96" s="209"/>
      <c r="OQI96" s="209"/>
      <c r="OQJ96" s="209"/>
      <c r="OQK96" s="210"/>
      <c r="OQL96" s="211"/>
      <c r="OQM96" s="209"/>
      <c r="OQO96" s="208"/>
      <c r="OQT96" s="209"/>
      <c r="OQU96" s="209"/>
      <c r="OQV96" s="209"/>
      <c r="OQW96" s="210"/>
      <c r="OQX96" s="211"/>
      <c r="OQY96" s="209"/>
      <c r="ORA96" s="208"/>
      <c r="ORF96" s="209"/>
      <c r="ORG96" s="209"/>
      <c r="ORH96" s="209"/>
      <c r="ORI96" s="210"/>
      <c r="ORJ96" s="211"/>
      <c r="ORK96" s="209"/>
      <c r="ORM96" s="208"/>
      <c r="ORR96" s="209"/>
      <c r="ORS96" s="209"/>
      <c r="ORT96" s="209"/>
      <c r="ORU96" s="210"/>
      <c r="ORV96" s="211"/>
      <c r="ORW96" s="209"/>
      <c r="ORY96" s="208"/>
      <c r="OSD96" s="209"/>
      <c r="OSE96" s="209"/>
      <c r="OSF96" s="209"/>
      <c r="OSG96" s="210"/>
      <c r="OSH96" s="211"/>
      <c r="OSI96" s="209"/>
      <c r="OSK96" s="208"/>
      <c r="OSP96" s="209"/>
      <c r="OSQ96" s="209"/>
      <c r="OSR96" s="209"/>
      <c r="OSS96" s="210"/>
      <c r="OST96" s="211"/>
      <c r="OSU96" s="209"/>
      <c r="OSW96" s="208"/>
      <c r="OTB96" s="209"/>
      <c r="OTC96" s="209"/>
      <c r="OTD96" s="209"/>
      <c r="OTE96" s="210"/>
      <c r="OTF96" s="211"/>
      <c r="OTG96" s="209"/>
      <c r="OTI96" s="208"/>
      <c r="OTN96" s="209"/>
      <c r="OTO96" s="209"/>
      <c r="OTP96" s="209"/>
      <c r="OTQ96" s="210"/>
      <c r="OTR96" s="211"/>
      <c r="OTS96" s="209"/>
      <c r="OTU96" s="208"/>
      <c r="OTZ96" s="209"/>
      <c r="OUA96" s="209"/>
      <c r="OUB96" s="209"/>
      <c r="OUC96" s="210"/>
      <c r="OUD96" s="211"/>
      <c r="OUE96" s="209"/>
      <c r="OUG96" s="208"/>
      <c r="OUL96" s="209"/>
      <c r="OUM96" s="209"/>
      <c r="OUN96" s="209"/>
      <c r="OUO96" s="210"/>
      <c r="OUP96" s="211"/>
      <c r="OUQ96" s="209"/>
      <c r="OUS96" s="208"/>
      <c r="OUX96" s="209"/>
      <c r="OUY96" s="209"/>
      <c r="OUZ96" s="209"/>
      <c r="OVA96" s="210"/>
      <c r="OVB96" s="211"/>
      <c r="OVC96" s="209"/>
      <c r="OVE96" s="208"/>
      <c r="OVJ96" s="209"/>
      <c r="OVK96" s="209"/>
      <c r="OVL96" s="209"/>
      <c r="OVM96" s="210"/>
      <c r="OVN96" s="211"/>
      <c r="OVO96" s="209"/>
      <c r="OVQ96" s="208"/>
      <c r="OVV96" s="209"/>
      <c r="OVW96" s="209"/>
      <c r="OVX96" s="209"/>
      <c r="OVY96" s="210"/>
      <c r="OVZ96" s="211"/>
      <c r="OWA96" s="209"/>
      <c r="OWC96" s="208"/>
      <c r="OWH96" s="209"/>
      <c r="OWI96" s="209"/>
      <c r="OWJ96" s="209"/>
      <c r="OWK96" s="210"/>
      <c r="OWL96" s="211"/>
      <c r="OWM96" s="209"/>
      <c r="OWO96" s="208"/>
      <c r="OWT96" s="209"/>
      <c r="OWU96" s="209"/>
      <c r="OWV96" s="209"/>
      <c r="OWW96" s="210"/>
      <c r="OWX96" s="211"/>
      <c r="OWY96" s="209"/>
      <c r="OXA96" s="208"/>
      <c r="OXF96" s="209"/>
      <c r="OXG96" s="209"/>
      <c r="OXH96" s="209"/>
      <c r="OXI96" s="210"/>
      <c r="OXJ96" s="211"/>
      <c r="OXK96" s="209"/>
      <c r="OXM96" s="208"/>
      <c r="OXR96" s="209"/>
      <c r="OXS96" s="209"/>
      <c r="OXT96" s="209"/>
      <c r="OXU96" s="210"/>
      <c r="OXV96" s="211"/>
      <c r="OXW96" s="209"/>
      <c r="OXY96" s="208"/>
      <c r="OYD96" s="209"/>
      <c r="OYE96" s="209"/>
      <c r="OYF96" s="209"/>
      <c r="OYG96" s="210"/>
      <c r="OYH96" s="211"/>
      <c r="OYI96" s="209"/>
      <c r="OYK96" s="208"/>
      <c r="OYP96" s="209"/>
      <c r="OYQ96" s="209"/>
      <c r="OYR96" s="209"/>
      <c r="OYS96" s="210"/>
      <c r="OYT96" s="211"/>
      <c r="OYU96" s="209"/>
      <c r="OYW96" s="208"/>
      <c r="OZB96" s="209"/>
      <c r="OZC96" s="209"/>
      <c r="OZD96" s="209"/>
      <c r="OZE96" s="210"/>
      <c r="OZF96" s="211"/>
      <c r="OZG96" s="209"/>
      <c r="OZI96" s="208"/>
      <c r="OZN96" s="209"/>
      <c r="OZO96" s="209"/>
      <c r="OZP96" s="209"/>
      <c r="OZQ96" s="210"/>
      <c r="OZR96" s="211"/>
      <c r="OZS96" s="209"/>
      <c r="OZU96" s="208"/>
      <c r="OZZ96" s="209"/>
      <c r="PAA96" s="209"/>
      <c r="PAB96" s="209"/>
      <c r="PAC96" s="210"/>
      <c r="PAD96" s="211"/>
      <c r="PAE96" s="209"/>
      <c r="PAG96" s="208"/>
      <c r="PAL96" s="209"/>
      <c r="PAM96" s="209"/>
      <c r="PAN96" s="209"/>
      <c r="PAO96" s="210"/>
      <c r="PAP96" s="211"/>
      <c r="PAQ96" s="209"/>
      <c r="PAS96" s="208"/>
      <c r="PAX96" s="209"/>
      <c r="PAY96" s="209"/>
      <c r="PAZ96" s="209"/>
      <c r="PBA96" s="210"/>
      <c r="PBB96" s="211"/>
      <c r="PBC96" s="209"/>
      <c r="PBE96" s="208"/>
      <c r="PBJ96" s="209"/>
      <c r="PBK96" s="209"/>
      <c r="PBL96" s="209"/>
      <c r="PBM96" s="210"/>
      <c r="PBN96" s="211"/>
      <c r="PBO96" s="209"/>
      <c r="PBQ96" s="208"/>
      <c r="PBV96" s="209"/>
      <c r="PBW96" s="209"/>
      <c r="PBX96" s="209"/>
      <c r="PBY96" s="210"/>
      <c r="PBZ96" s="211"/>
      <c r="PCA96" s="209"/>
      <c r="PCC96" s="208"/>
      <c r="PCH96" s="209"/>
      <c r="PCI96" s="209"/>
      <c r="PCJ96" s="209"/>
      <c r="PCK96" s="210"/>
      <c r="PCL96" s="211"/>
      <c r="PCM96" s="209"/>
      <c r="PCO96" s="208"/>
      <c r="PCT96" s="209"/>
      <c r="PCU96" s="209"/>
      <c r="PCV96" s="209"/>
      <c r="PCW96" s="210"/>
      <c r="PCX96" s="211"/>
      <c r="PCY96" s="209"/>
      <c r="PDA96" s="208"/>
      <c r="PDF96" s="209"/>
      <c r="PDG96" s="209"/>
      <c r="PDH96" s="209"/>
      <c r="PDI96" s="210"/>
      <c r="PDJ96" s="211"/>
      <c r="PDK96" s="209"/>
      <c r="PDM96" s="208"/>
      <c r="PDR96" s="209"/>
      <c r="PDS96" s="209"/>
      <c r="PDT96" s="209"/>
      <c r="PDU96" s="210"/>
      <c r="PDV96" s="211"/>
      <c r="PDW96" s="209"/>
      <c r="PDY96" s="208"/>
      <c r="PED96" s="209"/>
      <c r="PEE96" s="209"/>
      <c r="PEF96" s="209"/>
      <c r="PEG96" s="210"/>
      <c r="PEH96" s="211"/>
      <c r="PEI96" s="209"/>
      <c r="PEK96" s="208"/>
      <c r="PEP96" s="209"/>
      <c r="PEQ96" s="209"/>
      <c r="PER96" s="209"/>
      <c r="PES96" s="210"/>
      <c r="PET96" s="211"/>
      <c r="PEU96" s="209"/>
      <c r="PEW96" s="208"/>
      <c r="PFB96" s="209"/>
      <c r="PFC96" s="209"/>
      <c r="PFD96" s="209"/>
      <c r="PFE96" s="210"/>
      <c r="PFF96" s="211"/>
      <c r="PFG96" s="209"/>
      <c r="PFI96" s="208"/>
      <c r="PFN96" s="209"/>
      <c r="PFO96" s="209"/>
      <c r="PFP96" s="209"/>
      <c r="PFQ96" s="210"/>
      <c r="PFR96" s="211"/>
      <c r="PFS96" s="209"/>
      <c r="PFU96" s="208"/>
      <c r="PFZ96" s="209"/>
      <c r="PGA96" s="209"/>
      <c r="PGB96" s="209"/>
      <c r="PGC96" s="210"/>
      <c r="PGD96" s="211"/>
      <c r="PGE96" s="209"/>
      <c r="PGG96" s="208"/>
      <c r="PGL96" s="209"/>
      <c r="PGM96" s="209"/>
      <c r="PGN96" s="209"/>
      <c r="PGO96" s="210"/>
      <c r="PGP96" s="211"/>
      <c r="PGQ96" s="209"/>
      <c r="PGS96" s="208"/>
      <c r="PGX96" s="209"/>
      <c r="PGY96" s="209"/>
      <c r="PGZ96" s="209"/>
      <c r="PHA96" s="210"/>
      <c r="PHB96" s="211"/>
      <c r="PHC96" s="209"/>
      <c r="PHE96" s="208"/>
      <c r="PHJ96" s="209"/>
      <c r="PHK96" s="209"/>
      <c r="PHL96" s="209"/>
      <c r="PHM96" s="210"/>
      <c r="PHN96" s="211"/>
      <c r="PHO96" s="209"/>
      <c r="PHQ96" s="208"/>
      <c r="PHV96" s="209"/>
      <c r="PHW96" s="209"/>
      <c r="PHX96" s="209"/>
      <c r="PHY96" s="210"/>
      <c r="PHZ96" s="211"/>
      <c r="PIA96" s="209"/>
      <c r="PIC96" s="208"/>
      <c r="PIH96" s="209"/>
      <c r="PII96" s="209"/>
      <c r="PIJ96" s="209"/>
      <c r="PIK96" s="210"/>
      <c r="PIL96" s="211"/>
      <c r="PIM96" s="209"/>
      <c r="PIO96" s="208"/>
      <c r="PIT96" s="209"/>
      <c r="PIU96" s="209"/>
      <c r="PIV96" s="209"/>
      <c r="PIW96" s="210"/>
      <c r="PIX96" s="211"/>
      <c r="PIY96" s="209"/>
      <c r="PJA96" s="208"/>
      <c r="PJF96" s="209"/>
      <c r="PJG96" s="209"/>
      <c r="PJH96" s="209"/>
      <c r="PJI96" s="210"/>
      <c r="PJJ96" s="211"/>
      <c r="PJK96" s="209"/>
      <c r="PJM96" s="208"/>
      <c r="PJR96" s="209"/>
      <c r="PJS96" s="209"/>
      <c r="PJT96" s="209"/>
      <c r="PJU96" s="210"/>
      <c r="PJV96" s="211"/>
      <c r="PJW96" s="209"/>
      <c r="PJY96" s="208"/>
      <c r="PKD96" s="209"/>
      <c r="PKE96" s="209"/>
      <c r="PKF96" s="209"/>
      <c r="PKG96" s="210"/>
      <c r="PKH96" s="211"/>
      <c r="PKI96" s="209"/>
      <c r="PKK96" s="208"/>
      <c r="PKP96" s="209"/>
      <c r="PKQ96" s="209"/>
      <c r="PKR96" s="209"/>
      <c r="PKS96" s="210"/>
      <c r="PKT96" s="211"/>
      <c r="PKU96" s="209"/>
      <c r="PKW96" s="208"/>
      <c r="PLB96" s="209"/>
      <c r="PLC96" s="209"/>
      <c r="PLD96" s="209"/>
      <c r="PLE96" s="210"/>
      <c r="PLF96" s="211"/>
      <c r="PLG96" s="209"/>
      <c r="PLI96" s="208"/>
      <c r="PLN96" s="209"/>
      <c r="PLO96" s="209"/>
      <c r="PLP96" s="209"/>
      <c r="PLQ96" s="210"/>
      <c r="PLR96" s="211"/>
      <c r="PLS96" s="209"/>
      <c r="PLU96" s="208"/>
      <c r="PLZ96" s="209"/>
      <c r="PMA96" s="209"/>
      <c r="PMB96" s="209"/>
      <c r="PMC96" s="210"/>
      <c r="PMD96" s="211"/>
      <c r="PME96" s="209"/>
      <c r="PMG96" s="208"/>
      <c r="PML96" s="209"/>
      <c r="PMM96" s="209"/>
      <c r="PMN96" s="209"/>
      <c r="PMO96" s="210"/>
      <c r="PMP96" s="211"/>
      <c r="PMQ96" s="209"/>
      <c r="PMS96" s="208"/>
      <c r="PMX96" s="209"/>
      <c r="PMY96" s="209"/>
      <c r="PMZ96" s="209"/>
      <c r="PNA96" s="210"/>
      <c r="PNB96" s="211"/>
      <c r="PNC96" s="209"/>
      <c r="PNE96" s="208"/>
      <c r="PNJ96" s="209"/>
      <c r="PNK96" s="209"/>
      <c r="PNL96" s="209"/>
      <c r="PNM96" s="210"/>
      <c r="PNN96" s="211"/>
      <c r="PNO96" s="209"/>
      <c r="PNQ96" s="208"/>
      <c r="PNV96" s="209"/>
      <c r="PNW96" s="209"/>
      <c r="PNX96" s="209"/>
      <c r="PNY96" s="210"/>
      <c r="PNZ96" s="211"/>
      <c r="POA96" s="209"/>
      <c r="POC96" s="208"/>
      <c r="POH96" s="209"/>
      <c r="POI96" s="209"/>
      <c r="POJ96" s="209"/>
      <c r="POK96" s="210"/>
      <c r="POL96" s="211"/>
      <c r="POM96" s="209"/>
      <c r="POO96" s="208"/>
      <c r="POT96" s="209"/>
      <c r="POU96" s="209"/>
      <c r="POV96" s="209"/>
      <c r="POW96" s="210"/>
      <c r="POX96" s="211"/>
      <c r="POY96" s="209"/>
      <c r="PPA96" s="208"/>
      <c r="PPF96" s="209"/>
      <c r="PPG96" s="209"/>
      <c r="PPH96" s="209"/>
      <c r="PPI96" s="210"/>
      <c r="PPJ96" s="211"/>
      <c r="PPK96" s="209"/>
      <c r="PPM96" s="208"/>
      <c r="PPR96" s="209"/>
      <c r="PPS96" s="209"/>
      <c r="PPT96" s="209"/>
      <c r="PPU96" s="210"/>
      <c r="PPV96" s="211"/>
      <c r="PPW96" s="209"/>
      <c r="PPY96" s="208"/>
      <c r="PQD96" s="209"/>
      <c r="PQE96" s="209"/>
      <c r="PQF96" s="209"/>
      <c r="PQG96" s="210"/>
      <c r="PQH96" s="211"/>
      <c r="PQI96" s="209"/>
      <c r="PQK96" s="208"/>
      <c r="PQP96" s="209"/>
      <c r="PQQ96" s="209"/>
      <c r="PQR96" s="209"/>
      <c r="PQS96" s="210"/>
      <c r="PQT96" s="211"/>
      <c r="PQU96" s="209"/>
      <c r="PQW96" s="208"/>
      <c r="PRB96" s="209"/>
      <c r="PRC96" s="209"/>
      <c r="PRD96" s="209"/>
      <c r="PRE96" s="210"/>
      <c r="PRF96" s="211"/>
      <c r="PRG96" s="209"/>
      <c r="PRI96" s="208"/>
      <c r="PRN96" s="209"/>
      <c r="PRO96" s="209"/>
      <c r="PRP96" s="209"/>
      <c r="PRQ96" s="210"/>
      <c r="PRR96" s="211"/>
      <c r="PRS96" s="209"/>
      <c r="PRU96" s="208"/>
      <c r="PRZ96" s="209"/>
      <c r="PSA96" s="209"/>
      <c r="PSB96" s="209"/>
      <c r="PSC96" s="210"/>
      <c r="PSD96" s="211"/>
      <c r="PSE96" s="209"/>
      <c r="PSG96" s="208"/>
      <c r="PSL96" s="209"/>
      <c r="PSM96" s="209"/>
      <c r="PSN96" s="209"/>
      <c r="PSO96" s="210"/>
      <c r="PSP96" s="211"/>
      <c r="PSQ96" s="209"/>
      <c r="PSS96" s="208"/>
      <c r="PSX96" s="209"/>
      <c r="PSY96" s="209"/>
      <c r="PSZ96" s="209"/>
      <c r="PTA96" s="210"/>
      <c r="PTB96" s="211"/>
      <c r="PTC96" s="209"/>
      <c r="PTE96" s="208"/>
      <c r="PTJ96" s="209"/>
      <c r="PTK96" s="209"/>
      <c r="PTL96" s="209"/>
      <c r="PTM96" s="210"/>
      <c r="PTN96" s="211"/>
      <c r="PTO96" s="209"/>
      <c r="PTQ96" s="208"/>
      <c r="PTV96" s="209"/>
      <c r="PTW96" s="209"/>
      <c r="PTX96" s="209"/>
      <c r="PTY96" s="210"/>
      <c r="PTZ96" s="211"/>
      <c r="PUA96" s="209"/>
      <c r="PUC96" s="208"/>
      <c r="PUH96" s="209"/>
      <c r="PUI96" s="209"/>
      <c r="PUJ96" s="209"/>
      <c r="PUK96" s="210"/>
      <c r="PUL96" s="211"/>
      <c r="PUM96" s="209"/>
      <c r="PUO96" s="208"/>
      <c r="PUT96" s="209"/>
      <c r="PUU96" s="209"/>
      <c r="PUV96" s="209"/>
      <c r="PUW96" s="210"/>
      <c r="PUX96" s="211"/>
      <c r="PUY96" s="209"/>
      <c r="PVA96" s="208"/>
      <c r="PVF96" s="209"/>
      <c r="PVG96" s="209"/>
      <c r="PVH96" s="209"/>
      <c r="PVI96" s="210"/>
      <c r="PVJ96" s="211"/>
      <c r="PVK96" s="209"/>
      <c r="PVM96" s="208"/>
      <c r="PVR96" s="209"/>
      <c r="PVS96" s="209"/>
      <c r="PVT96" s="209"/>
      <c r="PVU96" s="210"/>
      <c r="PVV96" s="211"/>
      <c r="PVW96" s="209"/>
      <c r="PVY96" s="208"/>
      <c r="PWD96" s="209"/>
      <c r="PWE96" s="209"/>
      <c r="PWF96" s="209"/>
      <c r="PWG96" s="210"/>
      <c r="PWH96" s="211"/>
      <c r="PWI96" s="209"/>
      <c r="PWK96" s="208"/>
      <c r="PWP96" s="209"/>
      <c r="PWQ96" s="209"/>
      <c r="PWR96" s="209"/>
      <c r="PWS96" s="210"/>
      <c r="PWT96" s="211"/>
      <c r="PWU96" s="209"/>
      <c r="PWW96" s="208"/>
      <c r="PXB96" s="209"/>
      <c r="PXC96" s="209"/>
      <c r="PXD96" s="209"/>
      <c r="PXE96" s="210"/>
      <c r="PXF96" s="211"/>
      <c r="PXG96" s="209"/>
      <c r="PXI96" s="208"/>
      <c r="PXN96" s="209"/>
      <c r="PXO96" s="209"/>
      <c r="PXP96" s="209"/>
      <c r="PXQ96" s="210"/>
      <c r="PXR96" s="211"/>
      <c r="PXS96" s="209"/>
      <c r="PXU96" s="208"/>
      <c r="PXZ96" s="209"/>
      <c r="PYA96" s="209"/>
      <c r="PYB96" s="209"/>
      <c r="PYC96" s="210"/>
      <c r="PYD96" s="211"/>
      <c r="PYE96" s="209"/>
      <c r="PYG96" s="208"/>
      <c r="PYL96" s="209"/>
      <c r="PYM96" s="209"/>
      <c r="PYN96" s="209"/>
      <c r="PYO96" s="210"/>
      <c r="PYP96" s="211"/>
      <c r="PYQ96" s="209"/>
      <c r="PYS96" s="208"/>
      <c r="PYX96" s="209"/>
      <c r="PYY96" s="209"/>
      <c r="PYZ96" s="209"/>
      <c r="PZA96" s="210"/>
      <c r="PZB96" s="211"/>
      <c r="PZC96" s="209"/>
      <c r="PZE96" s="208"/>
      <c r="PZJ96" s="209"/>
      <c r="PZK96" s="209"/>
      <c r="PZL96" s="209"/>
      <c r="PZM96" s="210"/>
      <c r="PZN96" s="211"/>
      <c r="PZO96" s="209"/>
      <c r="PZQ96" s="208"/>
      <c r="PZV96" s="209"/>
      <c r="PZW96" s="209"/>
      <c r="PZX96" s="209"/>
      <c r="PZY96" s="210"/>
      <c r="PZZ96" s="211"/>
      <c r="QAA96" s="209"/>
      <c r="QAC96" s="208"/>
      <c r="QAH96" s="209"/>
      <c r="QAI96" s="209"/>
      <c r="QAJ96" s="209"/>
      <c r="QAK96" s="210"/>
      <c r="QAL96" s="211"/>
      <c r="QAM96" s="209"/>
      <c r="QAO96" s="208"/>
      <c r="QAT96" s="209"/>
      <c r="QAU96" s="209"/>
      <c r="QAV96" s="209"/>
      <c r="QAW96" s="210"/>
      <c r="QAX96" s="211"/>
      <c r="QAY96" s="209"/>
      <c r="QBA96" s="208"/>
      <c r="QBF96" s="209"/>
      <c r="QBG96" s="209"/>
      <c r="QBH96" s="209"/>
      <c r="QBI96" s="210"/>
      <c r="QBJ96" s="211"/>
      <c r="QBK96" s="209"/>
      <c r="QBM96" s="208"/>
      <c r="QBR96" s="209"/>
      <c r="QBS96" s="209"/>
      <c r="QBT96" s="209"/>
      <c r="QBU96" s="210"/>
      <c r="QBV96" s="211"/>
      <c r="QBW96" s="209"/>
      <c r="QBY96" s="208"/>
      <c r="QCD96" s="209"/>
      <c r="QCE96" s="209"/>
      <c r="QCF96" s="209"/>
      <c r="QCG96" s="210"/>
      <c r="QCH96" s="211"/>
      <c r="QCI96" s="209"/>
      <c r="QCK96" s="208"/>
      <c r="QCP96" s="209"/>
      <c r="QCQ96" s="209"/>
      <c r="QCR96" s="209"/>
      <c r="QCS96" s="210"/>
      <c r="QCT96" s="211"/>
      <c r="QCU96" s="209"/>
      <c r="QCW96" s="208"/>
      <c r="QDB96" s="209"/>
      <c r="QDC96" s="209"/>
      <c r="QDD96" s="209"/>
      <c r="QDE96" s="210"/>
      <c r="QDF96" s="211"/>
      <c r="QDG96" s="209"/>
      <c r="QDI96" s="208"/>
      <c r="QDN96" s="209"/>
      <c r="QDO96" s="209"/>
      <c r="QDP96" s="209"/>
      <c r="QDQ96" s="210"/>
      <c r="QDR96" s="211"/>
      <c r="QDS96" s="209"/>
      <c r="QDU96" s="208"/>
      <c r="QDZ96" s="209"/>
      <c r="QEA96" s="209"/>
      <c r="QEB96" s="209"/>
      <c r="QEC96" s="210"/>
      <c r="QED96" s="211"/>
      <c r="QEE96" s="209"/>
      <c r="QEG96" s="208"/>
      <c r="QEL96" s="209"/>
      <c r="QEM96" s="209"/>
      <c r="QEN96" s="209"/>
      <c r="QEO96" s="210"/>
      <c r="QEP96" s="211"/>
      <c r="QEQ96" s="209"/>
      <c r="QES96" s="208"/>
      <c r="QEX96" s="209"/>
      <c r="QEY96" s="209"/>
      <c r="QEZ96" s="209"/>
      <c r="QFA96" s="210"/>
      <c r="QFB96" s="211"/>
      <c r="QFC96" s="209"/>
      <c r="QFE96" s="208"/>
      <c r="QFJ96" s="209"/>
      <c r="QFK96" s="209"/>
      <c r="QFL96" s="209"/>
      <c r="QFM96" s="210"/>
      <c r="QFN96" s="211"/>
      <c r="QFO96" s="209"/>
      <c r="QFQ96" s="208"/>
      <c r="QFV96" s="209"/>
      <c r="QFW96" s="209"/>
      <c r="QFX96" s="209"/>
      <c r="QFY96" s="210"/>
      <c r="QFZ96" s="211"/>
      <c r="QGA96" s="209"/>
      <c r="QGC96" s="208"/>
      <c r="QGH96" s="209"/>
      <c r="QGI96" s="209"/>
      <c r="QGJ96" s="209"/>
      <c r="QGK96" s="210"/>
      <c r="QGL96" s="211"/>
      <c r="QGM96" s="209"/>
      <c r="QGO96" s="208"/>
      <c r="QGT96" s="209"/>
      <c r="QGU96" s="209"/>
      <c r="QGV96" s="209"/>
      <c r="QGW96" s="210"/>
      <c r="QGX96" s="211"/>
      <c r="QGY96" s="209"/>
      <c r="QHA96" s="208"/>
      <c r="QHF96" s="209"/>
      <c r="QHG96" s="209"/>
      <c r="QHH96" s="209"/>
      <c r="QHI96" s="210"/>
      <c r="QHJ96" s="211"/>
      <c r="QHK96" s="209"/>
      <c r="QHM96" s="208"/>
      <c r="QHR96" s="209"/>
      <c r="QHS96" s="209"/>
      <c r="QHT96" s="209"/>
      <c r="QHU96" s="210"/>
      <c r="QHV96" s="211"/>
      <c r="QHW96" s="209"/>
      <c r="QHY96" s="208"/>
      <c r="QID96" s="209"/>
      <c r="QIE96" s="209"/>
      <c r="QIF96" s="209"/>
      <c r="QIG96" s="210"/>
      <c r="QIH96" s="211"/>
      <c r="QII96" s="209"/>
      <c r="QIK96" s="208"/>
      <c r="QIP96" s="209"/>
      <c r="QIQ96" s="209"/>
      <c r="QIR96" s="209"/>
      <c r="QIS96" s="210"/>
      <c r="QIT96" s="211"/>
      <c r="QIU96" s="209"/>
      <c r="QIW96" s="208"/>
      <c r="QJB96" s="209"/>
      <c r="QJC96" s="209"/>
      <c r="QJD96" s="209"/>
      <c r="QJE96" s="210"/>
      <c r="QJF96" s="211"/>
      <c r="QJG96" s="209"/>
      <c r="QJI96" s="208"/>
      <c r="QJN96" s="209"/>
      <c r="QJO96" s="209"/>
      <c r="QJP96" s="209"/>
      <c r="QJQ96" s="210"/>
      <c r="QJR96" s="211"/>
      <c r="QJS96" s="209"/>
      <c r="QJU96" s="208"/>
      <c r="QJZ96" s="209"/>
      <c r="QKA96" s="209"/>
      <c r="QKB96" s="209"/>
      <c r="QKC96" s="210"/>
      <c r="QKD96" s="211"/>
      <c r="QKE96" s="209"/>
      <c r="QKG96" s="208"/>
      <c r="QKL96" s="209"/>
      <c r="QKM96" s="209"/>
      <c r="QKN96" s="209"/>
      <c r="QKO96" s="210"/>
      <c r="QKP96" s="211"/>
      <c r="QKQ96" s="209"/>
      <c r="QKS96" s="208"/>
      <c r="QKX96" s="209"/>
      <c r="QKY96" s="209"/>
      <c r="QKZ96" s="209"/>
      <c r="QLA96" s="210"/>
      <c r="QLB96" s="211"/>
      <c r="QLC96" s="209"/>
      <c r="QLE96" s="208"/>
      <c r="QLJ96" s="209"/>
      <c r="QLK96" s="209"/>
      <c r="QLL96" s="209"/>
      <c r="QLM96" s="210"/>
      <c r="QLN96" s="211"/>
      <c r="QLO96" s="209"/>
      <c r="QLQ96" s="208"/>
      <c r="QLV96" s="209"/>
      <c r="QLW96" s="209"/>
      <c r="QLX96" s="209"/>
      <c r="QLY96" s="210"/>
      <c r="QLZ96" s="211"/>
      <c r="QMA96" s="209"/>
      <c r="QMC96" s="208"/>
      <c r="QMH96" s="209"/>
      <c r="QMI96" s="209"/>
      <c r="QMJ96" s="209"/>
      <c r="QMK96" s="210"/>
      <c r="QML96" s="211"/>
      <c r="QMM96" s="209"/>
      <c r="QMO96" s="208"/>
      <c r="QMT96" s="209"/>
      <c r="QMU96" s="209"/>
      <c r="QMV96" s="209"/>
      <c r="QMW96" s="210"/>
      <c r="QMX96" s="211"/>
      <c r="QMY96" s="209"/>
      <c r="QNA96" s="208"/>
      <c r="QNF96" s="209"/>
      <c r="QNG96" s="209"/>
      <c r="QNH96" s="209"/>
      <c r="QNI96" s="210"/>
      <c r="QNJ96" s="211"/>
      <c r="QNK96" s="209"/>
      <c r="QNM96" s="208"/>
      <c r="QNR96" s="209"/>
      <c r="QNS96" s="209"/>
      <c r="QNT96" s="209"/>
      <c r="QNU96" s="210"/>
      <c r="QNV96" s="211"/>
      <c r="QNW96" s="209"/>
      <c r="QNY96" s="208"/>
      <c r="QOD96" s="209"/>
      <c r="QOE96" s="209"/>
      <c r="QOF96" s="209"/>
      <c r="QOG96" s="210"/>
      <c r="QOH96" s="211"/>
      <c r="QOI96" s="209"/>
      <c r="QOK96" s="208"/>
      <c r="QOP96" s="209"/>
      <c r="QOQ96" s="209"/>
      <c r="QOR96" s="209"/>
      <c r="QOS96" s="210"/>
      <c r="QOT96" s="211"/>
      <c r="QOU96" s="209"/>
      <c r="QOW96" s="208"/>
      <c r="QPB96" s="209"/>
      <c r="QPC96" s="209"/>
      <c r="QPD96" s="209"/>
      <c r="QPE96" s="210"/>
      <c r="QPF96" s="211"/>
      <c r="QPG96" s="209"/>
      <c r="QPI96" s="208"/>
      <c r="QPN96" s="209"/>
      <c r="QPO96" s="209"/>
      <c r="QPP96" s="209"/>
      <c r="QPQ96" s="210"/>
      <c r="QPR96" s="211"/>
      <c r="QPS96" s="209"/>
      <c r="QPU96" s="208"/>
      <c r="QPZ96" s="209"/>
      <c r="QQA96" s="209"/>
      <c r="QQB96" s="209"/>
      <c r="QQC96" s="210"/>
      <c r="QQD96" s="211"/>
      <c r="QQE96" s="209"/>
      <c r="QQG96" s="208"/>
      <c r="QQL96" s="209"/>
      <c r="QQM96" s="209"/>
      <c r="QQN96" s="209"/>
      <c r="QQO96" s="210"/>
      <c r="QQP96" s="211"/>
      <c r="QQQ96" s="209"/>
      <c r="QQS96" s="208"/>
      <c r="QQX96" s="209"/>
      <c r="QQY96" s="209"/>
      <c r="QQZ96" s="209"/>
      <c r="QRA96" s="210"/>
      <c r="QRB96" s="211"/>
      <c r="QRC96" s="209"/>
      <c r="QRE96" s="208"/>
      <c r="QRJ96" s="209"/>
      <c r="QRK96" s="209"/>
      <c r="QRL96" s="209"/>
      <c r="QRM96" s="210"/>
      <c r="QRN96" s="211"/>
      <c r="QRO96" s="209"/>
      <c r="QRQ96" s="208"/>
      <c r="QRV96" s="209"/>
      <c r="QRW96" s="209"/>
      <c r="QRX96" s="209"/>
      <c r="QRY96" s="210"/>
      <c r="QRZ96" s="211"/>
      <c r="QSA96" s="209"/>
      <c r="QSC96" s="208"/>
      <c r="QSH96" s="209"/>
      <c r="QSI96" s="209"/>
      <c r="QSJ96" s="209"/>
      <c r="QSK96" s="210"/>
      <c r="QSL96" s="211"/>
      <c r="QSM96" s="209"/>
      <c r="QSO96" s="208"/>
      <c r="QST96" s="209"/>
      <c r="QSU96" s="209"/>
      <c r="QSV96" s="209"/>
      <c r="QSW96" s="210"/>
      <c r="QSX96" s="211"/>
      <c r="QSY96" s="209"/>
      <c r="QTA96" s="208"/>
      <c r="QTF96" s="209"/>
      <c r="QTG96" s="209"/>
      <c r="QTH96" s="209"/>
      <c r="QTI96" s="210"/>
      <c r="QTJ96" s="211"/>
      <c r="QTK96" s="209"/>
      <c r="QTM96" s="208"/>
      <c r="QTR96" s="209"/>
      <c r="QTS96" s="209"/>
      <c r="QTT96" s="209"/>
      <c r="QTU96" s="210"/>
      <c r="QTV96" s="211"/>
      <c r="QTW96" s="209"/>
      <c r="QTY96" s="208"/>
      <c r="QUD96" s="209"/>
      <c r="QUE96" s="209"/>
      <c r="QUF96" s="209"/>
      <c r="QUG96" s="210"/>
      <c r="QUH96" s="211"/>
      <c r="QUI96" s="209"/>
      <c r="QUK96" s="208"/>
      <c r="QUP96" s="209"/>
      <c r="QUQ96" s="209"/>
      <c r="QUR96" s="209"/>
      <c r="QUS96" s="210"/>
      <c r="QUT96" s="211"/>
      <c r="QUU96" s="209"/>
      <c r="QUW96" s="208"/>
      <c r="QVB96" s="209"/>
      <c r="QVC96" s="209"/>
      <c r="QVD96" s="209"/>
      <c r="QVE96" s="210"/>
      <c r="QVF96" s="211"/>
      <c r="QVG96" s="209"/>
      <c r="QVI96" s="208"/>
      <c r="QVN96" s="209"/>
      <c r="QVO96" s="209"/>
      <c r="QVP96" s="209"/>
      <c r="QVQ96" s="210"/>
      <c r="QVR96" s="211"/>
      <c r="QVS96" s="209"/>
      <c r="QVU96" s="208"/>
      <c r="QVZ96" s="209"/>
      <c r="QWA96" s="209"/>
      <c r="QWB96" s="209"/>
      <c r="QWC96" s="210"/>
      <c r="QWD96" s="211"/>
      <c r="QWE96" s="209"/>
      <c r="QWG96" s="208"/>
      <c r="QWL96" s="209"/>
      <c r="QWM96" s="209"/>
      <c r="QWN96" s="209"/>
      <c r="QWO96" s="210"/>
      <c r="QWP96" s="211"/>
      <c r="QWQ96" s="209"/>
      <c r="QWS96" s="208"/>
      <c r="QWX96" s="209"/>
      <c r="QWY96" s="209"/>
      <c r="QWZ96" s="209"/>
      <c r="QXA96" s="210"/>
      <c r="QXB96" s="211"/>
      <c r="QXC96" s="209"/>
      <c r="QXE96" s="208"/>
      <c r="QXJ96" s="209"/>
      <c r="QXK96" s="209"/>
      <c r="QXL96" s="209"/>
      <c r="QXM96" s="210"/>
      <c r="QXN96" s="211"/>
      <c r="QXO96" s="209"/>
      <c r="QXQ96" s="208"/>
      <c r="QXV96" s="209"/>
      <c r="QXW96" s="209"/>
      <c r="QXX96" s="209"/>
      <c r="QXY96" s="210"/>
      <c r="QXZ96" s="211"/>
      <c r="QYA96" s="209"/>
      <c r="QYC96" s="208"/>
      <c r="QYH96" s="209"/>
      <c r="QYI96" s="209"/>
      <c r="QYJ96" s="209"/>
      <c r="QYK96" s="210"/>
      <c r="QYL96" s="211"/>
      <c r="QYM96" s="209"/>
      <c r="QYO96" s="208"/>
      <c r="QYT96" s="209"/>
      <c r="QYU96" s="209"/>
      <c r="QYV96" s="209"/>
      <c r="QYW96" s="210"/>
      <c r="QYX96" s="211"/>
      <c r="QYY96" s="209"/>
      <c r="QZA96" s="208"/>
      <c r="QZF96" s="209"/>
      <c r="QZG96" s="209"/>
      <c r="QZH96" s="209"/>
      <c r="QZI96" s="210"/>
      <c r="QZJ96" s="211"/>
      <c r="QZK96" s="209"/>
      <c r="QZM96" s="208"/>
      <c r="QZR96" s="209"/>
      <c r="QZS96" s="209"/>
      <c r="QZT96" s="209"/>
      <c r="QZU96" s="210"/>
      <c r="QZV96" s="211"/>
      <c r="QZW96" s="209"/>
      <c r="QZY96" s="208"/>
      <c r="RAD96" s="209"/>
      <c r="RAE96" s="209"/>
      <c r="RAF96" s="209"/>
      <c r="RAG96" s="210"/>
      <c r="RAH96" s="211"/>
      <c r="RAI96" s="209"/>
      <c r="RAK96" s="208"/>
      <c r="RAP96" s="209"/>
      <c r="RAQ96" s="209"/>
      <c r="RAR96" s="209"/>
      <c r="RAS96" s="210"/>
      <c r="RAT96" s="211"/>
      <c r="RAU96" s="209"/>
      <c r="RAW96" s="208"/>
      <c r="RBB96" s="209"/>
      <c r="RBC96" s="209"/>
      <c r="RBD96" s="209"/>
      <c r="RBE96" s="210"/>
      <c r="RBF96" s="211"/>
      <c r="RBG96" s="209"/>
      <c r="RBI96" s="208"/>
      <c r="RBN96" s="209"/>
      <c r="RBO96" s="209"/>
      <c r="RBP96" s="209"/>
      <c r="RBQ96" s="210"/>
      <c r="RBR96" s="211"/>
      <c r="RBS96" s="209"/>
      <c r="RBU96" s="208"/>
      <c r="RBZ96" s="209"/>
      <c r="RCA96" s="209"/>
      <c r="RCB96" s="209"/>
      <c r="RCC96" s="210"/>
      <c r="RCD96" s="211"/>
      <c r="RCE96" s="209"/>
      <c r="RCG96" s="208"/>
      <c r="RCL96" s="209"/>
      <c r="RCM96" s="209"/>
      <c r="RCN96" s="209"/>
      <c r="RCO96" s="210"/>
      <c r="RCP96" s="211"/>
      <c r="RCQ96" s="209"/>
      <c r="RCS96" s="208"/>
      <c r="RCX96" s="209"/>
      <c r="RCY96" s="209"/>
      <c r="RCZ96" s="209"/>
      <c r="RDA96" s="210"/>
      <c r="RDB96" s="211"/>
      <c r="RDC96" s="209"/>
      <c r="RDE96" s="208"/>
      <c r="RDJ96" s="209"/>
      <c r="RDK96" s="209"/>
      <c r="RDL96" s="209"/>
      <c r="RDM96" s="210"/>
      <c r="RDN96" s="211"/>
      <c r="RDO96" s="209"/>
      <c r="RDQ96" s="208"/>
      <c r="RDV96" s="209"/>
      <c r="RDW96" s="209"/>
      <c r="RDX96" s="209"/>
      <c r="RDY96" s="210"/>
      <c r="RDZ96" s="211"/>
      <c r="REA96" s="209"/>
      <c r="REC96" s="208"/>
      <c r="REH96" s="209"/>
      <c r="REI96" s="209"/>
      <c r="REJ96" s="209"/>
      <c r="REK96" s="210"/>
      <c r="REL96" s="211"/>
      <c r="REM96" s="209"/>
      <c r="REO96" s="208"/>
      <c r="RET96" s="209"/>
      <c r="REU96" s="209"/>
      <c r="REV96" s="209"/>
      <c r="REW96" s="210"/>
      <c r="REX96" s="211"/>
      <c r="REY96" s="209"/>
      <c r="RFA96" s="208"/>
      <c r="RFF96" s="209"/>
      <c r="RFG96" s="209"/>
      <c r="RFH96" s="209"/>
      <c r="RFI96" s="210"/>
      <c r="RFJ96" s="211"/>
      <c r="RFK96" s="209"/>
      <c r="RFM96" s="208"/>
      <c r="RFR96" s="209"/>
      <c r="RFS96" s="209"/>
      <c r="RFT96" s="209"/>
      <c r="RFU96" s="210"/>
      <c r="RFV96" s="211"/>
      <c r="RFW96" s="209"/>
      <c r="RFY96" s="208"/>
      <c r="RGD96" s="209"/>
      <c r="RGE96" s="209"/>
      <c r="RGF96" s="209"/>
      <c r="RGG96" s="210"/>
      <c r="RGH96" s="211"/>
      <c r="RGI96" s="209"/>
      <c r="RGK96" s="208"/>
      <c r="RGP96" s="209"/>
      <c r="RGQ96" s="209"/>
      <c r="RGR96" s="209"/>
      <c r="RGS96" s="210"/>
      <c r="RGT96" s="211"/>
      <c r="RGU96" s="209"/>
      <c r="RGW96" s="208"/>
      <c r="RHB96" s="209"/>
      <c r="RHC96" s="209"/>
      <c r="RHD96" s="209"/>
      <c r="RHE96" s="210"/>
      <c r="RHF96" s="211"/>
      <c r="RHG96" s="209"/>
      <c r="RHI96" s="208"/>
      <c r="RHN96" s="209"/>
      <c r="RHO96" s="209"/>
      <c r="RHP96" s="209"/>
      <c r="RHQ96" s="210"/>
      <c r="RHR96" s="211"/>
      <c r="RHS96" s="209"/>
      <c r="RHU96" s="208"/>
      <c r="RHZ96" s="209"/>
      <c r="RIA96" s="209"/>
      <c r="RIB96" s="209"/>
      <c r="RIC96" s="210"/>
      <c r="RID96" s="211"/>
      <c r="RIE96" s="209"/>
      <c r="RIG96" s="208"/>
      <c r="RIL96" s="209"/>
      <c r="RIM96" s="209"/>
      <c r="RIN96" s="209"/>
      <c r="RIO96" s="210"/>
      <c r="RIP96" s="211"/>
      <c r="RIQ96" s="209"/>
      <c r="RIS96" s="208"/>
      <c r="RIX96" s="209"/>
      <c r="RIY96" s="209"/>
      <c r="RIZ96" s="209"/>
      <c r="RJA96" s="210"/>
      <c r="RJB96" s="211"/>
      <c r="RJC96" s="209"/>
      <c r="RJE96" s="208"/>
      <c r="RJJ96" s="209"/>
      <c r="RJK96" s="209"/>
      <c r="RJL96" s="209"/>
      <c r="RJM96" s="210"/>
      <c r="RJN96" s="211"/>
      <c r="RJO96" s="209"/>
      <c r="RJQ96" s="208"/>
      <c r="RJV96" s="209"/>
      <c r="RJW96" s="209"/>
      <c r="RJX96" s="209"/>
      <c r="RJY96" s="210"/>
      <c r="RJZ96" s="211"/>
      <c r="RKA96" s="209"/>
      <c r="RKC96" s="208"/>
      <c r="RKH96" s="209"/>
      <c r="RKI96" s="209"/>
      <c r="RKJ96" s="209"/>
      <c r="RKK96" s="210"/>
      <c r="RKL96" s="211"/>
      <c r="RKM96" s="209"/>
      <c r="RKO96" s="208"/>
      <c r="RKT96" s="209"/>
      <c r="RKU96" s="209"/>
      <c r="RKV96" s="209"/>
      <c r="RKW96" s="210"/>
      <c r="RKX96" s="211"/>
      <c r="RKY96" s="209"/>
      <c r="RLA96" s="208"/>
      <c r="RLF96" s="209"/>
      <c r="RLG96" s="209"/>
      <c r="RLH96" s="209"/>
      <c r="RLI96" s="210"/>
      <c r="RLJ96" s="211"/>
      <c r="RLK96" s="209"/>
      <c r="RLM96" s="208"/>
      <c r="RLR96" s="209"/>
      <c r="RLS96" s="209"/>
      <c r="RLT96" s="209"/>
      <c r="RLU96" s="210"/>
      <c r="RLV96" s="211"/>
      <c r="RLW96" s="209"/>
      <c r="RLY96" s="208"/>
      <c r="RMD96" s="209"/>
      <c r="RME96" s="209"/>
      <c r="RMF96" s="209"/>
      <c r="RMG96" s="210"/>
      <c r="RMH96" s="211"/>
      <c r="RMI96" s="209"/>
      <c r="RMK96" s="208"/>
      <c r="RMP96" s="209"/>
      <c r="RMQ96" s="209"/>
      <c r="RMR96" s="209"/>
      <c r="RMS96" s="210"/>
      <c r="RMT96" s="211"/>
      <c r="RMU96" s="209"/>
      <c r="RMW96" s="208"/>
      <c r="RNB96" s="209"/>
      <c r="RNC96" s="209"/>
      <c r="RND96" s="209"/>
      <c r="RNE96" s="210"/>
      <c r="RNF96" s="211"/>
      <c r="RNG96" s="209"/>
      <c r="RNI96" s="208"/>
      <c r="RNN96" s="209"/>
      <c r="RNO96" s="209"/>
      <c r="RNP96" s="209"/>
      <c r="RNQ96" s="210"/>
      <c r="RNR96" s="211"/>
      <c r="RNS96" s="209"/>
      <c r="RNU96" s="208"/>
      <c r="RNZ96" s="209"/>
      <c r="ROA96" s="209"/>
      <c r="ROB96" s="209"/>
      <c r="ROC96" s="210"/>
      <c r="ROD96" s="211"/>
      <c r="ROE96" s="209"/>
      <c r="ROG96" s="208"/>
      <c r="ROL96" s="209"/>
      <c r="ROM96" s="209"/>
      <c r="RON96" s="209"/>
      <c r="ROO96" s="210"/>
      <c r="ROP96" s="211"/>
      <c r="ROQ96" s="209"/>
      <c r="ROS96" s="208"/>
      <c r="ROX96" s="209"/>
      <c r="ROY96" s="209"/>
      <c r="ROZ96" s="209"/>
      <c r="RPA96" s="210"/>
      <c r="RPB96" s="211"/>
      <c r="RPC96" s="209"/>
      <c r="RPE96" s="208"/>
      <c r="RPJ96" s="209"/>
      <c r="RPK96" s="209"/>
      <c r="RPL96" s="209"/>
      <c r="RPM96" s="210"/>
      <c r="RPN96" s="211"/>
      <c r="RPO96" s="209"/>
      <c r="RPQ96" s="208"/>
      <c r="RPV96" s="209"/>
      <c r="RPW96" s="209"/>
      <c r="RPX96" s="209"/>
      <c r="RPY96" s="210"/>
      <c r="RPZ96" s="211"/>
      <c r="RQA96" s="209"/>
      <c r="RQC96" s="208"/>
      <c r="RQH96" s="209"/>
      <c r="RQI96" s="209"/>
      <c r="RQJ96" s="209"/>
      <c r="RQK96" s="210"/>
      <c r="RQL96" s="211"/>
      <c r="RQM96" s="209"/>
      <c r="RQO96" s="208"/>
      <c r="RQT96" s="209"/>
      <c r="RQU96" s="209"/>
      <c r="RQV96" s="209"/>
      <c r="RQW96" s="210"/>
      <c r="RQX96" s="211"/>
      <c r="RQY96" s="209"/>
      <c r="RRA96" s="208"/>
      <c r="RRF96" s="209"/>
      <c r="RRG96" s="209"/>
      <c r="RRH96" s="209"/>
      <c r="RRI96" s="210"/>
      <c r="RRJ96" s="211"/>
      <c r="RRK96" s="209"/>
      <c r="RRM96" s="208"/>
      <c r="RRR96" s="209"/>
      <c r="RRS96" s="209"/>
      <c r="RRT96" s="209"/>
      <c r="RRU96" s="210"/>
      <c r="RRV96" s="211"/>
      <c r="RRW96" s="209"/>
      <c r="RRY96" s="208"/>
      <c r="RSD96" s="209"/>
      <c r="RSE96" s="209"/>
      <c r="RSF96" s="209"/>
      <c r="RSG96" s="210"/>
      <c r="RSH96" s="211"/>
      <c r="RSI96" s="209"/>
      <c r="RSK96" s="208"/>
      <c r="RSP96" s="209"/>
      <c r="RSQ96" s="209"/>
      <c r="RSR96" s="209"/>
      <c r="RSS96" s="210"/>
      <c r="RST96" s="211"/>
      <c r="RSU96" s="209"/>
      <c r="RSW96" s="208"/>
      <c r="RTB96" s="209"/>
      <c r="RTC96" s="209"/>
      <c r="RTD96" s="209"/>
      <c r="RTE96" s="210"/>
      <c r="RTF96" s="211"/>
      <c r="RTG96" s="209"/>
      <c r="RTI96" s="208"/>
      <c r="RTN96" s="209"/>
      <c r="RTO96" s="209"/>
      <c r="RTP96" s="209"/>
      <c r="RTQ96" s="210"/>
      <c r="RTR96" s="211"/>
      <c r="RTS96" s="209"/>
      <c r="RTU96" s="208"/>
      <c r="RTZ96" s="209"/>
      <c r="RUA96" s="209"/>
      <c r="RUB96" s="209"/>
      <c r="RUC96" s="210"/>
      <c r="RUD96" s="211"/>
      <c r="RUE96" s="209"/>
      <c r="RUG96" s="208"/>
      <c r="RUL96" s="209"/>
      <c r="RUM96" s="209"/>
      <c r="RUN96" s="209"/>
      <c r="RUO96" s="210"/>
      <c r="RUP96" s="211"/>
      <c r="RUQ96" s="209"/>
      <c r="RUS96" s="208"/>
      <c r="RUX96" s="209"/>
      <c r="RUY96" s="209"/>
      <c r="RUZ96" s="209"/>
      <c r="RVA96" s="210"/>
      <c r="RVB96" s="211"/>
      <c r="RVC96" s="209"/>
      <c r="RVE96" s="208"/>
      <c r="RVJ96" s="209"/>
      <c r="RVK96" s="209"/>
      <c r="RVL96" s="209"/>
      <c r="RVM96" s="210"/>
      <c r="RVN96" s="211"/>
      <c r="RVO96" s="209"/>
      <c r="RVQ96" s="208"/>
      <c r="RVV96" s="209"/>
      <c r="RVW96" s="209"/>
      <c r="RVX96" s="209"/>
      <c r="RVY96" s="210"/>
      <c r="RVZ96" s="211"/>
      <c r="RWA96" s="209"/>
      <c r="RWC96" s="208"/>
      <c r="RWH96" s="209"/>
      <c r="RWI96" s="209"/>
      <c r="RWJ96" s="209"/>
      <c r="RWK96" s="210"/>
      <c r="RWL96" s="211"/>
      <c r="RWM96" s="209"/>
      <c r="RWO96" s="208"/>
      <c r="RWT96" s="209"/>
      <c r="RWU96" s="209"/>
      <c r="RWV96" s="209"/>
      <c r="RWW96" s="210"/>
      <c r="RWX96" s="211"/>
      <c r="RWY96" s="209"/>
      <c r="RXA96" s="208"/>
      <c r="RXF96" s="209"/>
      <c r="RXG96" s="209"/>
      <c r="RXH96" s="209"/>
      <c r="RXI96" s="210"/>
      <c r="RXJ96" s="211"/>
      <c r="RXK96" s="209"/>
      <c r="RXM96" s="208"/>
      <c r="RXR96" s="209"/>
      <c r="RXS96" s="209"/>
      <c r="RXT96" s="209"/>
      <c r="RXU96" s="210"/>
      <c r="RXV96" s="211"/>
      <c r="RXW96" s="209"/>
      <c r="RXY96" s="208"/>
      <c r="RYD96" s="209"/>
      <c r="RYE96" s="209"/>
      <c r="RYF96" s="209"/>
      <c r="RYG96" s="210"/>
      <c r="RYH96" s="211"/>
      <c r="RYI96" s="209"/>
      <c r="RYK96" s="208"/>
      <c r="RYP96" s="209"/>
      <c r="RYQ96" s="209"/>
      <c r="RYR96" s="209"/>
      <c r="RYS96" s="210"/>
      <c r="RYT96" s="211"/>
      <c r="RYU96" s="209"/>
      <c r="RYW96" s="208"/>
      <c r="RZB96" s="209"/>
      <c r="RZC96" s="209"/>
      <c r="RZD96" s="209"/>
      <c r="RZE96" s="210"/>
      <c r="RZF96" s="211"/>
      <c r="RZG96" s="209"/>
      <c r="RZI96" s="208"/>
      <c r="RZN96" s="209"/>
      <c r="RZO96" s="209"/>
      <c r="RZP96" s="209"/>
      <c r="RZQ96" s="210"/>
      <c r="RZR96" s="211"/>
      <c r="RZS96" s="209"/>
      <c r="RZU96" s="208"/>
      <c r="RZZ96" s="209"/>
      <c r="SAA96" s="209"/>
      <c r="SAB96" s="209"/>
      <c r="SAC96" s="210"/>
      <c r="SAD96" s="211"/>
      <c r="SAE96" s="209"/>
      <c r="SAG96" s="208"/>
      <c r="SAL96" s="209"/>
      <c r="SAM96" s="209"/>
      <c r="SAN96" s="209"/>
      <c r="SAO96" s="210"/>
      <c r="SAP96" s="211"/>
      <c r="SAQ96" s="209"/>
      <c r="SAS96" s="208"/>
      <c r="SAX96" s="209"/>
      <c r="SAY96" s="209"/>
      <c r="SAZ96" s="209"/>
      <c r="SBA96" s="210"/>
      <c r="SBB96" s="211"/>
      <c r="SBC96" s="209"/>
      <c r="SBE96" s="208"/>
      <c r="SBJ96" s="209"/>
      <c r="SBK96" s="209"/>
      <c r="SBL96" s="209"/>
      <c r="SBM96" s="210"/>
      <c r="SBN96" s="211"/>
      <c r="SBO96" s="209"/>
      <c r="SBQ96" s="208"/>
      <c r="SBV96" s="209"/>
      <c r="SBW96" s="209"/>
      <c r="SBX96" s="209"/>
      <c r="SBY96" s="210"/>
      <c r="SBZ96" s="211"/>
      <c r="SCA96" s="209"/>
      <c r="SCC96" s="208"/>
      <c r="SCH96" s="209"/>
      <c r="SCI96" s="209"/>
      <c r="SCJ96" s="209"/>
      <c r="SCK96" s="210"/>
      <c r="SCL96" s="211"/>
      <c r="SCM96" s="209"/>
      <c r="SCO96" s="208"/>
      <c r="SCT96" s="209"/>
      <c r="SCU96" s="209"/>
      <c r="SCV96" s="209"/>
      <c r="SCW96" s="210"/>
      <c r="SCX96" s="211"/>
      <c r="SCY96" s="209"/>
      <c r="SDA96" s="208"/>
      <c r="SDF96" s="209"/>
      <c r="SDG96" s="209"/>
      <c r="SDH96" s="209"/>
      <c r="SDI96" s="210"/>
      <c r="SDJ96" s="211"/>
      <c r="SDK96" s="209"/>
      <c r="SDM96" s="208"/>
      <c r="SDR96" s="209"/>
      <c r="SDS96" s="209"/>
      <c r="SDT96" s="209"/>
      <c r="SDU96" s="210"/>
      <c r="SDV96" s="211"/>
      <c r="SDW96" s="209"/>
      <c r="SDY96" s="208"/>
      <c r="SED96" s="209"/>
      <c r="SEE96" s="209"/>
      <c r="SEF96" s="209"/>
      <c r="SEG96" s="210"/>
      <c r="SEH96" s="211"/>
      <c r="SEI96" s="209"/>
      <c r="SEK96" s="208"/>
      <c r="SEP96" s="209"/>
      <c r="SEQ96" s="209"/>
      <c r="SER96" s="209"/>
      <c r="SES96" s="210"/>
      <c r="SET96" s="211"/>
      <c r="SEU96" s="209"/>
      <c r="SEW96" s="208"/>
      <c r="SFB96" s="209"/>
      <c r="SFC96" s="209"/>
      <c r="SFD96" s="209"/>
      <c r="SFE96" s="210"/>
      <c r="SFF96" s="211"/>
      <c r="SFG96" s="209"/>
      <c r="SFI96" s="208"/>
      <c r="SFN96" s="209"/>
      <c r="SFO96" s="209"/>
      <c r="SFP96" s="209"/>
      <c r="SFQ96" s="210"/>
      <c r="SFR96" s="211"/>
      <c r="SFS96" s="209"/>
      <c r="SFU96" s="208"/>
      <c r="SFZ96" s="209"/>
      <c r="SGA96" s="209"/>
      <c r="SGB96" s="209"/>
      <c r="SGC96" s="210"/>
      <c r="SGD96" s="211"/>
      <c r="SGE96" s="209"/>
      <c r="SGG96" s="208"/>
      <c r="SGL96" s="209"/>
      <c r="SGM96" s="209"/>
      <c r="SGN96" s="209"/>
      <c r="SGO96" s="210"/>
      <c r="SGP96" s="211"/>
      <c r="SGQ96" s="209"/>
      <c r="SGS96" s="208"/>
      <c r="SGX96" s="209"/>
      <c r="SGY96" s="209"/>
      <c r="SGZ96" s="209"/>
      <c r="SHA96" s="210"/>
      <c r="SHB96" s="211"/>
      <c r="SHC96" s="209"/>
      <c r="SHE96" s="208"/>
      <c r="SHJ96" s="209"/>
      <c r="SHK96" s="209"/>
      <c r="SHL96" s="209"/>
      <c r="SHM96" s="210"/>
      <c r="SHN96" s="211"/>
      <c r="SHO96" s="209"/>
      <c r="SHQ96" s="208"/>
      <c r="SHV96" s="209"/>
      <c r="SHW96" s="209"/>
      <c r="SHX96" s="209"/>
      <c r="SHY96" s="210"/>
      <c r="SHZ96" s="211"/>
      <c r="SIA96" s="209"/>
      <c r="SIC96" s="208"/>
      <c r="SIH96" s="209"/>
      <c r="SII96" s="209"/>
      <c r="SIJ96" s="209"/>
      <c r="SIK96" s="210"/>
      <c r="SIL96" s="211"/>
      <c r="SIM96" s="209"/>
      <c r="SIO96" s="208"/>
      <c r="SIT96" s="209"/>
      <c r="SIU96" s="209"/>
      <c r="SIV96" s="209"/>
      <c r="SIW96" s="210"/>
      <c r="SIX96" s="211"/>
      <c r="SIY96" s="209"/>
      <c r="SJA96" s="208"/>
      <c r="SJF96" s="209"/>
      <c r="SJG96" s="209"/>
      <c r="SJH96" s="209"/>
      <c r="SJI96" s="210"/>
      <c r="SJJ96" s="211"/>
      <c r="SJK96" s="209"/>
      <c r="SJM96" s="208"/>
      <c r="SJR96" s="209"/>
      <c r="SJS96" s="209"/>
      <c r="SJT96" s="209"/>
      <c r="SJU96" s="210"/>
      <c r="SJV96" s="211"/>
      <c r="SJW96" s="209"/>
      <c r="SJY96" s="208"/>
      <c r="SKD96" s="209"/>
      <c r="SKE96" s="209"/>
      <c r="SKF96" s="209"/>
      <c r="SKG96" s="210"/>
      <c r="SKH96" s="211"/>
      <c r="SKI96" s="209"/>
      <c r="SKK96" s="208"/>
      <c r="SKP96" s="209"/>
      <c r="SKQ96" s="209"/>
      <c r="SKR96" s="209"/>
      <c r="SKS96" s="210"/>
      <c r="SKT96" s="211"/>
      <c r="SKU96" s="209"/>
      <c r="SKW96" s="208"/>
      <c r="SLB96" s="209"/>
      <c r="SLC96" s="209"/>
      <c r="SLD96" s="209"/>
      <c r="SLE96" s="210"/>
      <c r="SLF96" s="211"/>
      <c r="SLG96" s="209"/>
      <c r="SLI96" s="208"/>
      <c r="SLN96" s="209"/>
      <c r="SLO96" s="209"/>
      <c r="SLP96" s="209"/>
      <c r="SLQ96" s="210"/>
      <c r="SLR96" s="211"/>
      <c r="SLS96" s="209"/>
      <c r="SLU96" s="208"/>
      <c r="SLZ96" s="209"/>
      <c r="SMA96" s="209"/>
      <c r="SMB96" s="209"/>
      <c r="SMC96" s="210"/>
      <c r="SMD96" s="211"/>
      <c r="SME96" s="209"/>
      <c r="SMG96" s="208"/>
      <c r="SML96" s="209"/>
      <c r="SMM96" s="209"/>
      <c r="SMN96" s="209"/>
      <c r="SMO96" s="210"/>
      <c r="SMP96" s="211"/>
      <c r="SMQ96" s="209"/>
      <c r="SMS96" s="208"/>
      <c r="SMX96" s="209"/>
      <c r="SMY96" s="209"/>
      <c r="SMZ96" s="209"/>
      <c r="SNA96" s="210"/>
      <c r="SNB96" s="211"/>
      <c r="SNC96" s="209"/>
      <c r="SNE96" s="208"/>
      <c r="SNJ96" s="209"/>
      <c r="SNK96" s="209"/>
      <c r="SNL96" s="209"/>
      <c r="SNM96" s="210"/>
      <c r="SNN96" s="211"/>
      <c r="SNO96" s="209"/>
      <c r="SNQ96" s="208"/>
      <c r="SNV96" s="209"/>
      <c r="SNW96" s="209"/>
      <c r="SNX96" s="209"/>
      <c r="SNY96" s="210"/>
      <c r="SNZ96" s="211"/>
      <c r="SOA96" s="209"/>
      <c r="SOC96" s="208"/>
      <c r="SOH96" s="209"/>
      <c r="SOI96" s="209"/>
      <c r="SOJ96" s="209"/>
      <c r="SOK96" s="210"/>
      <c r="SOL96" s="211"/>
      <c r="SOM96" s="209"/>
      <c r="SOO96" s="208"/>
      <c r="SOT96" s="209"/>
      <c r="SOU96" s="209"/>
      <c r="SOV96" s="209"/>
      <c r="SOW96" s="210"/>
      <c r="SOX96" s="211"/>
      <c r="SOY96" s="209"/>
      <c r="SPA96" s="208"/>
      <c r="SPF96" s="209"/>
      <c r="SPG96" s="209"/>
      <c r="SPH96" s="209"/>
      <c r="SPI96" s="210"/>
      <c r="SPJ96" s="211"/>
      <c r="SPK96" s="209"/>
      <c r="SPM96" s="208"/>
      <c r="SPR96" s="209"/>
      <c r="SPS96" s="209"/>
      <c r="SPT96" s="209"/>
      <c r="SPU96" s="210"/>
      <c r="SPV96" s="211"/>
      <c r="SPW96" s="209"/>
      <c r="SPY96" s="208"/>
      <c r="SQD96" s="209"/>
      <c r="SQE96" s="209"/>
      <c r="SQF96" s="209"/>
      <c r="SQG96" s="210"/>
      <c r="SQH96" s="211"/>
      <c r="SQI96" s="209"/>
      <c r="SQK96" s="208"/>
      <c r="SQP96" s="209"/>
      <c r="SQQ96" s="209"/>
      <c r="SQR96" s="209"/>
      <c r="SQS96" s="210"/>
      <c r="SQT96" s="211"/>
      <c r="SQU96" s="209"/>
      <c r="SQW96" s="208"/>
      <c r="SRB96" s="209"/>
      <c r="SRC96" s="209"/>
      <c r="SRD96" s="209"/>
      <c r="SRE96" s="210"/>
      <c r="SRF96" s="211"/>
      <c r="SRG96" s="209"/>
      <c r="SRI96" s="208"/>
      <c r="SRN96" s="209"/>
      <c r="SRO96" s="209"/>
      <c r="SRP96" s="209"/>
      <c r="SRQ96" s="210"/>
      <c r="SRR96" s="211"/>
      <c r="SRS96" s="209"/>
      <c r="SRU96" s="208"/>
      <c r="SRZ96" s="209"/>
      <c r="SSA96" s="209"/>
      <c r="SSB96" s="209"/>
      <c r="SSC96" s="210"/>
      <c r="SSD96" s="211"/>
      <c r="SSE96" s="209"/>
      <c r="SSG96" s="208"/>
      <c r="SSL96" s="209"/>
      <c r="SSM96" s="209"/>
      <c r="SSN96" s="209"/>
      <c r="SSO96" s="210"/>
      <c r="SSP96" s="211"/>
      <c r="SSQ96" s="209"/>
      <c r="SSS96" s="208"/>
      <c r="SSX96" s="209"/>
      <c r="SSY96" s="209"/>
      <c r="SSZ96" s="209"/>
      <c r="STA96" s="210"/>
      <c r="STB96" s="211"/>
      <c r="STC96" s="209"/>
      <c r="STE96" s="208"/>
      <c r="STJ96" s="209"/>
      <c r="STK96" s="209"/>
      <c r="STL96" s="209"/>
      <c r="STM96" s="210"/>
      <c r="STN96" s="211"/>
      <c r="STO96" s="209"/>
      <c r="STQ96" s="208"/>
      <c r="STV96" s="209"/>
      <c r="STW96" s="209"/>
      <c r="STX96" s="209"/>
      <c r="STY96" s="210"/>
      <c r="STZ96" s="211"/>
      <c r="SUA96" s="209"/>
      <c r="SUC96" s="208"/>
      <c r="SUH96" s="209"/>
      <c r="SUI96" s="209"/>
      <c r="SUJ96" s="209"/>
      <c r="SUK96" s="210"/>
      <c r="SUL96" s="211"/>
      <c r="SUM96" s="209"/>
      <c r="SUO96" s="208"/>
      <c r="SUT96" s="209"/>
      <c r="SUU96" s="209"/>
      <c r="SUV96" s="209"/>
      <c r="SUW96" s="210"/>
      <c r="SUX96" s="211"/>
      <c r="SUY96" s="209"/>
      <c r="SVA96" s="208"/>
      <c r="SVF96" s="209"/>
      <c r="SVG96" s="209"/>
      <c r="SVH96" s="209"/>
      <c r="SVI96" s="210"/>
      <c r="SVJ96" s="211"/>
      <c r="SVK96" s="209"/>
      <c r="SVM96" s="208"/>
      <c r="SVR96" s="209"/>
      <c r="SVS96" s="209"/>
      <c r="SVT96" s="209"/>
      <c r="SVU96" s="210"/>
      <c r="SVV96" s="211"/>
      <c r="SVW96" s="209"/>
      <c r="SVY96" s="208"/>
      <c r="SWD96" s="209"/>
      <c r="SWE96" s="209"/>
      <c r="SWF96" s="209"/>
      <c r="SWG96" s="210"/>
      <c r="SWH96" s="211"/>
      <c r="SWI96" s="209"/>
      <c r="SWK96" s="208"/>
      <c r="SWP96" s="209"/>
      <c r="SWQ96" s="209"/>
      <c r="SWR96" s="209"/>
      <c r="SWS96" s="210"/>
      <c r="SWT96" s="211"/>
      <c r="SWU96" s="209"/>
      <c r="SWW96" s="208"/>
      <c r="SXB96" s="209"/>
      <c r="SXC96" s="209"/>
      <c r="SXD96" s="209"/>
      <c r="SXE96" s="210"/>
      <c r="SXF96" s="211"/>
      <c r="SXG96" s="209"/>
      <c r="SXI96" s="208"/>
      <c r="SXN96" s="209"/>
      <c r="SXO96" s="209"/>
      <c r="SXP96" s="209"/>
      <c r="SXQ96" s="210"/>
      <c r="SXR96" s="211"/>
      <c r="SXS96" s="209"/>
      <c r="SXU96" s="208"/>
      <c r="SXZ96" s="209"/>
      <c r="SYA96" s="209"/>
      <c r="SYB96" s="209"/>
      <c r="SYC96" s="210"/>
      <c r="SYD96" s="211"/>
      <c r="SYE96" s="209"/>
      <c r="SYG96" s="208"/>
      <c r="SYL96" s="209"/>
      <c r="SYM96" s="209"/>
      <c r="SYN96" s="209"/>
      <c r="SYO96" s="210"/>
      <c r="SYP96" s="211"/>
      <c r="SYQ96" s="209"/>
      <c r="SYS96" s="208"/>
      <c r="SYX96" s="209"/>
      <c r="SYY96" s="209"/>
      <c r="SYZ96" s="209"/>
      <c r="SZA96" s="210"/>
      <c r="SZB96" s="211"/>
      <c r="SZC96" s="209"/>
      <c r="SZE96" s="208"/>
      <c r="SZJ96" s="209"/>
      <c r="SZK96" s="209"/>
      <c r="SZL96" s="209"/>
      <c r="SZM96" s="210"/>
      <c r="SZN96" s="211"/>
      <c r="SZO96" s="209"/>
      <c r="SZQ96" s="208"/>
      <c r="SZV96" s="209"/>
      <c r="SZW96" s="209"/>
      <c r="SZX96" s="209"/>
      <c r="SZY96" s="210"/>
      <c r="SZZ96" s="211"/>
      <c r="TAA96" s="209"/>
      <c r="TAC96" s="208"/>
      <c r="TAH96" s="209"/>
      <c r="TAI96" s="209"/>
      <c r="TAJ96" s="209"/>
      <c r="TAK96" s="210"/>
      <c r="TAL96" s="211"/>
      <c r="TAM96" s="209"/>
      <c r="TAO96" s="208"/>
      <c r="TAT96" s="209"/>
      <c r="TAU96" s="209"/>
      <c r="TAV96" s="209"/>
      <c r="TAW96" s="210"/>
      <c r="TAX96" s="211"/>
      <c r="TAY96" s="209"/>
      <c r="TBA96" s="208"/>
      <c r="TBF96" s="209"/>
      <c r="TBG96" s="209"/>
      <c r="TBH96" s="209"/>
      <c r="TBI96" s="210"/>
      <c r="TBJ96" s="211"/>
      <c r="TBK96" s="209"/>
      <c r="TBM96" s="208"/>
      <c r="TBR96" s="209"/>
      <c r="TBS96" s="209"/>
      <c r="TBT96" s="209"/>
      <c r="TBU96" s="210"/>
      <c r="TBV96" s="211"/>
      <c r="TBW96" s="209"/>
      <c r="TBY96" s="208"/>
      <c r="TCD96" s="209"/>
      <c r="TCE96" s="209"/>
      <c r="TCF96" s="209"/>
      <c r="TCG96" s="210"/>
      <c r="TCH96" s="211"/>
      <c r="TCI96" s="209"/>
      <c r="TCK96" s="208"/>
      <c r="TCP96" s="209"/>
      <c r="TCQ96" s="209"/>
      <c r="TCR96" s="209"/>
      <c r="TCS96" s="210"/>
      <c r="TCT96" s="211"/>
      <c r="TCU96" s="209"/>
      <c r="TCW96" s="208"/>
      <c r="TDB96" s="209"/>
      <c r="TDC96" s="209"/>
      <c r="TDD96" s="209"/>
      <c r="TDE96" s="210"/>
      <c r="TDF96" s="211"/>
      <c r="TDG96" s="209"/>
      <c r="TDI96" s="208"/>
      <c r="TDN96" s="209"/>
      <c r="TDO96" s="209"/>
      <c r="TDP96" s="209"/>
      <c r="TDQ96" s="210"/>
      <c r="TDR96" s="211"/>
      <c r="TDS96" s="209"/>
      <c r="TDU96" s="208"/>
      <c r="TDZ96" s="209"/>
      <c r="TEA96" s="209"/>
      <c r="TEB96" s="209"/>
      <c r="TEC96" s="210"/>
      <c r="TED96" s="211"/>
      <c r="TEE96" s="209"/>
      <c r="TEG96" s="208"/>
      <c r="TEL96" s="209"/>
      <c r="TEM96" s="209"/>
      <c r="TEN96" s="209"/>
      <c r="TEO96" s="210"/>
      <c r="TEP96" s="211"/>
      <c r="TEQ96" s="209"/>
      <c r="TES96" s="208"/>
      <c r="TEX96" s="209"/>
      <c r="TEY96" s="209"/>
      <c r="TEZ96" s="209"/>
      <c r="TFA96" s="210"/>
      <c r="TFB96" s="211"/>
      <c r="TFC96" s="209"/>
      <c r="TFE96" s="208"/>
      <c r="TFJ96" s="209"/>
      <c r="TFK96" s="209"/>
      <c r="TFL96" s="209"/>
      <c r="TFM96" s="210"/>
      <c r="TFN96" s="211"/>
      <c r="TFO96" s="209"/>
      <c r="TFQ96" s="208"/>
      <c r="TFV96" s="209"/>
      <c r="TFW96" s="209"/>
      <c r="TFX96" s="209"/>
      <c r="TFY96" s="210"/>
      <c r="TFZ96" s="211"/>
      <c r="TGA96" s="209"/>
      <c r="TGC96" s="208"/>
      <c r="TGH96" s="209"/>
      <c r="TGI96" s="209"/>
      <c r="TGJ96" s="209"/>
      <c r="TGK96" s="210"/>
      <c r="TGL96" s="211"/>
      <c r="TGM96" s="209"/>
      <c r="TGO96" s="208"/>
      <c r="TGT96" s="209"/>
      <c r="TGU96" s="209"/>
      <c r="TGV96" s="209"/>
      <c r="TGW96" s="210"/>
      <c r="TGX96" s="211"/>
      <c r="TGY96" s="209"/>
      <c r="THA96" s="208"/>
      <c r="THF96" s="209"/>
      <c r="THG96" s="209"/>
      <c r="THH96" s="209"/>
      <c r="THI96" s="210"/>
      <c r="THJ96" s="211"/>
      <c r="THK96" s="209"/>
      <c r="THM96" s="208"/>
      <c r="THR96" s="209"/>
      <c r="THS96" s="209"/>
      <c r="THT96" s="209"/>
      <c r="THU96" s="210"/>
      <c r="THV96" s="211"/>
      <c r="THW96" s="209"/>
      <c r="THY96" s="208"/>
      <c r="TID96" s="209"/>
      <c r="TIE96" s="209"/>
      <c r="TIF96" s="209"/>
      <c r="TIG96" s="210"/>
      <c r="TIH96" s="211"/>
      <c r="TII96" s="209"/>
      <c r="TIK96" s="208"/>
      <c r="TIP96" s="209"/>
      <c r="TIQ96" s="209"/>
      <c r="TIR96" s="209"/>
      <c r="TIS96" s="210"/>
      <c r="TIT96" s="211"/>
      <c r="TIU96" s="209"/>
      <c r="TIW96" s="208"/>
      <c r="TJB96" s="209"/>
      <c r="TJC96" s="209"/>
      <c r="TJD96" s="209"/>
      <c r="TJE96" s="210"/>
      <c r="TJF96" s="211"/>
      <c r="TJG96" s="209"/>
      <c r="TJI96" s="208"/>
      <c r="TJN96" s="209"/>
      <c r="TJO96" s="209"/>
      <c r="TJP96" s="209"/>
      <c r="TJQ96" s="210"/>
      <c r="TJR96" s="211"/>
      <c r="TJS96" s="209"/>
      <c r="TJU96" s="208"/>
      <c r="TJZ96" s="209"/>
      <c r="TKA96" s="209"/>
      <c r="TKB96" s="209"/>
      <c r="TKC96" s="210"/>
      <c r="TKD96" s="211"/>
      <c r="TKE96" s="209"/>
      <c r="TKG96" s="208"/>
      <c r="TKL96" s="209"/>
      <c r="TKM96" s="209"/>
      <c r="TKN96" s="209"/>
      <c r="TKO96" s="210"/>
      <c r="TKP96" s="211"/>
      <c r="TKQ96" s="209"/>
      <c r="TKS96" s="208"/>
      <c r="TKX96" s="209"/>
      <c r="TKY96" s="209"/>
      <c r="TKZ96" s="209"/>
      <c r="TLA96" s="210"/>
      <c r="TLB96" s="211"/>
      <c r="TLC96" s="209"/>
      <c r="TLE96" s="208"/>
      <c r="TLJ96" s="209"/>
      <c r="TLK96" s="209"/>
      <c r="TLL96" s="209"/>
      <c r="TLM96" s="210"/>
      <c r="TLN96" s="211"/>
      <c r="TLO96" s="209"/>
      <c r="TLQ96" s="208"/>
      <c r="TLV96" s="209"/>
      <c r="TLW96" s="209"/>
      <c r="TLX96" s="209"/>
      <c r="TLY96" s="210"/>
      <c r="TLZ96" s="211"/>
      <c r="TMA96" s="209"/>
      <c r="TMC96" s="208"/>
      <c r="TMH96" s="209"/>
      <c r="TMI96" s="209"/>
      <c r="TMJ96" s="209"/>
      <c r="TMK96" s="210"/>
      <c r="TML96" s="211"/>
      <c r="TMM96" s="209"/>
      <c r="TMO96" s="208"/>
      <c r="TMT96" s="209"/>
      <c r="TMU96" s="209"/>
      <c r="TMV96" s="209"/>
      <c r="TMW96" s="210"/>
      <c r="TMX96" s="211"/>
      <c r="TMY96" s="209"/>
      <c r="TNA96" s="208"/>
      <c r="TNF96" s="209"/>
      <c r="TNG96" s="209"/>
      <c r="TNH96" s="209"/>
      <c r="TNI96" s="210"/>
      <c r="TNJ96" s="211"/>
      <c r="TNK96" s="209"/>
      <c r="TNM96" s="208"/>
      <c r="TNR96" s="209"/>
      <c r="TNS96" s="209"/>
      <c r="TNT96" s="209"/>
      <c r="TNU96" s="210"/>
      <c r="TNV96" s="211"/>
      <c r="TNW96" s="209"/>
      <c r="TNY96" s="208"/>
      <c r="TOD96" s="209"/>
      <c r="TOE96" s="209"/>
      <c r="TOF96" s="209"/>
      <c r="TOG96" s="210"/>
      <c r="TOH96" s="211"/>
      <c r="TOI96" s="209"/>
      <c r="TOK96" s="208"/>
      <c r="TOP96" s="209"/>
      <c r="TOQ96" s="209"/>
      <c r="TOR96" s="209"/>
      <c r="TOS96" s="210"/>
      <c r="TOT96" s="211"/>
      <c r="TOU96" s="209"/>
      <c r="TOW96" s="208"/>
      <c r="TPB96" s="209"/>
      <c r="TPC96" s="209"/>
      <c r="TPD96" s="209"/>
      <c r="TPE96" s="210"/>
      <c r="TPF96" s="211"/>
      <c r="TPG96" s="209"/>
      <c r="TPI96" s="208"/>
      <c r="TPN96" s="209"/>
      <c r="TPO96" s="209"/>
      <c r="TPP96" s="209"/>
      <c r="TPQ96" s="210"/>
      <c r="TPR96" s="211"/>
      <c r="TPS96" s="209"/>
      <c r="TPU96" s="208"/>
      <c r="TPZ96" s="209"/>
      <c r="TQA96" s="209"/>
      <c r="TQB96" s="209"/>
      <c r="TQC96" s="210"/>
      <c r="TQD96" s="211"/>
      <c r="TQE96" s="209"/>
      <c r="TQG96" s="208"/>
      <c r="TQL96" s="209"/>
      <c r="TQM96" s="209"/>
      <c r="TQN96" s="209"/>
      <c r="TQO96" s="210"/>
      <c r="TQP96" s="211"/>
      <c r="TQQ96" s="209"/>
      <c r="TQS96" s="208"/>
      <c r="TQX96" s="209"/>
      <c r="TQY96" s="209"/>
      <c r="TQZ96" s="209"/>
      <c r="TRA96" s="210"/>
      <c r="TRB96" s="211"/>
      <c r="TRC96" s="209"/>
      <c r="TRE96" s="208"/>
      <c r="TRJ96" s="209"/>
      <c r="TRK96" s="209"/>
      <c r="TRL96" s="209"/>
      <c r="TRM96" s="210"/>
      <c r="TRN96" s="211"/>
      <c r="TRO96" s="209"/>
      <c r="TRQ96" s="208"/>
      <c r="TRV96" s="209"/>
      <c r="TRW96" s="209"/>
      <c r="TRX96" s="209"/>
      <c r="TRY96" s="210"/>
      <c r="TRZ96" s="211"/>
      <c r="TSA96" s="209"/>
      <c r="TSC96" s="208"/>
      <c r="TSH96" s="209"/>
      <c r="TSI96" s="209"/>
      <c r="TSJ96" s="209"/>
      <c r="TSK96" s="210"/>
      <c r="TSL96" s="211"/>
      <c r="TSM96" s="209"/>
      <c r="TSO96" s="208"/>
      <c r="TST96" s="209"/>
      <c r="TSU96" s="209"/>
      <c r="TSV96" s="209"/>
      <c r="TSW96" s="210"/>
      <c r="TSX96" s="211"/>
      <c r="TSY96" s="209"/>
      <c r="TTA96" s="208"/>
      <c r="TTF96" s="209"/>
      <c r="TTG96" s="209"/>
      <c r="TTH96" s="209"/>
      <c r="TTI96" s="210"/>
      <c r="TTJ96" s="211"/>
      <c r="TTK96" s="209"/>
      <c r="TTM96" s="208"/>
      <c r="TTR96" s="209"/>
      <c r="TTS96" s="209"/>
      <c r="TTT96" s="209"/>
      <c r="TTU96" s="210"/>
      <c r="TTV96" s="211"/>
      <c r="TTW96" s="209"/>
      <c r="TTY96" s="208"/>
      <c r="TUD96" s="209"/>
      <c r="TUE96" s="209"/>
      <c r="TUF96" s="209"/>
      <c r="TUG96" s="210"/>
      <c r="TUH96" s="211"/>
      <c r="TUI96" s="209"/>
      <c r="TUK96" s="208"/>
      <c r="TUP96" s="209"/>
      <c r="TUQ96" s="209"/>
      <c r="TUR96" s="209"/>
      <c r="TUS96" s="210"/>
      <c r="TUT96" s="211"/>
      <c r="TUU96" s="209"/>
      <c r="TUW96" s="208"/>
      <c r="TVB96" s="209"/>
      <c r="TVC96" s="209"/>
      <c r="TVD96" s="209"/>
      <c r="TVE96" s="210"/>
      <c r="TVF96" s="211"/>
      <c r="TVG96" s="209"/>
      <c r="TVI96" s="208"/>
      <c r="TVN96" s="209"/>
      <c r="TVO96" s="209"/>
      <c r="TVP96" s="209"/>
      <c r="TVQ96" s="210"/>
      <c r="TVR96" s="211"/>
      <c r="TVS96" s="209"/>
      <c r="TVU96" s="208"/>
      <c r="TVZ96" s="209"/>
      <c r="TWA96" s="209"/>
      <c r="TWB96" s="209"/>
      <c r="TWC96" s="210"/>
      <c r="TWD96" s="211"/>
      <c r="TWE96" s="209"/>
      <c r="TWG96" s="208"/>
      <c r="TWL96" s="209"/>
      <c r="TWM96" s="209"/>
      <c r="TWN96" s="209"/>
      <c r="TWO96" s="210"/>
      <c r="TWP96" s="211"/>
      <c r="TWQ96" s="209"/>
      <c r="TWS96" s="208"/>
      <c r="TWX96" s="209"/>
      <c r="TWY96" s="209"/>
      <c r="TWZ96" s="209"/>
      <c r="TXA96" s="210"/>
      <c r="TXB96" s="211"/>
      <c r="TXC96" s="209"/>
      <c r="TXE96" s="208"/>
      <c r="TXJ96" s="209"/>
      <c r="TXK96" s="209"/>
      <c r="TXL96" s="209"/>
      <c r="TXM96" s="210"/>
      <c r="TXN96" s="211"/>
      <c r="TXO96" s="209"/>
      <c r="TXQ96" s="208"/>
      <c r="TXV96" s="209"/>
      <c r="TXW96" s="209"/>
      <c r="TXX96" s="209"/>
      <c r="TXY96" s="210"/>
      <c r="TXZ96" s="211"/>
      <c r="TYA96" s="209"/>
      <c r="TYC96" s="208"/>
      <c r="TYH96" s="209"/>
      <c r="TYI96" s="209"/>
      <c r="TYJ96" s="209"/>
      <c r="TYK96" s="210"/>
      <c r="TYL96" s="211"/>
      <c r="TYM96" s="209"/>
      <c r="TYO96" s="208"/>
      <c r="TYT96" s="209"/>
      <c r="TYU96" s="209"/>
      <c r="TYV96" s="209"/>
      <c r="TYW96" s="210"/>
      <c r="TYX96" s="211"/>
      <c r="TYY96" s="209"/>
      <c r="TZA96" s="208"/>
      <c r="TZF96" s="209"/>
      <c r="TZG96" s="209"/>
      <c r="TZH96" s="209"/>
      <c r="TZI96" s="210"/>
      <c r="TZJ96" s="211"/>
      <c r="TZK96" s="209"/>
      <c r="TZM96" s="208"/>
      <c r="TZR96" s="209"/>
      <c r="TZS96" s="209"/>
      <c r="TZT96" s="209"/>
      <c r="TZU96" s="210"/>
      <c r="TZV96" s="211"/>
      <c r="TZW96" s="209"/>
      <c r="TZY96" s="208"/>
      <c r="UAD96" s="209"/>
      <c r="UAE96" s="209"/>
      <c r="UAF96" s="209"/>
      <c r="UAG96" s="210"/>
      <c r="UAH96" s="211"/>
      <c r="UAI96" s="209"/>
      <c r="UAK96" s="208"/>
      <c r="UAP96" s="209"/>
      <c r="UAQ96" s="209"/>
      <c r="UAR96" s="209"/>
      <c r="UAS96" s="210"/>
      <c r="UAT96" s="211"/>
      <c r="UAU96" s="209"/>
      <c r="UAW96" s="208"/>
      <c r="UBB96" s="209"/>
      <c r="UBC96" s="209"/>
      <c r="UBD96" s="209"/>
      <c r="UBE96" s="210"/>
      <c r="UBF96" s="211"/>
      <c r="UBG96" s="209"/>
      <c r="UBI96" s="208"/>
      <c r="UBN96" s="209"/>
      <c r="UBO96" s="209"/>
      <c r="UBP96" s="209"/>
      <c r="UBQ96" s="210"/>
      <c r="UBR96" s="211"/>
      <c r="UBS96" s="209"/>
      <c r="UBU96" s="208"/>
      <c r="UBZ96" s="209"/>
      <c r="UCA96" s="209"/>
      <c r="UCB96" s="209"/>
      <c r="UCC96" s="210"/>
      <c r="UCD96" s="211"/>
      <c r="UCE96" s="209"/>
      <c r="UCG96" s="208"/>
      <c r="UCL96" s="209"/>
      <c r="UCM96" s="209"/>
      <c r="UCN96" s="209"/>
      <c r="UCO96" s="210"/>
      <c r="UCP96" s="211"/>
      <c r="UCQ96" s="209"/>
      <c r="UCS96" s="208"/>
      <c r="UCX96" s="209"/>
      <c r="UCY96" s="209"/>
      <c r="UCZ96" s="209"/>
      <c r="UDA96" s="210"/>
      <c r="UDB96" s="211"/>
      <c r="UDC96" s="209"/>
      <c r="UDE96" s="208"/>
      <c r="UDJ96" s="209"/>
      <c r="UDK96" s="209"/>
      <c r="UDL96" s="209"/>
      <c r="UDM96" s="210"/>
      <c r="UDN96" s="211"/>
      <c r="UDO96" s="209"/>
      <c r="UDQ96" s="208"/>
      <c r="UDV96" s="209"/>
      <c r="UDW96" s="209"/>
      <c r="UDX96" s="209"/>
      <c r="UDY96" s="210"/>
      <c r="UDZ96" s="211"/>
      <c r="UEA96" s="209"/>
      <c r="UEC96" s="208"/>
      <c r="UEH96" s="209"/>
      <c r="UEI96" s="209"/>
      <c r="UEJ96" s="209"/>
      <c r="UEK96" s="210"/>
      <c r="UEL96" s="211"/>
      <c r="UEM96" s="209"/>
      <c r="UEO96" s="208"/>
      <c r="UET96" s="209"/>
      <c r="UEU96" s="209"/>
      <c r="UEV96" s="209"/>
      <c r="UEW96" s="210"/>
      <c r="UEX96" s="211"/>
      <c r="UEY96" s="209"/>
      <c r="UFA96" s="208"/>
      <c r="UFF96" s="209"/>
      <c r="UFG96" s="209"/>
      <c r="UFH96" s="209"/>
      <c r="UFI96" s="210"/>
      <c r="UFJ96" s="211"/>
      <c r="UFK96" s="209"/>
      <c r="UFM96" s="208"/>
      <c r="UFR96" s="209"/>
      <c r="UFS96" s="209"/>
      <c r="UFT96" s="209"/>
      <c r="UFU96" s="210"/>
      <c r="UFV96" s="211"/>
      <c r="UFW96" s="209"/>
      <c r="UFY96" s="208"/>
      <c r="UGD96" s="209"/>
      <c r="UGE96" s="209"/>
      <c r="UGF96" s="209"/>
      <c r="UGG96" s="210"/>
      <c r="UGH96" s="211"/>
      <c r="UGI96" s="209"/>
      <c r="UGK96" s="208"/>
      <c r="UGP96" s="209"/>
      <c r="UGQ96" s="209"/>
      <c r="UGR96" s="209"/>
      <c r="UGS96" s="210"/>
      <c r="UGT96" s="211"/>
      <c r="UGU96" s="209"/>
      <c r="UGW96" s="208"/>
      <c r="UHB96" s="209"/>
      <c r="UHC96" s="209"/>
      <c r="UHD96" s="209"/>
      <c r="UHE96" s="210"/>
      <c r="UHF96" s="211"/>
      <c r="UHG96" s="209"/>
      <c r="UHI96" s="208"/>
      <c r="UHN96" s="209"/>
      <c r="UHO96" s="209"/>
      <c r="UHP96" s="209"/>
      <c r="UHQ96" s="210"/>
      <c r="UHR96" s="211"/>
      <c r="UHS96" s="209"/>
      <c r="UHU96" s="208"/>
      <c r="UHZ96" s="209"/>
      <c r="UIA96" s="209"/>
      <c r="UIB96" s="209"/>
      <c r="UIC96" s="210"/>
      <c r="UID96" s="211"/>
      <c r="UIE96" s="209"/>
      <c r="UIG96" s="208"/>
      <c r="UIL96" s="209"/>
      <c r="UIM96" s="209"/>
      <c r="UIN96" s="209"/>
      <c r="UIO96" s="210"/>
      <c r="UIP96" s="211"/>
      <c r="UIQ96" s="209"/>
      <c r="UIS96" s="208"/>
      <c r="UIX96" s="209"/>
      <c r="UIY96" s="209"/>
      <c r="UIZ96" s="209"/>
      <c r="UJA96" s="210"/>
      <c r="UJB96" s="211"/>
      <c r="UJC96" s="209"/>
      <c r="UJE96" s="208"/>
      <c r="UJJ96" s="209"/>
      <c r="UJK96" s="209"/>
      <c r="UJL96" s="209"/>
      <c r="UJM96" s="210"/>
      <c r="UJN96" s="211"/>
      <c r="UJO96" s="209"/>
      <c r="UJQ96" s="208"/>
      <c r="UJV96" s="209"/>
      <c r="UJW96" s="209"/>
      <c r="UJX96" s="209"/>
      <c r="UJY96" s="210"/>
      <c r="UJZ96" s="211"/>
      <c r="UKA96" s="209"/>
      <c r="UKC96" s="208"/>
      <c r="UKH96" s="209"/>
      <c r="UKI96" s="209"/>
      <c r="UKJ96" s="209"/>
      <c r="UKK96" s="210"/>
      <c r="UKL96" s="211"/>
      <c r="UKM96" s="209"/>
      <c r="UKO96" s="208"/>
      <c r="UKT96" s="209"/>
      <c r="UKU96" s="209"/>
      <c r="UKV96" s="209"/>
      <c r="UKW96" s="210"/>
      <c r="UKX96" s="211"/>
      <c r="UKY96" s="209"/>
      <c r="ULA96" s="208"/>
      <c r="ULF96" s="209"/>
      <c r="ULG96" s="209"/>
      <c r="ULH96" s="209"/>
      <c r="ULI96" s="210"/>
      <c r="ULJ96" s="211"/>
      <c r="ULK96" s="209"/>
      <c r="ULM96" s="208"/>
      <c r="ULR96" s="209"/>
      <c r="ULS96" s="209"/>
      <c r="ULT96" s="209"/>
      <c r="ULU96" s="210"/>
      <c r="ULV96" s="211"/>
      <c r="ULW96" s="209"/>
      <c r="ULY96" s="208"/>
      <c r="UMD96" s="209"/>
      <c r="UME96" s="209"/>
      <c r="UMF96" s="209"/>
      <c r="UMG96" s="210"/>
      <c r="UMH96" s="211"/>
      <c r="UMI96" s="209"/>
      <c r="UMK96" s="208"/>
      <c r="UMP96" s="209"/>
      <c r="UMQ96" s="209"/>
      <c r="UMR96" s="209"/>
      <c r="UMS96" s="210"/>
      <c r="UMT96" s="211"/>
      <c r="UMU96" s="209"/>
      <c r="UMW96" s="208"/>
      <c r="UNB96" s="209"/>
      <c r="UNC96" s="209"/>
      <c r="UND96" s="209"/>
      <c r="UNE96" s="210"/>
      <c r="UNF96" s="211"/>
      <c r="UNG96" s="209"/>
      <c r="UNI96" s="208"/>
      <c r="UNN96" s="209"/>
      <c r="UNO96" s="209"/>
      <c r="UNP96" s="209"/>
      <c r="UNQ96" s="210"/>
      <c r="UNR96" s="211"/>
      <c r="UNS96" s="209"/>
      <c r="UNU96" s="208"/>
      <c r="UNZ96" s="209"/>
      <c r="UOA96" s="209"/>
      <c r="UOB96" s="209"/>
      <c r="UOC96" s="210"/>
      <c r="UOD96" s="211"/>
      <c r="UOE96" s="209"/>
      <c r="UOG96" s="208"/>
      <c r="UOL96" s="209"/>
      <c r="UOM96" s="209"/>
      <c r="UON96" s="209"/>
      <c r="UOO96" s="210"/>
      <c r="UOP96" s="211"/>
      <c r="UOQ96" s="209"/>
      <c r="UOS96" s="208"/>
      <c r="UOX96" s="209"/>
      <c r="UOY96" s="209"/>
      <c r="UOZ96" s="209"/>
      <c r="UPA96" s="210"/>
      <c r="UPB96" s="211"/>
      <c r="UPC96" s="209"/>
      <c r="UPE96" s="208"/>
      <c r="UPJ96" s="209"/>
      <c r="UPK96" s="209"/>
      <c r="UPL96" s="209"/>
      <c r="UPM96" s="210"/>
      <c r="UPN96" s="211"/>
      <c r="UPO96" s="209"/>
      <c r="UPQ96" s="208"/>
      <c r="UPV96" s="209"/>
      <c r="UPW96" s="209"/>
      <c r="UPX96" s="209"/>
      <c r="UPY96" s="210"/>
      <c r="UPZ96" s="211"/>
      <c r="UQA96" s="209"/>
      <c r="UQC96" s="208"/>
      <c r="UQH96" s="209"/>
      <c r="UQI96" s="209"/>
      <c r="UQJ96" s="209"/>
      <c r="UQK96" s="210"/>
      <c r="UQL96" s="211"/>
      <c r="UQM96" s="209"/>
      <c r="UQO96" s="208"/>
      <c r="UQT96" s="209"/>
      <c r="UQU96" s="209"/>
      <c r="UQV96" s="209"/>
      <c r="UQW96" s="210"/>
      <c r="UQX96" s="211"/>
      <c r="UQY96" s="209"/>
      <c r="URA96" s="208"/>
      <c r="URF96" s="209"/>
      <c r="URG96" s="209"/>
      <c r="URH96" s="209"/>
      <c r="URI96" s="210"/>
      <c r="URJ96" s="211"/>
      <c r="URK96" s="209"/>
      <c r="URM96" s="208"/>
      <c r="URR96" s="209"/>
      <c r="URS96" s="209"/>
      <c r="URT96" s="209"/>
      <c r="URU96" s="210"/>
      <c r="URV96" s="211"/>
      <c r="URW96" s="209"/>
      <c r="URY96" s="208"/>
      <c r="USD96" s="209"/>
      <c r="USE96" s="209"/>
      <c r="USF96" s="209"/>
      <c r="USG96" s="210"/>
      <c r="USH96" s="211"/>
      <c r="USI96" s="209"/>
      <c r="USK96" s="208"/>
      <c r="USP96" s="209"/>
      <c r="USQ96" s="209"/>
      <c r="USR96" s="209"/>
      <c r="USS96" s="210"/>
      <c r="UST96" s="211"/>
      <c r="USU96" s="209"/>
      <c r="USW96" s="208"/>
      <c r="UTB96" s="209"/>
      <c r="UTC96" s="209"/>
      <c r="UTD96" s="209"/>
      <c r="UTE96" s="210"/>
      <c r="UTF96" s="211"/>
      <c r="UTG96" s="209"/>
      <c r="UTI96" s="208"/>
      <c r="UTN96" s="209"/>
      <c r="UTO96" s="209"/>
      <c r="UTP96" s="209"/>
      <c r="UTQ96" s="210"/>
      <c r="UTR96" s="211"/>
      <c r="UTS96" s="209"/>
      <c r="UTU96" s="208"/>
      <c r="UTZ96" s="209"/>
      <c r="UUA96" s="209"/>
      <c r="UUB96" s="209"/>
      <c r="UUC96" s="210"/>
      <c r="UUD96" s="211"/>
      <c r="UUE96" s="209"/>
      <c r="UUG96" s="208"/>
      <c r="UUL96" s="209"/>
      <c r="UUM96" s="209"/>
      <c r="UUN96" s="209"/>
      <c r="UUO96" s="210"/>
      <c r="UUP96" s="211"/>
      <c r="UUQ96" s="209"/>
      <c r="UUS96" s="208"/>
      <c r="UUX96" s="209"/>
      <c r="UUY96" s="209"/>
      <c r="UUZ96" s="209"/>
      <c r="UVA96" s="210"/>
      <c r="UVB96" s="211"/>
      <c r="UVC96" s="209"/>
      <c r="UVE96" s="208"/>
      <c r="UVJ96" s="209"/>
      <c r="UVK96" s="209"/>
      <c r="UVL96" s="209"/>
      <c r="UVM96" s="210"/>
      <c r="UVN96" s="211"/>
      <c r="UVO96" s="209"/>
      <c r="UVQ96" s="208"/>
      <c r="UVV96" s="209"/>
      <c r="UVW96" s="209"/>
      <c r="UVX96" s="209"/>
      <c r="UVY96" s="210"/>
      <c r="UVZ96" s="211"/>
      <c r="UWA96" s="209"/>
      <c r="UWC96" s="208"/>
      <c r="UWH96" s="209"/>
      <c r="UWI96" s="209"/>
      <c r="UWJ96" s="209"/>
      <c r="UWK96" s="210"/>
      <c r="UWL96" s="211"/>
      <c r="UWM96" s="209"/>
      <c r="UWO96" s="208"/>
      <c r="UWT96" s="209"/>
      <c r="UWU96" s="209"/>
      <c r="UWV96" s="209"/>
      <c r="UWW96" s="210"/>
      <c r="UWX96" s="211"/>
      <c r="UWY96" s="209"/>
      <c r="UXA96" s="208"/>
      <c r="UXF96" s="209"/>
      <c r="UXG96" s="209"/>
      <c r="UXH96" s="209"/>
      <c r="UXI96" s="210"/>
      <c r="UXJ96" s="211"/>
      <c r="UXK96" s="209"/>
      <c r="UXM96" s="208"/>
      <c r="UXR96" s="209"/>
      <c r="UXS96" s="209"/>
      <c r="UXT96" s="209"/>
      <c r="UXU96" s="210"/>
      <c r="UXV96" s="211"/>
      <c r="UXW96" s="209"/>
      <c r="UXY96" s="208"/>
      <c r="UYD96" s="209"/>
      <c r="UYE96" s="209"/>
      <c r="UYF96" s="209"/>
      <c r="UYG96" s="210"/>
      <c r="UYH96" s="211"/>
      <c r="UYI96" s="209"/>
      <c r="UYK96" s="208"/>
      <c r="UYP96" s="209"/>
      <c r="UYQ96" s="209"/>
      <c r="UYR96" s="209"/>
      <c r="UYS96" s="210"/>
      <c r="UYT96" s="211"/>
      <c r="UYU96" s="209"/>
      <c r="UYW96" s="208"/>
      <c r="UZB96" s="209"/>
      <c r="UZC96" s="209"/>
      <c r="UZD96" s="209"/>
      <c r="UZE96" s="210"/>
      <c r="UZF96" s="211"/>
      <c r="UZG96" s="209"/>
      <c r="UZI96" s="208"/>
      <c r="UZN96" s="209"/>
      <c r="UZO96" s="209"/>
      <c r="UZP96" s="209"/>
      <c r="UZQ96" s="210"/>
      <c r="UZR96" s="211"/>
      <c r="UZS96" s="209"/>
      <c r="UZU96" s="208"/>
      <c r="UZZ96" s="209"/>
      <c r="VAA96" s="209"/>
      <c r="VAB96" s="209"/>
      <c r="VAC96" s="210"/>
      <c r="VAD96" s="211"/>
      <c r="VAE96" s="209"/>
      <c r="VAG96" s="208"/>
      <c r="VAL96" s="209"/>
      <c r="VAM96" s="209"/>
      <c r="VAN96" s="209"/>
      <c r="VAO96" s="210"/>
      <c r="VAP96" s="211"/>
      <c r="VAQ96" s="209"/>
      <c r="VAS96" s="208"/>
      <c r="VAX96" s="209"/>
      <c r="VAY96" s="209"/>
      <c r="VAZ96" s="209"/>
      <c r="VBA96" s="210"/>
      <c r="VBB96" s="211"/>
      <c r="VBC96" s="209"/>
      <c r="VBE96" s="208"/>
      <c r="VBJ96" s="209"/>
      <c r="VBK96" s="209"/>
      <c r="VBL96" s="209"/>
      <c r="VBM96" s="210"/>
      <c r="VBN96" s="211"/>
      <c r="VBO96" s="209"/>
      <c r="VBQ96" s="208"/>
      <c r="VBV96" s="209"/>
      <c r="VBW96" s="209"/>
      <c r="VBX96" s="209"/>
      <c r="VBY96" s="210"/>
      <c r="VBZ96" s="211"/>
      <c r="VCA96" s="209"/>
      <c r="VCC96" s="208"/>
      <c r="VCH96" s="209"/>
      <c r="VCI96" s="209"/>
      <c r="VCJ96" s="209"/>
      <c r="VCK96" s="210"/>
      <c r="VCL96" s="211"/>
      <c r="VCM96" s="209"/>
      <c r="VCO96" s="208"/>
      <c r="VCT96" s="209"/>
      <c r="VCU96" s="209"/>
      <c r="VCV96" s="209"/>
      <c r="VCW96" s="210"/>
      <c r="VCX96" s="211"/>
      <c r="VCY96" s="209"/>
      <c r="VDA96" s="208"/>
      <c r="VDF96" s="209"/>
      <c r="VDG96" s="209"/>
      <c r="VDH96" s="209"/>
      <c r="VDI96" s="210"/>
      <c r="VDJ96" s="211"/>
      <c r="VDK96" s="209"/>
      <c r="VDM96" s="208"/>
      <c r="VDR96" s="209"/>
      <c r="VDS96" s="209"/>
      <c r="VDT96" s="209"/>
      <c r="VDU96" s="210"/>
      <c r="VDV96" s="211"/>
      <c r="VDW96" s="209"/>
      <c r="VDY96" s="208"/>
      <c r="VED96" s="209"/>
      <c r="VEE96" s="209"/>
      <c r="VEF96" s="209"/>
      <c r="VEG96" s="210"/>
      <c r="VEH96" s="211"/>
      <c r="VEI96" s="209"/>
      <c r="VEK96" s="208"/>
      <c r="VEP96" s="209"/>
      <c r="VEQ96" s="209"/>
      <c r="VER96" s="209"/>
      <c r="VES96" s="210"/>
      <c r="VET96" s="211"/>
      <c r="VEU96" s="209"/>
      <c r="VEW96" s="208"/>
      <c r="VFB96" s="209"/>
      <c r="VFC96" s="209"/>
      <c r="VFD96" s="209"/>
      <c r="VFE96" s="210"/>
      <c r="VFF96" s="211"/>
      <c r="VFG96" s="209"/>
      <c r="VFI96" s="208"/>
      <c r="VFN96" s="209"/>
      <c r="VFO96" s="209"/>
      <c r="VFP96" s="209"/>
      <c r="VFQ96" s="210"/>
      <c r="VFR96" s="211"/>
      <c r="VFS96" s="209"/>
      <c r="VFU96" s="208"/>
      <c r="VFZ96" s="209"/>
      <c r="VGA96" s="209"/>
      <c r="VGB96" s="209"/>
      <c r="VGC96" s="210"/>
      <c r="VGD96" s="211"/>
      <c r="VGE96" s="209"/>
      <c r="VGG96" s="208"/>
      <c r="VGL96" s="209"/>
      <c r="VGM96" s="209"/>
      <c r="VGN96" s="209"/>
      <c r="VGO96" s="210"/>
      <c r="VGP96" s="211"/>
      <c r="VGQ96" s="209"/>
      <c r="VGS96" s="208"/>
      <c r="VGX96" s="209"/>
      <c r="VGY96" s="209"/>
      <c r="VGZ96" s="209"/>
      <c r="VHA96" s="210"/>
      <c r="VHB96" s="211"/>
      <c r="VHC96" s="209"/>
      <c r="VHE96" s="208"/>
      <c r="VHJ96" s="209"/>
      <c r="VHK96" s="209"/>
      <c r="VHL96" s="209"/>
      <c r="VHM96" s="210"/>
      <c r="VHN96" s="211"/>
      <c r="VHO96" s="209"/>
      <c r="VHQ96" s="208"/>
      <c r="VHV96" s="209"/>
      <c r="VHW96" s="209"/>
      <c r="VHX96" s="209"/>
      <c r="VHY96" s="210"/>
      <c r="VHZ96" s="211"/>
      <c r="VIA96" s="209"/>
      <c r="VIC96" s="208"/>
      <c r="VIH96" s="209"/>
      <c r="VII96" s="209"/>
      <c r="VIJ96" s="209"/>
      <c r="VIK96" s="210"/>
      <c r="VIL96" s="211"/>
      <c r="VIM96" s="209"/>
      <c r="VIO96" s="208"/>
      <c r="VIT96" s="209"/>
      <c r="VIU96" s="209"/>
      <c r="VIV96" s="209"/>
      <c r="VIW96" s="210"/>
      <c r="VIX96" s="211"/>
      <c r="VIY96" s="209"/>
      <c r="VJA96" s="208"/>
      <c r="VJF96" s="209"/>
      <c r="VJG96" s="209"/>
      <c r="VJH96" s="209"/>
      <c r="VJI96" s="210"/>
      <c r="VJJ96" s="211"/>
      <c r="VJK96" s="209"/>
      <c r="VJM96" s="208"/>
      <c r="VJR96" s="209"/>
      <c r="VJS96" s="209"/>
      <c r="VJT96" s="209"/>
      <c r="VJU96" s="210"/>
      <c r="VJV96" s="211"/>
      <c r="VJW96" s="209"/>
      <c r="VJY96" s="208"/>
      <c r="VKD96" s="209"/>
      <c r="VKE96" s="209"/>
      <c r="VKF96" s="209"/>
      <c r="VKG96" s="210"/>
      <c r="VKH96" s="211"/>
      <c r="VKI96" s="209"/>
      <c r="VKK96" s="208"/>
      <c r="VKP96" s="209"/>
      <c r="VKQ96" s="209"/>
      <c r="VKR96" s="209"/>
      <c r="VKS96" s="210"/>
      <c r="VKT96" s="211"/>
      <c r="VKU96" s="209"/>
      <c r="VKW96" s="208"/>
      <c r="VLB96" s="209"/>
      <c r="VLC96" s="209"/>
      <c r="VLD96" s="209"/>
      <c r="VLE96" s="210"/>
      <c r="VLF96" s="211"/>
      <c r="VLG96" s="209"/>
      <c r="VLI96" s="208"/>
      <c r="VLN96" s="209"/>
      <c r="VLO96" s="209"/>
      <c r="VLP96" s="209"/>
      <c r="VLQ96" s="210"/>
      <c r="VLR96" s="211"/>
      <c r="VLS96" s="209"/>
      <c r="VLU96" s="208"/>
      <c r="VLZ96" s="209"/>
      <c r="VMA96" s="209"/>
      <c r="VMB96" s="209"/>
      <c r="VMC96" s="210"/>
      <c r="VMD96" s="211"/>
      <c r="VME96" s="209"/>
      <c r="VMG96" s="208"/>
      <c r="VML96" s="209"/>
      <c r="VMM96" s="209"/>
      <c r="VMN96" s="209"/>
      <c r="VMO96" s="210"/>
      <c r="VMP96" s="211"/>
      <c r="VMQ96" s="209"/>
      <c r="VMS96" s="208"/>
      <c r="VMX96" s="209"/>
      <c r="VMY96" s="209"/>
      <c r="VMZ96" s="209"/>
      <c r="VNA96" s="210"/>
      <c r="VNB96" s="211"/>
      <c r="VNC96" s="209"/>
      <c r="VNE96" s="208"/>
      <c r="VNJ96" s="209"/>
      <c r="VNK96" s="209"/>
      <c r="VNL96" s="209"/>
      <c r="VNM96" s="210"/>
      <c r="VNN96" s="211"/>
      <c r="VNO96" s="209"/>
      <c r="VNQ96" s="208"/>
      <c r="VNV96" s="209"/>
      <c r="VNW96" s="209"/>
      <c r="VNX96" s="209"/>
      <c r="VNY96" s="210"/>
      <c r="VNZ96" s="211"/>
      <c r="VOA96" s="209"/>
      <c r="VOC96" s="208"/>
      <c r="VOH96" s="209"/>
      <c r="VOI96" s="209"/>
      <c r="VOJ96" s="209"/>
      <c r="VOK96" s="210"/>
      <c r="VOL96" s="211"/>
      <c r="VOM96" s="209"/>
      <c r="VOO96" s="208"/>
      <c r="VOT96" s="209"/>
      <c r="VOU96" s="209"/>
      <c r="VOV96" s="209"/>
      <c r="VOW96" s="210"/>
      <c r="VOX96" s="211"/>
      <c r="VOY96" s="209"/>
      <c r="VPA96" s="208"/>
      <c r="VPF96" s="209"/>
      <c r="VPG96" s="209"/>
      <c r="VPH96" s="209"/>
      <c r="VPI96" s="210"/>
      <c r="VPJ96" s="211"/>
      <c r="VPK96" s="209"/>
      <c r="VPM96" s="208"/>
      <c r="VPR96" s="209"/>
      <c r="VPS96" s="209"/>
      <c r="VPT96" s="209"/>
      <c r="VPU96" s="210"/>
      <c r="VPV96" s="211"/>
      <c r="VPW96" s="209"/>
      <c r="VPY96" s="208"/>
      <c r="VQD96" s="209"/>
      <c r="VQE96" s="209"/>
      <c r="VQF96" s="209"/>
      <c r="VQG96" s="210"/>
      <c r="VQH96" s="211"/>
      <c r="VQI96" s="209"/>
      <c r="VQK96" s="208"/>
      <c r="VQP96" s="209"/>
      <c r="VQQ96" s="209"/>
      <c r="VQR96" s="209"/>
      <c r="VQS96" s="210"/>
      <c r="VQT96" s="211"/>
      <c r="VQU96" s="209"/>
      <c r="VQW96" s="208"/>
      <c r="VRB96" s="209"/>
      <c r="VRC96" s="209"/>
      <c r="VRD96" s="209"/>
      <c r="VRE96" s="210"/>
      <c r="VRF96" s="211"/>
      <c r="VRG96" s="209"/>
      <c r="VRI96" s="208"/>
      <c r="VRN96" s="209"/>
      <c r="VRO96" s="209"/>
      <c r="VRP96" s="209"/>
      <c r="VRQ96" s="210"/>
      <c r="VRR96" s="211"/>
      <c r="VRS96" s="209"/>
      <c r="VRU96" s="208"/>
      <c r="VRZ96" s="209"/>
      <c r="VSA96" s="209"/>
      <c r="VSB96" s="209"/>
      <c r="VSC96" s="210"/>
      <c r="VSD96" s="211"/>
      <c r="VSE96" s="209"/>
      <c r="VSG96" s="208"/>
      <c r="VSL96" s="209"/>
      <c r="VSM96" s="209"/>
      <c r="VSN96" s="209"/>
      <c r="VSO96" s="210"/>
      <c r="VSP96" s="211"/>
      <c r="VSQ96" s="209"/>
      <c r="VSS96" s="208"/>
      <c r="VSX96" s="209"/>
      <c r="VSY96" s="209"/>
      <c r="VSZ96" s="209"/>
      <c r="VTA96" s="210"/>
      <c r="VTB96" s="211"/>
      <c r="VTC96" s="209"/>
      <c r="VTE96" s="208"/>
      <c r="VTJ96" s="209"/>
      <c r="VTK96" s="209"/>
      <c r="VTL96" s="209"/>
      <c r="VTM96" s="210"/>
      <c r="VTN96" s="211"/>
      <c r="VTO96" s="209"/>
      <c r="VTQ96" s="208"/>
      <c r="VTV96" s="209"/>
      <c r="VTW96" s="209"/>
      <c r="VTX96" s="209"/>
      <c r="VTY96" s="210"/>
      <c r="VTZ96" s="211"/>
      <c r="VUA96" s="209"/>
      <c r="VUC96" s="208"/>
      <c r="VUH96" s="209"/>
      <c r="VUI96" s="209"/>
      <c r="VUJ96" s="209"/>
      <c r="VUK96" s="210"/>
      <c r="VUL96" s="211"/>
      <c r="VUM96" s="209"/>
      <c r="VUO96" s="208"/>
      <c r="VUT96" s="209"/>
      <c r="VUU96" s="209"/>
      <c r="VUV96" s="209"/>
      <c r="VUW96" s="210"/>
      <c r="VUX96" s="211"/>
      <c r="VUY96" s="209"/>
      <c r="VVA96" s="208"/>
      <c r="VVF96" s="209"/>
      <c r="VVG96" s="209"/>
      <c r="VVH96" s="209"/>
      <c r="VVI96" s="210"/>
      <c r="VVJ96" s="211"/>
      <c r="VVK96" s="209"/>
      <c r="VVM96" s="208"/>
      <c r="VVR96" s="209"/>
      <c r="VVS96" s="209"/>
      <c r="VVT96" s="209"/>
      <c r="VVU96" s="210"/>
      <c r="VVV96" s="211"/>
      <c r="VVW96" s="209"/>
      <c r="VVY96" s="208"/>
      <c r="VWD96" s="209"/>
      <c r="VWE96" s="209"/>
      <c r="VWF96" s="209"/>
      <c r="VWG96" s="210"/>
      <c r="VWH96" s="211"/>
      <c r="VWI96" s="209"/>
      <c r="VWK96" s="208"/>
      <c r="VWP96" s="209"/>
      <c r="VWQ96" s="209"/>
      <c r="VWR96" s="209"/>
      <c r="VWS96" s="210"/>
      <c r="VWT96" s="211"/>
      <c r="VWU96" s="209"/>
      <c r="VWW96" s="208"/>
      <c r="VXB96" s="209"/>
      <c r="VXC96" s="209"/>
      <c r="VXD96" s="209"/>
      <c r="VXE96" s="210"/>
      <c r="VXF96" s="211"/>
      <c r="VXG96" s="209"/>
      <c r="VXI96" s="208"/>
      <c r="VXN96" s="209"/>
      <c r="VXO96" s="209"/>
      <c r="VXP96" s="209"/>
      <c r="VXQ96" s="210"/>
      <c r="VXR96" s="211"/>
      <c r="VXS96" s="209"/>
      <c r="VXU96" s="208"/>
      <c r="VXZ96" s="209"/>
      <c r="VYA96" s="209"/>
      <c r="VYB96" s="209"/>
      <c r="VYC96" s="210"/>
      <c r="VYD96" s="211"/>
      <c r="VYE96" s="209"/>
      <c r="VYG96" s="208"/>
      <c r="VYL96" s="209"/>
      <c r="VYM96" s="209"/>
      <c r="VYN96" s="209"/>
      <c r="VYO96" s="210"/>
      <c r="VYP96" s="211"/>
      <c r="VYQ96" s="209"/>
      <c r="VYS96" s="208"/>
      <c r="VYX96" s="209"/>
      <c r="VYY96" s="209"/>
      <c r="VYZ96" s="209"/>
      <c r="VZA96" s="210"/>
      <c r="VZB96" s="211"/>
      <c r="VZC96" s="209"/>
      <c r="VZE96" s="208"/>
      <c r="VZJ96" s="209"/>
      <c r="VZK96" s="209"/>
      <c r="VZL96" s="209"/>
      <c r="VZM96" s="210"/>
      <c r="VZN96" s="211"/>
      <c r="VZO96" s="209"/>
      <c r="VZQ96" s="208"/>
      <c r="VZV96" s="209"/>
      <c r="VZW96" s="209"/>
      <c r="VZX96" s="209"/>
      <c r="VZY96" s="210"/>
      <c r="VZZ96" s="211"/>
      <c r="WAA96" s="209"/>
      <c r="WAC96" s="208"/>
      <c r="WAH96" s="209"/>
      <c r="WAI96" s="209"/>
      <c r="WAJ96" s="209"/>
      <c r="WAK96" s="210"/>
      <c r="WAL96" s="211"/>
      <c r="WAM96" s="209"/>
      <c r="WAO96" s="208"/>
      <c r="WAT96" s="209"/>
      <c r="WAU96" s="209"/>
      <c r="WAV96" s="209"/>
      <c r="WAW96" s="210"/>
      <c r="WAX96" s="211"/>
      <c r="WAY96" s="209"/>
      <c r="WBA96" s="208"/>
      <c r="WBF96" s="209"/>
      <c r="WBG96" s="209"/>
      <c r="WBH96" s="209"/>
      <c r="WBI96" s="210"/>
      <c r="WBJ96" s="211"/>
      <c r="WBK96" s="209"/>
      <c r="WBM96" s="208"/>
      <c r="WBR96" s="209"/>
      <c r="WBS96" s="209"/>
      <c r="WBT96" s="209"/>
      <c r="WBU96" s="210"/>
      <c r="WBV96" s="211"/>
      <c r="WBW96" s="209"/>
      <c r="WBY96" s="208"/>
      <c r="WCD96" s="209"/>
      <c r="WCE96" s="209"/>
      <c r="WCF96" s="209"/>
      <c r="WCG96" s="210"/>
      <c r="WCH96" s="211"/>
      <c r="WCI96" s="209"/>
      <c r="WCK96" s="208"/>
      <c r="WCP96" s="209"/>
      <c r="WCQ96" s="209"/>
      <c r="WCR96" s="209"/>
      <c r="WCS96" s="210"/>
      <c r="WCT96" s="211"/>
      <c r="WCU96" s="209"/>
      <c r="WCW96" s="208"/>
      <c r="WDB96" s="209"/>
      <c r="WDC96" s="209"/>
      <c r="WDD96" s="209"/>
      <c r="WDE96" s="210"/>
      <c r="WDF96" s="211"/>
      <c r="WDG96" s="209"/>
      <c r="WDI96" s="208"/>
      <c r="WDN96" s="209"/>
      <c r="WDO96" s="209"/>
      <c r="WDP96" s="209"/>
      <c r="WDQ96" s="210"/>
      <c r="WDR96" s="211"/>
      <c r="WDS96" s="209"/>
      <c r="WDU96" s="208"/>
      <c r="WDZ96" s="209"/>
      <c r="WEA96" s="209"/>
      <c r="WEB96" s="209"/>
      <c r="WEC96" s="210"/>
      <c r="WED96" s="211"/>
      <c r="WEE96" s="209"/>
      <c r="WEG96" s="208"/>
      <c r="WEL96" s="209"/>
      <c r="WEM96" s="209"/>
      <c r="WEN96" s="209"/>
      <c r="WEO96" s="210"/>
      <c r="WEP96" s="211"/>
      <c r="WEQ96" s="209"/>
      <c r="WES96" s="208"/>
      <c r="WEX96" s="209"/>
      <c r="WEY96" s="209"/>
      <c r="WEZ96" s="209"/>
      <c r="WFA96" s="210"/>
      <c r="WFB96" s="211"/>
      <c r="WFC96" s="209"/>
      <c r="WFE96" s="208"/>
      <c r="WFJ96" s="209"/>
      <c r="WFK96" s="209"/>
      <c r="WFL96" s="209"/>
      <c r="WFM96" s="210"/>
      <c r="WFN96" s="211"/>
      <c r="WFO96" s="209"/>
      <c r="WFQ96" s="208"/>
      <c r="WFV96" s="209"/>
      <c r="WFW96" s="209"/>
      <c r="WFX96" s="209"/>
      <c r="WFY96" s="210"/>
      <c r="WFZ96" s="211"/>
      <c r="WGA96" s="209"/>
      <c r="WGC96" s="208"/>
      <c r="WGH96" s="209"/>
      <c r="WGI96" s="209"/>
      <c r="WGJ96" s="209"/>
      <c r="WGK96" s="210"/>
      <c r="WGL96" s="211"/>
      <c r="WGM96" s="209"/>
      <c r="WGO96" s="208"/>
      <c r="WGT96" s="209"/>
      <c r="WGU96" s="209"/>
      <c r="WGV96" s="209"/>
      <c r="WGW96" s="210"/>
      <c r="WGX96" s="211"/>
      <c r="WGY96" s="209"/>
      <c r="WHA96" s="208"/>
      <c r="WHF96" s="209"/>
      <c r="WHG96" s="209"/>
      <c r="WHH96" s="209"/>
      <c r="WHI96" s="210"/>
      <c r="WHJ96" s="211"/>
      <c r="WHK96" s="209"/>
      <c r="WHM96" s="208"/>
      <c r="WHR96" s="209"/>
      <c r="WHS96" s="209"/>
      <c r="WHT96" s="209"/>
      <c r="WHU96" s="210"/>
      <c r="WHV96" s="211"/>
      <c r="WHW96" s="209"/>
      <c r="WHY96" s="208"/>
      <c r="WID96" s="209"/>
      <c r="WIE96" s="209"/>
      <c r="WIF96" s="209"/>
      <c r="WIG96" s="210"/>
      <c r="WIH96" s="211"/>
      <c r="WII96" s="209"/>
      <c r="WIK96" s="208"/>
      <c r="WIP96" s="209"/>
      <c r="WIQ96" s="209"/>
      <c r="WIR96" s="209"/>
      <c r="WIS96" s="210"/>
      <c r="WIT96" s="211"/>
      <c r="WIU96" s="209"/>
      <c r="WIW96" s="208"/>
      <c r="WJB96" s="209"/>
      <c r="WJC96" s="209"/>
      <c r="WJD96" s="209"/>
      <c r="WJE96" s="210"/>
      <c r="WJF96" s="211"/>
      <c r="WJG96" s="209"/>
      <c r="WJI96" s="208"/>
      <c r="WJN96" s="209"/>
      <c r="WJO96" s="209"/>
      <c r="WJP96" s="209"/>
      <c r="WJQ96" s="210"/>
      <c r="WJR96" s="211"/>
      <c r="WJS96" s="209"/>
      <c r="WJU96" s="208"/>
      <c r="WJZ96" s="209"/>
      <c r="WKA96" s="209"/>
      <c r="WKB96" s="209"/>
      <c r="WKC96" s="210"/>
      <c r="WKD96" s="211"/>
      <c r="WKE96" s="209"/>
      <c r="WKG96" s="208"/>
      <c r="WKL96" s="209"/>
      <c r="WKM96" s="209"/>
      <c r="WKN96" s="209"/>
      <c r="WKO96" s="210"/>
      <c r="WKP96" s="211"/>
      <c r="WKQ96" s="209"/>
      <c r="WKS96" s="208"/>
      <c r="WKX96" s="209"/>
      <c r="WKY96" s="209"/>
      <c r="WKZ96" s="209"/>
      <c r="WLA96" s="210"/>
      <c r="WLB96" s="211"/>
      <c r="WLC96" s="209"/>
      <c r="WLE96" s="208"/>
      <c r="WLJ96" s="209"/>
      <c r="WLK96" s="209"/>
      <c r="WLL96" s="209"/>
      <c r="WLM96" s="210"/>
      <c r="WLN96" s="211"/>
      <c r="WLO96" s="209"/>
      <c r="WLQ96" s="208"/>
      <c r="WLV96" s="209"/>
      <c r="WLW96" s="209"/>
      <c r="WLX96" s="209"/>
      <c r="WLY96" s="210"/>
      <c r="WLZ96" s="211"/>
      <c r="WMA96" s="209"/>
      <c r="WMC96" s="208"/>
      <c r="WMH96" s="209"/>
      <c r="WMI96" s="209"/>
      <c r="WMJ96" s="209"/>
      <c r="WMK96" s="210"/>
      <c r="WML96" s="211"/>
      <c r="WMM96" s="209"/>
      <c r="WMO96" s="208"/>
      <c r="WMT96" s="209"/>
      <c r="WMU96" s="209"/>
      <c r="WMV96" s="209"/>
      <c r="WMW96" s="210"/>
      <c r="WMX96" s="211"/>
      <c r="WMY96" s="209"/>
      <c r="WNA96" s="208"/>
      <c r="WNF96" s="209"/>
      <c r="WNG96" s="209"/>
      <c r="WNH96" s="209"/>
      <c r="WNI96" s="210"/>
      <c r="WNJ96" s="211"/>
      <c r="WNK96" s="209"/>
      <c r="WNM96" s="208"/>
      <c r="WNR96" s="209"/>
      <c r="WNS96" s="209"/>
      <c r="WNT96" s="209"/>
      <c r="WNU96" s="210"/>
      <c r="WNV96" s="211"/>
      <c r="WNW96" s="209"/>
      <c r="WNY96" s="208"/>
      <c r="WOD96" s="209"/>
      <c r="WOE96" s="209"/>
      <c r="WOF96" s="209"/>
      <c r="WOG96" s="210"/>
      <c r="WOH96" s="211"/>
      <c r="WOI96" s="209"/>
      <c r="WOK96" s="208"/>
      <c r="WOP96" s="209"/>
      <c r="WOQ96" s="209"/>
      <c r="WOR96" s="209"/>
      <c r="WOS96" s="210"/>
      <c r="WOT96" s="211"/>
      <c r="WOU96" s="209"/>
      <c r="WOW96" s="208"/>
      <c r="WPB96" s="209"/>
      <c r="WPC96" s="209"/>
      <c r="WPD96" s="209"/>
      <c r="WPE96" s="210"/>
      <c r="WPF96" s="211"/>
      <c r="WPG96" s="209"/>
      <c r="WPI96" s="208"/>
      <c r="WPN96" s="209"/>
      <c r="WPO96" s="209"/>
      <c r="WPP96" s="209"/>
      <c r="WPQ96" s="210"/>
      <c r="WPR96" s="211"/>
      <c r="WPS96" s="209"/>
      <c r="WPU96" s="208"/>
      <c r="WPZ96" s="209"/>
      <c r="WQA96" s="209"/>
      <c r="WQB96" s="209"/>
      <c r="WQC96" s="210"/>
      <c r="WQD96" s="211"/>
      <c r="WQE96" s="209"/>
      <c r="WQG96" s="208"/>
      <c r="WQL96" s="209"/>
      <c r="WQM96" s="209"/>
      <c r="WQN96" s="209"/>
      <c r="WQO96" s="210"/>
      <c r="WQP96" s="211"/>
      <c r="WQQ96" s="209"/>
      <c r="WQS96" s="208"/>
      <c r="WQX96" s="209"/>
      <c r="WQY96" s="209"/>
      <c r="WQZ96" s="209"/>
      <c r="WRA96" s="210"/>
      <c r="WRB96" s="211"/>
      <c r="WRC96" s="209"/>
      <c r="WRE96" s="208"/>
      <c r="WRJ96" s="209"/>
      <c r="WRK96" s="209"/>
      <c r="WRL96" s="209"/>
      <c r="WRM96" s="210"/>
      <c r="WRN96" s="211"/>
      <c r="WRO96" s="209"/>
      <c r="WRQ96" s="208"/>
      <c r="WRV96" s="209"/>
      <c r="WRW96" s="209"/>
      <c r="WRX96" s="209"/>
      <c r="WRY96" s="210"/>
      <c r="WRZ96" s="211"/>
      <c r="WSA96" s="209"/>
      <c r="WSC96" s="208"/>
      <c r="WSH96" s="209"/>
      <c r="WSI96" s="209"/>
      <c r="WSJ96" s="209"/>
      <c r="WSK96" s="210"/>
      <c r="WSL96" s="211"/>
      <c r="WSM96" s="209"/>
      <c r="WSO96" s="208"/>
      <c r="WST96" s="209"/>
      <c r="WSU96" s="209"/>
      <c r="WSV96" s="209"/>
      <c r="WSW96" s="210"/>
      <c r="WSX96" s="211"/>
      <c r="WSY96" s="209"/>
      <c r="WTA96" s="208"/>
      <c r="WTF96" s="209"/>
      <c r="WTG96" s="209"/>
      <c r="WTH96" s="209"/>
      <c r="WTI96" s="210"/>
      <c r="WTJ96" s="211"/>
      <c r="WTK96" s="209"/>
      <c r="WTM96" s="208"/>
      <c r="WTR96" s="209"/>
      <c r="WTS96" s="209"/>
      <c r="WTT96" s="209"/>
      <c r="WTU96" s="210"/>
      <c r="WTV96" s="211"/>
      <c r="WTW96" s="209"/>
      <c r="WTY96" s="208"/>
      <c r="WUD96" s="209"/>
      <c r="WUE96" s="209"/>
      <c r="WUF96" s="209"/>
      <c r="WUG96" s="210"/>
      <c r="WUH96" s="211"/>
      <c r="WUI96" s="209"/>
      <c r="WUK96" s="208"/>
      <c r="WUP96" s="209"/>
      <c r="WUQ96" s="209"/>
      <c r="WUR96" s="209"/>
      <c r="WUS96" s="210"/>
      <c r="WUT96" s="211"/>
      <c r="WUU96" s="209"/>
      <c r="WUW96" s="208"/>
      <c r="WVB96" s="209"/>
      <c r="WVC96" s="209"/>
      <c r="WVD96" s="209"/>
      <c r="WVE96" s="210"/>
      <c r="WVF96" s="211"/>
      <c r="WVG96" s="209"/>
      <c r="WVI96" s="208"/>
      <c r="WVN96" s="209"/>
      <c r="WVO96" s="209"/>
      <c r="WVP96" s="209"/>
      <c r="WVQ96" s="210"/>
      <c r="WVR96" s="211"/>
      <c r="WVS96" s="209"/>
      <c r="WVU96" s="208"/>
      <c r="WVZ96" s="209"/>
      <c r="WWA96" s="209"/>
      <c r="WWB96" s="209"/>
      <c r="WWC96" s="210"/>
      <c r="WWD96" s="211"/>
      <c r="WWE96" s="209"/>
      <c r="WWG96" s="208"/>
      <c r="WWL96" s="209"/>
      <c r="WWM96" s="209"/>
      <c r="WWN96" s="209"/>
      <c r="WWO96" s="210"/>
      <c r="WWP96" s="211"/>
      <c r="WWQ96" s="209"/>
      <c r="WWS96" s="208"/>
      <c r="WWX96" s="209"/>
      <c r="WWY96" s="209"/>
      <c r="WWZ96" s="209"/>
      <c r="WXA96" s="210"/>
      <c r="WXB96" s="211"/>
      <c r="WXC96" s="209"/>
      <c r="WXE96" s="208"/>
      <c r="WXJ96" s="209"/>
      <c r="WXK96" s="209"/>
      <c r="WXL96" s="209"/>
      <c r="WXM96" s="210"/>
      <c r="WXN96" s="211"/>
      <c r="WXO96" s="209"/>
      <c r="WXQ96" s="208"/>
      <c r="WXV96" s="209"/>
      <c r="WXW96" s="209"/>
      <c r="WXX96" s="209"/>
      <c r="WXY96" s="210"/>
      <c r="WXZ96" s="211"/>
      <c r="WYA96" s="209"/>
      <c r="WYC96" s="208"/>
      <c r="WYH96" s="209"/>
      <c r="WYI96" s="209"/>
      <c r="WYJ96" s="209"/>
      <c r="WYK96" s="210"/>
      <c r="WYL96" s="211"/>
      <c r="WYM96" s="209"/>
      <c r="WYO96" s="208"/>
      <c r="WYT96" s="209"/>
      <c r="WYU96" s="209"/>
      <c r="WYV96" s="209"/>
      <c r="WYW96" s="210"/>
      <c r="WYX96" s="211"/>
      <c r="WYY96" s="209"/>
      <c r="WZA96" s="208"/>
      <c r="WZF96" s="209"/>
      <c r="WZG96" s="209"/>
      <c r="WZH96" s="209"/>
      <c r="WZI96" s="210"/>
      <c r="WZJ96" s="211"/>
      <c r="WZK96" s="209"/>
      <c r="WZM96" s="208"/>
      <c r="WZR96" s="209"/>
      <c r="WZS96" s="209"/>
      <c r="WZT96" s="209"/>
      <c r="WZU96" s="210"/>
      <c r="WZV96" s="211"/>
      <c r="WZW96" s="209"/>
      <c r="WZY96" s="208"/>
      <c r="XAD96" s="209"/>
      <c r="XAE96" s="209"/>
      <c r="XAF96" s="209"/>
      <c r="XAG96" s="210"/>
      <c r="XAH96" s="211"/>
      <c r="XAI96" s="209"/>
      <c r="XAK96" s="208"/>
      <c r="XAP96" s="209"/>
      <c r="XAQ96" s="209"/>
      <c r="XAR96" s="209"/>
      <c r="XAS96" s="210"/>
      <c r="XAT96" s="211"/>
      <c r="XAU96" s="209"/>
      <c r="XAW96" s="208"/>
      <c r="XBB96" s="209"/>
      <c r="XBC96" s="209"/>
      <c r="XBD96" s="209"/>
      <c r="XBE96" s="210"/>
      <c r="XBF96" s="211"/>
      <c r="XBG96" s="209"/>
      <c r="XBI96" s="208"/>
      <c r="XBN96" s="209"/>
      <c r="XBO96" s="209"/>
      <c r="XBP96" s="209"/>
      <c r="XBQ96" s="210"/>
      <c r="XBR96" s="211"/>
      <c r="XBS96" s="209"/>
      <c r="XBU96" s="208"/>
      <c r="XBZ96" s="209"/>
      <c r="XCA96" s="209"/>
      <c r="XCB96" s="209"/>
      <c r="XCC96" s="210"/>
      <c r="XCD96" s="211"/>
      <c r="XCE96" s="209"/>
      <c r="XCG96" s="208"/>
      <c r="XCL96" s="209"/>
      <c r="XCM96" s="209"/>
      <c r="XCN96" s="209"/>
      <c r="XCO96" s="210"/>
      <c r="XCP96" s="211"/>
      <c r="XCQ96" s="209"/>
      <c r="XCS96" s="208"/>
      <c r="XCX96" s="209"/>
      <c r="XCY96" s="209"/>
      <c r="XCZ96" s="209"/>
      <c r="XDA96" s="210"/>
      <c r="XDB96" s="211"/>
      <c r="XDC96" s="209"/>
      <c r="XDE96" s="208"/>
      <c r="XDJ96" s="209"/>
      <c r="XDK96" s="209"/>
      <c r="XDL96" s="209"/>
      <c r="XDM96" s="210"/>
      <c r="XDN96" s="211"/>
      <c r="XDO96" s="209"/>
      <c r="XDQ96" s="208"/>
      <c r="XDV96" s="209"/>
      <c r="XDW96" s="209"/>
      <c r="XDX96" s="209"/>
      <c r="XDY96" s="210"/>
      <c r="XDZ96" s="211"/>
      <c r="XEA96" s="209"/>
      <c r="XEC96" s="208"/>
      <c r="XEH96" s="209"/>
      <c r="XEI96" s="209"/>
      <c r="XEJ96" s="209"/>
      <c r="XEK96" s="210"/>
      <c r="XEL96" s="211"/>
      <c r="XEM96" s="209"/>
      <c r="XEO96" s="208"/>
      <c r="XET96" s="209"/>
      <c r="XEU96" s="209"/>
      <c r="XEV96" s="209"/>
      <c r="XEW96" s="210"/>
      <c r="XEX96" s="211"/>
      <c r="XEY96" s="209"/>
      <c r="XFA96" s="208"/>
    </row>
    <row r="97" spans="1:1021 1026:3071 3073:4093 4098:6143 6145:7165 7170:9215 9217:10237 10242:12287 12289:13309 13314:15359 15361:16381">
      <c r="A97" s="191">
        <v>56</v>
      </c>
      <c r="B97" s="192" t="s">
        <v>14729</v>
      </c>
      <c r="C97" s="192" t="s">
        <v>14769</v>
      </c>
      <c r="D97" s="192" t="s">
        <v>14770</v>
      </c>
      <c r="E97" s="192" t="s">
        <v>14730</v>
      </c>
      <c r="F97" s="193">
        <v>42.82</v>
      </c>
      <c r="G97" s="193"/>
      <c r="H97" s="193">
        <v>30.34</v>
      </c>
      <c r="I97" s="194"/>
      <c r="J97" s="195">
        <v>11.78</v>
      </c>
      <c r="K97" s="193">
        <v>18.559999999999999</v>
      </c>
      <c r="L97" s="196" t="s">
        <v>14838</v>
      </c>
    </row>
    <row r="98" spans="1:1021 1026:3071 3073:4093 4098:6143 6145:7165 7170:9215 9217:10237 10242:12287 12289:13309 13314:15359 15361:16381">
      <c r="A98" s="185">
        <v>57</v>
      </c>
      <c r="B98" s="186" t="s">
        <v>14650</v>
      </c>
      <c r="C98" s="186" t="s">
        <v>14771</v>
      </c>
      <c r="D98" s="186" t="s">
        <v>14772</v>
      </c>
      <c r="E98" s="186" t="s">
        <v>14650</v>
      </c>
      <c r="F98" s="187">
        <v>37.159999999999997</v>
      </c>
      <c r="G98" s="187"/>
      <c r="H98" s="187">
        <v>31.88</v>
      </c>
      <c r="I98" s="202"/>
      <c r="J98" s="203"/>
      <c r="K98" s="187"/>
      <c r="L98" s="190"/>
      <c r="M98" s="208"/>
      <c r="R98" s="209"/>
      <c r="S98" s="209"/>
      <c r="T98" s="209"/>
      <c r="U98" s="210"/>
      <c r="V98" s="211"/>
      <c r="W98" s="209"/>
      <c r="Y98" s="208"/>
      <c r="AD98" s="209"/>
      <c r="AE98" s="209"/>
      <c r="AF98" s="209"/>
      <c r="AG98" s="210"/>
      <c r="AH98" s="211"/>
      <c r="AI98" s="209"/>
      <c r="AK98" s="208"/>
      <c r="AP98" s="209"/>
      <c r="AQ98" s="209"/>
      <c r="AR98" s="209"/>
      <c r="AS98" s="210"/>
      <c r="AT98" s="211"/>
      <c r="AU98" s="209"/>
      <c r="AW98" s="208"/>
      <c r="BB98" s="209"/>
      <c r="BC98" s="209"/>
      <c r="BD98" s="209"/>
      <c r="BE98" s="210"/>
      <c r="BF98" s="211"/>
      <c r="BG98" s="209"/>
      <c r="BI98" s="208"/>
      <c r="BN98" s="209"/>
      <c r="BO98" s="209"/>
      <c r="BP98" s="209"/>
      <c r="BQ98" s="210"/>
      <c r="BR98" s="211"/>
      <c r="BS98" s="209"/>
      <c r="BU98" s="208"/>
      <c r="BZ98" s="209"/>
      <c r="CA98" s="209"/>
      <c r="CB98" s="209"/>
      <c r="CC98" s="210"/>
      <c r="CD98" s="211"/>
      <c r="CE98" s="209"/>
      <c r="CG98" s="208"/>
      <c r="CL98" s="209"/>
      <c r="CM98" s="209"/>
      <c r="CN98" s="209"/>
      <c r="CO98" s="210"/>
      <c r="CP98" s="211"/>
      <c r="CQ98" s="209"/>
      <c r="CS98" s="208"/>
      <c r="CX98" s="209"/>
      <c r="CY98" s="209"/>
      <c r="CZ98" s="209"/>
      <c r="DA98" s="210"/>
      <c r="DB98" s="211"/>
      <c r="DC98" s="209"/>
      <c r="DE98" s="208"/>
      <c r="DJ98" s="209"/>
      <c r="DK98" s="209"/>
      <c r="DL98" s="209"/>
      <c r="DM98" s="210"/>
      <c r="DN98" s="211"/>
      <c r="DO98" s="209"/>
      <c r="DQ98" s="208"/>
      <c r="DV98" s="209"/>
      <c r="DW98" s="209"/>
      <c r="DX98" s="209"/>
      <c r="DY98" s="210"/>
      <c r="DZ98" s="211"/>
      <c r="EA98" s="209"/>
      <c r="EC98" s="208"/>
      <c r="EH98" s="209"/>
      <c r="EI98" s="209"/>
      <c r="EJ98" s="209"/>
      <c r="EK98" s="210"/>
      <c r="EL98" s="211"/>
      <c r="EM98" s="209"/>
      <c r="EO98" s="208"/>
      <c r="ET98" s="209"/>
      <c r="EU98" s="209"/>
      <c r="EV98" s="209"/>
      <c r="EW98" s="210"/>
      <c r="EX98" s="211"/>
      <c r="EY98" s="209"/>
      <c r="FA98" s="208"/>
      <c r="FF98" s="209"/>
      <c r="FG98" s="209"/>
      <c r="FH98" s="209"/>
      <c r="FI98" s="210"/>
      <c r="FJ98" s="211"/>
      <c r="FK98" s="209"/>
      <c r="FM98" s="208"/>
      <c r="FR98" s="209"/>
      <c r="FS98" s="209"/>
      <c r="FT98" s="209"/>
      <c r="FU98" s="210"/>
      <c r="FV98" s="211"/>
      <c r="FW98" s="209"/>
      <c r="FY98" s="208"/>
      <c r="GD98" s="209"/>
      <c r="GE98" s="209"/>
      <c r="GF98" s="209"/>
      <c r="GG98" s="210"/>
      <c r="GH98" s="211"/>
      <c r="GI98" s="209"/>
      <c r="GK98" s="208"/>
      <c r="GP98" s="209"/>
      <c r="GQ98" s="209"/>
      <c r="GR98" s="209"/>
      <c r="GS98" s="210"/>
      <c r="GT98" s="211"/>
      <c r="GU98" s="209"/>
      <c r="GW98" s="208"/>
      <c r="HB98" s="209"/>
      <c r="HC98" s="209"/>
      <c r="HD98" s="209"/>
      <c r="HE98" s="210"/>
      <c r="HF98" s="211"/>
      <c r="HG98" s="209"/>
      <c r="HI98" s="208"/>
      <c r="HN98" s="209"/>
      <c r="HO98" s="209"/>
      <c r="HP98" s="209"/>
      <c r="HQ98" s="210"/>
      <c r="HR98" s="211"/>
      <c r="HS98" s="209"/>
      <c r="HU98" s="208"/>
      <c r="HZ98" s="209"/>
      <c r="IA98" s="209"/>
      <c r="IB98" s="209"/>
      <c r="IC98" s="210"/>
      <c r="ID98" s="211"/>
      <c r="IE98" s="209"/>
      <c r="IG98" s="208"/>
      <c r="IL98" s="209"/>
      <c r="IM98" s="209"/>
      <c r="IN98" s="209"/>
      <c r="IO98" s="210"/>
      <c r="IP98" s="211"/>
      <c r="IQ98" s="209"/>
      <c r="IS98" s="208"/>
      <c r="IX98" s="209"/>
      <c r="IY98" s="209"/>
      <c r="IZ98" s="209"/>
      <c r="JA98" s="210"/>
      <c r="JB98" s="211"/>
      <c r="JC98" s="209"/>
      <c r="JE98" s="208"/>
      <c r="JJ98" s="209"/>
      <c r="JK98" s="209"/>
      <c r="JL98" s="209"/>
      <c r="JM98" s="210"/>
      <c r="JN98" s="211"/>
      <c r="JO98" s="209"/>
      <c r="JQ98" s="208"/>
      <c r="JV98" s="209"/>
      <c r="JW98" s="209"/>
      <c r="JX98" s="209"/>
      <c r="JY98" s="210"/>
      <c r="JZ98" s="211"/>
      <c r="KA98" s="209"/>
      <c r="KC98" s="208"/>
      <c r="KH98" s="209"/>
      <c r="KI98" s="209"/>
      <c r="KJ98" s="209"/>
      <c r="KK98" s="210"/>
      <c r="KL98" s="211"/>
      <c r="KM98" s="209"/>
      <c r="KO98" s="208"/>
      <c r="KT98" s="209"/>
      <c r="KU98" s="209"/>
      <c r="KV98" s="209"/>
      <c r="KW98" s="210"/>
      <c r="KX98" s="211"/>
      <c r="KY98" s="209"/>
      <c r="LA98" s="208"/>
      <c r="LF98" s="209"/>
      <c r="LG98" s="209"/>
      <c r="LH98" s="209"/>
      <c r="LI98" s="210"/>
      <c r="LJ98" s="211"/>
      <c r="LK98" s="209"/>
      <c r="LM98" s="208"/>
      <c r="LR98" s="209"/>
      <c r="LS98" s="209"/>
      <c r="LT98" s="209"/>
      <c r="LU98" s="210"/>
      <c r="LV98" s="211"/>
      <c r="LW98" s="209"/>
      <c r="LY98" s="208"/>
      <c r="MD98" s="209"/>
      <c r="ME98" s="209"/>
      <c r="MF98" s="209"/>
      <c r="MG98" s="210"/>
      <c r="MH98" s="211"/>
      <c r="MI98" s="209"/>
      <c r="MK98" s="208"/>
      <c r="MP98" s="209"/>
      <c r="MQ98" s="209"/>
      <c r="MR98" s="209"/>
      <c r="MS98" s="210"/>
      <c r="MT98" s="211"/>
      <c r="MU98" s="209"/>
      <c r="MW98" s="208"/>
      <c r="NB98" s="209"/>
      <c r="NC98" s="209"/>
      <c r="ND98" s="209"/>
      <c r="NE98" s="210"/>
      <c r="NF98" s="211"/>
      <c r="NG98" s="209"/>
      <c r="NI98" s="208"/>
      <c r="NN98" s="209"/>
      <c r="NO98" s="209"/>
      <c r="NP98" s="209"/>
      <c r="NQ98" s="210"/>
      <c r="NR98" s="211"/>
      <c r="NS98" s="209"/>
      <c r="NU98" s="208"/>
      <c r="NZ98" s="209"/>
      <c r="OA98" s="209"/>
      <c r="OB98" s="209"/>
      <c r="OC98" s="210"/>
      <c r="OD98" s="211"/>
      <c r="OE98" s="209"/>
      <c r="OG98" s="208"/>
      <c r="OL98" s="209"/>
      <c r="OM98" s="209"/>
      <c r="ON98" s="209"/>
      <c r="OO98" s="210"/>
      <c r="OP98" s="211"/>
      <c r="OQ98" s="209"/>
      <c r="OS98" s="208"/>
      <c r="OX98" s="209"/>
      <c r="OY98" s="209"/>
      <c r="OZ98" s="209"/>
      <c r="PA98" s="210"/>
      <c r="PB98" s="211"/>
      <c r="PC98" s="209"/>
      <c r="PE98" s="208"/>
      <c r="PJ98" s="209"/>
      <c r="PK98" s="209"/>
      <c r="PL98" s="209"/>
      <c r="PM98" s="210"/>
      <c r="PN98" s="211"/>
      <c r="PO98" s="209"/>
      <c r="PQ98" s="208"/>
      <c r="PV98" s="209"/>
      <c r="PW98" s="209"/>
      <c r="PX98" s="209"/>
      <c r="PY98" s="210"/>
      <c r="PZ98" s="211"/>
      <c r="QA98" s="209"/>
      <c r="QC98" s="208"/>
      <c r="QH98" s="209"/>
      <c r="QI98" s="209"/>
      <c r="QJ98" s="209"/>
      <c r="QK98" s="210"/>
      <c r="QL98" s="211"/>
      <c r="QM98" s="209"/>
      <c r="QO98" s="208"/>
      <c r="QT98" s="209"/>
      <c r="QU98" s="209"/>
      <c r="QV98" s="209"/>
      <c r="QW98" s="210"/>
      <c r="QX98" s="211"/>
      <c r="QY98" s="209"/>
      <c r="RA98" s="208"/>
      <c r="RF98" s="209"/>
      <c r="RG98" s="209"/>
      <c r="RH98" s="209"/>
      <c r="RI98" s="210"/>
      <c r="RJ98" s="211"/>
      <c r="RK98" s="209"/>
      <c r="RM98" s="208"/>
      <c r="RR98" s="209"/>
      <c r="RS98" s="209"/>
      <c r="RT98" s="209"/>
      <c r="RU98" s="210"/>
      <c r="RV98" s="211"/>
      <c r="RW98" s="209"/>
      <c r="RY98" s="208"/>
      <c r="SD98" s="209"/>
      <c r="SE98" s="209"/>
      <c r="SF98" s="209"/>
      <c r="SG98" s="210"/>
      <c r="SH98" s="211"/>
      <c r="SI98" s="209"/>
      <c r="SK98" s="208"/>
      <c r="SP98" s="209"/>
      <c r="SQ98" s="209"/>
      <c r="SR98" s="209"/>
      <c r="SS98" s="210"/>
      <c r="ST98" s="211"/>
      <c r="SU98" s="209"/>
      <c r="SW98" s="208"/>
      <c r="TB98" s="209"/>
      <c r="TC98" s="209"/>
      <c r="TD98" s="209"/>
      <c r="TE98" s="210"/>
      <c r="TF98" s="211"/>
      <c r="TG98" s="209"/>
      <c r="TI98" s="208"/>
      <c r="TN98" s="209"/>
      <c r="TO98" s="209"/>
      <c r="TP98" s="209"/>
      <c r="TQ98" s="210"/>
      <c r="TR98" s="211"/>
      <c r="TS98" s="209"/>
      <c r="TU98" s="208"/>
      <c r="TZ98" s="209"/>
      <c r="UA98" s="209"/>
      <c r="UB98" s="209"/>
      <c r="UC98" s="210"/>
      <c r="UD98" s="211"/>
      <c r="UE98" s="209"/>
      <c r="UG98" s="208"/>
      <c r="UL98" s="209"/>
      <c r="UM98" s="209"/>
      <c r="UN98" s="209"/>
      <c r="UO98" s="210"/>
      <c r="UP98" s="211"/>
      <c r="UQ98" s="209"/>
      <c r="US98" s="208"/>
      <c r="UX98" s="209"/>
      <c r="UY98" s="209"/>
      <c r="UZ98" s="209"/>
      <c r="VA98" s="210"/>
      <c r="VB98" s="211"/>
      <c r="VC98" s="209"/>
      <c r="VE98" s="208"/>
      <c r="VJ98" s="209"/>
      <c r="VK98" s="209"/>
      <c r="VL98" s="209"/>
      <c r="VM98" s="210"/>
      <c r="VN98" s="211"/>
      <c r="VO98" s="209"/>
      <c r="VQ98" s="208"/>
      <c r="VV98" s="209"/>
      <c r="VW98" s="209"/>
      <c r="VX98" s="209"/>
      <c r="VY98" s="210"/>
      <c r="VZ98" s="211"/>
      <c r="WA98" s="209"/>
      <c r="WC98" s="208"/>
      <c r="WH98" s="209"/>
      <c r="WI98" s="209"/>
      <c r="WJ98" s="209"/>
      <c r="WK98" s="210"/>
      <c r="WL98" s="211"/>
      <c r="WM98" s="209"/>
      <c r="WO98" s="208"/>
      <c r="WT98" s="209"/>
      <c r="WU98" s="209"/>
      <c r="WV98" s="209"/>
      <c r="WW98" s="210"/>
      <c r="WX98" s="211"/>
      <c r="WY98" s="209"/>
      <c r="XA98" s="208"/>
      <c r="XF98" s="209"/>
      <c r="XG98" s="209"/>
      <c r="XH98" s="209"/>
      <c r="XI98" s="210"/>
      <c r="XJ98" s="211"/>
      <c r="XK98" s="209"/>
      <c r="XM98" s="208"/>
      <c r="XR98" s="209"/>
      <c r="XS98" s="209"/>
      <c r="XT98" s="209"/>
      <c r="XU98" s="210"/>
      <c r="XV98" s="211"/>
      <c r="XW98" s="209"/>
      <c r="XY98" s="208"/>
      <c r="YD98" s="209"/>
      <c r="YE98" s="209"/>
      <c r="YF98" s="209"/>
      <c r="YG98" s="210"/>
      <c r="YH98" s="211"/>
      <c r="YI98" s="209"/>
      <c r="YK98" s="208"/>
      <c r="YP98" s="209"/>
      <c r="YQ98" s="209"/>
      <c r="YR98" s="209"/>
      <c r="YS98" s="210"/>
      <c r="YT98" s="211"/>
      <c r="YU98" s="209"/>
      <c r="YW98" s="208"/>
      <c r="ZB98" s="209"/>
      <c r="ZC98" s="209"/>
      <c r="ZD98" s="209"/>
      <c r="ZE98" s="210"/>
      <c r="ZF98" s="211"/>
      <c r="ZG98" s="209"/>
      <c r="ZI98" s="208"/>
      <c r="ZN98" s="209"/>
      <c r="ZO98" s="209"/>
      <c r="ZP98" s="209"/>
      <c r="ZQ98" s="210"/>
      <c r="ZR98" s="211"/>
      <c r="ZS98" s="209"/>
      <c r="ZU98" s="208"/>
      <c r="ZZ98" s="209"/>
      <c r="AAA98" s="209"/>
      <c r="AAB98" s="209"/>
      <c r="AAC98" s="210"/>
      <c r="AAD98" s="211"/>
      <c r="AAE98" s="209"/>
      <c r="AAG98" s="208"/>
      <c r="AAL98" s="209"/>
      <c r="AAM98" s="209"/>
      <c r="AAN98" s="209"/>
      <c r="AAO98" s="210"/>
      <c r="AAP98" s="211"/>
      <c r="AAQ98" s="209"/>
      <c r="AAS98" s="208"/>
      <c r="AAX98" s="209"/>
      <c r="AAY98" s="209"/>
      <c r="AAZ98" s="209"/>
      <c r="ABA98" s="210"/>
      <c r="ABB98" s="211"/>
      <c r="ABC98" s="209"/>
      <c r="ABE98" s="208"/>
      <c r="ABJ98" s="209"/>
      <c r="ABK98" s="209"/>
      <c r="ABL98" s="209"/>
      <c r="ABM98" s="210"/>
      <c r="ABN98" s="211"/>
      <c r="ABO98" s="209"/>
      <c r="ABQ98" s="208"/>
      <c r="ABV98" s="209"/>
      <c r="ABW98" s="209"/>
      <c r="ABX98" s="209"/>
      <c r="ABY98" s="210"/>
      <c r="ABZ98" s="211"/>
      <c r="ACA98" s="209"/>
      <c r="ACC98" s="208"/>
      <c r="ACH98" s="209"/>
      <c r="ACI98" s="209"/>
      <c r="ACJ98" s="209"/>
      <c r="ACK98" s="210"/>
      <c r="ACL98" s="211"/>
      <c r="ACM98" s="209"/>
      <c r="ACO98" s="208"/>
      <c r="ACT98" s="209"/>
      <c r="ACU98" s="209"/>
      <c r="ACV98" s="209"/>
      <c r="ACW98" s="210"/>
      <c r="ACX98" s="211"/>
      <c r="ACY98" s="209"/>
      <c r="ADA98" s="208"/>
      <c r="ADF98" s="209"/>
      <c r="ADG98" s="209"/>
      <c r="ADH98" s="209"/>
      <c r="ADI98" s="210"/>
      <c r="ADJ98" s="211"/>
      <c r="ADK98" s="209"/>
      <c r="ADM98" s="208"/>
      <c r="ADR98" s="209"/>
      <c r="ADS98" s="209"/>
      <c r="ADT98" s="209"/>
      <c r="ADU98" s="210"/>
      <c r="ADV98" s="211"/>
      <c r="ADW98" s="209"/>
      <c r="ADY98" s="208"/>
      <c r="AED98" s="209"/>
      <c r="AEE98" s="209"/>
      <c r="AEF98" s="209"/>
      <c r="AEG98" s="210"/>
      <c r="AEH98" s="211"/>
      <c r="AEI98" s="209"/>
      <c r="AEK98" s="208"/>
      <c r="AEP98" s="209"/>
      <c r="AEQ98" s="209"/>
      <c r="AER98" s="209"/>
      <c r="AES98" s="210"/>
      <c r="AET98" s="211"/>
      <c r="AEU98" s="209"/>
      <c r="AEW98" s="208"/>
      <c r="AFB98" s="209"/>
      <c r="AFC98" s="209"/>
      <c r="AFD98" s="209"/>
      <c r="AFE98" s="210"/>
      <c r="AFF98" s="211"/>
      <c r="AFG98" s="209"/>
      <c r="AFI98" s="208"/>
      <c r="AFN98" s="209"/>
      <c r="AFO98" s="209"/>
      <c r="AFP98" s="209"/>
      <c r="AFQ98" s="210"/>
      <c r="AFR98" s="211"/>
      <c r="AFS98" s="209"/>
      <c r="AFU98" s="208"/>
      <c r="AFZ98" s="209"/>
      <c r="AGA98" s="209"/>
      <c r="AGB98" s="209"/>
      <c r="AGC98" s="210"/>
      <c r="AGD98" s="211"/>
      <c r="AGE98" s="209"/>
      <c r="AGG98" s="208"/>
      <c r="AGL98" s="209"/>
      <c r="AGM98" s="209"/>
      <c r="AGN98" s="209"/>
      <c r="AGO98" s="210"/>
      <c r="AGP98" s="211"/>
      <c r="AGQ98" s="209"/>
      <c r="AGS98" s="208"/>
      <c r="AGX98" s="209"/>
      <c r="AGY98" s="209"/>
      <c r="AGZ98" s="209"/>
      <c r="AHA98" s="210"/>
      <c r="AHB98" s="211"/>
      <c r="AHC98" s="209"/>
      <c r="AHE98" s="208"/>
      <c r="AHJ98" s="209"/>
      <c r="AHK98" s="209"/>
      <c r="AHL98" s="209"/>
      <c r="AHM98" s="210"/>
      <c r="AHN98" s="211"/>
      <c r="AHO98" s="209"/>
      <c r="AHQ98" s="208"/>
      <c r="AHV98" s="209"/>
      <c r="AHW98" s="209"/>
      <c r="AHX98" s="209"/>
      <c r="AHY98" s="210"/>
      <c r="AHZ98" s="211"/>
      <c r="AIA98" s="209"/>
      <c r="AIC98" s="208"/>
      <c r="AIH98" s="209"/>
      <c r="AII98" s="209"/>
      <c r="AIJ98" s="209"/>
      <c r="AIK98" s="210"/>
      <c r="AIL98" s="211"/>
      <c r="AIM98" s="209"/>
      <c r="AIO98" s="208"/>
      <c r="AIT98" s="209"/>
      <c r="AIU98" s="209"/>
      <c r="AIV98" s="209"/>
      <c r="AIW98" s="210"/>
      <c r="AIX98" s="211"/>
      <c r="AIY98" s="209"/>
      <c r="AJA98" s="208"/>
      <c r="AJF98" s="209"/>
      <c r="AJG98" s="209"/>
      <c r="AJH98" s="209"/>
      <c r="AJI98" s="210"/>
      <c r="AJJ98" s="211"/>
      <c r="AJK98" s="209"/>
      <c r="AJM98" s="208"/>
      <c r="AJR98" s="209"/>
      <c r="AJS98" s="209"/>
      <c r="AJT98" s="209"/>
      <c r="AJU98" s="210"/>
      <c r="AJV98" s="211"/>
      <c r="AJW98" s="209"/>
      <c r="AJY98" s="208"/>
      <c r="AKD98" s="209"/>
      <c r="AKE98" s="209"/>
      <c r="AKF98" s="209"/>
      <c r="AKG98" s="210"/>
      <c r="AKH98" s="211"/>
      <c r="AKI98" s="209"/>
      <c r="AKK98" s="208"/>
      <c r="AKP98" s="209"/>
      <c r="AKQ98" s="209"/>
      <c r="AKR98" s="209"/>
      <c r="AKS98" s="210"/>
      <c r="AKT98" s="211"/>
      <c r="AKU98" s="209"/>
      <c r="AKW98" s="208"/>
      <c r="ALB98" s="209"/>
      <c r="ALC98" s="209"/>
      <c r="ALD98" s="209"/>
      <c r="ALE98" s="210"/>
      <c r="ALF98" s="211"/>
      <c r="ALG98" s="209"/>
      <c r="ALI98" s="208"/>
      <c r="ALN98" s="209"/>
      <c r="ALO98" s="209"/>
      <c r="ALP98" s="209"/>
      <c r="ALQ98" s="210"/>
      <c r="ALR98" s="211"/>
      <c r="ALS98" s="209"/>
      <c r="ALU98" s="208"/>
      <c r="ALZ98" s="209"/>
      <c r="AMA98" s="209"/>
      <c r="AMB98" s="209"/>
      <c r="AMC98" s="210"/>
      <c r="AMD98" s="211"/>
      <c r="AME98" s="209"/>
      <c r="AMG98" s="208"/>
      <c r="AML98" s="209"/>
      <c r="AMM98" s="209"/>
      <c r="AMN98" s="209"/>
      <c r="AMO98" s="210"/>
      <c r="AMP98" s="211"/>
      <c r="AMQ98" s="209"/>
      <c r="AMS98" s="208"/>
      <c r="AMX98" s="209"/>
      <c r="AMY98" s="209"/>
      <c r="AMZ98" s="209"/>
      <c r="ANA98" s="210"/>
      <c r="ANB98" s="211"/>
      <c r="ANC98" s="209"/>
      <c r="ANE98" s="208"/>
      <c r="ANJ98" s="209"/>
      <c r="ANK98" s="209"/>
      <c r="ANL98" s="209"/>
      <c r="ANM98" s="210"/>
      <c r="ANN98" s="211"/>
      <c r="ANO98" s="209"/>
      <c r="ANQ98" s="208"/>
      <c r="ANV98" s="209"/>
      <c r="ANW98" s="209"/>
      <c r="ANX98" s="209"/>
      <c r="ANY98" s="210"/>
      <c r="ANZ98" s="211"/>
      <c r="AOA98" s="209"/>
      <c r="AOC98" s="208"/>
      <c r="AOH98" s="209"/>
      <c r="AOI98" s="209"/>
      <c r="AOJ98" s="209"/>
      <c r="AOK98" s="210"/>
      <c r="AOL98" s="211"/>
      <c r="AOM98" s="209"/>
      <c r="AOO98" s="208"/>
      <c r="AOT98" s="209"/>
      <c r="AOU98" s="209"/>
      <c r="AOV98" s="209"/>
      <c r="AOW98" s="210"/>
      <c r="AOX98" s="211"/>
      <c r="AOY98" s="209"/>
      <c r="APA98" s="208"/>
      <c r="APF98" s="209"/>
      <c r="APG98" s="209"/>
      <c r="APH98" s="209"/>
      <c r="API98" s="210"/>
      <c r="APJ98" s="211"/>
      <c r="APK98" s="209"/>
      <c r="APM98" s="208"/>
      <c r="APR98" s="209"/>
      <c r="APS98" s="209"/>
      <c r="APT98" s="209"/>
      <c r="APU98" s="210"/>
      <c r="APV98" s="211"/>
      <c r="APW98" s="209"/>
      <c r="APY98" s="208"/>
      <c r="AQD98" s="209"/>
      <c r="AQE98" s="209"/>
      <c r="AQF98" s="209"/>
      <c r="AQG98" s="210"/>
      <c r="AQH98" s="211"/>
      <c r="AQI98" s="209"/>
      <c r="AQK98" s="208"/>
      <c r="AQP98" s="209"/>
      <c r="AQQ98" s="209"/>
      <c r="AQR98" s="209"/>
      <c r="AQS98" s="210"/>
      <c r="AQT98" s="211"/>
      <c r="AQU98" s="209"/>
      <c r="AQW98" s="208"/>
      <c r="ARB98" s="209"/>
      <c r="ARC98" s="209"/>
      <c r="ARD98" s="209"/>
      <c r="ARE98" s="210"/>
      <c r="ARF98" s="211"/>
      <c r="ARG98" s="209"/>
      <c r="ARI98" s="208"/>
      <c r="ARN98" s="209"/>
      <c r="ARO98" s="209"/>
      <c r="ARP98" s="209"/>
      <c r="ARQ98" s="210"/>
      <c r="ARR98" s="211"/>
      <c r="ARS98" s="209"/>
      <c r="ARU98" s="208"/>
      <c r="ARZ98" s="209"/>
      <c r="ASA98" s="209"/>
      <c r="ASB98" s="209"/>
      <c r="ASC98" s="210"/>
      <c r="ASD98" s="211"/>
      <c r="ASE98" s="209"/>
      <c r="ASG98" s="208"/>
      <c r="ASL98" s="209"/>
      <c r="ASM98" s="209"/>
      <c r="ASN98" s="209"/>
      <c r="ASO98" s="210"/>
      <c r="ASP98" s="211"/>
      <c r="ASQ98" s="209"/>
      <c r="ASS98" s="208"/>
      <c r="ASX98" s="209"/>
      <c r="ASY98" s="209"/>
      <c r="ASZ98" s="209"/>
      <c r="ATA98" s="210"/>
      <c r="ATB98" s="211"/>
      <c r="ATC98" s="209"/>
      <c r="ATE98" s="208"/>
      <c r="ATJ98" s="209"/>
      <c r="ATK98" s="209"/>
      <c r="ATL98" s="209"/>
      <c r="ATM98" s="210"/>
      <c r="ATN98" s="211"/>
      <c r="ATO98" s="209"/>
      <c r="ATQ98" s="208"/>
      <c r="ATV98" s="209"/>
      <c r="ATW98" s="209"/>
      <c r="ATX98" s="209"/>
      <c r="ATY98" s="210"/>
      <c r="ATZ98" s="211"/>
      <c r="AUA98" s="209"/>
      <c r="AUC98" s="208"/>
      <c r="AUH98" s="209"/>
      <c r="AUI98" s="209"/>
      <c r="AUJ98" s="209"/>
      <c r="AUK98" s="210"/>
      <c r="AUL98" s="211"/>
      <c r="AUM98" s="209"/>
      <c r="AUO98" s="208"/>
      <c r="AUT98" s="209"/>
      <c r="AUU98" s="209"/>
      <c r="AUV98" s="209"/>
      <c r="AUW98" s="210"/>
      <c r="AUX98" s="211"/>
      <c r="AUY98" s="209"/>
      <c r="AVA98" s="208"/>
      <c r="AVF98" s="209"/>
      <c r="AVG98" s="209"/>
      <c r="AVH98" s="209"/>
      <c r="AVI98" s="210"/>
      <c r="AVJ98" s="211"/>
      <c r="AVK98" s="209"/>
      <c r="AVM98" s="208"/>
      <c r="AVR98" s="209"/>
      <c r="AVS98" s="209"/>
      <c r="AVT98" s="209"/>
      <c r="AVU98" s="210"/>
      <c r="AVV98" s="211"/>
      <c r="AVW98" s="209"/>
      <c r="AVY98" s="208"/>
      <c r="AWD98" s="209"/>
      <c r="AWE98" s="209"/>
      <c r="AWF98" s="209"/>
      <c r="AWG98" s="210"/>
      <c r="AWH98" s="211"/>
      <c r="AWI98" s="209"/>
      <c r="AWK98" s="208"/>
      <c r="AWP98" s="209"/>
      <c r="AWQ98" s="209"/>
      <c r="AWR98" s="209"/>
      <c r="AWS98" s="210"/>
      <c r="AWT98" s="211"/>
      <c r="AWU98" s="209"/>
      <c r="AWW98" s="208"/>
      <c r="AXB98" s="209"/>
      <c r="AXC98" s="209"/>
      <c r="AXD98" s="209"/>
      <c r="AXE98" s="210"/>
      <c r="AXF98" s="211"/>
      <c r="AXG98" s="209"/>
      <c r="AXI98" s="208"/>
      <c r="AXN98" s="209"/>
      <c r="AXO98" s="209"/>
      <c r="AXP98" s="209"/>
      <c r="AXQ98" s="210"/>
      <c r="AXR98" s="211"/>
      <c r="AXS98" s="209"/>
      <c r="AXU98" s="208"/>
      <c r="AXZ98" s="209"/>
      <c r="AYA98" s="209"/>
      <c r="AYB98" s="209"/>
      <c r="AYC98" s="210"/>
      <c r="AYD98" s="211"/>
      <c r="AYE98" s="209"/>
      <c r="AYG98" s="208"/>
      <c r="AYL98" s="209"/>
      <c r="AYM98" s="209"/>
      <c r="AYN98" s="209"/>
      <c r="AYO98" s="210"/>
      <c r="AYP98" s="211"/>
      <c r="AYQ98" s="209"/>
      <c r="AYS98" s="208"/>
      <c r="AYX98" s="209"/>
      <c r="AYY98" s="209"/>
      <c r="AYZ98" s="209"/>
      <c r="AZA98" s="210"/>
      <c r="AZB98" s="211"/>
      <c r="AZC98" s="209"/>
      <c r="AZE98" s="208"/>
      <c r="AZJ98" s="209"/>
      <c r="AZK98" s="209"/>
      <c r="AZL98" s="209"/>
      <c r="AZM98" s="210"/>
      <c r="AZN98" s="211"/>
      <c r="AZO98" s="209"/>
      <c r="AZQ98" s="208"/>
      <c r="AZV98" s="209"/>
      <c r="AZW98" s="209"/>
      <c r="AZX98" s="209"/>
      <c r="AZY98" s="210"/>
      <c r="AZZ98" s="211"/>
      <c r="BAA98" s="209"/>
      <c r="BAC98" s="208"/>
      <c r="BAH98" s="209"/>
      <c r="BAI98" s="209"/>
      <c r="BAJ98" s="209"/>
      <c r="BAK98" s="210"/>
      <c r="BAL98" s="211"/>
      <c r="BAM98" s="209"/>
      <c r="BAO98" s="208"/>
      <c r="BAT98" s="209"/>
      <c r="BAU98" s="209"/>
      <c r="BAV98" s="209"/>
      <c r="BAW98" s="210"/>
      <c r="BAX98" s="211"/>
      <c r="BAY98" s="209"/>
      <c r="BBA98" s="208"/>
      <c r="BBF98" s="209"/>
      <c r="BBG98" s="209"/>
      <c r="BBH98" s="209"/>
      <c r="BBI98" s="210"/>
      <c r="BBJ98" s="211"/>
      <c r="BBK98" s="209"/>
      <c r="BBM98" s="208"/>
      <c r="BBR98" s="209"/>
      <c r="BBS98" s="209"/>
      <c r="BBT98" s="209"/>
      <c r="BBU98" s="210"/>
      <c r="BBV98" s="211"/>
      <c r="BBW98" s="209"/>
      <c r="BBY98" s="208"/>
      <c r="BCD98" s="209"/>
      <c r="BCE98" s="209"/>
      <c r="BCF98" s="209"/>
      <c r="BCG98" s="210"/>
      <c r="BCH98" s="211"/>
      <c r="BCI98" s="209"/>
      <c r="BCK98" s="208"/>
      <c r="BCP98" s="209"/>
      <c r="BCQ98" s="209"/>
      <c r="BCR98" s="209"/>
      <c r="BCS98" s="210"/>
      <c r="BCT98" s="211"/>
      <c r="BCU98" s="209"/>
      <c r="BCW98" s="208"/>
      <c r="BDB98" s="209"/>
      <c r="BDC98" s="209"/>
      <c r="BDD98" s="209"/>
      <c r="BDE98" s="210"/>
      <c r="BDF98" s="211"/>
      <c r="BDG98" s="209"/>
      <c r="BDI98" s="208"/>
      <c r="BDN98" s="209"/>
      <c r="BDO98" s="209"/>
      <c r="BDP98" s="209"/>
      <c r="BDQ98" s="210"/>
      <c r="BDR98" s="211"/>
      <c r="BDS98" s="209"/>
      <c r="BDU98" s="208"/>
      <c r="BDZ98" s="209"/>
      <c r="BEA98" s="209"/>
      <c r="BEB98" s="209"/>
      <c r="BEC98" s="210"/>
      <c r="BED98" s="211"/>
      <c r="BEE98" s="209"/>
      <c r="BEG98" s="208"/>
      <c r="BEL98" s="209"/>
      <c r="BEM98" s="209"/>
      <c r="BEN98" s="209"/>
      <c r="BEO98" s="210"/>
      <c r="BEP98" s="211"/>
      <c r="BEQ98" s="209"/>
      <c r="BES98" s="208"/>
      <c r="BEX98" s="209"/>
      <c r="BEY98" s="209"/>
      <c r="BEZ98" s="209"/>
      <c r="BFA98" s="210"/>
      <c r="BFB98" s="211"/>
      <c r="BFC98" s="209"/>
      <c r="BFE98" s="208"/>
      <c r="BFJ98" s="209"/>
      <c r="BFK98" s="209"/>
      <c r="BFL98" s="209"/>
      <c r="BFM98" s="210"/>
      <c r="BFN98" s="211"/>
      <c r="BFO98" s="209"/>
      <c r="BFQ98" s="208"/>
      <c r="BFV98" s="209"/>
      <c r="BFW98" s="209"/>
      <c r="BFX98" s="209"/>
      <c r="BFY98" s="210"/>
      <c r="BFZ98" s="211"/>
      <c r="BGA98" s="209"/>
      <c r="BGC98" s="208"/>
      <c r="BGH98" s="209"/>
      <c r="BGI98" s="209"/>
      <c r="BGJ98" s="209"/>
      <c r="BGK98" s="210"/>
      <c r="BGL98" s="211"/>
      <c r="BGM98" s="209"/>
      <c r="BGO98" s="208"/>
      <c r="BGT98" s="209"/>
      <c r="BGU98" s="209"/>
      <c r="BGV98" s="209"/>
      <c r="BGW98" s="210"/>
      <c r="BGX98" s="211"/>
      <c r="BGY98" s="209"/>
      <c r="BHA98" s="208"/>
      <c r="BHF98" s="209"/>
      <c r="BHG98" s="209"/>
      <c r="BHH98" s="209"/>
      <c r="BHI98" s="210"/>
      <c r="BHJ98" s="211"/>
      <c r="BHK98" s="209"/>
      <c r="BHM98" s="208"/>
      <c r="BHR98" s="209"/>
      <c r="BHS98" s="209"/>
      <c r="BHT98" s="209"/>
      <c r="BHU98" s="210"/>
      <c r="BHV98" s="211"/>
      <c r="BHW98" s="209"/>
      <c r="BHY98" s="208"/>
      <c r="BID98" s="209"/>
      <c r="BIE98" s="209"/>
      <c r="BIF98" s="209"/>
      <c r="BIG98" s="210"/>
      <c r="BIH98" s="211"/>
      <c r="BII98" s="209"/>
      <c r="BIK98" s="208"/>
      <c r="BIP98" s="209"/>
      <c r="BIQ98" s="209"/>
      <c r="BIR98" s="209"/>
      <c r="BIS98" s="210"/>
      <c r="BIT98" s="211"/>
      <c r="BIU98" s="209"/>
      <c r="BIW98" s="208"/>
      <c r="BJB98" s="209"/>
      <c r="BJC98" s="209"/>
      <c r="BJD98" s="209"/>
      <c r="BJE98" s="210"/>
      <c r="BJF98" s="211"/>
      <c r="BJG98" s="209"/>
      <c r="BJI98" s="208"/>
      <c r="BJN98" s="209"/>
      <c r="BJO98" s="209"/>
      <c r="BJP98" s="209"/>
      <c r="BJQ98" s="210"/>
      <c r="BJR98" s="211"/>
      <c r="BJS98" s="209"/>
      <c r="BJU98" s="208"/>
      <c r="BJZ98" s="209"/>
      <c r="BKA98" s="209"/>
      <c r="BKB98" s="209"/>
      <c r="BKC98" s="210"/>
      <c r="BKD98" s="211"/>
      <c r="BKE98" s="209"/>
      <c r="BKG98" s="208"/>
      <c r="BKL98" s="209"/>
      <c r="BKM98" s="209"/>
      <c r="BKN98" s="209"/>
      <c r="BKO98" s="210"/>
      <c r="BKP98" s="211"/>
      <c r="BKQ98" s="209"/>
      <c r="BKS98" s="208"/>
      <c r="BKX98" s="209"/>
      <c r="BKY98" s="209"/>
      <c r="BKZ98" s="209"/>
      <c r="BLA98" s="210"/>
      <c r="BLB98" s="211"/>
      <c r="BLC98" s="209"/>
      <c r="BLE98" s="208"/>
      <c r="BLJ98" s="209"/>
      <c r="BLK98" s="209"/>
      <c r="BLL98" s="209"/>
      <c r="BLM98" s="210"/>
      <c r="BLN98" s="211"/>
      <c r="BLO98" s="209"/>
      <c r="BLQ98" s="208"/>
      <c r="BLV98" s="209"/>
      <c r="BLW98" s="209"/>
      <c r="BLX98" s="209"/>
      <c r="BLY98" s="210"/>
      <c r="BLZ98" s="211"/>
      <c r="BMA98" s="209"/>
      <c r="BMC98" s="208"/>
      <c r="BMH98" s="209"/>
      <c r="BMI98" s="209"/>
      <c r="BMJ98" s="209"/>
      <c r="BMK98" s="210"/>
      <c r="BML98" s="211"/>
      <c r="BMM98" s="209"/>
      <c r="BMO98" s="208"/>
      <c r="BMT98" s="209"/>
      <c r="BMU98" s="209"/>
      <c r="BMV98" s="209"/>
      <c r="BMW98" s="210"/>
      <c r="BMX98" s="211"/>
      <c r="BMY98" s="209"/>
      <c r="BNA98" s="208"/>
      <c r="BNF98" s="209"/>
      <c r="BNG98" s="209"/>
      <c r="BNH98" s="209"/>
      <c r="BNI98" s="210"/>
      <c r="BNJ98" s="211"/>
      <c r="BNK98" s="209"/>
      <c r="BNM98" s="208"/>
      <c r="BNR98" s="209"/>
      <c r="BNS98" s="209"/>
      <c r="BNT98" s="209"/>
      <c r="BNU98" s="210"/>
      <c r="BNV98" s="211"/>
      <c r="BNW98" s="209"/>
      <c r="BNY98" s="208"/>
      <c r="BOD98" s="209"/>
      <c r="BOE98" s="209"/>
      <c r="BOF98" s="209"/>
      <c r="BOG98" s="210"/>
      <c r="BOH98" s="211"/>
      <c r="BOI98" s="209"/>
      <c r="BOK98" s="208"/>
      <c r="BOP98" s="209"/>
      <c r="BOQ98" s="209"/>
      <c r="BOR98" s="209"/>
      <c r="BOS98" s="210"/>
      <c r="BOT98" s="211"/>
      <c r="BOU98" s="209"/>
      <c r="BOW98" s="208"/>
      <c r="BPB98" s="209"/>
      <c r="BPC98" s="209"/>
      <c r="BPD98" s="209"/>
      <c r="BPE98" s="210"/>
      <c r="BPF98" s="211"/>
      <c r="BPG98" s="209"/>
      <c r="BPI98" s="208"/>
      <c r="BPN98" s="209"/>
      <c r="BPO98" s="209"/>
      <c r="BPP98" s="209"/>
      <c r="BPQ98" s="210"/>
      <c r="BPR98" s="211"/>
      <c r="BPS98" s="209"/>
      <c r="BPU98" s="208"/>
      <c r="BPZ98" s="209"/>
      <c r="BQA98" s="209"/>
      <c r="BQB98" s="209"/>
      <c r="BQC98" s="210"/>
      <c r="BQD98" s="211"/>
      <c r="BQE98" s="209"/>
      <c r="BQG98" s="208"/>
      <c r="BQL98" s="209"/>
      <c r="BQM98" s="209"/>
      <c r="BQN98" s="209"/>
      <c r="BQO98" s="210"/>
      <c r="BQP98" s="211"/>
      <c r="BQQ98" s="209"/>
      <c r="BQS98" s="208"/>
      <c r="BQX98" s="209"/>
      <c r="BQY98" s="209"/>
      <c r="BQZ98" s="209"/>
      <c r="BRA98" s="210"/>
      <c r="BRB98" s="211"/>
      <c r="BRC98" s="209"/>
      <c r="BRE98" s="208"/>
      <c r="BRJ98" s="209"/>
      <c r="BRK98" s="209"/>
      <c r="BRL98" s="209"/>
      <c r="BRM98" s="210"/>
      <c r="BRN98" s="211"/>
      <c r="BRO98" s="209"/>
      <c r="BRQ98" s="208"/>
      <c r="BRV98" s="209"/>
      <c r="BRW98" s="209"/>
      <c r="BRX98" s="209"/>
      <c r="BRY98" s="210"/>
      <c r="BRZ98" s="211"/>
      <c r="BSA98" s="209"/>
      <c r="BSC98" s="208"/>
      <c r="BSH98" s="209"/>
      <c r="BSI98" s="209"/>
      <c r="BSJ98" s="209"/>
      <c r="BSK98" s="210"/>
      <c r="BSL98" s="211"/>
      <c r="BSM98" s="209"/>
      <c r="BSO98" s="208"/>
      <c r="BST98" s="209"/>
      <c r="BSU98" s="209"/>
      <c r="BSV98" s="209"/>
      <c r="BSW98" s="210"/>
      <c r="BSX98" s="211"/>
      <c r="BSY98" s="209"/>
      <c r="BTA98" s="208"/>
      <c r="BTF98" s="209"/>
      <c r="BTG98" s="209"/>
      <c r="BTH98" s="209"/>
      <c r="BTI98" s="210"/>
      <c r="BTJ98" s="211"/>
      <c r="BTK98" s="209"/>
      <c r="BTM98" s="208"/>
      <c r="BTR98" s="209"/>
      <c r="BTS98" s="209"/>
      <c r="BTT98" s="209"/>
      <c r="BTU98" s="210"/>
      <c r="BTV98" s="211"/>
      <c r="BTW98" s="209"/>
      <c r="BTY98" s="208"/>
      <c r="BUD98" s="209"/>
      <c r="BUE98" s="209"/>
      <c r="BUF98" s="209"/>
      <c r="BUG98" s="210"/>
      <c r="BUH98" s="211"/>
      <c r="BUI98" s="209"/>
      <c r="BUK98" s="208"/>
      <c r="BUP98" s="209"/>
      <c r="BUQ98" s="209"/>
      <c r="BUR98" s="209"/>
      <c r="BUS98" s="210"/>
      <c r="BUT98" s="211"/>
      <c r="BUU98" s="209"/>
      <c r="BUW98" s="208"/>
      <c r="BVB98" s="209"/>
      <c r="BVC98" s="209"/>
      <c r="BVD98" s="209"/>
      <c r="BVE98" s="210"/>
      <c r="BVF98" s="211"/>
      <c r="BVG98" s="209"/>
      <c r="BVI98" s="208"/>
      <c r="BVN98" s="209"/>
      <c r="BVO98" s="209"/>
      <c r="BVP98" s="209"/>
      <c r="BVQ98" s="210"/>
      <c r="BVR98" s="211"/>
      <c r="BVS98" s="209"/>
      <c r="BVU98" s="208"/>
      <c r="BVZ98" s="209"/>
      <c r="BWA98" s="209"/>
      <c r="BWB98" s="209"/>
      <c r="BWC98" s="210"/>
      <c r="BWD98" s="211"/>
      <c r="BWE98" s="209"/>
      <c r="BWG98" s="208"/>
      <c r="BWL98" s="209"/>
      <c r="BWM98" s="209"/>
      <c r="BWN98" s="209"/>
      <c r="BWO98" s="210"/>
      <c r="BWP98" s="211"/>
      <c r="BWQ98" s="209"/>
      <c r="BWS98" s="208"/>
      <c r="BWX98" s="209"/>
      <c r="BWY98" s="209"/>
      <c r="BWZ98" s="209"/>
      <c r="BXA98" s="210"/>
      <c r="BXB98" s="211"/>
      <c r="BXC98" s="209"/>
      <c r="BXE98" s="208"/>
      <c r="BXJ98" s="209"/>
      <c r="BXK98" s="209"/>
      <c r="BXL98" s="209"/>
      <c r="BXM98" s="210"/>
      <c r="BXN98" s="211"/>
      <c r="BXO98" s="209"/>
      <c r="BXQ98" s="208"/>
      <c r="BXV98" s="209"/>
      <c r="BXW98" s="209"/>
      <c r="BXX98" s="209"/>
      <c r="BXY98" s="210"/>
      <c r="BXZ98" s="211"/>
      <c r="BYA98" s="209"/>
      <c r="BYC98" s="208"/>
      <c r="BYH98" s="209"/>
      <c r="BYI98" s="209"/>
      <c r="BYJ98" s="209"/>
      <c r="BYK98" s="210"/>
      <c r="BYL98" s="211"/>
      <c r="BYM98" s="209"/>
      <c r="BYO98" s="208"/>
      <c r="BYT98" s="209"/>
      <c r="BYU98" s="209"/>
      <c r="BYV98" s="209"/>
      <c r="BYW98" s="210"/>
      <c r="BYX98" s="211"/>
      <c r="BYY98" s="209"/>
      <c r="BZA98" s="208"/>
      <c r="BZF98" s="209"/>
      <c r="BZG98" s="209"/>
      <c r="BZH98" s="209"/>
      <c r="BZI98" s="210"/>
      <c r="BZJ98" s="211"/>
      <c r="BZK98" s="209"/>
      <c r="BZM98" s="208"/>
      <c r="BZR98" s="209"/>
      <c r="BZS98" s="209"/>
      <c r="BZT98" s="209"/>
      <c r="BZU98" s="210"/>
      <c r="BZV98" s="211"/>
      <c r="BZW98" s="209"/>
      <c r="BZY98" s="208"/>
      <c r="CAD98" s="209"/>
      <c r="CAE98" s="209"/>
      <c r="CAF98" s="209"/>
      <c r="CAG98" s="210"/>
      <c r="CAH98" s="211"/>
      <c r="CAI98" s="209"/>
      <c r="CAK98" s="208"/>
      <c r="CAP98" s="209"/>
      <c r="CAQ98" s="209"/>
      <c r="CAR98" s="209"/>
      <c r="CAS98" s="210"/>
      <c r="CAT98" s="211"/>
      <c r="CAU98" s="209"/>
      <c r="CAW98" s="208"/>
      <c r="CBB98" s="209"/>
      <c r="CBC98" s="209"/>
      <c r="CBD98" s="209"/>
      <c r="CBE98" s="210"/>
      <c r="CBF98" s="211"/>
      <c r="CBG98" s="209"/>
      <c r="CBI98" s="208"/>
      <c r="CBN98" s="209"/>
      <c r="CBO98" s="209"/>
      <c r="CBP98" s="209"/>
      <c r="CBQ98" s="210"/>
      <c r="CBR98" s="211"/>
      <c r="CBS98" s="209"/>
      <c r="CBU98" s="208"/>
      <c r="CBZ98" s="209"/>
      <c r="CCA98" s="209"/>
      <c r="CCB98" s="209"/>
      <c r="CCC98" s="210"/>
      <c r="CCD98" s="211"/>
      <c r="CCE98" s="209"/>
      <c r="CCG98" s="208"/>
      <c r="CCL98" s="209"/>
      <c r="CCM98" s="209"/>
      <c r="CCN98" s="209"/>
      <c r="CCO98" s="210"/>
      <c r="CCP98" s="211"/>
      <c r="CCQ98" s="209"/>
      <c r="CCS98" s="208"/>
      <c r="CCX98" s="209"/>
      <c r="CCY98" s="209"/>
      <c r="CCZ98" s="209"/>
      <c r="CDA98" s="210"/>
      <c r="CDB98" s="211"/>
      <c r="CDC98" s="209"/>
      <c r="CDE98" s="208"/>
      <c r="CDJ98" s="209"/>
      <c r="CDK98" s="209"/>
      <c r="CDL98" s="209"/>
      <c r="CDM98" s="210"/>
      <c r="CDN98" s="211"/>
      <c r="CDO98" s="209"/>
      <c r="CDQ98" s="208"/>
      <c r="CDV98" s="209"/>
      <c r="CDW98" s="209"/>
      <c r="CDX98" s="209"/>
      <c r="CDY98" s="210"/>
      <c r="CDZ98" s="211"/>
      <c r="CEA98" s="209"/>
      <c r="CEC98" s="208"/>
      <c r="CEH98" s="209"/>
      <c r="CEI98" s="209"/>
      <c r="CEJ98" s="209"/>
      <c r="CEK98" s="210"/>
      <c r="CEL98" s="211"/>
      <c r="CEM98" s="209"/>
      <c r="CEO98" s="208"/>
      <c r="CET98" s="209"/>
      <c r="CEU98" s="209"/>
      <c r="CEV98" s="209"/>
      <c r="CEW98" s="210"/>
      <c r="CEX98" s="211"/>
      <c r="CEY98" s="209"/>
      <c r="CFA98" s="208"/>
      <c r="CFF98" s="209"/>
      <c r="CFG98" s="209"/>
      <c r="CFH98" s="209"/>
      <c r="CFI98" s="210"/>
      <c r="CFJ98" s="211"/>
      <c r="CFK98" s="209"/>
      <c r="CFM98" s="208"/>
      <c r="CFR98" s="209"/>
      <c r="CFS98" s="209"/>
      <c r="CFT98" s="209"/>
      <c r="CFU98" s="210"/>
      <c r="CFV98" s="211"/>
      <c r="CFW98" s="209"/>
      <c r="CFY98" s="208"/>
      <c r="CGD98" s="209"/>
      <c r="CGE98" s="209"/>
      <c r="CGF98" s="209"/>
      <c r="CGG98" s="210"/>
      <c r="CGH98" s="211"/>
      <c r="CGI98" s="209"/>
      <c r="CGK98" s="208"/>
      <c r="CGP98" s="209"/>
      <c r="CGQ98" s="209"/>
      <c r="CGR98" s="209"/>
      <c r="CGS98" s="210"/>
      <c r="CGT98" s="211"/>
      <c r="CGU98" s="209"/>
      <c r="CGW98" s="208"/>
      <c r="CHB98" s="209"/>
      <c r="CHC98" s="209"/>
      <c r="CHD98" s="209"/>
      <c r="CHE98" s="210"/>
      <c r="CHF98" s="211"/>
      <c r="CHG98" s="209"/>
      <c r="CHI98" s="208"/>
      <c r="CHN98" s="209"/>
      <c r="CHO98" s="209"/>
      <c r="CHP98" s="209"/>
      <c r="CHQ98" s="210"/>
      <c r="CHR98" s="211"/>
      <c r="CHS98" s="209"/>
      <c r="CHU98" s="208"/>
      <c r="CHZ98" s="209"/>
      <c r="CIA98" s="209"/>
      <c r="CIB98" s="209"/>
      <c r="CIC98" s="210"/>
      <c r="CID98" s="211"/>
      <c r="CIE98" s="209"/>
      <c r="CIG98" s="208"/>
      <c r="CIL98" s="209"/>
      <c r="CIM98" s="209"/>
      <c r="CIN98" s="209"/>
      <c r="CIO98" s="210"/>
      <c r="CIP98" s="211"/>
      <c r="CIQ98" s="209"/>
      <c r="CIS98" s="208"/>
      <c r="CIX98" s="209"/>
      <c r="CIY98" s="209"/>
      <c r="CIZ98" s="209"/>
      <c r="CJA98" s="210"/>
      <c r="CJB98" s="211"/>
      <c r="CJC98" s="209"/>
      <c r="CJE98" s="208"/>
      <c r="CJJ98" s="209"/>
      <c r="CJK98" s="209"/>
      <c r="CJL98" s="209"/>
      <c r="CJM98" s="210"/>
      <c r="CJN98" s="211"/>
      <c r="CJO98" s="209"/>
      <c r="CJQ98" s="208"/>
      <c r="CJV98" s="209"/>
      <c r="CJW98" s="209"/>
      <c r="CJX98" s="209"/>
      <c r="CJY98" s="210"/>
      <c r="CJZ98" s="211"/>
      <c r="CKA98" s="209"/>
      <c r="CKC98" s="208"/>
      <c r="CKH98" s="209"/>
      <c r="CKI98" s="209"/>
      <c r="CKJ98" s="209"/>
      <c r="CKK98" s="210"/>
      <c r="CKL98" s="211"/>
      <c r="CKM98" s="209"/>
      <c r="CKO98" s="208"/>
      <c r="CKT98" s="209"/>
      <c r="CKU98" s="209"/>
      <c r="CKV98" s="209"/>
      <c r="CKW98" s="210"/>
      <c r="CKX98" s="211"/>
      <c r="CKY98" s="209"/>
      <c r="CLA98" s="208"/>
      <c r="CLF98" s="209"/>
      <c r="CLG98" s="209"/>
      <c r="CLH98" s="209"/>
      <c r="CLI98" s="210"/>
      <c r="CLJ98" s="211"/>
      <c r="CLK98" s="209"/>
      <c r="CLM98" s="208"/>
      <c r="CLR98" s="209"/>
      <c r="CLS98" s="209"/>
      <c r="CLT98" s="209"/>
      <c r="CLU98" s="210"/>
      <c r="CLV98" s="211"/>
      <c r="CLW98" s="209"/>
      <c r="CLY98" s="208"/>
      <c r="CMD98" s="209"/>
      <c r="CME98" s="209"/>
      <c r="CMF98" s="209"/>
      <c r="CMG98" s="210"/>
      <c r="CMH98" s="211"/>
      <c r="CMI98" s="209"/>
      <c r="CMK98" s="208"/>
      <c r="CMP98" s="209"/>
      <c r="CMQ98" s="209"/>
      <c r="CMR98" s="209"/>
      <c r="CMS98" s="210"/>
      <c r="CMT98" s="211"/>
      <c r="CMU98" s="209"/>
      <c r="CMW98" s="208"/>
      <c r="CNB98" s="209"/>
      <c r="CNC98" s="209"/>
      <c r="CND98" s="209"/>
      <c r="CNE98" s="210"/>
      <c r="CNF98" s="211"/>
      <c r="CNG98" s="209"/>
      <c r="CNI98" s="208"/>
      <c r="CNN98" s="209"/>
      <c r="CNO98" s="209"/>
      <c r="CNP98" s="209"/>
      <c r="CNQ98" s="210"/>
      <c r="CNR98" s="211"/>
      <c r="CNS98" s="209"/>
      <c r="CNU98" s="208"/>
      <c r="CNZ98" s="209"/>
      <c r="COA98" s="209"/>
      <c r="COB98" s="209"/>
      <c r="COC98" s="210"/>
      <c r="COD98" s="211"/>
      <c r="COE98" s="209"/>
      <c r="COG98" s="208"/>
      <c r="COL98" s="209"/>
      <c r="COM98" s="209"/>
      <c r="CON98" s="209"/>
      <c r="COO98" s="210"/>
      <c r="COP98" s="211"/>
      <c r="COQ98" s="209"/>
      <c r="COS98" s="208"/>
      <c r="COX98" s="209"/>
      <c r="COY98" s="209"/>
      <c r="COZ98" s="209"/>
      <c r="CPA98" s="210"/>
      <c r="CPB98" s="211"/>
      <c r="CPC98" s="209"/>
      <c r="CPE98" s="208"/>
      <c r="CPJ98" s="209"/>
      <c r="CPK98" s="209"/>
      <c r="CPL98" s="209"/>
      <c r="CPM98" s="210"/>
      <c r="CPN98" s="211"/>
      <c r="CPO98" s="209"/>
      <c r="CPQ98" s="208"/>
      <c r="CPV98" s="209"/>
      <c r="CPW98" s="209"/>
      <c r="CPX98" s="209"/>
      <c r="CPY98" s="210"/>
      <c r="CPZ98" s="211"/>
      <c r="CQA98" s="209"/>
      <c r="CQC98" s="208"/>
      <c r="CQH98" s="209"/>
      <c r="CQI98" s="209"/>
      <c r="CQJ98" s="209"/>
      <c r="CQK98" s="210"/>
      <c r="CQL98" s="211"/>
      <c r="CQM98" s="209"/>
      <c r="CQO98" s="208"/>
      <c r="CQT98" s="209"/>
      <c r="CQU98" s="209"/>
      <c r="CQV98" s="209"/>
      <c r="CQW98" s="210"/>
      <c r="CQX98" s="211"/>
      <c r="CQY98" s="209"/>
      <c r="CRA98" s="208"/>
      <c r="CRF98" s="209"/>
      <c r="CRG98" s="209"/>
      <c r="CRH98" s="209"/>
      <c r="CRI98" s="210"/>
      <c r="CRJ98" s="211"/>
      <c r="CRK98" s="209"/>
      <c r="CRM98" s="208"/>
      <c r="CRR98" s="209"/>
      <c r="CRS98" s="209"/>
      <c r="CRT98" s="209"/>
      <c r="CRU98" s="210"/>
      <c r="CRV98" s="211"/>
      <c r="CRW98" s="209"/>
      <c r="CRY98" s="208"/>
      <c r="CSD98" s="209"/>
      <c r="CSE98" s="209"/>
      <c r="CSF98" s="209"/>
      <c r="CSG98" s="210"/>
      <c r="CSH98" s="211"/>
      <c r="CSI98" s="209"/>
      <c r="CSK98" s="208"/>
      <c r="CSP98" s="209"/>
      <c r="CSQ98" s="209"/>
      <c r="CSR98" s="209"/>
      <c r="CSS98" s="210"/>
      <c r="CST98" s="211"/>
      <c r="CSU98" s="209"/>
      <c r="CSW98" s="208"/>
      <c r="CTB98" s="209"/>
      <c r="CTC98" s="209"/>
      <c r="CTD98" s="209"/>
      <c r="CTE98" s="210"/>
      <c r="CTF98" s="211"/>
      <c r="CTG98" s="209"/>
      <c r="CTI98" s="208"/>
      <c r="CTN98" s="209"/>
      <c r="CTO98" s="209"/>
      <c r="CTP98" s="209"/>
      <c r="CTQ98" s="210"/>
      <c r="CTR98" s="211"/>
      <c r="CTS98" s="209"/>
      <c r="CTU98" s="208"/>
      <c r="CTZ98" s="209"/>
      <c r="CUA98" s="209"/>
      <c r="CUB98" s="209"/>
      <c r="CUC98" s="210"/>
      <c r="CUD98" s="211"/>
      <c r="CUE98" s="209"/>
      <c r="CUG98" s="208"/>
      <c r="CUL98" s="209"/>
      <c r="CUM98" s="209"/>
      <c r="CUN98" s="209"/>
      <c r="CUO98" s="210"/>
      <c r="CUP98" s="211"/>
      <c r="CUQ98" s="209"/>
      <c r="CUS98" s="208"/>
      <c r="CUX98" s="209"/>
      <c r="CUY98" s="209"/>
      <c r="CUZ98" s="209"/>
      <c r="CVA98" s="210"/>
      <c r="CVB98" s="211"/>
      <c r="CVC98" s="209"/>
      <c r="CVE98" s="208"/>
      <c r="CVJ98" s="209"/>
      <c r="CVK98" s="209"/>
      <c r="CVL98" s="209"/>
      <c r="CVM98" s="210"/>
      <c r="CVN98" s="211"/>
      <c r="CVO98" s="209"/>
      <c r="CVQ98" s="208"/>
      <c r="CVV98" s="209"/>
      <c r="CVW98" s="209"/>
      <c r="CVX98" s="209"/>
      <c r="CVY98" s="210"/>
      <c r="CVZ98" s="211"/>
      <c r="CWA98" s="209"/>
      <c r="CWC98" s="208"/>
      <c r="CWH98" s="209"/>
      <c r="CWI98" s="209"/>
      <c r="CWJ98" s="209"/>
      <c r="CWK98" s="210"/>
      <c r="CWL98" s="211"/>
      <c r="CWM98" s="209"/>
      <c r="CWO98" s="208"/>
      <c r="CWT98" s="209"/>
      <c r="CWU98" s="209"/>
      <c r="CWV98" s="209"/>
      <c r="CWW98" s="210"/>
      <c r="CWX98" s="211"/>
      <c r="CWY98" s="209"/>
      <c r="CXA98" s="208"/>
      <c r="CXF98" s="209"/>
      <c r="CXG98" s="209"/>
      <c r="CXH98" s="209"/>
      <c r="CXI98" s="210"/>
      <c r="CXJ98" s="211"/>
      <c r="CXK98" s="209"/>
      <c r="CXM98" s="208"/>
      <c r="CXR98" s="209"/>
      <c r="CXS98" s="209"/>
      <c r="CXT98" s="209"/>
      <c r="CXU98" s="210"/>
      <c r="CXV98" s="211"/>
      <c r="CXW98" s="209"/>
      <c r="CXY98" s="208"/>
      <c r="CYD98" s="209"/>
      <c r="CYE98" s="209"/>
      <c r="CYF98" s="209"/>
      <c r="CYG98" s="210"/>
      <c r="CYH98" s="211"/>
      <c r="CYI98" s="209"/>
      <c r="CYK98" s="208"/>
      <c r="CYP98" s="209"/>
      <c r="CYQ98" s="209"/>
      <c r="CYR98" s="209"/>
      <c r="CYS98" s="210"/>
      <c r="CYT98" s="211"/>
      <c r="CYU98" s="209"/>
      <c r="CYW98" s="208"/>
      <c r="CZB98" s="209"/>
      <c r="CZC98" s="209"/>
      <c r="CZD98" s="209"/>
      <c r="CZE98" s="210"/>
      <c r="CZF98" s="211"/>
      <c r="CZG98" s="209"/>
      <c r="CZI98" s="208"/>
      <c r="CZN98" s="209"/>
      <c r="CZO98" s="209"/>
      <c r="CZP98" s="209"/>
      <c r="CZQ98" s="210"/>
      <c r="CZR98" s="211"/>
      <c r="CZS98" s="209"/>
      <c r="CZU98" s="208"/>
      <c r="CZZ98" s="209"/>
      <c r="DAA98" s="209"/>
      <c r="DAB98" s="209"/>
      <c r="DAC98" s="210"/>
      <c r="DAD98" s="211"/>
      <c r="DAE98" s="209"/>
      <c r="DAG98" s="208"/>
      <c r="DAL98" s="209"/>
      <c r="DAM98" s="209"/>
      <c r="DAN98" s="209"/>
      <c r="DAO98" s="210"/>
      <c r="DAP98" s="211"/>
      <c r="DAQ98" s="209"/>
      <c r="DAS98" s="208"/>
      <c r="DAX98" s="209"/>
      <c r="DAY98" s="209"/>
      <c r="DAZ98" s="209"/>
      <c r="DBA98" s="210"/>
      <c r="DBB98" s="211"/>
      <c r="DBC98" s="209"/>
      <c r="DBE98" s="208"/>
      <c r="DBJ98" s="209"/>
      <c r="DBK98" s="209"/>
      <c r="DBL98" s="209"/>
      <c r="DBM98" s="210"/>
      <c r="DBN98" s="211"/>
      <c r="DBO98" s="209"/>
      <c r="DBQ98" s="208"/>
      <c r="DBV98" s="209"/>
      <c r="DBW98" s="209"/>
      <c r="DBX98" s="209"/>
      <c r="DBY98" s="210"/>
      <c r="DBZ98" s="211"/>
      <c r="DCA98" s="209"/>
      <c r="DCC98" s="208"/>
      <c r="DCH98" s="209"/>
      <c r="DCI98" s="209"/>
      <c r="DCJ98" s="209"/>
      <c r="DCK98" s="210"/>
      <c r="DCL98" s="211"/>
      <c r="DCM98" s="209"/>
      <c r="DCO98" s="208"/>
      <c r="DCT98" s="209"/>
      <c r="DCU98" s="209"/>
      <c r="DCV98" s="209"/>
      <c r="DCW98" s="210"/>
      <c r="DCX98" s="211"/>
      <c r="DCY98" s="209"/>
      <c r="DDA98" s="208"/>
      <c r="DDF98" s="209"/>
      <c r="DDG98" s="209"/>
      <c r="DDH98" s="209"/>
      <c r="DDI98" s="210"/>
      <c r="DDJ98" s="211"/>
      <c r="DDK98" s="209"/>
      <c r="DDM98" s="208"/>
      <c r="DDR98" s="209"/>
      <c r="DDS98" s="209"/>
      <c r="DDT98" s="209"/>
      <c r="DDU98" s="210"/>
      <c r="DDV98" s="211"/>
      <c r="DDW98" s="209"/>
      <c r="DDY98" s="208"/>
      <c r="DED98" s="209"/>
      <c r="DEE98" s="209"/>
      <c r="DEF98" s="209"/>
      <c r="DEG98" s="210"/>
      <c r="DEH98" s="211"/>
      <c r="DEI98" s="209"/>
      <c r="DEK98" s="208"/>
      <c r="DEP98" s="209"/>
      <c r="DEQ98" s="209"/>
      <c r="DER98" s="209"/>
      <c r="DES98" s="210"/>
      <c r="DET98" s="211"/>
      <c r="DEU98" s="209"/>
      <c r="DEW98" s="208"/>
      <c r="DFB98" s="209"/>
      <c r="DFC98" s="209"/>
      <c r="DFD98" s="209"/>
      <c r="DFE98" s="210"/>
      <c r="DFF98" s="211"/>
      <c r="DFG98" s="209"/>
      <c r="DFI98" s="208"/>
      <c r="DFN98" s="209"/>
      <c r="DFO98" s="209"/>
      <c r="DFP98" s="209"/>
      <c r="DFQ98" s="210"/>
      <c r="DFR98" s="211"/>
      <c r="DFS98" s="209"/>
      <c r="DFU98" s="208"/>
      <c r="DFZ98" s="209"/>
      <c r="DGA98" s="209"/>
      <c r="DGB98" s="209"/>
      <c r="DGC98" s="210"/>
      <c r="DGD98" s="211"/>
      <c r="DGE98" s="209"/>
      <c r="DGG98" s="208"/>
      <c r="DGL98" s="209"/>
      <c r="DGM98" s="209"/>
      <c r="DGN98" s="209"/>
      <c r="DGO98" s="210"/>
      <c r="DGP98" s="211"/>
      <c r="DGQ98" s="209"/>
      <c r="DGS98" s="208"/>
      <c r="DGX98" s="209"/>
      <c r="DGY98" s="209"/>
      <c r="DGZ98" s="209"/>
      <c r="DHA98" s="210"/>
      <c r="DHB98" s="211"/>
      <c r="DHC98" s="209"/>
      <c r="DHE98" s="208"/>
      <c r="DHJ98" s="209"/>
      <c r="DHK98" s="209"/>
      <c r="DHL98" s="209"/>
      <c r="DHM98" s="210"/>
      <c r="DHN98" s="211"/>
      <c r="DHO98" s="209"/>
      <c r="DHQ98" s="208"/>
      <c r="DHV98" s="209"/>
      <c r="DHW98" s="209"/>
      <c r="DHX98" s="209"/>
      <c r="DHY98" s="210"/>
      <c r="DHZ98" s="211"/>
      <c r="DIA98" s="209"/>
      <c r="DIC98" s="208"/>
      <c r="DIH98" s="209"/>
      <c r="DII98" s="209"/>
      <c r="DIJ98" s="209"/>
      <c r="DIK98" s="210"/>
      <c r="DIL98" s="211"/>
      <c r="DIM98" s="209"/>
      <c r="DIO98" s="208"/>
      <c r="DIT98" s="209"/>
      <c r="DIU98" s="209"/>
      <c r="DIV98" s="209"/>
      <c r="DIW98" s="210"/>
      <c r="DIX98" s="211"/>
      <c r="DIY98" s="209"/>
      <c r="DJA98" s="208"/>
      <c r="DJF98" s="209"/>
      <c r="DJG98" s="209"/>
      <c r="DJH98" s="209"/>
      <c r="DJI98" s="210"/>
      <c r="DJJ98" s="211"/>
      <c r="DJK98" s="209"/>
      <c r="DJM98" s="208"/>
      <c r="DJR98" s="209"/>
      <c r="DJS98" s="209"/>
      <c r="DJT98" s="209"/>
      <c r="DJU98" s="210"/>
      <c r="DJV98" s="211"/>
      <c r="DJW98" s="209"/>
      <c r="DJY98" s="208"/>
      <c r="DKD98" s="209"/>
      <c r="DKE98" s="209"/>
      <c r="DKF98" s="209"/>
      <c r="DKG98" s="210"/>
      <c r="DKH98" s="211"/>
      <c r="DKI98" s="209"/>
      <c r="DKK98" s="208"/>
      <c r="DKP98" s="209"/>
      <c r="DKQ98" s="209"/>
      <c r="DKR98" s="209"/>
      <c r="DKS98" s="210"/>
      <c r="DKT98" s="211"/>
      <c r="DKU98" s="209"/>
      <c r="DKW98" s="208"/>
      <c r="DLB98" s="209"/>
      <c r="DLC98" s="209"/>
      <c r="DLD98" s="209"/>
      <c r="DLE98" s="210"/>
      <c r="DLF98" s="211"/>
      <c r="DLG98" s="209"/>
      <c r="DLI98" s="208"/>
      <c r="DLN98" s="209"/>
      <c r="DLO98" s="209"/>
      <c r="DLP98" s="209"/>
      <c r="DLQ98" s="210"/>
      <c r="DLR98" s="211"/>
      <c r="DLS98" s="209"/>
      <c r="DLU98" s="208"/>
      <c r="DLZ98" s="209"/>
      <c r="DMA98" s="209"/>
      <c r="DMB98" s="209"/>
      <c r="DMC98" s="210"/>
      <c r="DMD98" s="211"/>
      <c r="DME98" s="209"/>
      <c r="DMG98" s="208"/>
      <c r="DML98" s="209"/>
      <c r="DMM98" s="209"/>
      <c r="DMN98" s="209"/>
      <c r="DMO98" s="210"/>
      <c r="DMP98" s="211"/>
      <c r="DMQ98" s="209"/>
      <c r="DMS98" s="208"/>
      <c r="DMX98" s="209"/>
      <c r="DMY98" s="209"/>
      <c r="DMZ98" s="209"/>
      <c r="DNA98" s="210"/>
      <c r="DNB98" s="211"/>
      <c r="DNC98" s="209"/>
      <c r="DNE98" s="208"/>
      <c r="DNJ98" s="209"/>
      <c r="DNK98" s="209"/>
      <c r="DNL98" s="209"/>
      <c r="DNM98" s="210"/>
      <c r="DNN98" s="211"/>
      <c r="DNO98" s="209"/>
      <c r="DNQ98" s="208"/>
      <c r="DNV98" s="209"/>
      <c r="DNW98" s="209"/>
      <c r="DNX98" s="209"/>
      <c r="DNY98" s="210"/>
      <c r="DNZ98" s="211"/>
      <c r="DOA98" s="209"/>
      <c r="DOC98" s="208"/>
      <c r="DOH98" s="209"/>
      <c r="DOI98" s="209"/>
      <c r="DOJ98" s="209"/>
      <c r="DOK98" s="210"/>
      <c r="DOL98" s="211"/>
      <c r="DOM98" s="209"/>
      <c r="DOO98" s="208"/>
      <c r="DOT98" s="209"/>
      <c r="DOU98" s="209"/>
      <c r="DOV98" s="209"/>
      <c r="DOW98" s="210"/>
      <c r="DOX98" s="211"/>
      <c r="DOY98" s="209"/>
      <c r="DPA98" s="208"/>
      <c r="DPF98" s="209"/>
      <c r="DPG98" s="209"/>
      <c r="DPH98" s="209"/>
      <c r="DPI98" s="210"/>
      <c r="DPJ98" s="211"/>
      <c r="DPK98" s="209"/>
      <c r="DPM98" s="208"/>
      <c r="DPR98" s="209"/>
      <c r="DPS98" s="209"/>
      <c r="DPT98" s="209"/>
      <c r="DPU98" s="210"/>
      <c r="DPV98" s="211"/>
      <c r="DPW98" s="209"/>
      <c r="DPY98" s="208"/>
      <c r="DQD98" s="209"/>
      <c r="DQE98" s="209"/>
      <c r="DQF98" s="209"/>
      <c r="DQG98" s="210"/>
      <c r="DQH98" s="211"/>
      <c r="DQI98" s="209"/>
      <c r="DQK98" s="208"/>
      <c r="DQP98" s="209"/>
      <c r="DQQ98" s="209"/>
      <c r="DQR98" s="209"/>
      <c r="DQS98" s="210"/>
      <c r="DQT98" s="211"/>
      <c r="DQU98" s="209"/>
      <c r="DQW98" s="208"/>
      <c r="DRB98" s="209"/>
      <c r="DRC98" s="209"/>
      <c r="DRD98" s="209"/>
      <c r="DRE98" s="210"/>
      <c r="DRF98" s="211"/>
      <c r="DRG98" s="209"/>
      <c r="DRI98" s="208"/>
      <c r="DRN98" s="209"/>
      <c r="DRO98" s="209"/>
      <c r="DRP98" s="209"/>
      <c r="DRQ98" s="210"/>
      <c r="DRR98" s="211"/>
      <c r="DRS98" s="209"/>
      <c r="DRU98" s="208"/>
      <c r="DRZ98" s="209"/>
      <c r="DSA98" s="209"/>
      <c r="DSB98" s="209"/>
      <c r="DSC98" s="210"/>
      <c r="DSD98" s="211"/>
      <c r="DSE98" s="209"/>
      <c r="DSG98" s="208"/>
      <c r="DSL98" s="209"/>
      <c r="DSM98" s="209"/>
      <c r="DSN98" s="209"/>
      <c r="DSO98" s="210"/>
      <c r="DSP98" s="211"/>
      <c r="DSQ98" s="209"/>
      <c r="DSS98" s="208"/>
      <c r="DSX98" s="209"/>
      <c r="DSY98" s="209"/>
      <c r="DSZ98" s="209"/>
      <c r="DTA98" s="210"/>
      <c r="DTB98" s="211"/>
      <c r="DTC98" s="209"/>
      <c r="DTE98" s="208"/>
      <c r="DTJ98" s="209"/>
      <c r="DTK98" s="209"/>
      <c r="DTL98" s="209"/>
      <c r="DTM98" s="210"/>
      <c r="DTN98" s="211"/>
      <c r="DTO98" s="209"/>
      <c r="DTQ98" s="208"/>
      <c r="DTV98" s="209"/>
      <c r="DTW98" s="209"/>
      <c r="DTX98" s="209"/>
      <c r="DTY98" s="210"/>
      <c r="DTZ98" s="211"/>
      <c r="DUA98" s="209"/>
      <c r="DUC98" s="208"/>
      <c r="DUH98" s="209"/>
      <c r="DUI98" s="209"/>
      <c r="DUJ98" s="209"/>
      <c r="DUK98" s="210"/>
      <c r="DUL98" s="211"/>
      <c r="DUM98" s="209"/>
      <c r="DUO98" s="208"/>
      <c r="DUT98" s="209"/>
      <c r="DUU98" s="209"/>
      <c r="DUV98" s="209"/>
      <c r="DUW98" s="210"/>
      <c r="DUX98" s="211"/>
      <c r="DUY98" s="209"/>
      <c r="DVA98" s="208"/>
      <c r="DVF98" s="209"/>
      <c r="DVG98" s="209"/>
      <c r="DVH98" s="209"/>
      <c r="DVI98" s="210"/>
      <c r="DVJ98" s="211"/>
      <c r="DVK98" s="209"/>
      <c r="DVM98" s="208"/>
      <c r="DVR98" s="209"/>
      <c r="DVS98" s="209"/>
      <c r="DVT98" s="209"/>
      <c r="DVU98" s="210"/>
      <c r="DVV98" s="211"/>
      <c r="DVW98" s="209"/>
      <c r="DVY98" s="208"/>
      <c r="DWD98" s="209"/>
      <c r="DWE98" s="209"/>
      <c r="DWF98" s="209"/>
      <c r="DWG98" s="210"/>
      <c r="DWH98" s="211"/>
      <c r="DWI98" s="209"/>
      <c r="DWK98" s="208"/>
      <c r="DWP98" s="209"/>
      <c r="DWQ98" s="209"/>
      <c r="DWR98" s="209"/>
      <c r="DWS98" s="210"/>
      <c r="DWT98" s="211"/>
      <c r="DWU98" s="209"/>
      <c r="DWW98" s="208"/>
      <c r="DXB98" s="209"/>
      <c r="DXC98" s="209"/>
      <c r="DXD98" s="209"/>
      <c r="DXE98" s="210"/>
      <c r="DXF98" s="211"/>
      <c r="DXG98" s="209"/>
      <c r="DXI98" s="208"/>
      <c r="DXN98" s="209"/>
      <c r="DXO98" s="209"/>
      <c r="DXP98" s="209"/>
      <c r="DXQ98" s="210"/>
      <c r="DXR98" s="211"/>
      <c r="DXS98" s="209"/>
      <c r="DXU98" s="208"/>
      <c r="DXZ98" s="209"/>
      <c r="DYA98" s="209"/>
      <c r="DYB98" s="209"/>
      <c r="DYC98" s="210"/>
      <c r="DYD98" s="211"/>
      <c r="DYE98" s="209"/>
      <c r="DYG98" s="208"/>
      <c r="DYL98" s="209"/>
      <c r="DYM98" s="209"/>
      <c r="DYN98" s="209"/>
      <c r="DYO98" s="210"/>
      <c r="DYP98" s="211"/>
      <c r="DYQ98" s="209"/>
      <c r="DYS98" s="208"/>
      <c r="DYX98" s="209"/>
      <c r="DYY98" s="209"/>
      <c r="DYZ98" s="209"/>
      <c r="DZA98" s="210"/>
      <c r="DZB98" s="211"/>
      <c r="DZC98" s="209"/>
      <c r="DZE98" s="208"/>
      <c r="DZJ98" s="209"/>
      <c r="DZK98" s="209"/>
      <c r="DZL98" s="209"/>
      <c r="DZM98" s="210"/>
      <c r="DZN98" s="211"/>
      <c r="DZO98" s="209"/>
      <c r="DZQ98" s="208"/>
      <c r="DZV98" s="209"/>
      <c r="DZW98" s="209"/>
      <c r="DZX98" s="209"/>
      <c r="DZY98" s="210"/>
      <c r="DZZ98" s="211"/>
      <c r="EAA98" s="209"/>
      <c r="EAC98" s="208"/>
      <c r="EAH98" s="209"/>
      <c r="EAI98" s="209"/>
      <c r="EAJ98" s="209"/>
      <c r="EAK98" s="210"/>
      <c r="EAL98" s="211"/>
      <c r="EAM98" s="209"/>
      <c r="EAO98" s="208"/>
      <c r="EAT98" s="209"/>
      <c r="EAU98" s="209"/>
      <c r="EAV98" s="209"/>
      <c r="EAW98" s="210"/>
      <c r="EAX98" s="211"/>
      <c r="EAY98" s="209"/>
      <c r="EBA98" s="208"/>
      <c r="EBF98" s="209"/>
      <c r="EBG98" s="209"/>
      <c r="EBH98" s="209"/>
      <c r="EBI98" s="210"/>
      <c r="EBJ98" s="211"/>
      <c r="EBK98" s="209"/>
      <c r="EBM98" s="208"/>
      <c r="EBR98" s="209"/>
      <c r="EBS98" s="209"/>
      <c r="EBT98" s="209"/>
      <c r="EBU98" s="210"/>
      <c r="EBV98" s="211"/>
      <c r="EBW98" s="209"/>
      <c r="EBY98" s="208"/>
      <c r="ECD98" s="209"/>
      <c r="ECE98" s="209"/>
      <c r="ECF98" s="209"/>
      <c r="ECG98" s="210"/>
      <c r="ECH98" s="211"/>
      <c r="ECI98" s="209"/>
      <c r="ECK98" s="208"/>
      <c r="ECP98" s="209"/>
      <c r="ECQ98" s="209"/>
      <c r="ECR98" s="209"/>
      <c r="ECS98" s="210"/>
      <c r="ECT98" s="211"/>
      <c r="ECU98" s="209"/>
      <c r="ECW98" s="208"/>
      <c r="EDB98" s="209"/>
      <c r="EDC98" s="209"/>
      <c r="EDD98" s="209"/>
      <c r="EDE98" s="210"/>
      <c r="EDF98" s="211"/>
      <c r="EDG98" s="209"/>
      <c r="EDI98" s="208"/>
      <c r="EDN98" s="209"/>
      <c r="EDO98" s="209"/>
      <c r="EDP98" s="209"/>
      <c r="EDQ98" s="210"/>
      <c r="EDR98" s="211"/>
      <c r="EDS98" s="209"/>
      <c r="EDU98" s="208"/>
      <c r="EDZ98" s="209"/>
      <c r="EEA98" s="209"/>
      <c r="EEB98" s="209"/>
      <c r="EEC98" s="210"/>
      <c r="EED98" s="211"/>
      <c r="EEE98" s="209"/>
      <c r="EEG98" s="208"/>
      <c r="EEL98" s="209"/>
      <c r="EEM98" s="209"/>
      <c r="EEN98" s="209"/>
      <c r="EEO98" s="210"/>
      <c r="EEP98" s="211"/>
      <c r="EEQ98" s="209"/>
      <c r="EES98" s="208"/>
      <c r="EEX98" s="209"/>
      <c r="EEY98" s="209"/>
      <c r="EEZ98" s="209"/>
      <c r="EFA98" s="210"/>
      <c r="EFB98" s="211"/>
      <c r="EFC98" s="209"/>
      <c r="EFE98" s="208"/>
      <c r="EFJ98" s="209"/>
      <c r="EFK98" s="209"/>
      <c r="EFL98" s="209"/>
      <c r="EFM98" s="210"/>
      <c r="EFN98" s="211"/>
      <c r="EFO98" s="209"/>
      <c r="EFQ98" s="208"/>
      <c r="EFV98" s="209"/>
      <c r="EFW98" s="209"/>
      <c r="EFX98" s="209"/>
      <c r="EFY98" s="210"/>
      <c r="EFZ98" s="211"/>
      <c r="EGA98" s="209"/>
      <c r="EGC98" s="208"/>
      <c r="EGH98" s="209"/>
      <c r="EGI98" s="209"/>
      <c r="EGJ98" s="209"/>
      <c r="EGK98" s="210"/>
      <c r="EGL98" s="211"/>
      <c r="EGM98" s="209"/>
      <c r="EGO98" s="208"/>
      <c r="EGT98" s="209"/>
      <c r="EGU98" s="209"/>
      <c r="EGV98" s="209"/>
      <c r="EGW98" s="210"/>
      <c r="EGX98" s="211"/>
      <c r="EGY98" s="209"/>
      <c r="EHA98" s="208"/>
      <c r="EHF98" s="209"/>
      <c r="EHG98" s="209"/>
      <c r="EHH98" s="209"/>
      <c r="EHI98" s="210"/>
      <c r="EHJ98" s="211"/>
      <c r="EHK98" s="209"/>
      <c r="EHM98" s="208"/>
      <c r="EHR98" s="209"/>
      <c r="EHS98" s="209"/>
      <c r="EHT98" s="209"/>
      <c r="EHU98" s="210"/>
      <c r="EHV98" s="211"/>
      <c r="EHW98" s="209"/>
      <c r="EHY98" s="208"/>
      <c r="EID98" s="209"/>
      <c r="EIE98" s="209"/>
      <c r="EIF98" s="209"/>
      <c r="EIG98" s="210"/>
      <c r="EIH98" s="211"/>
      <c r="EII98" s="209"/>
      <c r="EIK98" s="208"/>
      <c r="EIP98" s="209"/>
      <c r="EIQ98" s="209"/>
      <c r="EIR98" s="209"/>
      <c r="EIS98" s="210"/>
      <c r="EIT98" s="211"/>
      <c r="EIU98" s="209"/>
      <c r="EIW98" s="208"/>
      <c r="EJB98" s="209"/>
      <c r="EJC98" s="209"/>
      <c r="EJD98" s="209"/>
      <c r="EJE98" s="210"/>
      <c r="EJF98" s="211"/>
      <c r="EJG98" s="209"/>
      <c r="EJI98" s="208"/>
      <c r="EJN98" s="209"/>
      <c r="EJO98" s="209"/>
      <c r="EJP98" s="209"/>
      <c r="EJQ98" s="210"/>
      <c r="EJR98" s="211"/>
      <c r="EJS98" s="209"/>
      <c r="EJU98" s="208"/>
      <c r="EJZ98" s="209"/>
      <c r="EKA98" s="209"/>
      <c r="EKB98" s="209"/>
      <c r="EKC98" s="210"/>
      <c r="EKD98" s="211"/>
      <c r="EKE98" s="209"/>
      <c r="EKG98" s="208"/>
      <c r="EKL98" s="209"/>
      <c r="EKM98" s="209"/>
      <c r="EKN98" s="209"/>
      <c r="EKO98" s="210"/>
      <c r="EKP98" s="211"/>
      <c r="EKQ98" s="209"/>
      <c r="EKS98" s="208"/>
      <c r="EKX98" s="209"/>
      <c r="EKY98" s="209"/>
      <c r="EKZ98" s="209"/>
      <c r="ELA98" s="210"/>
      <c r="ELB98" s="211"/>
      <c r="ELC98" s="209"/>
      <c r="ELE98" s="208"/>
      <c r="ELJ98" s="209"/>
      <c r="ELK98" s="209"/>
      <c r="ELL98" s="209"/>
      <c r="ELM98" s="210"/>
      <c r="ELN98" s="211"/>
      <c r="ELO98" s="209"/>
      <c r="ELQ98" s="208"/>
      <c r="ELV98" s="209"/>
      <c r="ELW98" s="209"/>
      <c r="ELX98" s="209"/>
      <c r="ELY98" s="210"/>
      <c r="ELZ98" s="211"/>
      <c r="EMA98" s="209"/>
      <c r="EMC98" s="208"/>
      <c r="EMH98" s="209"/>
      <c r="EMI98" s="209"/>
      <c r="EMJ98" s="209"/>
      <c r="EMK98" s="210"/>
      <c r="EML98" s="211"/>
      <c r="EMM98" s="209"/>
      <c r="EMO98" s="208"/>
      <c r="EMT98" s="209"/>
      <c r="EMU98" s="209"/>
      <c r="EMV98" s="209"/>
      <c r="EMW98" s="210"/>
      <c r="EMX98" s="211"/>
      <c r="EMY98" s="209"/>
      <c r="ENA98" s="208"/>
      <c r="ENF98" s="209"/>
      <c r="ENG98" s="209"/>
      <c r="ENH98" s="209"/>
      <c r="ENI98" s="210"/>
      <c r="ENJ98" s="211"/>
      <c r="ENK98" s="209"/>
      <c r="ENM98" s="208"/>
      <c r="ENR98" s="209"/>
      <c r="ENS98" s="209"/>
      <c r="ENT98" s="209"/>
      <c r="ENU98" s="210"/>
      <c r="ENV98" s="211"/>
      <c r="ENW98" s="209"/>
      <c r="ENY98" s="208"/>
      <c r="EOD98" s="209"/>
      <c r="EOE98" s="209"/>
      <c r="EOF98" s="209"/>
      <c r="EOG98" s="210"/>
      <c r="EOH98" s="211"/>
      <c r="EOI98" s="209"/>
      <c r="EOK98" s="208"/>
      <c r="EOP98" s="209"/>
      <c r="EOQ98" s="209"/>
      <c r="EOR98" s="209"/>
      <c r="EOS98" s="210"/>
      <c r="EOT98" s="211"/>
      <c r="EOU98" s="209"/>
      <c r="EOW98" s="208"/>
      <c r="EPB98" s="209"/>
      <c r="EPC98" s="209"/>
      <c r="EPD98" s="209"/>
      <c r="EPE98" s="210"/>
      <c r="EPF98" s="211"/>
      <c r="EPG98" s="209"/>
      <c r="EPI98" s="208"/>
      <c r="EPN98" s="209"/>
      <c r="EPO98" s="209"/>
      <c r="EPP98" s="209"/>
      <c r="EPQ98" s="210"/>
      <c r="EPR98" s="211"/>
      <c r="EPS98" s="209"/>
      <c r="EPU98" s="208"/>
      <c r="EPZ98" s="209"/>
      <c r="EQA98" s="209"/>
      <c r="EQB98" s="209"/>
      <c r="EQC98" s="210"/>
      <c r="EQD98" s="211"/>
      <c r="EQE98" s="209"/>
      <c r="EQG98" s="208"/>
      <c r="EQL98" s="209"/>
      <c r="EQM98" s="209"/>
      <c r="EQN98" s="209"/>
      <c r="EQO98" s="210"/>
      <c r="EQP98" s="211"/>
      <c r="EQQ98" s="209"/>
      <c r="EQS98" s="208"/>
      <c r="EQX98" s="209"/>
      <c r="EQY98" s="209"/>
      <c r="EQZ98" s="209"/>
      <c r="ERA98" s="210"/>
      <c r="ERB98" s="211"/>
      <c r="ERC98" s="209"/>
      <c r="ERE98" s="208"/>
      <c r="ERJ98" s="209"/>
      <c r="ERK98" s="209"/>
      <c r="ERL98" s="209"/>
      <c r="ERM98" s="210"/>
      <c r="ERN98" s="211"/>
      <c r="ERO98" s="209"/>
      <c r="ERQ98" s="208"/>
      <c r="ERV98" s="209"/>
      <c r="ERW98" s="209"/>
      <c r="ERX98" s="209"/>
      <c r="ERY98" s="210"/>
      <c r="ERZ98" s="211"/>
      <c r="ESA98" s="209"/>
      <c r="ESC98" s="208"/>
      <c r="ESH98" s="209"/>
      <c r="ESI98" s="209"/>
      <c r="ESJ98" s="209"/>
      <c r="ESK98" s="210"/>
      <c r="ESL98" s="211"/>
      <c r="ESM98" s="209"/>
      <c r="ESO98" s="208"/>
      <c r="EST98" s="209"/>
      <c r="ESU98" s="209"/>
      <c r="ESV98" s="209"/>
      <c r="ESW98" s="210"/>
      <c r="ESX98" s="211"/>
      <c r="ESY98" s="209"/>
      <c r="ETA98" s="208"/>
      <c r="ETF98" s="209"/>
      <c r="ETG98" s="209"/>
      <c r="ETH98" s="209"/>
      <c r="ETI98" s="210"/>
      <c r="ETJ98" s="211"/>
      <c r="ETK98" s="209"/>
      <c r="ETM98" s="208"/>
      <c r="ETR98" s="209"/>
      <c r="ETS98" s="209"/>
      <c r="ETT98" s="209"/>
      <c r="ETU98" s="210"/>
      <c r="ETV98" s="211"/>
      <c r="ETW98" s="209"/>
      <c r="ETY98" s="208"/>
      <c r="EUD98" s="209"/>
      <c r="EUE98" s="209"/>
      <c r="EUF98" s="209"/>
      <c r="EUG98" s="210"/>
      <c r="EUH98" s="211"/>
      <c r="EUI98" s="209"/>
      <c r="EUK98" s="208"/>
      <c r="EUP98" s="209"/>
      <c r="EUQ98" s="209"/>
      <c r="EUR98" s="209"/>
      <c r="EUS98" s="210"/>
      <c r="EUT98" s="211"/>
      <c r="EUU98" s="209"/>
      <c r="EUW98" s="208"/>
      <c r="EVB98" s="209"/>
      <c r="EVC98" s="209"/>
      <c r="EVD98" s="209"/>
      <c r="EVE98" s="210"/>
      <c r="EVF98" s="211"/>
      <c r="EVG98" s="209"/>
      <c r="EVI98" s="208"/>
      <c r="EVN98" s="209"/>
      <c r="EVO98" s="209"/>
      <c r="EVP98" s="209"/>
      <c r="EVQ98" s="210"/>
      <c r="EVR98" s="211"/>
      <c r="EVS98" s="209"/>
      <c r="EVU98" s="208"/>
      <c r="EVZ98" s="209"/>
      <c r="EWA98" s="209"/>
      <c r="EWB98" s="209"/>
      <c r="EWC98" s="210"/>
      <c r="EWD98" s="211"/>
      <c r="EWE98" s="209"/>
      <c r="EWG98" s="208"/>
      <c r="EWL98" s="209"/>
      <c r="EWM98" s="209"/>
      <c r="EWN98" s="209"/>
      <c r="EWO98" s="210"/>
      <c r="EWP98" s="211"/>
      <c r="EWQ98" s="209"/>
      <c r="EWS98" s="208"/>
      <c r="EWX98" s="209"/>
      <c r="EWY98" s="209"/>
      <c r="EWZ98" s="209"/>
      <c r="EXA98" s="210"/>
      <c r="EXB98" s="211"/>
      <c r="EXC98" s="209"/>
      <c r="EXE98" s="208"/>
      <c r="EXJ98" s="209"/>
      <c r="EXK98" s="209"/>
      <c r="EXL98" s="209"/>
      <c r="EXM98" s="210"/>
      <c r="EXN98" s="211"/>
      <c r="EXO98" s="209"/>
      <c r="EXQ98" s="208"/>
      <c r="EXV98" s="209"/>
      <c r="EXW98" s="209"/>
      <c r="EXX98" s="209"/>
      <c r="EXY98" s="210"/>
      <c r="EXZ98" s="211"/>
      <c r="EYA98" s="209"/>
      <c r="EYC98" s="208"/>
      <c r="EYH98" s="209"/>
      <c r="EYI98" s="209"/>
      <c r="EYJ98" s="209"/>
      <c r="EYK98" s="210"/>
      <c r="EYL98" s="211"/>
      <c r="EYM98" s="209"/>
      <c r="EYO98" s="208"/>
      <c r="EYT98" s="209"/>
      <c r="EYU98" s="209"/>
      <c r="EYV98" s="209"/>
      <c r="EYW98" s="210"/>
      <c r="EYX98" s="211"/>
      <c r="EYY98" s="209"/>
      <c r="EZA98" s="208"/>
      <c r="EZF98" s="209"/>
      <c r="EZG98" s="209"/>
      <c r="EZH98" s="209"/>
      <c r="EZI98" s="210"/>
      <c r="EZJ98" s="211"/>
      <c r="EZK98" s="209"/>
      <c r="EZM98" s="208"/>
      <c r="EZR98" s="209"/>
      <c r="EZS98" s="209"/>
      <c r="EZT98" s="209"/>
      <c r="EZU98" s="210"/>
      <c r="EZV98" s="211"/>
      <c r="EZW98" s="209"/>
      <c r="EZY98" s="208"/>
      <c r="FAD98" s="209"/>
      <c r="FAE98" s="209"/>
      <c r="FAF98" s="209"/>
      <c r="FAG98" s="210"/>
      <c r="FAH98" s="211"/>
      <c r="FAI98" s="209"/>
      <c r="FAK98" s="208"/>
      <c r="FAP98" s="209"/>
      <c r="FAQ98" s="209"/>
      <c r="FAR98" s="209"/>
      <c r="FAS98" s="210"/>
      <c r="FAT98" s="211"/>
      <c r="FAU98" s="209"/>
      <c r="FAW98" s="208"/>
      <c r="FBB98" s="209"/>
      <c r="FBC98" s="209"/>
      <c r="FBD98" s="209"/>
      <c r="FBE98" s="210"/>
      <c r="FBF98" s="211"/>
      <c r="FBG98" s="209"/>
      <c r="FBI98" s="208"/>
      <c r="FBN98" s="209"/>
      <c r="FBO98" s="209"/>
      <c r="FBP98" s="209"/>
      <c r="FBQ98" s="210"/>
      <c r="FBR98" s="211"/>
      <c r="FBS98" s="209"/>
      <c r="FBU98" s="208"/>
      <c r="FBZ98" s="209"/>
      <c r="FCA98" s="209"/>
      <c r="FCB98" s="209"/>
      <c r="FCC98" s="210"/>
      <c r="FCD98" s="211"/>
      <c r="FCE98" s="209"/>
      <c r="FCG98" s="208"/>
      <c r="FCL98" s="209"/>
      <c r="FCM98" s="209"/>
      <c r="FCN98" s="209"/>
      <c r="FCO98" s="210"/>
      <c r="FCP98" s="211"/>
      <c r="FCQ98" s="209"/>
      <c r="FCS98" s="208"/>
      <c r="FCX98" s="209"/>
      <c r="FCY98" s="209"/>
      <c r="FCZ98" s="209"/>
      <c r="FDA98" s="210"/>
      <c r="FDB98" s="211"/>
      <c r="FDC98" s="209"/>
      <c r="FDE98" s="208"/>
      <c r="FDJ98" s="209"/>
      <c r="FDK98" s="209"/>
      <c r="FDL98" s="209"/>
      <c r="FDM98" s="210"/>
      <c r="FDN98" s="211"/>
      <c r="FDO98" s="209"/>
      <c r="FDQ98" s="208"/>
      <c r="FDV98" s="209"/>
      <c r="FDW98" s="209"/>
      <c r="FDX98" s="209"/>
      <c r="FDY98" s="210"/>
      <c r="FDZ98" s="211"/>
      <c r="FEA98" s="209"/>
      <c r="FEC98" s="208"/>
      <c r="FEH98" s="209"/>
      <c r="FEI98" s="209"/>
      <c r="FEJ98" s="209"/>
      <c r="FEK98" s="210"/>
      <c r="FEL98" s="211"/>
      <c r="FEM98" s="209"/>
      <c r="FEO98" s="208"/>
      <c r="FET98" s="209"/>
      <c r="FEU98" s="209"/>
      <c r="FEV98" s="209"/>
      <c r="FEW98" s="210"/>
      <c r="FEX98" s="211"/>
      <c r="FEY98" s="209"/>
      <c r="FFA98" s="208"/>
      <c r="FFF98" s="209"/>
      <c r="FFG98" s="209"/>
      <c r="FFH98" s="209"/>
      <c r="FFI98" s="210"/>
      <c r="FFJ98" s="211"/>
      <c r="FFK98" s="209"/>
      <c r="FFM98" s="208"/>
      <c r="FFR98" s="209"/>
      <c r="FFS98" s="209"/>
      <c r="FFT98" s="209"/>
      <c r="FFU98" s="210"/>
      <c r="FFV98" s="211"/>
      <c r="FFW98" s="209"/>
      <c r="FFY98" s="208"/>
      <c r="FGD98" s="209"/>
      <c r="FGE98" s="209"/>
      <c r="FGF98" s="209"/>
      <c r="FGG98" s="210"/>
      <c r="FGH98" s="211"/>
      <c r="FGI98" s="209"/>
      <c r="FGK98" s="208"/>
      <c r="FGP98" s="209"/>
      <c r="FGQ98" s="209"/>
      <c r="FGR98" s="209"/>
      <c r="FGS98" s="210"/>
      <c r="FGT98" s="211"/>
      <c r="FGU98" s="209"/>
      <c r="FGW98" s="208"/>
      <c r="FHB98" s="209"/>
      <c r="FHC98" s="209"/>
      <c r="FHD98" s="209"/>
      <c r="FHE98" s="210"/>
      <c r="FHF98" s="211"/>
      <c r="FHG98" s="209"/>
      <c r="FHI98" s="208"/>
      <c r="FHN98" s="209"/>
      <c r="FHO98" s="209"/>
      <c r="FHP98" s="209"/>
      <c r="FHQ98" s="210"/>
      <c r="FHR98" s="211"/>
      <c r="FHS98" s="209"/>
      <c r="FHU98" s="208"/>
      <c r="FHZ98" s="209"/>
      <c r="FIA98" s="209"/>
      <c r="FIB98" s="209"/>
      <c r="FIC98" s="210"/>
      <c r="FID98" s="211"/>
      <c r="FIE98" s="209"/>
      <c r="FIG98" s="208"/>
      <c r="FIL98" s="209"/>
      <c r="FIM98" s="209"/>
      <c r="FIN98" s="209"/>
      <c r="FIO98" s="210"/>
      <c r="FIP98" s="211"/>
      <c r="FIQ98" s="209"/>
      <c r="FIS98" s="208"/>
      <c r="FIX98" s="209"/>
      <c r="FIY98" s="209"/>
      <c r="FIZ98" s="209"/>
      <c r="FJA98" s="210"/>
      <c r="FJB98" s="211"/>
      <c r="FJC98" s="209"/>
      <c r="FJE98" s="208"/>
      <c r="FJJ98" s="209"/>
      <c r="FJK98" s="209"/>
      <c r="FJL98" s="209"/>
      <c r="FJM98" s="210"/>
      <c r="FJN98" s="211"/>
      <c r="FJO98" s="209"/>
      <c r="FJQ98" s="208"/>
      <c r="FJV98" s="209"/>
      <c r="FJW98" s="209"/>
      <c r="FJX98" s="209"/>
      <c r="FJY98" s="210"/>
      <c r="FJZ98" s="211"/>
      <c r="FKA98" s="209"/>
      <c r="FKC98" s="208"/>
      <c r="FKH98" s="209"/>
      <c r="FKI98" s="209"/>
      <c r="FKJ98" s="209"/>
      <c r="FKK98" s="210"/>
      <c r="FKL98" s="211"/>
      <c r="FKM98" s="209"/>
      <c r="FKO98" s="208"/>
      <c r="FKT98" s="209"/>
      <c r="FKU98" s="209"/>
      <c r="FKV98" s="209"/>
      <c r="FKW98" s="210"/>
      <c r="FKX98" s="211"/>
      <c r="FKY98" s="209"/>
      <c r="FLA98" s="208"/>
      <c r="FLF98" s="209"/>
      <c r="FLG98" s="209"/>
      <c r="FLH98" s="209"/>
      <c r="FLI98" s="210"/>
      <c r="FLJ98" s="211"/>
      <c r="FLK98" s="209"/>
      <c r="FLM98" s="208"/>
      <c r="FLR98" s="209"/>
      <c r="FLS98" s="209"/>
      <c r="FLT98" s="209"/>
      <c r="FLU98" s="210"/>
      <c r="FLV98" s="211"/>
      <c r="FLW98" s="209"/>
      <c r="FLY98" s="208"/>
      <c r="FMD98" s="209"/>
      <c r="FME98" s="209"/>
      <c r="FMF98" s="209"/>
      <c r="FMG98" s="210"/>
      <c r="FMH98" s="211"/>
      <c r="FMI98" s="209"/>
      <c r="FMK98" s="208"/>
      <c r="FMP98" s="209"/>
      <c r="FMQ98" s="209"/>
      <c r="FMR98" s="209"/>
      <c r="FMS98" s="210"/>
      <c r="FMT98" s="211"/>
      <c r="FMU98" s="209"/>
      <c r="FMW98" s="208"/>
      <c r="FNB98" s="209"/>
      <c r="FNC98" s="209"/>
      <c r="FND98" s="209"/>
      <c r="FNE98" s="210"/>
      <c r="FNF98" s="211"/>
      <c r="FNG98" s="209"/>
      <c r="FNI98" s="208"/>
      <c r="FNN98" s="209"/>
      <c r="FNO98" s="209"/>
      <c r="FNP98" s="209"/>
      <c r="FNQ98" s="210"/>
      <c r="FNR98" s="211"/>
      <c r="FNS98" s="209"/>
      <c r="FNU98" s="208"/>
      <c r="FNZ98" s="209"/>
      <c r="FOA98" s="209"/>
      <c r="FOB98" s="209"/>
      <c r="FOC98" s="210"/>
      <c r="FOD98" s="211"/>
      <c r="FOE98" s="209"/>
      <c r="FOG98" s="208"/>
      <c r="FOL98" s="209"/>
      <c r="FOM98" s="209"/>
      <c r="FON98" s="209"/>
      <c r="FOO98" s="210"/>
      <c r="FOP98" s="211"/>
      <c r="FOQ98" s="209"/>
      <c r="FOS98" s="208"/>
      <c r="FOX98" s="209"/>
      <c r="FOY98" s="209"/>
      <c r="FOZ98" s="209"/>
      <c r="FPA98" s="210"/>
      <c r="FPB98" s="211"/>
      <c r="FPC98" s="209"/>
      <c r="FPE98" s="208"/>
      <c r="FPJ98" s="209"/>
      <c r="FPK98" s="209"/>
      <c r="FPL98" s="209"/>
      <c r="FPM98" s="210"/>
      <c r="FPN98" s="211"/>
      <c r="FPO98" s="209"/>
      <c r="FPQ98" s="208"/>
      <c r="FPV98" s="209"/>
      <c r="FPW98" s="209"/>
      <c r="FPX98" s="209"/>
      <c r="FPY98" s="210"/>
      <c r="FPZ98" s="211"/>
      <c r="FQA98" s="209"/>
      <c r="FQC98" s="208"/>
      <c r="FQH98" s="209"/>
      <c r="FQI98" s="209"/>
      <c r="FQJ98" s="209"/>
      <c r="FQK98" s="210"/>
      <c r="FQL98" s="211"/>
      <c r="FQM98" s="209"/>
      <c r="FQO98" s="208"/>
      <c r="FQT98" s="209"/>
      <c r="FQU98" s="209"/>
      <c r="FQV98" s="209"/>
      <c r="FQW98" s="210"/>
      <c r="FQX98" s="211"/>
      <c r="FQY98" s="209"/>
      <c r="FRA98" s="208"/>
      <c r="FRF98" s="209"/>
      <c r="FRG98" s="209"/>
      <c r="FRH98" s="209"/>
      <c r="FRI98" s="210"/>
      <c r="FRJ98" s="211"/>
      <c r="FRK98" s="209"/>
      <c r="FRM98" s="208"/>
      <c r="FRR98" s="209"/>
      <c r="FRS98" s="209"/>
      <c r="FRT98" s="209"/>
      <c r="FRU98" s="210"/>
      <c r="FRV98" s="211"/>
      <c r="FRW98" s="209"/>
      <c r="FRY98" s="208"/>
      <c r="FSD98" s="209"/>
      <c r="FSE98" s="209"/>
      <c r="FSF98" s="209"/>
      <c r="FSG98" s="210"/>
      <c r="FSH98" s="211"/>
      <c r="FSI98" s="209"/>
      <c r="FSK98" s="208"/>
      <c r="FSP98" s="209"/>
      <c r="FSQ98" s="209"/>
      <c r="FSR98" s="209"/>
      <c r="FSS98" s="210"/>
      <c r="FST98" s="211"/>
      <c r="FSU98" s="209"/>
      <c r="FSW98" s="208"/>
      <c r="FTB98" s="209"/>
      <c r="FTC98" s="209"/>
      <c r="FTD98" s="209"/>
      <c r="FTE98" s="210"/>
      <c r="FTF98" s="211"/>
      <c r="FTG98" s="209"/>
      <c r="FTI98" s="208"/>
      <c r="FTN98" s="209"/>
      <c r="FTO98" s="209"/>
      <c r="FTP98" s="209"/>
      <c r="FTQ98" s="210"/>
      <c r="FTR98" s="211"/>
      <c r="FTS98" s="209"/>
      <c r="FTU98" s="208"/>
      <c r="FTZ98" s="209"/>
      <c r="FUA98" s="209"/>
      <c r="FUB98" s="209"/>
      <c r="FUC98" s="210"/>
      <c r="FUD98" s="211"/>
      <c r="FUE98" s="209"/>
      <c r="FUG98" s="208"/>
      <c r="FUL98" s="209"/>
      <c r="FUM98" s="209"/>
      <c r="FUN98" s="209"/>
      <c r="FUO98" s="210"/>
      <c r="FUP98" s="211"/>
      <c r="FUQ98" s="209"/>
      <c r="FUS98" s="208"/>
      <c r="FUX98" s="209"/>
      <c r="FUY98" s="209"/>
      <c r="FUZ98" s="209"/>
      <c r="FVA98" s="210"/>
      <c r="FVB98" s="211"/>
      <c r="FVC98" s="209"/>
      <c r="FVE98" s="208"/>
      <c r="FVJ98" s="209"/>
      <c r="FVK98" s="209"/>
      <c r="FVL98" s="209"/>
      <c r="FVM98" s="210"/>
      <c r="FVN98" s="211"/>
      <c r="FVO98" s="209"/>
      <c r="FVQ98" s="208"/>
      <c r="FVV98" s="209"/>
      <c r="FVW98" s="209"/>
      <c r="FVX98" s="209"/>
      <c r="FVY98" s="210"/>
      <c r="FVZ98" s="211"/>
      <c r="FWA98" s="209"/>
      <c r="FWC98" s="208"/>
      <c r="FWH98" s="209"/>
      <c r="FWI98" s="209"/>
      <c r="FWJ98" s="209"/>
      <c r="FWK98" s="210"/>
      <c r="FWL98" s="211"/>
      <c r="FWM98" s="209"/>
      <c r="FWO98" s="208"/>
      <c r="FWT98" s="209"/>
      <c r="FWU98" s="209"/>
      <c r="FWV98" s="209"/>
      <c r="FWW98" s="210"/>
      <c r="FWX98" s="211"/>
      <c r="FWY98" s="209"/>
      <c r="FXA98" s="208"/>
      <c r="FXF98" s="209"/>
      <c r="FXG98" s="209"/>
      <c r="FXH98" s="209"/>
      <c r="FXI98" s="210"/>
      <c r="FXJ98" s="211"/>
      <c r="FXK98" s="209"/>
      <c r="FXM98" s="208"/>
      <c r="FXR98" s="209"/>
      <c r="FXS98" s="209"/>
      <c r="FXT98" s="209"/>
      <c r="FXU98" s="210"/>
      <c r="FXV98" s="211"/>
      <c r="FXW98" s="209"/>
      <c r="FXY98" s="208"/>
      <c r="FYD98" s="209"/>
      <c r="FYE98" s="209"/>
      <c r="FYF98" s="209"/>
      <c r="FYG98" s="210"/>
      <c r="FYH98" s="211"/>
      <c r="FYI98" s="209"/>
      <c r="FYK98" s="208"/>
      <c r="FYP98" s="209"/>
      <c r="FYQ98" s="209"/>
      <c r="FYR98" s="209"/>
      <c r="FYS98" s="210"/>
      <c r="FYT98" s="211"/>
      <c r="FYU98" s="209"/>
      <c r="FYW98" s="208"/>
      <c r="FZB98" s="209"/>
      <c r="FZC98" s="209"/>
      <c r="FZD98" s="209"/>
      <c r="FZE98" s="210"/>
      <c r="FZF98" s="211"/>
      <c r="FZG98" s="209"/>
      <c r="FZI98" s="208"/>
      <c r="FZN98" s="209"/>
      <c r="FZO98" s="209"/>
      <c r="FZP98" s="209"/>
      <c r="FZQ98" s="210"/>
      <c r="FZR98" s="211"/>
      <c r="FZS98" s="209"/>
      <c r="FZU98" s="208"/>
      <c r="FZZ98" s="209"/>
      <c r="GAA98" s="209"/>
      <c r="GAB98" s="209"/>
      <c r="GAC98" s="210"/>
      <c r="GAD98" s="211"/>
      <c r="GAE98" s="209"/>
      <c r="GAG98" s="208"/>
      <c r="GAL98" s="209"/>
      <c r="GAM98" s="209"/>
      <c r="GAN98" s="209"/>
      <c r="GAO98" s="210"/>
      <c r="GAP98" s="211"/>
      <c r="GAQ98" s="209"/>
      <c r="GAS98" s="208"/>
      <c r="GAX98" s="209"/>
      <c r="GAY98" s="209"/>
      <c r="GAZ98" s="209"/>
      <c r="GBA98" s="210"/>
      <c r="GBB98" s="211"/>
      <c r="GBC98" s="209"/>
      <c r="GBE98" s="208"/>
      <c r="GBJ98" s="209"/>
      <c r="GBK98" s="209"/>
      <c r="GBL98" s="209"/>
      <c r="GBM98" s="210"/>
      <c r="GBN98" s="211"/>
      <c r="GBO98" s="209"/>
      <c r="GBQ98" s="208"/>
      <c r="GBV98" s="209"/>
      <c r="GBW98" s="209"/>
      <c r="GBX98" s="209"/>
      <c r="GBY98" s="210"/>
      <c r="GBZ98" s="211"/>
      <c r="GCA98" s="209"/>
      <c r="GCC98" s="208"/>
      <c r="GCH98" s="209"/>
      <c r="GCI98" s="209"/>
      <c r="GCJ98" s="209"/>
      <c r="GCK98" s="210"/>
      <c r="GCL98" s="211"/>
      <c r="GCM98" s="209"/>
      <c r="GCO98" s="208"/>
      <c r="GCT98" s="209"/>
      <c r="GCU98" s="209"/>
      <c r="GCV98" s="209"/>
      <c r="GCW98" s="210"/>
      <c r="GCX98" s="211"/>
      <c r="GCY98" s="209"/>
      <c r="GDA98" s="208"/>
      <c r="GDF98" s="209"/>
      <c r="GDG98" s="209"/>
      <c r="GDH98" s="209"/>
      <c r="GDI98" s="210"/>
      <c r="GDJ98" s="211"/>
      <c r="GDK98" s="209"/>
      <c r="GDM98" s="208"/>
      <c r="GDR98" s="209"/>
      <c r="GDS98" s="209"/>
      <c r="GDT98" s="209"/>
      <c r="GDU98" s="210"/>
      <c r="GDV98" s="211"/>
      <c r="GDW98" s="209"/>
      <c r="GDY98" s="208"/>
      <c r="GED98" s="209"/>
      <c r="GEE98" s="209"/>
      <c r="GEF98" s="209"/>
      <c r="GEG98" s="210"/>
      <c r="GEH98" s="211"/>
      <c r="GEI98" s="209"/>
      <c r="GEK98" s="208"/>
      <c r="GEP98" s="209"/>
      <c r="GEQ98" s="209"/>
      <c r="GER98" s="209"/>
      <c r="GES98" s="210"/>
      <c r="GET98" s="211"/>
      <c r="GEU98" s="209"/>
      <c r="GEW98" s="208"/>
      <c r="GFB98" s="209"/>
      <c r="GFC98" s="209"/>
      <c r="GFD98" s="209"/>
      <c r="GFE98" s="210"/>
      <c r="GFF98" s="211"/>
      <c r="GFG98" s="209"/>
      <c r="GFI98" s="208"/>
      <c r="GFN98" s="209"/>
      <c r="GFO98" s="209"/>
      <c r="GFP98" s="209"/>
      <c r="GFQ98" s="210"/>
      <c r="GFR98" s="211"/>
      <c r="GFS98" s="209"/>
      <c r="GFU98" s="208"/>
      <c r="GFZ98" s="209"/>
      <c r="GGA98" s="209"/>
      <c r="GGB98" s="209"/>
      <c r="GGC98" s="210"/>
      <c r="GGD98" s="211"/>
      <c r="GGE98" s="209"/>
      <c r="GGG98" s="208"/>
      <c r="GGL98" s="209"/>
      <c r="GGM98" s="209"/>
      <c r="GGN98" s="209"/>
      <c r="GGO98" s="210"/>
      <c r="GGP98" s="211"/>
      <c r="GGQ98" s="209"/>
      <c r="GGS98" s="208"/>
      <c r="GGX98" s="209"/>
      <c r="GGY98" s="209"/>
      <c r="GGZ98" s="209"/>
      <c r="GHA98" s="210"/>
      <c r="GHB98" s="211"/>
      <c r="GHC98" s="209"/>
      <c r="GHE98" s="208"/>
      <c r="GHJ98" s="209"/>
      <c r="GHK98" s="209"/>
      <c r="GHL98" s="209"/>
      <c r="GHM98" s="210"/>
      <c r="GHN98" s="211"/>
      <c r="GHO98" s="209"/>
      <c r="GHQ98" s="208"/>
      <c r="GHV98" s="209"/>
      <c r="GHW98" s="209"/>
      <c r="GHX98" s="209"/>
      <c r="GHY98" s="210"/>
      <c r="GHZ98" s="211"/>
      <c r="GIA98" s="209"/>
      <c r="GIC98" s="208"/>
      <c r="GIH98" s="209"/>
      <c r="GII98" s="209"/>
      <c r="GIJ98" s="209"/>
      <c r="GIK98" s="210"/>
      <c r="GIL98" s="211"/>
      <c r="GIM98" s="209"/>
      <c r="GIO98" s="208"/>
      <c r="GIT98" s="209"/>
      <c r="GIU98" s="209"/>
      <c r="GIV98" s="209"/>
      <c r="GIW98" s="210"/>
      <c r="GIX98" s="211"/>
      <c r="GIY98" s="209"/>
      <c r="GJA98" s="208"/>
      <c r="GJF98" s="209"/>
      <c r="GJG98" s="209"/>
      <c r="GJH98" s="209"/>
      <c r="GJI98" s="210"/>
      <c r="GJJ98" s="211"/>
      <c r="GJK98" s="209"/>
      <c r="GJM98" s="208"/>
      <c r="GJR98" s="209"/>
      <c r="GJS98" s="209"/>
      <c r="GJT98" s="209"/>
      <c r="GJU98" s="210"/>
      <c r="GJV98" s="211"/>
      <c r="GJW98" s="209"/>
      <c r="GJY98" s="208"/>
      <c r="GKD98" s="209"/>
      <c r="GKE98" s="209"/>
      <c r="GKF98" s="209"/>
      <c r="GKG98" s="210"/>
      <c r="GKH98" s="211"/>
      <c r="GKI98" s="209"/>
      <c r="GKK98" s="208"/>
      <c r="GKP98" s="209"/>
      <c r="GKQ98" s="209"/>
      <c r="GKR98" s="209"/>
      <c r="GKS98" s="210"/>
      <c r="GKT98" s="211"/>
      <c r="GKU98" s="209"/>
      <c r="GKW98" s="208"/>
      <c r="GLB98" s="209"/>
      <c r="GLC98" s="209"/>
      <c r="GLD98" s="209"/>
      <c r="GLE98" s="210"/>
      <c r="GLF98" s="211"/>
      <c r="GLG98" s="209"/>
      <c r="GLI98" s="208"/>
      <c r="GLN98" s="209"/>
      <c r="GLO98" s="209"/>
      <c r="GLP98" s="209"/>
      <c r="GLQ98" s="210"/>
      <c r="GLR98" s="211"/>
      <c r="GLS98" s="209"/>
      <c r="GLU98" s="208"/>
      <c r="GLZ98" s="209"/>
      <c r="GMA98" s="209"/>
      <c r="GMB98" s="209"/>
      <c r="GMC98" s="210"/>
      <c r="GMD98" s="211"/>
      <c r="GME98" s="209"/>
      <c r="GMG98" s="208"/>
      <c r="GML98" s="209"/>
      <c r="GMM98" s="209"/>
      <c r="GMN98" s="209"/>
      <c r="GMO98" s="210"/>
      <c r="GMP98" s="211"/>
      <c r="GMQ98" s="209"/>
      <c r="GMS98" s="208"/>
      <c r="GMX98" s="209"/>
      <c r="GMY98" s="209"/>
      <c r="GMZ98" s="209"/>
      <c r="GNA98" s="210"/>
      <c r="GNB98" s="211"/>
      <c r="GNC98" s="209"/>
      <c r="GNE98" s="208"/>
      <c r="GNJ98" s="209"/>
      <c r="GNK98" s="209"/>
      <c r="GNL98" s="209"/>
      <c r="GNM98" s="210"/>
      <c r="GNN98" s="211"/>
      <c r="GNO98" s="209"/>
      <c r="GNQ98" s="208"/>
      <c r="GNV98" s="209"/>
      <c r="GNW98" s="209"/>
      <c r="GNX98" s="209"/>
      <c r="GNY98" s="210"/>
      <c r="GNZ98" s="211"/>
      <c r="GOA98" s="209"/>
      <c r="GOC98" s="208"/>
      <c r="GOH98" s="209"/>
      <c r="GOI98" s="209"/>
      <c r="GOJ98" s="209"/>
      <c r="GOK98" s="210"/>
      <c r="GOL98" s="211"/>
      <c r="GOM98" s="209"/>
      <c r="GOO98" s="208"/>
      <c r="GOT98" s="209"/>
      <c r="GOU98" s="209"/>
      <c r="GOV98" s="209"/>
      <c r="GOW98" s="210"/>
      <c r="GOX98" s="211"/>
      <c r="GOY98" s="209"/>
      <c r="GPA98" s="208"/>
      <c r="GPF98" s="209"/>
      <c r="GPG98" s="209"/>
      <c r="GPH98" s="209"/>
      <c r="GPI98" s="210"/>
      <c r="GPJ98" s="211"/>
      <c r="GPK98" s="209"/>
      <c r="GPM98" s="208"/>
      <c r="GPR98" s="209"/>
      <c r="GPS98" s="209"/>
      <c r="GPT98" s="209"/>
      <c r="GPU98" s="210"/>
      <c r="GPV98" s="211"/>
      <c r="GPW98" s="209"/>
      <c r="GPY98" s="208"/>
      <c r="GQD98" s="209"/>
      <c r="GQE98" s="209"/>
      <c r="GQF98" s="209"/>
      <c r="GQG98" s="210"/>
      <c r="GQH98" s="211"/>
      <c r="GQI98" s="209"/>
      <c r="GQK98" s="208"/>
      <c r="GQP98" s="209"/>
      <c r="GQQ98" s="209"/>
      <c r="GQR98" s="209"/>
      <c r="GQS98" s="210"/>
      <c r="GQT98" s="211"/>
      <c r="GQU98" s="209"/>
      <c r="GQW98" s="208"/>
      <c r="GRB98" s="209"/>
      <c r="GRC98" s="209"/>
      <c r="GRD98" s="209"/>
      <c r="GRE98" s="210"/>
      <c r="GRF98" s="211"/>
      <c r="GRG98" s="209"/>
      <c r="GRI98" s="208"/>
      <c r="GRN98" s="209"/>
      <c r="GRO98" s="209"/>
      <c r="GRP98" s="209"/>
      <c r="GRQ98" s="210"/>
      <c r="GRR98" s="211"/>
      <c r="GRS98" s="209"/>
      <c r="GRU98" s="208"/>
      <c r="GRZ98" s="209"/>
      <c r="GSA98" s="209"/>
      <c r="GSB98" s="209"/>
      <c r="GSC98" s="210"/>
      <c r="GSD98" s="211"/>
      <c r="GSE98" s="209"/>
      <c r="GSG98" s="208"/>
      <c r="GSL98" s="209"/>
      <c r="GSM98" s="209"/>
      <c r="GSN98" s="209"/>
      <c r="GSO98" s="210"/>
      <c r="GSP98" s="211"/>
      <c r="GSQ98" s="209"/>
      <c r="GSS98" s="208"/>
      <c r="GSX98" s="209"/>
      <c r="GSY98" s="209"/>
      <c r="GSZ98" s="209"/>
      <c r="GTA98" s="210"/>
      <c r="GTB98" s="211"/>
      <c r="GTC98" s="209"/>
      <c r="GTE98" s="208"/>
      <c r="GTJ98" s="209"/>
      <c r="GTK98" s="209"/>
      <c r="GTL98" s="209"/>
      <c r="GTM98" s="210"/>
      <c r="GTN98" s="211"/>
      <c r="GTO98" s="209"/>
      <c r="GTQ98" s="208"/>
      <c r="GTV98" s="209"/>
      <c r="GTW98" s="209"/>
      <c r="GTX98" s="209"/>
      <c r="GTY98" s="210"/>
      <c r="GTZ98" s="211"/>
      <c r="GUA98" s="209"/>
      <c r="GUC98" s="208"/>
      <c r="GUH98" s="209"/>
      <c r="GUI98" s="209"/>
      <c r="GUJ98" s="209"/>
      <c r="GUK98" s="210"/>
      <c r="GUL98" s="211"/>
      <c r="GUM98" s="209"/>
      <c r="GUO98" s="208"/>
      <c r="GUT98" s="209"/>
      <c r="GUU98" s="209"/>
      <c r="GUV98" s="209"/>
      <c r="GUW98" s="210"/>
      <c r="GUX98" s="211"/>
      <c r="GUY98" s="209"/>
      <c r="GVA98" s="208"/>
      <c r="GVF98" s="209"/>
      <c r="GVG98" s="209"/>
      <c r="GVH98" s="209"/>
      <c r="GVI98" s="210"/>
      <c r="GVJ98" s="211"/>
      <c r="GVK98" s="209"/>
      <c r="GVM98" s="208"/>
      <c r="GVR98" s="209"/>
      <c r="GVS98" s="209"/>
      <c r="GVT98" s="209"/>
      <c r="GVU98" s="210"/>
      <c r="GVV98" s="211"/>
      <c r="GVW98" s="209"/>
      <c r="GVY98" s="208"/>
      <c r="GWD98" s="209"/>
      <c r="GWE98" s="209"/>
      <c r="GWF98" s="209"/>
      <c r="GWG98" s="210"/>
      <c r="GWH98" s="211"/>
      <c r="GWI98" s="209"/>
      <c r="GWK98" s="208"/>
      <c r="GWP98" s="209"/>
      <c r="GWQ98" s="209"/>
      <c r="GWR98" s="209"/>
      <c r="GWS98" s="210"/>
      <c r="GWT98" s="211"/>
      <c r="GWU98" s="209"/>
      <c r="GWW98" s="208"/>
      <c r="GXB98" s="209"/>
      <c r="GXC98" s="209"/>
      <c r="GXD98" s="209"/>
      <c r="GXE98" s="210"/>
      <c r="GXF98" s="211"/>
      <c r="GXG98" s="209"/>
      <c r="GXI98" s="208"/>
      <c r="GXN98" s="209"/>
      <c r="GXO98" s="209"/>
      <c r="GXP98" s="209"/>
      <c r="GXQ98" s="210"/>
      <c r="GXR98" s="211"/>
      <c r="GXS98" s="209"/>
      <c r="GXU98" s="208"/>
      <c r="GXZ98" s="209"/>
      <c r="GYA98" s="209"/>
      <c r="GYB98" s="209"/>
      <c r="GYC98" s="210"/>
      <c r="GYD98" s="211"/>
      <c r="GYE98" s="209"/>
      <c r="GYG98" s="208"/>
      <c r="GYL98" s="209"/>
      <c r="GYM98" s="209"/>
      <c r="GYN98" s="209"/>
      <c r="GYO98" s="210"/>
      <c r="GYP98" s="211"/>
      <c r="GYQ98" s="209"/>
      <c r="GYS98" s="208"/>
      <c r="GYX98" s="209"/>
      <c r="GYY98" s="209"/>
      <c r="GYZ98" s="209"/>
      <c r="GZA98" s="210"/>
      <c r="GZB98" s="211"/>
      <c r="GZC98" s="209"/>
      <c r="GZE98" s="208"/>
      <c r="GZJ98" s="209"/>
      <c r="GZK98" s="209"/>
      <c r="GZL98" s="209"/>
      <c r="GZM98" s="210"/>
      <c r="GZN98" s="211"/>
      <c r="GZO98" s="209"/>
      <c r="GZQ98" s="208"/>
      <c r="GZV98" s="209"/>
      <c r="GZW98" s="209"/>
      <c r="GZX98" s="209"/>
      <c r="GZY98" s="210"/>
      <c r="GZZ98" s="211"/>
      <c r="HAA98" s="209"/>
      <c r="HAC98" s="208"/>
      <c r="HAH98" s="209"/>
      <c r="HAI98" s="209"/>
      <c r="HAJ98" s="209"/>
      <c r="HAK98" s="210"/>
      <c r="HAL98" s="211"/>
      <c r="HAM98" s="209"/>
      <c r="HAO98" s="208"/>
      <c r="HAT98" s="209"/>
      <c r="HAU98" s="209"/>
      <c r="HAV98" s="209"/>
      <c r="HAW98" s="210"/>
      <c r="HAX98" s="211"/>
      <c r="HAY98" s="209"/>
      <c r="HBA98" s="208"/>
      <c r="HBF98" s="209"/>
      <c r="HBG98" s="209"/>
      <c r="HBH98" s="209"/>
      <c r="HBI98" s="210"/>
      <c r="HBJ98" s="211"/>
      <c r="HBK98" s="209"/>
      <c r="HBM98" s="208"/>
      <c r="HBR98" s="209"/>
      <c r="HBS98" s="209"/>
      <c r="HBT98" s="209"/>
      <c r="HBU98" s="210"/>
      <c r="HBV98" s="211"/>
      <c r="HBW98" s="209"/>
      <c r="HBY98" s="208"/>
      <c r="HCD98" s="209"/>
      <c r="HCE98" s="209"/>
      <c r="HCF98" s="209"/>
      <c r="HCG98" s="210"/>
      <c r="HCH98" s="211"/>
      <c r="HCI98" s="209"/>
      <c r="HCK98" s="208"/>
      <c r="HCP98" s="209"/>
      <c r="HCQ98" s="209"/>
      <c r="HCR98" s="209"/>
      <c r="HCS98" s="210"/>
      <c r="HCT98" s="211"/>
      <c r="HCU98" s="209"/>
      <c r="HCW98" s="208"/>
      <c r="HDB98" s="209"/>
      <c r="HDC98" s="209"/>
      <c r="HDD98" s="209"/>
      <c r="HDE98" s="210"/>
      <c r="HDF98" s="211"/>
      <c r="HDG98" s="209"/>
      <c r="HDI98" s="208"/>
      <c r="HDN98" s="209"/>
      <c r="HDO98" s="209"/>
      <c r="HDP98" s="209"/>
      <c r="HDQ98" s="210"/>
      <c r="HDR98" s="211"/>
      <c r="HDS98" s="209"/>
      <c r="HDU98" s="208"/>
      <c r="HDZ98" s="209"/>
      <c r="HEA98" s="209"/>
      <c r="HEB98" s="209"/>
      <c r="HEC98" s="210"/>
      <c r="HED98" s="211"/>
      <c r="HEE98" s="209"/>
      <c r="HEG98" s="208"/>
      <c r="HEL98" s="209"/>
      <c r="HEM98" s="209"/>
      <c r="HEN98" s="209"/>
      <c r="HEO98" s="210"/>
      <c r="HEP98" s="211"/>
      <c r="HEQ98" s="209"/>
      <c r="HES98" s="208"/>
      <c r="HEX98" s="209"/>
      <c r="HEY98" s="209"/>
      <c r="HEZ98" s="209"/>
      <c r="HFA98" s="210"/>
      <c r="HFB98" s="211"/>
      <c r="HFC98" s="209"/>
      <c r="HFE98" s="208"/>
      <c r="HFJ98" s="209"/>
      <c r="HFK98" s="209"/>
      <c r="HFL98" s="209"/>
      <c r="HFM98" s="210"/>
      <c r="HFN98" s="211"/>
      <c r="HFO98" s="209"/>
      <c r="HFQ98" s="208"/>
      <c r="HFV98" s="209"/>
      <c r="HFW98" s="209"/>
      <c r="HFX98" s="209"/>
      <c r="HFY98" s="210"/>
      <c r="HFZ98" s="211"/>
      <c r="HGA98" s="209"/>
      <c r="HGC98" s="208"/>
      <c r="HGH98" s="209"/>
      <c r="HGI98" s="209"/>
      <c r="HGJ98" s="209"/>
      <c r="HGK98" s="210"/>
      <c r="HGL98" s="211"/>
      <c r="HGM98" s="209"/>
      <c r="HGO98" s="208"/>
      <c r="HGT98" s="209"/>
      <c r="HGU98" s="209"/>
      <c r="HGV98" s="209"/>
      <c r="HGW98" s="210"/>
      <c r="HGX98" s="211"/>
      <c r="HGY98" s="209"/>
      <c r="HHA98" s="208"/>
      <c r="HHF98" s="209"/>
      <c r="HHG98" s="209"/>
      <c r="HHH98" s="209"/>
      <c r="HHI98" s="210"/>
      <c r="HHJ98" s="211"/>
      <c r="HHK98" s="209"/>
      <c r="HHM98" s="208"/>
      <c r="HHR98" s="209"/>
      <c r="HHS98" s="209"/>
      <c r="HHT98" s="209"/>
      <c r="HHU98" s="210"/>
      <c r="HHV98" s="211"/>
      <c r="HHW98" s="209"/>
      <c r="HHY98" s="208"/>
      <c r="HID98" s="209"/>
      <c r="HIE98" s="209"/>
      <c r="HIF98" s="209"/>
      <c r="HIG98" s="210"/>
      <c r="HIH98" s="211"/>
      <c r="HII98" s="209"/>
      <c r="HIK98" s="208"/>
      <c r="HIP98" s="209"/>
      <c r="HIQ98" s="209"/>
      <c r="HIR98" s="209"/>
      <c r="HIS98" s="210"/>
      <c r="HIT98" s="211"/>
      <c r="HIU98" s="209"/>
      <c r="HIW98" s="208"/>
      <c r="HJB98" s="209"/>
      <c r="HJC98" s="209"/>
      <c r="HJD98" s="209"/>
      <c r="HJE98" s="210"/>
      <c r="HJF98" s="211"/>
      <c r="HJG98" s="209"/>
      <c r="HJI98" s="208"/>
      <c r="HJN98" s="209"/>
      <c r="HJO98" s="209"/>
      <c r="HJP98" s="209"/>
      <c r="HJQ98" s="210"/>
      <c r="HJR98" s="211"/>
      <c r="HJS98" s="209"/>
      <c r="HJU98" s="208"/>
      <c r="HJZ98" s="209"/>
      <c r="HKA98" s="209"/>
      <c r="HKB98" s="209"/>
      <c r="HKC98" s="210"/>
      <c r="HKD98" s="211"/>
      <c r="HKE98" s="209"/>
      <c r="HKG98" s="208"/>
      <c r="HKL98" s="209"/>
      <c r="HKM98" s="209"/>
      <c r="HKN98" s="209"/>
      <c r="HKO98" s="210"/>
      <c r="HKP98" s="211"/>
      <c r="HKQ98" s="209"/>
      <c r="HKS98" s="208"/>
      <c r="HKX98" s="209"/>
      <c r="HKY98" s="209"/>
      <c r="HKZ98" s="209"/>
      <c r="HLA98" s="210"/>
      <c r="HLB98" s="211"/>
      <c r="HLC98" s="209"/>
      <c r="HLE98" s="208"/>
      <c r="HLJ98" s="209"/>
      <c r="HLK98" s="209"/>
      <c r="HLL98" s="209"/>
      <c r="HLM98" s="210"/>
      <c r="HLN98" s="211"/>
      <c r="HLO98" s="209"/>
      <c r="HLQ98" s="208"/>
      <c r="HLV98" s="209"/>
      <c r="HLW98" s="209"/>
      <c r="HLX98" s="209"/>
      <c r="HLY98" s="210"/>
      <c r="HLZ98" s="211"/>
      <c r="HMA98" s="209"/>
      <c r="HMC98" s="208"/>
      <c r="HMH98" s="209"/>
      <c r="HMI98" s="209"/>
      <c r="HMJ98" s="209"/>
      <c r="HMK98" s="210"/>
      <c r="HML98" s="211"/>
      <c r="HMM98" s="209"/>
      <c r="HMO98" s="208"/>
      <c r="HMT98" s="209"/>
      <c r="HMU98" s="209"/>
      <c r="HMV98" s="209"/>
      <c r="HMW98" s="210"/>
      <c r="HMX98" s="211"/>
      <c r="HMY98" s="209"/>
      <c r="HNA98" s="208"/>
      <c r="HNF98" s="209"/>
      <c r="HNG98" s="209"/>
      <c r="HNH98" s="209"/>
      <c r="HNI98" s="210"/>
      <c r="HNJ98" s="211"/>
      <c r="HNK98" s="209"/>
      <c r="HNM98" s="208"/>
      <c r="HNR98" s="209"/>
      <c r="HNS98" s="209"/>
      <c r="HNT98" s="209"/>
      <c r="HNU98" s="210"/>
      <c r="HNV98" s="211"/>
      <c r="HNW98" s="209"/>
      <c r="HNY98" s="208"/>
      <c r="HOD98" s="209"/>
      <c r="HOE98" s="209"/>
      <c r="HOF98" s="209"/>
      <c r="HOG98" s="210"/>
      <c r="HOH98" s="211"/>
      <c r="HOI98" s="209"/>
      <c r="HOK98" s="208"/>
      <c r="HOP98" s="209"/>
      <c r="HOQ98" s="209"/>
      <c r="HOR98" s="209"/>
      <c r="HOS98" s="210"/>
      <c r="HOT98" s="211"/>
      <c r="HOU98" s="209"/>
      <c r="HOW98" s="208"/>
      <c r="HPB98" s="209"/>
      <c r="HPC98" s="209"/>
      <c r="HPD98" s="209"/>
      <c r="HPE98" s="210"/>
      <c r="HPF98" s="211"/>
      <c r="HPG98" s="209"/>
      <c r="HPI98" s="208"/>
      <c r="HPN98" s="209"/>
      <c r="HPO98" s="209"/>
      <c r="HPP98" s="209"/>
      <c r="HPQ98" s="210"/>
      <c r="HPR98" s="211"/>
      <c r="HPS98" s="209"/>
      <c r="HPU98" s="208"/>
      <c r="HPZ98" s="209"/>
      <c r="HQA98" s="209"/>
      <c r="HQB98" s="209"/>
      <c r="HQC98" s="210"/>
      <c r="HQD98" s="211"/>
      <c r="HQE98" s="209"/>
      <c r="HQG98" s="208"/>
      <c r="HQL98" s="209"/>
      <c r="HQM98" s="209"/>
      <c r="HQN98" s="209"/>
      <c r="HQO98" s="210"/>
      <c r="HQP98" s="211"/>
      <c r="HQQ98" s="209"/>
      <c r="HQS98" s="208"/>
      <c r="HQX98" s="209"/>
      <c r="HQY98" s="209"/>
      <c r="HQZ98" s="209"/>
      <c r="HRA98" s="210"/>
      <c r="HRB98" s="211"/>
      <c r="HRC98" s="209"/>
      <c r="HRE98" s="208"/>
      <c r="HRJ98" s="209"/>
      <c r="HRK98" s="209"/>
      <c r="HRL98" s="209"/>
      <c r="HRM98" s="210"/>
      <c r="HRN98" s="211"/>
      <c r="HRO98" s="209"/>
      <c r="HRQ98" s="208"/>
      <c r="HRV98" s="209"/>
      <c r="HRW98" s="209"/>
      <c r="HRX98" s="209"/>
      <c r="HRY98" s="210"/>
      <c r="HRZ98" s="211"/>
      <c r="HSA98" s="209"/>
      <c r="HSC98" s="208"/>
      <c r="HSH98" s="209"/>
      <c r="HSI98" s="209"/>
      <c r="HSJ98" s="209"/>
      <c r="HSK98" s="210"/>
      <c r="HSL98" s="211"/>
      <c r="HSM98" s="209"/>
      <c r="HSO98" s="208"/>
      <c r="HST98" s="209"/>
      <c r="HSU98" s="209"/>
      <c r="HSV98" s="209"/>
      <c r="HSW98" s="210"/>
      <c r="HSX98" s="211"/>
      <c r="HSY98" s="209"/>
      <c r="HTA98" s="208"/>
      <c r="HTF98" s="209"/>
      <c r="HTG98" s="209"/>
      <c r="HTH98" s="209"/>
      <c r="HTI98" s="210"/>
      <c r="HTJ98" s="211"/>
      <c r="HTK98" s="209"/>
      <c r="HTM98" s="208"/>
      <c r="HTR98" s="209"/>
      <c r="HTS98" s="209"/>
      <c r="HTT98" s="209"/>
      <c r="HTU98" s="210"/>
      <c r="HTV98" s="211"/>
      <c r="HTW98" s="209"/>
      <c r="HTY98" s="208"/>
      <c r="HUD98" s="209"/>
      <c r="HUE98" s="209"/>
      <c r="HUF98" s="209"/>
      <c r="HUG98" s="210"/>
      <c r="HUH98" s="211"/>
      <c r="HUI98" s="209"/>
      <c r="HUK98" s="208"/>
      <c r="HUP98" s="209"/>
      <c r="HUQ98" s="209"/>
      <c r="HUR98" s="209"/>
      <c r="HUS98" s="210"/>
      <c r="HUT98" s="211"/>
      <c r="HUU98" s="209"/>
      <c r="HUW98" s="208"/>
      <c r="HVB98" s="209"/>
      <c r="HVC98" s="209"/>
      <c r="HVD98" s="209"/>
      <c r="HVE98" s="210"/>
      <c r="HVF98" s="211"/>
      <c r="HVG98" s="209"/>
      <c r="HVI98" s="208"/>
      <c r="HVN98" s="209"/>
      <c r="HVO98" s="209"/>
      <c r="HVP98" s="209"/>
      <c r="HVQ98" s="210"/>
      <c r="HVR98" s="211"/>
      <c r="HVS98" s="209"/>
      <c r="HVU98" s="208"/>
      <c r="HVZ98" s="209"/>
      <c r="HWA98" s="209"/>
      <c r="HWB98" s="209"/>
      <c r="HWC98" s="210"/>
      <c r="HWD98" s="211"/>
      <c r="HWE98" s="209"/>
      <c r="HWG98" s="208"/>
      <c r="HWL98" s="209"/>
      <c r="HWM98" s="209"/>
      <c r="HWN98" s="209"/>
      <c r="HWO98" s="210"/>
      <c r="HWP98" s="211"/>
      <c r="HWQ98" s="209"/>
      <c r="HWS98" s="208"/>
      <c r="HWX98" s="209"/>
      <c r="HWY98" s="209"/>
      <c r="HWZ98" s="209"/>
      <c r="HXA98" s="210"/>
      <c r="HXB98" s="211"/>
      <c r="HXC98" s="209"/>
      <c r="HXE98" s="208"/>
      <c r="HXJ98" s="209"/>
      <c r="HXK98" s="209"/>
      <c r="HXL98" s="209"/>
      <c r="HXM98" s="210"/>
      <c r="HXN98" s="211"/>
      <c r="HXO98" s="209"/>
      <c r="HXQ98" s="208"/>
      <c r="HXV98" s="209"/>
      <c r="HXW98" s="209"/>
      <c r="HXX98" s="209"/>
      <c r="HXY98" s="210"/>
      <c r="HXZ98" s="211"/>
      <c r="HYA98" s="209"/>
      <c r="HYC98" s="208"/>
      <c r="HYH98" s="209"/>
      <c r="HYI98" s="209"/>
      <c r="HYJ98" s="209"/>
      <c r="HYK98" s="210"/>
      <c r="HYL98" s="211"/>
      <c r="HYM98" s="209"/>
      <c r="HYO98" s="208"/>
      <c r="HYT98" s="209"/>
      <c r="HYU98" s="209"/>
      <c r="HYV98" s="209"/>
      <c r="HYW98" s="210"/>
      <c r="HYX98" s="211"/>
      <c r="HYY98" s="209"/>
      <c r="HZA98" s="208"/>
      <c r="HZF98" s="209"/>
      <c r="HZG98" s="209"/>
      <c r="HZH98" s="209"/>
      <c r="HZI98" s="210"/>
      <c r="HZJ98" s="211"/>
      <c r="HZK98" s="209"/>
      <c r="HZM98" s="208"/>
      <c r="HZR98" s="209"/>
      <c r="HZS98" s="209"/>
      <c r="HZT98" s="209"/>
      <c r="HZU98" s="210"/>
      <c r="HZV98" s="211"/>
      <c r="HZW98" s="209"/>
      <c r="HZY98" s="208"/>
      <c r="IAD98" s="209"/>
      <c r="IAE98" s="209"/>
      <c r="IAF98" s="209"/>
      <c r="IAG98" s="210"/>
      <c r="IAH98" s="211"/>
      <c r="IAI98" s="209"/>
      <c r="IAK98" s="208"/>
      <c r="IAP98" s="209"/>
      <c r="IAQ98" s="209"/>
      <c r="IAR98" s="209"/>
      <c r="IAS98" s="210"/>
      <c r="IAT98" s="211"/>
      <c r="IAU98" s="209"/>
      <c r="IAW98" s="208"/>
      <c r="IBB98" s="209"/>
      <c r="IBC98" s="209"/>
      <c r="IBD98" s="209"/>
      <c r="IBE98" s="210"/>
      <c r="IBF98" s="211"/>
      <c r="IBG98" s="209"/>
      <c r="IBI98" s="208"/>
      <c r="IBN98" s="209"/>
      <c r="IBO98" s="209"/>
      <c r="IBP98" s="209"/>
      <c r="IBQ98" s="210"/>
      <c r="IBR98" s="211"/>
      <c r="IBS98" s="209"/>
      <c r="IBU98" s="208"/>
      <c r="IBZ98" s="209"/>
      <c r="ICA98" s="209"/>
      <c r="ICB98" s="209"/>
      <c r="ICC98" s="210"/>
      <c r="ICD98" s="211"/>
      <c r="ICE98" s="209"/>
      <c r="ICG98" s="208"/>
      <c r="ICL98" s="209"/>
      <c r="ICM98" s="209"/>
      <c r="ICN98" s="209"/>
      <c r="ICO98" s="210"/>
      <c r="ICP98" s="211"/>
      <c r="ICQ98" s="209"/>
      <c r="ICS98" s="208"/>
      <c r="ICX98" s="209"/>
      <c r="ICY98" s="209"/>
      <c r="ICZ98" s="209"/>
      <c r="IDA98" s="210"/>
      <c r="IDB98" s="211"/>
      <c r="IDC98" s="209"/>
      <c r="IDE98" s="208"/>
      <c r="IDJ98" s="209"/>
      <c r="IDK98" s="209"/>
      <c r="IDL98" s="209"/>
      <c r="IDM98" s="210"/>
      <c r="IDN98" s="211"/>
      <c r="IDO98" s="209"/>
      <c r="IDQ98" s="208"/>
      <c r="IDV98" s="209"/>
      <c r="IDW98" s="209"/>
      <c r="IDX98" s="209"/>
      <c r="IDY98" s="210"/>
      <c r="IDZ98" s="211"/>
      <c r="IEA98" s="209"/>
      <c r="IEC98" s="208"/>
      <c r="IEH98" s="209"/>
      <c r="IEI98" s="209"/>
      <c r="IEJ98" s="209"/>
      <c r="IEK98" s="210"/>
      <c r="IEL98" s="211"/>
      <c r="IEM98" s="209"/>
      <c r="IEO98" s="208"/>
      <c r="IET98" s="209"/>
      <c r="IEU98" s="209"/>
      <c r="IEV98" s="209"/>
      <c r="IEW98" s="210"/>
      <c r="IEX98" s="211"/>
      <c r="IEY98" s="209"/>
      <c r="IFA98" s="208"/>
      <c r="IFF98" s="209"/>
      <c r="IFG98" s="209"/>
      <c r="IFH98" s="209"/>
      <c r="IFI98" s="210"/>
      <c r="IFJ98" s="211"/>
      <c r="IFK98" s="209"/>
      <c r="IFM98" s="208"/>
      <c r="IFR98" s="209"/>
      <c r="IFS98" s="209"/>
      <c r="IFT98" s="209"/>
      <c r="IFU98" s="210"/>
      <c r="IFV98" s="211"/>
      <c r="IFW98" s="209"/>
      <c r="IFY98" s="208"/>
      <c r="IGD98" s="209"/>
      <c r="IGE98" s="209"/>
      <c r="IGF98" s="209"/>
      <c r="IGG98" s="210"/>
      <c r="IGH98" s="211"/>
      <c r="IGI98" s="209"/>
      <c r="IGK98" s="208"/>
      <c r="IGP98" s="209"/>
      <c r="IGQ98" s="209"/>
      <c r="IGR98" s="209"/>
      <c r="IGS98" s="210"/>
      <c r="IGT98" s="211"/>
      <c r="IGU98" s="209"/>
      <c r="IGW98" s="208"/>
      <c r="IHB98" s="209"/>
      <c r="IHC98" s="209"/>
      <c r="IHD98" s="209"/>
      <c r="IHE98" s="210"/>
      <c r="IHF98" s="211"/>
      <c r="IHG98" s="209"/>
      <c r="IHI98" s="208"/>
      <c r="IHN98" s="209"/>
      <c r="IHO98" s="209"/>
      <c r="IHP98" s="209"/>
      <c r="IHQ98" s="210"/>
      <c r="IHR98" s="211"/>
      <c r="IHS98" s="209"/>
      <c r="IHU98" s="208"/>
      <c r="IHZ98" s="209"/>
      <c r="IIA98" s="209"/>
      <c r="IIB98" s="209"/>
      <c r="IIC98" s="210"/>
      <c r="IID98" s="211"/>
      <c r="IIE98" s="209"/>
      <c r="IIG98" s="208"/>
      <c r="IIL98" s="209"/>
      <c r="IIM98" s="209"/>
      <c r="IIN98" s="209"/>
      <c r="IIO98" s="210"/>
      <c r="IIP98" s="211"/>
      <c r="IIQ98" s="209"/>
      <c r="IIS98" s="208"/>
      <c r="IIX98" s="209"/>
      <c r="IIY98" s="209"/>
      <c r="IIZ98" s="209"/>
      <c r="IJA98" s="210"/>
      <c r="IJB98" s="211"/>
      <c r="IJC98" s="209"/>
      <c r="IJE98" s="208"/>
      <c r="IJJ98" s="209"/>
      <c r="IJK98" s="209"/>
      <c r="IJL98" s="209"/>
      <c r="IJM98" s="210"/>
      <c r="IJN98" s="211"/>
      <c r="IJO98" s="209"/>
      <c r="IJQ98" s="208"/>
      <c r="IJV98" s="209"/>
      <c r="IJW98" s="209"/>
      <c r="IJX98" s="209"/>
      <c r="IJY98" s="210"/>
      <c r="IJZ98" s="211"/>
      <c r="IKA98" s="209"/>
      <c r="IKC98" s="208"/>
      <c r="IKH98" s="209"/>
      <c r="IKI98" s="209"/>
      <c r="IKJ98" s="209"/>
      <c r="IKK98" s="210"/>
      <c r="IKL98" s="211"/>
      <c r="IKM98" s="209"/>
      <c r="IKO98" s="208"/>
      <c r="IKT98" s="209"/>
      <c r="IKU98" s="209"/>
      <c r="IKV98" s="209"/>
      <c r="IKW98" s="210"/>
      <c r="IKX98" s="211"/>
      <c r="IKY98" s="209"/>
      <c r="ILA98" s="208"/>
      <c r="ILF98" s="209"/>
      <c r="ILG98" s="209"/>
      <c r="ILH98" s="209"/>
      <c r="ILI98" s="210"/>
      <c r="ILJ98" s="211"/>
      <c r="ILK98" s="209"/>
      <c r="ILM98" s="208"/>
      <c r="ILR98" s="209"/>
      <c r="ILS98" s="209"/>
      <c r="ILT98" s="209"/>
      <c r="ILU98" s="210"/>
      <c r="ILV98" s="211"/>
      <c r="ILW98" s="209"/>
      <c r="ILY98" s="208"/>
      <c r="IMD98" s="209"/>
      <c r="IME98" s="209"/>
      <c r="IMF98" s="209"/>
      <c r="IMG98" s="210"/>
      <c r="IMH98" s="211"/>
      <c r="IMI98" s="209"/>
      <c r="IMK98" s="208"/>
      <c r="IMP98" s="209"/>
      <c r="IMQ98" s="209"/>
      <c r="IMR98" s="209"/>
      <c r="IMS98" s="210"/>
      <c r="IMT98" s="211"/>
      <c r="IMU98" s="209"/>
      <c r="IMW98" s="208"/>
      <c r="INB98" s="209"/>
      <c r="INC98" s="209"/>
      <c r="IND98" s="209"/>
      <c r="INE98" s="210"/>
      <c r="INF98" s="211"/>
      <c r="ING98" s="209"/>
      <c r="INI98" s="208"/>
      <c r="INN98" s="209"/>
      <c r="INO98" s="209"/>
      <c r="INP98" s="209"/>
      <c r="INQ98" s="210"/>
      <c r="INR98" s="211"/>
      <c r="INS98" s="209"/>
      <c r="INU98" s="208"/>
      <c r="INZ98" s="209"/>
      <c r="IOA98" s="209"/>
      <c r="IOB98" s="209"/>
      <c r="IOC98" s="210"/>
      <c r="IOD98" s="211"/>
      <c r="IOE98" s="209"/>
      <c r="IOG98" s="208"/>
      <c r="IOL98" s="209"/>
      <c r="IOM98" s="209"/>
      <c r="ION98" s="209"/>
      <c r="IOO98" s="210"/>
      <c r="IOP98" s="211"/>
      <c r="IOQ98" s="209"/>
      <c r="IOS98" s="208"/>
      <c r="IOX98" s="209"/>
      <c r="IOY98" s="209"/>
      <c r="IOZ98" s="209"/>
      <c r="IPA98" s="210"/>
      <c r="IPB98" s="211"/>
      <c r="IPC98" s="209"/>
      <c r="IPE98" s="208"/>
      <c r="IPJ98" s="209"/>
      <c r="IPK98" s="209"/>
      <c r="IPL98" s="209"/>
      <c r="IPM98" s="210"/>
      <c r="IPN98" s="211"/>
      <c r="IPO98" s="209"/>
      <c r="IPQ98" s="208"/>
      <c r="IPV98" s="209"/>
      <c r="IPW98" s="209"/>
      <c r="IPX98" s="209"/>
      <c r="IPY98" s="210"/>
      <c r="IPZ98" s="211"/>
      <c r="IQA98" s="209"/>
      <c r="IQC98" s="208"/>
      <c r="IQH98" s="209"/>
      <c r="IQI98" s="209"/>
      <c r="IQJ98" s="209"/>
      <c r="IQK98" s="210"/>
      <c r="IQL98" s="211"/>
      <c r="IQM98" s="209"/>
      <c r="IQO98" s="208"/>
      <c r="IQT98" s="209"/>
      <c r="IQU98" s="209"/>
      <c r="IQV98" s="209"/>
      <c r="IQW98" s="210"/>
      <c r="IQX98" s="211"/>
      <c r="IQY98" s="209"/>
      <c r="IRA98" s="208"/>
      <c r="IRF98" s="209"/>
      <c r="IRG98" s="209"/>
      <c r="IRH98" s="209"/>
      <c r="IRI98" s="210"/>
      <c r="IRJ98" s="211"/>
      <c r="IRK98" s="209"/>
      <c r="IRM98" s="208"/>
      <c r="IRR98" s="209"/>
      <c r="IRS98" s="209"/>
      <c r="IRT98" s="209"/>
      <c r="IRU98" s="210"/>
      <c r="IRV98" s="211"/>
      <c r="IRW98" s="209"/>
      <c r="IRY98" s="208"/>
      <c r="ISD98" s="209"/>
      <c r="ISE98" s="209"/>
      <c r="ISF98" s="209"/>
      <c r="ISG98" s="210"/>
      <c r="ISH98" s="211"/>
      <c r="ISI98" s="209"/>
      <c r="ISK98" s="208"/>
      <c r="ISP98" s="209"/>
      <c r="ISQ98" s="209"/>
      <c r="ISR98" s="209"/>
      <c r="ISS98" s="210"/>
      <c r="IST98" s="211"/>
      <c r="ISU98" s="209"/>
      <c r="ISW98" s="208"/>
      <c r="ITB98" s="209"/>
      <c r="ITC98" s="209"/>
      <c r="ITD98" s="209"/>
      <c r="ITE98" s="210"/>
      <c r="ITF98" s="211"/>
      <c r="ITG98" s="209"/>
      <c r="ITI98" s="208"/>
      <c r="ITN98" s="209"/>
      <c r="ITO98" s="209"/>
      <c r="ITP98" s="209"/>
      <c r="ITQ98" s="210"/>
      <c r="ITR98" s="211"/>
      <c r="ITS98" s="209"/>
      <c r="ITU98" s="208"/>
      <c r="ITZ98" s="209"/>
      <c r="IUA98" s="209"/>
      <c r="IUB98" s="209"/>
      <c r="IUC98" s="210"/>
      <c r="IUD98" s="211"/>
      <c r="IUE98" s="209"/>
      <c r="IUG98" s="208"/>
      <c r="IUL98" s="209"/>
      <c r="IUM98" s="209"/>
      <c r="IUN98" s="209"/>
      <c r="IUO98" s="210"/>
      <c r="IUP98" s="211"/>
      <c r="IUQ98" s="209"/>
      <c r="IUS98" s="208"/>
      <c r="IUX98" s="209"/>
      <c r="IUY98" s="209"/>
      <c r="IUZ98" s="209"/>
      <c r="IVA98" s="210"/>
      <c r="IVB98" s="211"/>
      <c r="IVC98" s="209"/>
      <c r="IVE98" s="208"/>
      <c r="IVJ98" s="209"/>
      <c r="IVK98" s="209"/>
      <c r="IVL98" s="209"/>
      <c r="IVM98" s="210"/>
      <c r="IVN98" s="211"/>
      <c r="IVO98" s="209"/>
      <c r="IVQ98" s="208"/>
      <c r="IVV98" s="209"/>
      <c r="IVW98" s="209"/>
      <c r="IVX98" s="209"/>
      <c r="IVY98" s="210"/>
      <c r="IVZ98" s="211"/>
      <c r="IWA98" s="209"/>
      <c r="IWC98" s="208"/>
      <c r="IWH98" s="209"/>
      <c r="IWI98" s="209"/>
      <c r="IWJ98" s="209"/>
      <c r="IWK98" s="210"/>
      <c r="IWL98" s="211"/>
      <c r="IWM98" s="209"/>
      <c r="IWO98" s="208"/>
      <c r="IWT98" s="209"/>
      <c r="IWU98" s="209"/>
      <c r="IWV98" s="209"/>
      <c r="IWW98" s="210"/>
      <c r="IWX98" s="211"/>
      <c r="IWY98" s="209"/>
      <c r="IXA98" s="208"/>
      <c r="IXF98" s="209"/>
      <c r="IXG98" s="209"/>
      <c r="IXH98" s="209"/>
      <c r="IXI98" s="210"/>
      <c r="IXJ98" s="211"/>
      <c r="IXK98" s="209"/>
      <c r="IXM98" s="208"/>
      <c r="IXR98" s="209"/>
      <c r="IXS98" s="209"/>
      <c r="IXT98" s="209"/>
      <c r="IXU98" s="210"/>
      <c r="IXV98" s="211"/>
      <c r="IXW98" s="209"/>
      <c r="IXY98" s="208"/>
      <c r="IYD98" s="209"/>
      <c r="IYE98" s="209"/>
      <c r="IYF98" s="209"/>
      <c r="IYG98" s="210"/>
      <c r="IYH98" s="211"/>
      <c r="IYI98" s="209"/>
      <c r="IYK98" s="208"/>
      <c r="IYP98" s="209"/>
      <c r="IYQ98" s="209"/>
      <c r="IYR98" s="209"/>
      <c r="IYS98" s="210"/>
      <c r="IYT98" s="211"/>
      <c r="IYU98" s="209"/>
      <c r="IYW98" s="208"/>
      <c r="IZB98" s="209"/>
      <c r="IZC98" s="209"/>
      <c r="IZD98" s="209"/>
      <c r="IZE98" s="210"/>
      <c r="IZF98" s="211"/>
      <c r="IZG98" s="209"/>
      <c r="IZI98" s="208"/>
      <c r="IZN98" s="209"/>
      <c r="IZO98" s="209"/>
      <c r="IZP98" s="209"/>
      <c r="IZQ98" s="210"/>
      <c r="IZR98" s="211"/>
      <c r="IZS98" s="209"/>
      <c r="IZU98" s="208"/>
      <c r="IZZ98" s="209"/>
      <c r="JAA98" s="209"/>
      <c r="JAB98" s="209"/>
      <c r="JAC98" s="210"/>
      <c r="JAD98" s="211"/>
      <c r="JAE98" s="209"/>
      <c r="JAG98" s="208"/>
      <c r="JAL98" s="209"/>
      <c r="JAM98" s="209"/>
      <c r="JAN98" s="209"/>
      <c r="JAO98" s="210"/>
      <c r="JAP98" s="211"/>
      <c r="JAQ98" s="209"/>
      <c r="JAS98" s="208"/>
      <c r="JAX98" s="209"/>
      <c r="JAY98" s="209"/>
      <c r="JAZ98" s="209"/>
      <c r="JBA98" s="210"/>
      <c r="JBB98" s="211"/>
      <c r="JBC98" s="209"/>
      <c r="JBE98" s="208"/>
      <c r="JBJ98" s="209"/>
      <c r="JBK98" s="209"/>
      <c r="JBL98" s="209"/>
      <c r="JBM98" s="210"/>
      <c r="JBN98" s="211"/>
      <c r="JBO98" s="209"/>
      <c r="JBQ98" s="208"/>
      <c r="JBV98" s="209"/>
      <c r="JBW98" s="209"/>
      <c r="JBX98" s="209"/>
      <c r="JBY98" s="210"/>
      <c r="JBZ98" s="211"/>
      <c r="JCA98" s="209"/>
      <c r="JCC98" s="208"/>
      <c r="JCH98" s="209"/>
      <c r="JCI98" s="209"/>
      <c r="JCJ98" s="209"/>
      <c r="JCK98" s="210"/>
      <c r="JCL98" s="211"/>
      <c r="JCM98" s="209"/>
      <c r="JCO98" s="208"/>
      <c r="JCT98" s="209"/>
      <c r="JCU98" s="209"/>
      <c r="JCV98" s="209"/>
      <c r="JCW98" s="210"/>
      <c r="JCX98" s="211"/>
      <c r="JCY98" s="209"/>
      <c r="JDA98" s="208"/>
      <c r="JDF98" s="209"/>
      <c r="JDG98" s="209"/>
      <c r="JDH98" s="209"/>
      <c r="JDI98" s="210"/>
      <c r="JDJ98" s="211"/>
      <c r="JDK98" s="209"/>
      <c r="JDM98" s="208"/>
      <c r="JDR98" s="209"/>
      <c r="JDS98" s="209"/>
      <c r="JDT98" s="209"/>
      <c r="JDU98" s="210"/>
      <c r="JDV98" s="211"/>
      <c r="JDW98" s="209"/>
      <c r="JDY98" s="208"/>
      <c r="JED98" s="209"/>
      <c r="JEE98" s="209"/>
      <c r="JEF98" s="209"/>
      <c r="JEG98" s="210"/>
      <c r="JEH98" s="211"/>
      <c r="JEI98" s="209"/>
      <c r="JEK98" s="208"/>
      <c r="JEP98" s="209"/>
      <c r="JEQ98" s="209"/>
      <c r="JER98" s="209"/>
      <c r="JES98" s="210"/>
      <c r="JET98" s="211"/>
      <c r="JEU98" s="209"/>
      <c r="JEW98" s="208"/>
      <c r="JFB98" s="209"/>
      <c r="JFC98" s="209"/>
      <c r="JFD98" s="209"/>
      <c r="JFE98" s="210"/>
      <c r="JFF98" s="211"/>
      <c r="JFG98" s="209"/>
      <c r="JFI98" s="208"/>
      <c r="JFN98" s="209"/>
      <c r="JFO98" s="209"/>
      <c r="JFP98" s="209"/>
      <c r="JFQ98" s="210"/>
      <c r="JFR98" s="211"/>
      <c r="JFS98" s="209"/>
      <c r="JFU98" s="208"/>
      <c r="JFZ98" s="209"/>
      <c r="JGA98" s="209"/>
      <c r="JGB98" s="209"/>
      <c r="JGC98" s="210"/>
      <c r="JGD98" s="211"/>
      <c r="JGE98" s="209"/>
      <c r="JGG98" s="208"/>
      <c r="JGL98" s="209"/>
      <c r="JGM98" s="209"/>
      <c r="JGN98" s="209"/>
      <c r="JGO98" s="210"/>
      <c r="JGP98" s="211"/>
      <c r="JGQ98" s="209"/>
      <c r="JGS98" s="208"/>
      <c r="JGX98" s="209"/>
      <c r="JGY98" s="209"/>
      <c r="JGZ98" s="209"/>
      <c r="JHA98" s="210"/>
      <c r="JHB98" s="211"/>
      <c r="JHC98" s="209"/>
      <c r="JHE98" s="208"/>
      <c r="JHJ98" s="209"/>
      <c r="JHK98" s="209"/>
      <c r="JHL98" s="209"/>
      <c r="JHM98" s="210"/>
      <c r="JHN98" s="211"/>
      <c r="JHO98" s="209"/>
      <c r="JHQ98" s="208"/>
      <c r="JHV98" s="209"/>
      <c r="JHW98" s="209"/>
      <c r="JHX98" s="209"/>
      <c r="JHY98" s="210"/>
      <c r="JHZ98" s="211"/>
      <c r="JIA98" s="209"/>
      <c r="JIC98" s="208"/>
      <c r="JIH98" s="209"/>
      <c r="JII98" s="209"/>
      <c r="JIJ98" s="209"/>
      <c r="JIK98" s="210"/>
      <c r="JIL98" s="211"/>
      <c r="JIM98" s="209"/>
      <c r="JIO98" s="208"/>
      <c r="JIT98" s="209"/>
      <c r="JIU98" s="209"/>
      <c r="JIV98" s="209"/>
      <c r="JIW98" s="210"/>
      <c r="JIX98" s="211"/>
      <c r="JIY98" s="209"/>
      <c r="JJA98" s="208"/>
      <c r="JJF98" s="209"/>
      <c r="JJG98" s="209"/>
      <c r="JJH98" s="209"/>
      <c r="JJI98" s="210"/>
      <c r="JJJ98" s="211"/>
      <c r="JJK98" s="209"/>
      <c r="JJM98" s="208"/>
      <c r="JJR98" s="209"/>
      <c r="JJS98" s="209"/>
      <c r="JJT98" s="209"/>
      <c r="JJU98" s="210"/>
      <c r="JJV98" s="211"/>
      <c r="JJW98" s="209"/>
      <c r="JJY98" s="208"/>
      <c r="JKD98" s="209"/>
      <c r="JKE98" s="209"/>
      <c r="JKF98" s="209"/>
      <c r="JKG98" s="210"/>
      <c r="JKH98" s="211"/>
      <c r="JKI98" s="209"/>
      <c r="JKK98" s="208"/>
      <c r="JKP98" s="209"/>
      <c r="JKQ98" s="209"/>
      <c r="JKR98" s="209"/>
      <c r="JKS98" s="210"/>
      <c r="JKT98" s="211"/>
      <c r="JKU98" s="209"/>
      <c r="JKW98" s="208"/>
      <c r="JLB98" s="209"/>
      <c r="JLC98" s="209"/>
      <c r="JLD98" s="209"/>
      <c r="JLE98" s="210"/>
      <c r="JLF98" s="211"/>
      <c r="JLG98" s="209"/>
      <c r="JLI98" s="208"/>
      <c r="JLN98" s="209"/>
      <c r="JLO98" s="209"/>
      <c r="JLP98" s="209"/>
      <c r="JLQ98" s="210"/>
      <c r="JLR98" s="211"/>
      <c r="JLS98" s="209"/>
      <c r="JLU98" s="208"/>
      <c r="JLZ98" s="209"/>
      <c r="JMA98" s="209"/>
      <c r="JMB98" s="209"/>
      <c r="JMC98" s="210"/>
      <c r="JMD98" s="211"/>
      <c r="JME98" s="209"/>
      <c r="JMG98" s="208"/>
      <c r="JML98" s="209"/>
      <c r="JMM98" s="209"/>
      <c r="JMN98" s="209"/>
      <c r="JMO98" s="210"/>
      <c r="JMP98" s="211"/>
      <c r="JMQ98" s="209"/>
      <c r="JMS98" s="208"/>
      <c r="JMX98" s="209"/>
      <c r="JMY98" s="209"/>
      <c r="JMZ98" s="209"/>
      <c r="JNA98" s="210"/>
      <c r="JNB98" s="211"/>
      <c r="JNC98" s="209"/>
      <c r="JNE98" s="208"/>
      <c r="JNJ98" s="209"/>
      <c r="JNK98" s="209"/>
      <c r="JNL98" s="209"/>
      <c r="JNM98" s="210"/>
      <c r="JNN98" s="211"/>
      <c r="JNO98" s="209"/>
      <c r="JNQ98" s="208"/>
      <c r="JNV98" s="209"/>
      <c r="JNW98" s="209"/>
      <c r="JNX98" s="209"/>
      <c r="JNY98" s="210"/>
      <c r="JNZ98" s="211"/>
      <c r="JOA98" s="209"/>
      <c r="JOC98" s="208"/>
      <c r="JOH98" s="209"/>
      <c r="JOI98" s="209"/>
      <c r="JOJ98" s="209"/>
      <c r="JOK98" s="210"/>
      <c r="JOL98" s="211"/>
      <c r="JOM98" s="209"/>
      <c r="JOO98" s="208"/>
      <c r="JOT98" s="209"/>
      <c r="JOU98" s="209"/>
      <c r="JOV98" s="209"/>
      <c r="JOW98" s="210"/>
      <c r="JOX98" s="211"/>
      <c r="JOY98" s="209"/>
      <c r="JPA98" s="208"/>
      <c r="JPF98" s="209"/>
      <c r="JPG98" s="209"/>
      <c r="JPH98" s="209"/>
      <c r="JPI98" s="210"/>
      <c r="JPJ98" s="211"/>
      <c r="JPK98" s="209"/>
      <c r="JPM98" s="208"/>
      <c r="JPR98" s="209"/>
      <c r="JPS98" s="209"/>
      <c r="JPT98" s="209"/>
      <c r="JPU98" s="210"/>
      <c r="JPV98" s="211"/>
      <c r="JPW98" s="209"/>
      <c r="JPY98" s="208"/>
      <c r="JQD98" s="209"/>
      <c r="JQE98" s="209"/>
      <c r="JQF98" s="209"/>
      <c r="JQG98" s="210"/>
      <c r="JQH98" s="211"/>
      <c r="JQI98" s="209"/>
      <c r="JQK98" s="208"/>
      <c r="JQP98" s="209"/>
      <c r="JQQ98" s="209"/>
      <c r="JQR98" s="209"/>
      <c r="JQS98" s="210"/>
      <c r="JQT98" s="211"/>
      <c r="JQU98" s="209"/>
      <c r="JQW98" s="208"/>
      <c r="JRB98" s="209"/>
      <c r="JRC98" s="209"/>
      <c r="JRD98" s="209"/>
      <c r="JRE98" s="210"/>
      <c r="JRF98" s="211"/>
      <c r="JRG98" s="209"/>
      <c r="JRI98" s="208"/>
      <c r="JRN98" s="209"/>
      <c r="JRO98" s="209"/>
      <c r="JRP98" s="209"/>
      <c r="JRQ98" s="210"/>
      <c r="JRR98" s="211"/>
      <c r="JRS98" s="209"/>
      <c r="JRU98" s="208"/>
      <c r="JRZ98" s="209"/>
      <c r="JSA98" s="209"/>
      <c r="JSB98" s="209"/>
      <c r="JSC98" s="210"/>
      <c r="JSD98" s="211"/>
      <c r="JSE98" s="209"/>
      <c r="JSG98" s="208"/>
      <c r="JSL98" s="209"/>
      <c r="JSM98" s="209"/>
      <c r="JSN98" s="209"/>
      <c r="JSO98" s="210"/>
      <c r="JSP98" s="211"/>
      <c r="JSQ98" s="209"/>
      <c r="JSS98" s="208"/>
      <c r="JSX98" s="209"/>
      <c r="JSY98" s="209"/>
      <c r="JSZ98" s="209"/>
      <c r="JTA98" s="210"/>
      <c r="JTB98" s="211"/>
      <c r="JTC98" s="209"/>
      <c r="JTE98" s="208"/>
      <c r="JTJ98" s="209"/>
      <c r="JTK98" s="209"/>
      <c r="JTL98" s="209"/>
      <c r="JTM98" s="210"/>
      <c r="JTN98" s="211"/>
      <c r="JTO98" s="209"/>
      <c r="JTQ98" s="208"/>
      <c r="JTV98" s="209"/>
      <c r="JTW98" s="209"/>
      <c r="JTX98" s="209"/>
      <c r="JTY98" s="210"/>
      <c r="JTZ98" s="211"/>
      <c r="JUA98" s="209"/>
      <c r="JUC98" s="208"/>
      <c r="JUH98" s="209"/>
      <c r="JUI98" s="209"/>
      <c r="JUJ98" s="209"/>
      <c r="JUK98" s="210"/>
      <c r="JUL98" s="211"/>
      <c r="JUM98" s="209"/>
      <c r="JUO98" s="208"/>
      <c r="JUT98" s="209"/>
      <c r="JUU98" s="209"/>
      <c r="JUV98" s="209"/>
      <c r="JUW98" s="210"/>
      <c r="JUX98" s="211"/>
      <c r="JUY98" s="209"/>
      <c r="JVA98" s="208"/>
      <c r="JVF98" s="209"/>
      <c r="JVG98" s="209"/>
      <c r="JVH98" s="209"/>
      <c r="JVI98" s="210"/>
      <c r="JVJ98" s="211"/>
      <c r="JVK98" s="209"/>
      <c r="JVM98" s="208"/>
      <c r="JVR98" s="209"/>
      <c r="JVS98" s="209"/>
      <c r="JVT98" s="209"/>
      <c r="JVU98" s="210"/>
      <c r="JVV98" s="211"/>
      <c r="JVW98" s="209"/>
      <c r="JVY98" s="208"/>
      <c r="JWD98" s="209"/>
      <c r="JWE98" s="209"/>
      <c r="JWF98" s="209"/>
      <c r="JWG98" s="210"/>
      <c r="JWH98" s="211"/>
      <c r="JWI98" s="209"/>
      <c r="JWK98" s="208"/>
      <c r="JWP98" s="209"/>
      <c r="JWQ98" s="209"/>
      <c r="JWR98" s="209"/>
      <c r="JWS98" s="210"/>
      <c r="JWT98" s="211"/>
      <c r="JWU98" s="209"/>
      <c r="JWW98" s="208"/>
      <c r="JXB98" s="209"/>
      <c r="JXC98" s="209"/>
      <c r="JXD98" s="209"/>
      <c r="JXE98" s="210"/>
      <c r="JXF98" s="211"/>
      <c r="JXG98" s="209"/>
      <c r="JXI98" s="208"/>
      <c r="JXN98" s="209"/>
      <c r="JXO98" s="209"/>
      <c r="JXP98" s="209"/>
      <c r="JXQ98" s="210"/>
      <c r="JXR98" s="211"/>
      <c r="JXS98" s="209"/>
      <c r="JXU98" s="208"/>
      <c r="JXZ98" s="209"/>
      <c r="JYA98" s="209"/>
      <c r="JYB98" s="209"/>
      <c r="JYC98" s="210"/>
      <c r="JYD98" s="211"/>
      <c r="JYE98" s="209"/>
      <c r="JYG98" s="208"/>
      <c r="JYL98" s="209"/>
      <c r="JYM98" s="209"/>
      <c r="JYN98" s="209"/>
      <c r="JYO98" s="210"/>
      <c r="JYP98" s="211"/>
      <c r="JYQ98" s="209"/>
      <c r="JYS98" s="208"/>
      <c r="JYX98" s="209"/>
      <c r="JYY98" s="209"/>
      <c r="JYZ98" s="209"/>
      <c r="JZA98" s="210"/>
      <c r="JZB98" s="211"/>
      <c r="JZC98" s="209"/>
      <c r="JZE98" s="208"/>
      <c r="JZJ98" s="209"/>
      <c r="JZK98" s="209"/>
      <c r="JZL98" s="209"/>
      <c r="JZM98" s="210"/>
      <c r="JZN98" s="211"/>
      <c r="JZO98" s="209"/>
      <c r="JZQ98" s="208"/>
      <c r="JZV98" s="209"/>
      <c r="JZW98" s="209"/>
      <c r="JZX98" s="209"/>
      <c r="JZY98" s="210"/>
      <c r="JZZ98" s="211"/>
      <c r="KAA98" s="209"/>
      <c r="KAC98" s="208"/>
      <c r="KAH98" s="209"/>
      <c r="KAI98" s="209"/>
      <c r="KAJ98" s="209"/>
      <c r="KAK98" s="210"/>
      <c r="KAL98" s="211"/>
      <c r="KAM98" s="209"/>
      <c r="KAO98" s="208"/>
      <c r="KAT98" s="209"/>
      <c r="KAU98" s="209"/>
      <c r="KAV98" s="209"/>
      <c r="KAW98" s="210"/>
      <c r="KAX98" s="211"/>
      <c r="KAY98" s="209"/>
      <c r="KBA98" s="208"/>
      <c r="KBF98" s="209"/>
      <c r="KBG98" s="209"/>
      <c r="KBH98" s="209"/>
      <c r="KBI98" s="210"/>
      <c r="KBJ98" s="211"/>
      <c r="KBK98" s="209"/>
      <c r="KBM98" s="208"/>
      <c r="KBR98" s="209"/>
      <c r="KBS98" s="209"/>
      <c r="KBT98" s="209"/>
      <c r="KBU98" s="210"/>
      <c r="KBV98" s="211"/>
      <c r="KBW98" s="209"/>
      <c r="KBY98" s="208"/>
      <c r="KCD98" s="209"/>
      <c r="KCE98" s="209"/>
      <c r="KCF98" s="209"/>
      <c r="KCG98" s="210"/>
      <c r="KCH98" s="211"/>
      <c r="KCI98" s="209"/>
      <c r="KCK98" s="208"/>
      <c r="KCP98" s="209"/>
      <c r="KCQ98" s="209"/>
      <c r="KCR98" s="209"/>
      <c r="KCS98" s="210"/>
      <c r="KCT98" s="211"/>
      <c r="KCU98" s="209"/>
      <c r="KCW98" s="208"/>
      <c r="KDB98" s="209"/>
      <c r="KDC98" s="209"/>
      <c r="KDD98" s="209"/>
      <c r="KDE98" s="210"/>
      <c r="KDF98" s="211"/>
      <c r="KDG98" s="209"/>
      <c r="KDI98" s="208"/>
      <c r="KDN98" s="209"/>
      <c r="KDO98" s="209"/>
      <c r="KDP98" s="209"/>
      <c r="KDQ98" s="210"/>
      <c r="KDR98" s="211"/>
      <c r="KDS98" s="209"/>
      <c r="KDU98" s="208"/>
      <c r="KDZ98" s="209"/>
      <c r="KEA98" s="209"/>
      <c r="KEB98" s="209"/>
      <c r="KEC98" s="210"/>
      <c r="KED98" s="211"/>
      <c r="KEE98" s="209"/>
      <c r="KEG98" s="208"/>
      <c r="KEL98" s="209"/>
      <c r="KEM98" s="209"/>
      <c r="KEN98" s="209"/>
      <c r="KEO98" s="210"/>
      <c r="KEP98" s="211"/>
      <c r="KEQ98" s="209"/>
      <c r="KES98" s="208"/>
      <c r="KEX98" s="209"/>
      <c r="KEY98" s="209"/>
      <c r="KEZ98" s="209"/>
      <c r="KFA98" s="210"/>
      <c r="KFB98" s="211"/>
      <c r="KFC98" s="209"/>
      <c r="KFE98" s="208"/>
      <c r="KFJ98" s="209"/>
      <c r="KFK98" s="209"/>
      <c r="KFL98" s="209"/>
      <c r="KFM98" s="210"/>
      <c r="KFN98" s="211"/>
      <c r="KFO98" s="209"/>
      <c r="KFQ98" s="208"/>
      <c r="KFV98" s="209"/>
      <c r="KFW98" s="209"/>
      <c r="KFX98" s="209"/>
      <c r="KFY98" s="210"/>
      <c r="KFZ98" s="211"/>
      <c r="KGA98" s="209"/>
      <c r="KGC98" s="208"/>
      <c r="KGH98" s="209"/>
      <c r="KGI98" s="209"/>
      <c r="KGJ98" s="209"/>
      <c r="KGK98" s="210"/>
      <c r="KGL98" s="211"/>
      <c r="KGM98" s="209"/>
      <c r="KGO98" s="208"/>
      <c r="KGT98" s="209"/>
      <c r="KGU98" s="209"/>
      <c r="KGV98" s="209"/>
      <c r="KGW98" s="210"/>
      <c r="KGX98" s="211"/>
      <c r="KGY98" s="209"/>
      <c r="KHA98" s="208"/>
      <c r="KHF98" s="209"/>
      <c r="KHG98" s="209"/>
      <c r="KHH98" s="209"/>
      <c r="KHI98" s="210"/>
      <c r="KHJ98" s="211"/>
      <c r="KHK98" s="209"/>
      <c r="KHM98" s="208"/>
      <c r="KHR98" s="209"/>
      <c r="KHS98" s="209"/>
      <c r="KHT98" s="209"/>
      <c r="KHU98" s="210"/>
      <c r="KHV98" s="211"/>
      <c r="KHW98" s="209"/>
      <c r="KHY98" s="208"/>
      <c r="KID98" s="209"/>
      <c r="KIE98" s="209"/>
      <c r="KIF98" s="209"/>
      <c r="KIG98" s="210"/>
      <c r="KIH98" s="211"/>
      <c r="KII98" s="209"/>
      <c r="KIK98" s="208"/>
      <c r="KIP98" s="209"/>
      <c r="KIQ98" s="209"/>
      <c r="KIR98" s="209"/>
      <c r="KIS98" s="210"/>
      <c r="KIT98" s="211"/>
      <c r="KIU98" s="209"/>
      <c r="KIW98" s="208"/>
      <c r="KJB98" s="209"/>
      <c r="KJC98" s="209"/>
      <c r="KJD98" s="209"/>
      <c r="KJE98" s="210"/>
      <c r="KJF98" s="211"/>
      <c r="KJG98" s="209"/>
      <c r="KJI98" s="208"/>
      <c r="KJN98" s="209"/>
      <c r="KJO98" s="209"/>
      <c r="KJP98" s="209"/>
      <c r="KJQ98" s="210"/>
      <c r="KJR98" s="211"/>
      <c r="KJS98" s="209"/>
      <c r="KJU98" s="208"/>
      <c r="KJZ98" s="209"/>
      <c r="KKA98" s="209"/>
      <c r="KKB98" s="209"/>
      <c r="KKC98" s="210"/>
      <c r="KKD98" s="211"/>
      <c r="KKE98" s="209"/>
      <c r="KKG98" s="208"/>
      <c r="KKL98" s="209"/>
      <c r="KKM98" s="209"/>
      <c r="KKN98" s="209"/>
      <c r="KKO98" s="210"/>
      <c r="KKP98" s="211"/>
      <c r="KKQ98" s="209"/>
      <c r="KKS98" s="208"/>
      <c r="KKX98" s="209"/>
      <c r="KKY98" s="209"/>
      <c r="KKZ98" s="209"/>
      <c r="KLA98" s="210"/>
      <c r="KLB98" s="211"/>
      <c r="KLC98" s="209"/>
      <c r="KLE98" s="208"/>
      <c r="KLJ98" s="209"/>
      <c r="KLK98" s="209"/>
      <c r="KLL98" s="209"/>
      <c r="KLM98" s="210"/>
      <c r="KLN98" s="211"/>
      <c r="KLO98" s="209"/>
      <c r="KLQ98" s="208"/>
      <c r="KLV98" s="209"/>
      <c r="KLW98" s="209"/>
      <c r="KLX98" s="209"/>
      <c r="KLY98" s="210"/>
      <c r="KLZ98" s="211"/>
      <c r="KMA98" s="209"/>
      <c r="KMC98" s="208"/>
      <c r="KMH98" s="209"/>
      <c r="KMI98" s="209"/>
      <c r="KMJ98" s="209"/>
      <c r="KMK98" s="210"/>
      <c r="KML98" s="211"/>
      <c r="KMM98" s="209"/>
      <c r="KMO98" s="208"/>
      <c r="KMT98" s="209"/>
      <c r="KMU98" s="209"/>
      <c r="KMV98" s="209"/>
      <c r="KMW98" s="210"/>
      <c r="KMX98" s="211"/>
      <c r="KMY98" s="209"/>
      <c r="KNA98" s="208"/>
      <c r="KNF98" s="209"/>
      <c r="KNG98" s="209"/>
      <c r="KNH98" s="209"/>
      <c r="KNI98" s="210"/>
      <c r="KNJ98" s="211"/>
      <c r="KNK98" s="209"/>
      <c r="KNM98" s="208"/>
      <c r="KNR98" s="209"/>
      <c r="KNS98" s="209"/>
      <c r="KNT98" s="209"/>
      <c r="KNU98" s="210"/>
      <c r="KNV98" s="211"/>
      <c r="KNW98" s="209"/>
      <c r="KNY98" s="208"/>
      <c r="KOD98" s="209"/>
      <c r="KOE98" s="209"/>
      <c r="KOF98" s="209"/>
      <c r="KOG98" s="210"/>
      <c r="KOH98" s="211"/>
      <c r="KOI98" s="209"/>
      <c r="KOK98" s="208"/>
      <c r="KOP98" s="209"/>
      <c r="KOQ98" s="209"/>
      <c r="KOR98" s="209"/>
      <c r="KOS98" s="210"/>
      <c r="KOT98" s="211"/>
      <c r="KOU98" s="209"/>
      <c r="KOW98" s="208"/>
      <c r="KPB98" s="209"/>
      <c r="KPC98" s="209"/>
      <c r="KPD98" s="209"/>
      <c r="KPE98" s="210"/>
      <c r="KPF98" s="211"/>
      <c r="KPG98" s="209"/>
      <c r="KPI98" s="208"/>
      <c r="KPN98" s="209"/>
      <c r="KPO98" s="209"/>
      <c r="KPP98" s="209"/>
      <c r="KPQ98" s="210"/>
      <c r="KPR98" s="211"/>
      <c r="KPS98" s="209"/>
      <c r="KPU98" s="208"/>
      <c r="KPZ98" s="209"/>
      <c r="KQA98" s="209"/>
      <c r="KQB98" s="209"/>
      <c r="KQC98" s="210"/>
      <c r="KQD98" s="211"/>
      <c r="KQE98" s="209"/>
      <c r="KQG98" s="208"/>
      <c r="KQL98" s="209"/>
      <c r="KQM98" s="209"/>
      <c r="KQN98" s="209"/>
      <c r="KQO98" s="210"/>
      <c r="KQP98" s="211"/>
      <c r="KQQ98" s="209"/>
      <c r="KQS98" s="208"/>
      <c r="KQX98" s="209"/>
      <c r="KQY98" s="209"/>
      <c r="KQZ98" s="209"/>
      <c r="KRA98" s="210"/>
      <c r="KRB98" s="211"/>
      <c r="KRC98" s="209"/>
      <c r="KRE98" s="208"/>
      <c r="KRJ98" s="209"/>
      <c r="KRK98" s="209"/>
      <c r="KRL98" s="209"/>
      <c r="KRM98" s="210"/>
      <c r="KRN98" s="211"/>
      <c r="KRO98" s="209"/>
      <c r="KRQ98" s="208"/>
      <c r="KRV98" s="209"/>
      <c r="KRW98" s="209"/>
      <c r="KRX98" s="209"/>
      <c r="KRY98" s="210"/>
      <c r="KRZ98" s="211"/>
      <c r="KSA98" s="209"/>
      <c r="KSC98" s="208"/>
      <c r="KSH98" s="209"/>
      <c r="KSI98" s="209"/>
      <c r="KSJ98" s="209"/>
      <c r="KSK98" s="210"/>
      <c r="KSL98" s="211"/>
      <c r="KSM98" s="209"/>
      <c r="KSO98" s="208"/>
      <c r="KST98" s="209"/>
      <c r="KSU98" s="209"/>
      <c r="KSV98" s="209"/>
      <c r="KSW98" s="210"/>
      <c r="KSX98" s="211"/>
      <c r="KSY98" s="209"/>
      <c r="KTA98" s="208"/>
      <c r="KTF98" s="209"/>
      <c r="KTG98" s="209"/>
      <c r="KTH98" s="209"/>
      <c r="KTI98" s="210"/>
      <c r="KTJ98" s="211"/>
      <c r="KTK98" s="209"/>
      <c r="KTM98" s="208"/>
      <c r="KTR98" s="209"/>
      <c r="KTS98" s="209"/>
      <c r="KTT98" s="209"/>
      <c r="KTU98" s="210"/>
      <c r="KTV98" s="211"/>
      <c r="KTW98" s="209"/>
      <c r="KTY98" s="208"/>
      <c r="KUD98" s="209"/>
      <c r="KUE98" s="209"/>
      <c r="KUF98" s="209"/>
      <c r="KUG98" s="210"/>
      <c r="KUH98" s="211"/>
      <c r="KUI98" s="209"/>
      <c r="KUK98" s="208"/>
      <c r="KUP98" s="209"/>
      <c r="KUQ98" s="209"/>
      <c r="KUR98" s="209"/>
      <c r="KUS98" s="210"/>
      <c r="KUT98" s="211"/>
      <c r="KUU98" s="209"/>
      <c r="KUW98" s="208"/>
      <c r="KVB98" s="209"/>
      <c r="KVC98" s="209"/>
      <c r="KVD98" s="209"/>
      <c r="KVE98" s="210"/>
      <c r="KVF98" s="211"/>
      <c r="KVG98" s="209"/>
      <c r="KVI98" s="208"/>
      <c r="KVN98" s="209"/>
      <c r="KVO98" s="209"/>
      <c r="KVP98" s="209"/>
      <c r="KVQ98" s="210"/>
      <c r="KVR98" s="211"/>
      <c r="KVS98" s="209"/>
      <c r="KVU98" s="208"/>
      <c r="KVZ98" s="209"/>
      <c r="KWA98" s="209"/>
      <c r="KWB98" s="209"/>
      <c r="KWC98" s="210"/>
      <c r="KWD98" s="211"/>
      <c r="KWE98" s="209"/>
      <c r="KWG98" s="208"/>
      <c r="KWL98" s="209"/>
      <c r="KWM98" s="209"/>
      <c r="KWN98" s="209"/>
      <c r="KWO98" s="210"/>
      <c r="KWP98" s="211"/>
      <c r="KWQ98" s="209"/>
      <c r="KWS98" s="208"/>
      <c r="KWX98" s="209"/>
      <c r="KWY98" s="209"/>
      <c r="KWZ98" s="209"/>
      <c r="KXA98" s="210"/>
      <c r="KXB98" s="211"/>
      <c r="KXC98" s="209"/>
      <c r="KXE98" s="208"/>
      <c r="KXJ98" s="209"/>
      <c r="KXK98" s="209"/>
      <c r="KXL98" s="209"/>
      <c r="KXM98" s="210"/>
      <c r="KXN98" s="211"/>
      <c r="KXO98" s="209"/>
      <c r="KXQ98" s="208"/>
      <c r="KXV98" s="209"/>
      <c r="KXW98" s="209"/>
      <c r="KXX98" s="209"/>
      <c r="KXY98" s="210"/>
      <c r="KXZ98" s="211"/>
      <c r="KYA98" s="209"/>
      <c r="KYC98" s="208"/>
      <c r="KYH98" s="209"/>
      <c r="KYI98" s="209"/>
      <c r="KYJ98" s="209"/>
      <c r="KYK98" s="210"/>
      <c r="KYL98" s="211"/>
      <c r="KYM98" s="209"/>
      <c r="KYO98" s="208"/>
      <c r="KYT98" s="209"/>
      <c r="KYU98" s="209"/>
      <c r="KYV98" s="209"/>
      <c r="KYW98" s="210"/>
      <c r="KYX98" s="211"/>
      <c r="KYY98" s="209"/>
      <c r="KZA98" s="208"/>
      <c r="KZF98" s="209"/>
      <c r="KZG98" s="209"/>
      <c r="KZH98" s="209"/>
      <c r="KZI98" s="210"/>
      <c r="KZJ98" s="211"/>
      <c r="KZK98" s="209"/>
      <c r="KZM98" s="208"/>
      <c r="KZR98" s="209"/>
      <c r="KZS98" s="209"/>
      <c r="KZT98" s="209"/>
      <c r="KZU98" s="210"/>
      <c r="KZV98" s="211"/>
      <c r="KZW98" s="209"/>
      <c r="KZY98" s="208"/>
      <c r="LAD98" s="209"/>
      <c r="LAE98" s="209"/>
      <c r="LAF98" s="209"/>
      <c r="LAG98" s="210"/>
      <c r="LAH98" s="211"/>
      <c r="LAI98" s="209"/>
      <c r="LAK98" s="208"/>
      <c r="LAP98" s="209"/>
      <c r="LAQ98" s="209"/>
      <c r="LAR98" s="209"/>
      <c r="LAS98" s="210"/>
      <c r="LAT98" s="211"/>
      <c r="LAU98" s="209"/>
      <c r="LAW98" s="208"/>
      <c r="LBB98" s="209"/>
      <c r="LBC98" s="209"/>
      <c r="LBD98" s="209"/>
      <c r="LBE98" s="210"/>
      <c r="LBF98" s="211"/>
      <c r="LBG98" s="209"/>
      <c r="LBI98" s="208"/>
      <c r="LBN98" s="209"/>
      <c r="LBO98" s="209"/>
      <c r="LBP98" s="209"/>
      <c r="LBQ98" s="210"/>
      <c r="LBR98" s="211"/>
      <c r="LBS98" s="209"/>
      <c r="LBU98" s="208"/>
      <c r="LBZ98" s="209"/>
      <c r="LCA98" s="209"/>
      <c r="LCB98" s="209"/>
      <c r="LCC98" s="210"/>
      <c r="LCD98" s="211"/>
      <c r="LCE98" s="209"/>
      <c r="LCG98" s="208"/>
      <c r="LCL98" s="209"/>
      <c r="LCM98" s="209"/>
      <c r="LCN98" s="209"/>
      <c r="LCO98" s="210"/>
      <c r="LCP98" s="211"/>
      <c r="LCQ98" s="209"/>
      <c r="LCS98" s="208"/>
      <c r="LCX98" s="209"/>
      <c r="LCY98" s="209"/>
      <c r="LCZ98" s="209"/>
      <c r="LDA98" s="210"/>
      <c r="LDB98" s="211"/>
      <c r="LDC98" s="209"/>
      <c r="LDE98" s="208"/>
      <c r="LDJ98" s="209"/>
      <c r="LDK98" s="209"/>
      <c r="LDL98" s="209"/>
      <c r="LDM98" s="210"/>
      <c r="LDN98" s="211"/>
      <c r="LDO98" s="209"/>
      <c r="LDQ98" s="208"/>
      <c r="LDV98" s="209"/>
      <c r="LDW98" s="209"/>
      <c r="LDX98" s="209"/>
      <c r="LDY98" s="210"/>
      <c r="LDZ98" s="211"/>
      <c r="LEA98" s="209"/>
      <c r="LEC98" s="208"/>
      <c r="LEH98" s="209"/>
      <c r="LEI98" s="209"/>
      <c r="LEJ98" s="209"/>
      <c r="LEK98" s="210"/>
      <c r="LEL98" s="211"/>
      <c r="LEM98" s="209"/>
      <c r="LEO98" s="208"/>
      <c r="LET98" s="209"/>
      <c r="LEU98" s="209"/>
      <c r="LEV98" s="209"/>
      <c r="LEW98" s="210"/>
      <c r="LEX98" s="211"/>
      <c r="LEY98" s="209"/>
      <c r="LFA98" s="208"/>
      <c r="LFF98" s="209"/>
      <c r="LFG98" s="209"/>
      <c r="LFH98" s="209"/>
      <c r="LFI98" s="210"/>
      <c r="LFJ98" s="211"/>
      <c r="LFK98" s="209"/>
      <c r="LFM98" s="208"/>
      <c r="LFR98" s="209"/>
      <c r="LFS98" s="209"/>
      <c r="LFT98" s="209"/>
      <c r="LFU98" s="210"/>
      <c r="LFV98" s="211"/>
      <c r="LFW98" s="209"/>
      <c r="LFY98" s="208"/>
      <c r="LGD98" s="209"/>
      <c r="LGE98" s="209"/>
      <c r="LGF98" s="209"/>
      <c r="LGG98" s="210"/>
      <c r="LGH98" s="211"/>
      <c r="LGI98" s="209"/>
      <c r="LGK98" s="208"/>
      <c r="LGP98" s="209"/>
      <c r="LGQ98" s="209"/>
      <c r="LGR98" s="209"/>
      <c r="LGS98" s="210"/>
      <c r="LGT98" s="211"/>
      <c r="LGU98" s="209"/>
      <c r="LGW98" s="208"/>
      <c r="LHB98" s="209"/>
      <c r="LHC98" s="209"/>
      <c r="LHD98" s="209"/>
      <c r="LHE98" s="210"/>
      <c r="LHF98" s="211"/>
      <c r="LHG98" s="209"/>
      <c r="LHI98" s="208"/>
      <c r="LHN98" s="209"/>
      <c r="LHO98" s="209"/>
      <c r="LHP98" s="209"/>
      <c r="LHQ98" s="210"/>
      <c r="LHR98" s="211"/>
      <c r="LHS98" s="209"/>
      <c r="LHU98" s="208"/>
      <c r="LHZ98" s="209"/>
      <c r="LIA98" s="209"/>
      <c r="LIB98" s="209"/>
      <c r="LIC98" s="210"/>
      <c r="LID98" s="211"/>
      <c r="LIE98" s="209"/>
      <c r="LIG98" s="208"/>
      <c r="LIL98" s="209"/>
      <c r="LIM98" s="209"/>
      <c r="LIN98" s="209"/>
      <c r="LIO98" s="210"/>
      <c r="LIP98" s="211"/>
      <c r="LIQ98" s="209"/>
      <c r="LIS98" s="208"/>
      <c r="LIX98" s="209"/>
      <c r="LIY98" s="209"/>
      <c r="LIZ98" s="209"/>
      <c r="LJA98" s="210"/>
      <c r="LJB98" s="211"/>
      <c r="LJC98" s="209"/>
      <c r="LJE98" s="208"/>
      <c r="LJJ98" s="209"/>
      <c r="LJK98" s="209"/>
      <c r="LJL98" s="209"/>
      <c r="LJM98" s="210"/>
      <c r="LJN98" s="211"/>
      <c r="LJO98" s="209"/>
      <c r="LJQ98" s="208"/>
      <c r="LJV98" s="209"/>
      <c r="LJW98" s="209"/>
      <c r="LJX98" s="209"/>
      <c r="LJY98" s="210"/>
      <c r="LJZ98" s="211"/>
      <c r="LKA98" s="209"/>
      <c r="LKC98" s="208"/>
      <c r="LKH98" s="209"/>
      <c r="LKI98" s="209"/>
      <c r="LKJ98" s="209"/>
      <c r="LKK98" s="210"/>
      <c r="LKL98" s="211"/>
      <c r="LKM98" s="209"/>
      <c r="LKO98" s="208"/>
      <c r="LKT98" s="209"/>
      <c r="LKU98" s="209"/>
      <c r="LKV98" s="209"/>
      <c r="LKW98" s="210"/>
      <c r="LKX98" s="211"/>
      <c r="LKY98" s="209"/>
      <c r="LLA98" s="208"/>
      <c r="LLF98" s="209"/>
      <c r="LLG98" s="209"/>
      <c r="LLH98" s="209"/>
      <c r="LLI98" s="210"/>
      <c r="LLJ98" s="211"/>
      <c r="LLK98" s="209"/>
      <c r="LLM98" s="208"/>
      <c r="LLR98" s="209"/>
      <c r="LLS98" s="209"/>
      <c r="LLT98" s="209"/>
      <c r="LLU98" s="210"/>
      <c r="LLV98" s="211"/>
      <c r="LLW98" s="209"/>
      <c r="LLY98" s="208"/>
      <c r="LMD98" s="209"/>
      <c r="LME98" s="209"/>
      <c r="LMF98" s="209"/>
      <c r="LMG98" s="210"/>
      <c r="LMH98" s="211"/>
      <c r="LMI98" s="209"/>
      <c r="LMK98" s="208"/>
      <c r="LMP98" s="209"/>
      <c r="LMQ98" s="209"/>
      <c r="LMR98" s="209"/>
      <c r="LMS98" s="210"/>
      <c r="LMT98" s="211"/>
      <c r="LMU98" s="209"/>
      <c r="LMW98" s="208"/>
      <c r="LNB98" s="209"/>
      <c r="LNC98" s="209"/>
      <c r="LND98" s="209"/>
      <c r="LNE98" s="210"/>
      <c r="LNF98" s="211"/>
      <c r="LNG98" s="209"/>
      <c r="LNI98" s="208"/>
      <c r="LNN98" s="209"/>
      <c r="LNO98" s="209"/>
      <c r="LNP98" s="209"/>
      <c r="LNQ98" s="210"/>
      <c r="LNR98" s="211"/>
      <c r="LNS98" s="209"/>
      <c r="LNU98" s="208"/>
      <c r="LNZ98" s="209"/>
      <c r="LOA98" s="209"/>
      <c r="LOB98" s="209"/>
      <c r="LOC98" s="210"/>
      <c r="LOD98" s="211"/>
      <c r="LOE98" s="209"/>
      <c r="LOG98" s="208"/>
      <c r="LOL98" s="209"/>
      <c r="LOM98" s="209"/>
      <c r="LON98" s="209"/>
      <c r="LOO98" s="210"/>
      <c r="LOP98" s="211"/>
      <c r="LOQ98" s="209"/>
      <c r="LOS98" s="208"/>
      <c r="LOX98" s="209"/>
      <c r="LOY98" s="209"/>
      <c r="LOZ98" s="209"/>
      <c r="LPA98" s="210"/>
      <c r="LPB98" s="211"/>
      <c r="LPC98" s="209"/>
      <c r="LPE98" s="208"/>
      <c r="LPJ98" s="209"/>
      <c r="LPK98" s="209"/>
      <c r="LPL98" s="209"/>
      <c r="LPM98" s="210"/>
      <c r="LPN98" s="211"/>
      <c r="LPO98" s="209"/>
      <c r="LPQ98" s="208"/>
      <c r="LPV98" s="209"/>
      <c r="LPW98" s="209"/>
      <c r="LPX98" s="209"/>
      <c r="LPY98" s="210"/>
      <c r="LPZ98" s="211"/>
      <c r="LQA98" s="209"/>
      <c r="LQC98" s="208"/>
      <c r="LQH98" s="209"/>
      <c r="LQI98" s="209"/>
      <c r="LQJ98" s="209"/>
      <c r="LQK98" s="210"/>
      <c r="LQL98" s="211"/>
      <c r="LQM98" s="209"/>
      <c r="LQO98" s="208"/>
      <c r="LQT98" s="209"/>
      <c r="LQU98" s="209"/>
      <c r="LQV98" s="209"/>
      <c r="LQW98" s="210"/>
      <c r="LQX98" s="211"/>
      <c r="LQY98" s="209"/>
      <c r="LRA98" s="208"/>
      <c r="LRF98" s="209"/>
      <c r="LRG98" s="209"/>
      <c r="LRH98" s="209"/>
      <c r="LRI98" s="210"/>
      <c r="LRJ98" s="211"/>
      <c r="LRK98" s="209"/>
      <c r="LRM98" s="208"/>
      <c r="LRR98" s="209"/>
      <c r="LRS98" s="209"/>
      <c r="LRT98" s="209"/>
      <c r="LRU98" s="210"/>
      <c r="LRV98" s="211"/>
      <c r="LRW98" s="209"/>
      <c r="LRY98" s="208"/>
      <c r="LSD98" s="209"/>
      <c r="LSE98" s="209"/>
      <c r="LSF98" s="209"/>
      <c r="LSG98" s="210"/>
      <c r="LSH98" s="211"/>
      <c r="LSI98" s="209"/>
      <c r="LSK98" s="208"/>
      <c r="LSP98" s="209"/>
      <c r="LSQ98" s="209"/>
      <c r="LSR98" s="209"/>
      <c r="LSS98" s="210"/>
      <c r="LST98" s="211"/>
      <c r="LSU98" s="209"/>
      <c r="LSW98" s="208"/>
      <c r="LTB98" s="209"/>
      <c r="LTC98" s="209"/>
      <c r="LTD98" s="209"/>
      <c r="LTE98" s="210"/>
      <c r="LTF98" s="211"/>
      <c r="LTG98" s="209"/>
      <c r="LTI98" s="208"/>
      <c r="LTN98" s="209"/>
      <c r="LTO98" s="209"/>
      <c r="LTP98" s="209"/>
      <c r="LTQ98" s="210"/>
      <c r="LTR98" s="211"/>
      <c r="LTS98" s="209"/>
      <c r="LTU98" s="208"/>
      <c r="LTZ98" s="209"/>
      <c r="LUA98" s="209"/>
      <c r="LUB98" s="209"/>
      <c r="LUC98" s="210"/>
      <c r="LUD98" s="211"/>
      <c r="LUE98" s="209"/>
      <c r="LUG98" s="208"/>
      <c r="LUL98" s="209"/>
      <c r="LUM98" s="209"/>
      <c r="LUN98" s="209"/>
      <c r="LUO98" s="210"/>
      <c r="LUP98" s="211"/>
      <c r="LUQ98" s="209"/>
      <c r="LUS98" s="208"/>
      <c r="LUX98" s="209"/>
      <c r="LUY98" s="209"/>
      <c r="LUZ98" s="209"/>
      <c r="LVA98" s="210"/>
      <c r="LVB98" s="211"/>
      <c r="LVC98" s="209"/>
      <c r="LVE98" s="208"/>
      <c r="LVJ98" s="209"/>
      <c r="LVK98" s="209"/>
      <c r="LVL98" s="209"/>
      <c r="LVM98" s="210"/>
      <c r="LVN98" s="211"/>
      <c r="LVO98" s="209"/>
      <c r="LVQ98" s="208"/>
      <c r="LVV98" s="209"/>
      <c r="LVW98" s="209"/>
      <c r="LVX98" s="209"/>
      <c r="LVY98" s="210"/>
      <c r="LVZ98" s="211"/>
      <c r="LWA98" s="209"/>
      <c r="LWC98" s="208"/>
      <c r="LWH98" s="209"/>
      <c r="LWI98" s="209"/>
      <c r="LWJ98" s="209"/>
      <c r="LWK98" s="210"/>
      <c r="LWL98" s="211"/>
      <c r="LWM98" s="209"/>
      <c r="LWO98" s="208"/>
      <c r="LWT98" s="209"/>
      <c r="LWU98" s="209"/>
      <c r="LWV98" s="209"/>
      <c r="LWW98" s="210"/>
      <c r="LWX98" s="211"/>
      <c r="LWY98" s="209"/>
      <c r="LXA98" s="208"/>
      <c r="LXF98" s="209"/>
      <c r="LXG98" s="209"/>
      <c r="LXH98" s="209"/>
      <c r="LXI98" s="210"/>
      <c r="LXJ98" s="211"/>
      <c r="LXK98" s="209"/>
      <c r="LXM98" s="208"/>
      <c r="LXR98" s="209"/>
      <c r="LXS98" s="209"/>
      <c r="LXT98" s="209"/>
      <c r="LXU98" s="210"/>
      <c r="LXV98" s="211"/>
      <c r="LXW98" s="209"/>
      <c r="LXY98" s="208"/>
      <c r="LYD98" s="209"/>
      <c r="LYE98" s="209"/>
      <c r="LYF98" s="209"/>
      <c r="LYG98" s="210"/>
      <c r="LYH98" s="211"/>
      <c r="LYI98" s="209"/>
      <c r="LYK98" s="208"/>
      <c r="LYP98" s="209"/>
      <c r="LYQ98" s="209"/>
      <c r="LYR98" s="209"/>
      <c r="LYS98" s="210"/>
      <c r="LYT98" s="211"/>
      <c r="LYU98" s="209"/>
      <c r="LYW98" s="208"/>
      <c r="LZB98" s="209"/>
      <c r="LZC98" s="209"/>
      <c r="LZD98" s="209"/>
      <c r="LZE98" s="210"/>
      <c r="LZF98" s="211"/>
      <c r="LZG98" s="209"/>
      <c r="LZI98" s="208"/>
      <c r="LZN98" s="209"/>
      <c r="LZO98" s="209"/>
      <c r="LZP98" s="209"/>
      <c r="LZQ98" s="210"/>
      <c r="LZR98" s="211"/>
      <c r="LZS98" s="209"/>
      <c r="LZU98" s="208"/>
      <c r="LZZ98" s="209"/>
      <c r="MAA98" s="209"/>
      <c r="MAB98" s="209"/>
      <c r="MAC98" s="210"/>
      <c r="MAD98" s="211"/>
      <c r="MAE98" s="209"/>
      <c r="MAG98" s="208"/>
      <c r="MAL98" s="209"/>
      <c r="MAM98" s="209"/>
      <c r="MAN98" s="209"/>
      <c r="MAO98" s="210"/>
      <c r="MAP98" s="211"/>
      <c r="MAQ98" s="209"/>
      <c r="MAS98" s="208"/>
      <c r="MAX98" s="209"/>
      <c r="MAY98" s="209"/>
      <c r="MAZ98" s="209"/>
      <c r="MBA98" s="210"/>
      <c r="MBB98" s="211"/>
      <c r="MBC98" s="209"/>
      <c r="MBE98" s="208"/>
      <c r="MBJ98" s="209"/>
      <c r="MBK98" s="209"/>
      <c r="MBL98" s="209"/>
      <c r="MBM98" s="210"/>
      <c r="MBN98" s="211"/>
      <c r="MBO98" s="209"/>
      <c r="MBQ98" s="208"/>
      <c r="MBV98" s="209"/>
      <c r="MBW98" s="209"/>
      <c r="MBX98" s="209"/>
      <c r="MBY98" s="210"/>
      <c r="MBZ98" s="211"/>
      <c r="MCA98" s="209"/>
      <c r="MCC98" s="208"/>
      <c r="MCH98" s="209"/>
      <c r="MCI98" s="209"/>
      <c r="MCJ98" s="209"/>
      <c r="MCK98" s="210"/>
      <c r="MCL98" s="211"/>
      <c r="MCM98" s="209"/>
      <c r="MCO98" s="208"/>
      <c r="MCT98" s="209"/>
      <c r="MCU98" s="209"/>
      <c r="MCV98" s="209"/>
      <c r="MCW98" s="210"/>
      <c r="MCX98" s="211"/>
      <c r="MCY98" s="209"/>
      <c r="MDA98" s="208"/>
      <c r="MDF98" s="209"/>
      <c r="MDG98" s="209"/>
      <c r="MDH98" s="209"/>
      <c r="MDI98" s="210"/>
      <c r="MDJ98" s="211"/>
      <c r="MDK98" s="209"/>
      <c r="MDM98" s="208"/>
      <c r="MDR98" s="209"/>
      <c r="MDS98" s="209"/>
      <c r="MDT98" s="209"/>
      <c r="MDU98" s="210"/>
      <c r="MDV98" s="211"/>
      <c r="MDW98" s="209"/>
      <c r="MDY98" s="208"/>
      <c r="MED98" s="209"/>
      <c r="MEE98" s="209"/>
      <c r="MEF98" s="209"/>
      <c r="MEG98" s="210"/>
      <c r="MEH98" s="211"/>
      <c r="MEI98" s="209"/>
      <c r="MEK98" s="208"/>
      <c r="MEP98" s="209"/>
      <c r="MEQ98" s="209"/>
      <c r="MER98" s="209"/>
      <c r="MES98" s="210"/>
      <c r="MET98" s="211"/>
      <c r="MEU98" s="209"/>
      <c r="MEW98" s="208"/>
      <c r="MFB98" s="209"/>
      <c r="MFC98" s="209"/>
      <c r="MFD98" s="209"/>
      <c r="MFE98" s="210"/>
      <c r="MFF98" s="211"/>
      <c r="MFG98" s="209"/>
      <c r="MFI98" s="208"/>
      <c r="MFN98" s="209"/>
      <c r="MFO98" s="209"/>
      <c r="MFP98" s="209"/>
      <c r="MFQ98" s="210"/>
      <c r="MFR98" s="211"/>
      <c r="MFS98" s="209"/>
      <c r="MFU98" s="208"/>
      <c r="MFZ98" s="209"/>
      <c r="MGA98" s="209"/>
      <c r="MGB98" s="209"/>
      <c r="MGC98" s="210"/>
      <c r="MGD98" s="211"/>
      <c r="MGE98" s="209"/>
      <c r="MGG98" s="208"/>
      <c r="MGL98" s="209"/>
      <c r="MGM98" s="209"/>
      <c r="MGN98" s="209"/>
      <c r="MGO98" s="210"/>
      <c r="MGP98" s="211"/>
      <c r="MGQ98" s="209"/>
      <c r="MGS98" s="208"/>
      <c r="MGX98" s="209"/>
      <c r="MGY98" s="209"/>
      <c r="MGZ98" s="209"/>
      <c r="MHA98" s="210"/>
      <c r="MHB98" s="211"/>
      <c r="MHC98" s="209"/>
      <c r="MHE98" s="208"/>
      <c r="MHJ98" s="209"/>
      <c r="MHK98" s="209"/>
      <c r="MHL98" s="209"/>
      <c r="MHM98" s="210"/>
      <c r="MHN98" s="211"/>
      <c r="MHO98" s="209"/>
      <c r="MHQ98" s="208"/>
      <c r="MHV98" s="209"/>
      <c r="MHW98" s="209"/>
      <c r="MHX98" s="209"/>
      <c r="MHY98" s="210"/>
      <c r="MHZ98" s="211"/>
      <c r="MIA98" s="209"/>
      <c r="MIC98" s="208"/>
      <c r="MIH98" s="209"/>
      <c r="MII98" s="209"/>
      <c r="MIJ98" s="209"/>
      <c r="MIK98" s="210"/>
      <c r="MIL98" s="211"/>
      <c r="MIM98" s="209"/>
      <c r="MIO98" s="208"/>
      <c r="MIT98" s="209"/>
      <c r="MIU98" s="209"/>
      <c r="MIV98" s="209"/>
      <c r="MIW98" s="210"/>
      <c r="MIX98" s="211"/>
      <c r="MIY98" s="209"/>
      <c r="MJA98" s="208"/>
      <c r="MJF98" s="209"/>
      <c r="MJG98" s="209"/>
      <c r="MJH98" s="209"/>
      <c r="MJI98" s="210"/>
      <c r="MJJ98" s="211"/>
      <c r="MJK98" s="209"/>
      <c r="MJM98" s="208"/>
      <c r="MJR98" s="209"/>
      <c r="MJS98" s="209"/>
      <c r="MJT98" s="209"/>
      <c r="MJU98" s="210"/>
      <c r="MJV98" s="211"/>
      <c r="MJW98" s="209"/>
      <c r="MJY98" s="208"/>
      <c r="MKD98" s="209"/>
      <c r="MKE98" s="209"/>
      <c r="MKF98" s="209"/>
      <c r="MKG98" s="210"/>
      <c r="MKH98" s="211"/>
      <c r="MKI98" s="209"/>
      <c r="MKK98" s="208"/>
      <c r="MKP98" s="209"/>
      <c r="MKQ98" s="209"/>
      <c r="MKR98" s="209"/>
      <c r="MKS98" s="210"/>
      <c r="MKT98" s="211"/>
      <c r="MKU98" s="209"/>
      <c r="MKW98" s="208"/>
      <c r="MLB98" s="209"/>
      <c r="MLC98" s="209"/>
      <c r="MLD98" s="209"/>
      <c r="MLE98" s="210"/>
      <c r="MLF98" s="211"/>
      <c r="MLG98" s="209"/>
      <c r="MLI98" s="208"/>
      <c r="MLN98" s="209"/>
      <c r="MLO98" s="209"/>
      <c r="MLP98" s="209"/>
      <c r="MLQ98" s="210"/>
      <c r="MLR98" s="211"/>
      <c r="MLS98" s="209"/>
      <c r="MLU98" s="208"/>
      <c r="MLZ98" s="209"/>
      <c r="MMA98" s="209"/>
      <c r="MMB98" s="209"/>
      <c r="MMC98" s="210"/>
      <c r="MMD98" s="211"/>
      <c r="MME98" s="209"/>
      <c r="MMG98" s="208"/>
      <c r="MML98" s="209"/>
      <c r="MMM98" s="209"/>
      <c r="MMN98" s="209"/>
      <c r="MMO98" s="210"/>
      <c r="MMP98" s="211"/>
      <c r="MMQ98" s="209"/>
      <c r="MMS98" s="208"/>
      <c r="MMX98" s="209"/>
      <c r="MMY98" s="209"/>
      <c r="MMZ98" s="209"/>
      <c r="MNA98" s="210"/>
      <c r="MNB98" s="211"/>
      <c r="MNC98" s="209"/>
      <c r="MNE98" s="208"/>
      <c r="MNJ98" s="209"/>
      <c r="MNK98" s="209"/>
      <c r="MNL98" s="209"/>
      <c r="MNM98" s="210"/>
      <c r="MNN98" s="211"/>
      <c r="MNO98" s="209"/>
      <c r="MNQ98" s="208"/>
      <c r="MNV98" s="209"/>
      <c r="MNW98" s="209"/>
      <c r="MNX98" s="209"/>
      <c r="MNY98" s="210"/>
      <c r="MNZ98" s="211"/>
      <c r="MOA98" s="209"/>
      <c r="MOC98" s="208"/>
      <c r="MOH98" s="209"/>
      <c r="MOI98" s="209"/>
      <c r="MOJ98" s="209"/>
      <c r="MOK98" s="210"/>
      <c r="MOL98" s="211"/>
      <c r="MOM98" s="209"/>
      <c r="MOO98" s="208"/>
      <c r="MOT98" s="209"/>
      <c r="MOU98" s="209"/>
      <c r="MOV98" s="209"/>
      <c r="MOW98" s="210"/>
      <c r="MOX98" s="211"/>
      <c r="MOY98" s="209"/>
      <c r="MPA98" s="208"/>
      <c r="MPF98" s="209"/>
      <c r="MPG98" s="209"/>
      <c r="MPH98" s="209"/>
      <c r="MPI98" s="210"/>
      <c r="MPJ98" s="211"/>
      <c r="MPK98" s="209"/>
      <c r="MPM98" s="208"/>
      <c r="MPR98" s="209"/>
      <c r="MPS98" s="209"/>
      <c r="MPT98" s="209"/>
      <c r="MPU98" s="210"/>
      <c r="MPV98" s="211"/>
      <c r="MPW98" s="209"/>
      <c r="MPY98" s="208"/>
      <c r="MQD98" s="209"/>
      <c r="MQE98" s="209"/>
      <c r="MQF98" s="209"/>
      <c r="MQG98" s="210"/>
      <c r="MQH98" s="211"/>
      <c r="MQI98" s="209"/>
      <c r="MQK98" s="208"/>
      <c r="MQP98" s="209"/>
      <c r="MQQ98" s="209"/>
      <c r="MQR98" s="209"/>
      <c r="MQS98" s="210"/>
      <c r="MQT98" s="211"/>
      <c r="MQU98" s="209"/>
      <c r="MQW98" s="208"/>
      <c r="MRB98" s="209"/>
      <c r="MRC98" s="209"/>
      <c r="MRD98" s="209"/>
      <c r="MRE98" s="210"/>
      <c r="MRF98" s="211"/>
      <c r="MRG98" s="209"/>
      <c r="MRI98" s="208"/>
      <c r="MRN98" s="209"/>
      <c r="MRO98" s="209"/>
      <c r="MRP98" s="209"/>
      <c r="MRQ98" s="210"/>
      <c r="MRR98" s="211"/>
      <c r="MRS98" s="209"/>
      <c r="MRU98" s="208"/>
      <c r="MRZ98" s="209"/>
      <c r="MSA98" s="209"/>
      <c r="MSB98" s="209"/>
      <c r="MSC98" s="210"/>
      <c r="MSD98" s="211"/>
      <c r="MSE98" s="209"/>
      <c r="MSG98" s="208"/>
      <c r="MSL98" s="209"/>
      <c r="MSM98" s="209"/>
      <c r="MSN98" s="209"/>
      <c r="MSO98" s="210"/>
      <c r="MSP98" s="211"/>
      <c r="MSQ98" s="209"/>
      <c r="MSS98" s="208"/>
      <c r="MSX98" s="209"/>
      <c r="MSY98" s="209"/>
      <c r="MSZ98" s="209"/>
      <c r="MTA98" s="210"/>
      <c r="MTB98" s="211"/>
      <c r="MTC98" s="209"/>
      <c r="MTE98" s="208"/>
      <c r="MTJ98" s="209"/>
      <c r="MTK98" s="209"/>
      <c r="MTL98" s="209"/>
      <c r="MTM98" s="210"/>
      <c r="MTN98" s="211"/>
      <c r="MTO98" s="209"/>
      <c r="MTQ98" s="208"/>
      <c r="MTV98" s="209"/>
      <c r="MTW98" s="209"/>
      <c r="MTX98" s="209"/>
      <c r="MTY98" s="210"/>
      <c r="MTZ98" s="211"/>
      <c r="MUA98" s="209"/>
      <c r="MUC98" s="208"/>
      <c r="MUH98" s="209"/>
      <c r="MUI98" s="209"/>
      <c r="MUJ98" s="209"/>
      <c r="MUK98" s="210"/>
      <c r="MUL98" s="211"/>
      <c r="MUM98" s="209"/>
      <c r="MUO98" s="208"/>
      <c r="MUT98" s="209"/>
      <c r="MUU98" s="209"/>
      <c r="MUV98" s="209"/>
      <c r="MUW98" s="210"/>
      <c r="MUX98" s="211"/>
      <c r="MUY98" s="209"/>
      <c r="MVA98" s="208"/>
      <c r="MVF98" s="209"/>
      <c r="MVG98" s="209"/>
      <c r="MVH98" s="209"/>
      <c r="MVI98" s="210"/>
      <c r="MVJ98" s="211"/>
      <c r="MVK98" s="209"/>
      <c r="MVM98" s="208"/>
      <c r="MVR98" s="209"/>
      <c r="MVS98" s="209"/>
      <c r="MVT98" s="209"/>
      <c r="MVU98" s="210"/>
      <c r="MVV98" s="211"/>
      <c r="MVW98" s="209"/>
      <c r="MVY98" s="208"/>
      <c r="MWD98" s="209"/>
      <c r="MWE98" s="209"/>
      <c r="MWF98" s="209"/>
      <c r="MWG98" s="210"/>
      <c r="MWH98" s="211"/>
      <c r="MWI98" s="209"/>
      <c r="MWK98" s="208"/>
      <c r="MWP98" s="209"/>
      <c r="MWQ98" s="209"/>
      <c r="MWR98" s="209"/>
      <c r="MWS98" s="210"/>
      <c r="MWT98" s="211"/>
      <c r="MWU98" s="209"/>
      <c r="MWW98" s="208"/>
      <c r="MXB98" s="209"/>
      <c r="MXC98" s="209"/>
      <c r="MXD98" s="209"/>
      <c r="MXE98" s="210"/>
      <c r="MXF98" s="211"/>
      <c r="MXG98" s="209"/>
      <c r="MXI98" s="208"/>
      <c r="MXN98" s="209"/>
      <c r="MXO98" s="209"/>
      <c r="MXP98" s="209"/>
      <c r="MXQ98" s="210"/>
      <c r="MXR98" s="211"/>
      <c r="MXS98" s="209"/>
      <c r="MXU98" s="208"/>
      <c r="MXZ98" s="209"/>
      <c r="MYA98" s="209"/>
      <c r="MYB98" s="209"/>
      <c r="MYC98" s="210"/>
      <c r="MYD98" s="211"/>
      <c r="MYE98" s="209"/>
      <c r="MYG98" s="208"/>
      <c r="MYL98" s="209"/>
      <c r="MYM98" s="209"/>
      <c r="MYN98" s="209"/>
      <c r="MYO98" s="210"/>
      <c r="MYP98" s="211"/>
      <c r="MYQ98" s="209"/>
      <c r="MYS98" s="208"/>
      <c r="MYX98" s="209"/>
      <c r="MYY98" s="209"/>
      <c r="MYZ98" s="209"/>
      <c r="MZA98" s="210"/>
      <c r="MZB98" s="211"/>
      <c r="MZC98" s="209"/>
      <c r="MZE98" s="208"/>
      <c r="MZJ98" s="209"/>
      <c r="MZK98" s="209"/>
      <c r="MZL98" s="209"/>
      <c r="MZM98" s="210"/>
      <c r="MZN98" s="211"/>
      <c r="MZO98" s="209"/>
      <c r="MZQ98" s="208"/>
      <c r="MZV98" s="209"/>
      <c r="MZW98" s="209"/>
      <c r="MZX98" s="209"/>
      <c r="MZY98" s="210"/>
      <c r="MZZ98" s="211"/>
      <c r="NAA98" s="209"/>
      <c r="NAC98" s="208"/>
      <c r="NAH98" s="209"/>
      <c r="NAI98" s="209"/>
      <c r="NAJ98" s="209"/>
      <c r="NAK98" s="210"/>
      <c r="NAL98" s="211"/>
      <c r="NAM98" s="209"/>
      <c r="NAO98" s="208"/>
      <c r="NAT98" s="209"/>
      <c r="NAU98" s="209"/>
      <c r="NAV98" s="209"/>
      <c r="NAW98" s="210"/>
      <c r="NAX98" s="211"/>
      <c r="NAY98" s="209"/>
      <c r="NBA98" s="208"/>
      <c r="NBF98" s="209"/>
      <c r="NBG98" s="209"/>
      <c r="NBH98" s="209"/>
      <c r="NBI98" s="210"/>
      <c r="NBJ98" s="211"/>
      <c r="NBK98" s="209"/>
      <c r="NBM98" s="208"/>
      <c r="NBR98" s="209"/>
      <c r="NBS98" s="209"/>
      <c r="NBT98" s="209"/>
      <c r="NBU98" s="210"/>
      <c r="NBV98" s="211"/>
      <c r="NBW98" s="209"/>
      <c r="NBY98" s="208"/>
      <c r="NCD98" s="209"/>
      <c r="NCE98" s="209"/>
      <c r="NCF98" s="209"/>
      <c r="NCG98" s="210"/>
      <c r="NCH98" s="211"/>
      <c r="NCI98" s="209"/>
      <c r="NCK98" s="208"/>
      <c r="NCP98" s="209"/>
      <c r="NCQ98" s="209"/>
      <c r="NCR98" s="209"/>
      <c r="NCS98" s="210"/>
      <c r="NCT98" s="211"/>
      <c r="NCU98" s="209"/>
      <c r="NCW98" s="208"/>
      <c r="NDB98" s="209"/>
      <c r="NDC98" s="209"/>
      <c r="NDD98" s="209"/>
      <c r="NDE98" s="210"/>
      <c r="NDF98" s="211"/>
      <c r="NDG98" s="209"/>
      <c r="NDI98" s="208"/>
      <c r="NDN98" s="209"/>
      <c r="NDO98" s="209"/>
      <c r="NDP98" s="209"/>
      <c r="NDQ98" s="210"/>
      <c r="NDR98" s="211"/>
      <c r="NDS98" s="209"/>
      <c r="NDU98" s="208"/>
      <c r="NDZ98" s="209"/>
      <c r="NEA98" s="209"/>
      <c r="NEB98" s="209"/>
      <c r="NEC98" s="210"/>
      <c r="NED98" s="211"/>
      <c r="NEE98" s="209"/>
      <c r="NEG98" s="208"/>
      <c r="NEL98" s="209"/>
      <c r="NEM98" s="209"/>
      <c r="NEN98" s="209"/>
      <c r="NEO98" s="210"/>
      <c r="NEP98" s="211"/>
      <c r="NEQ98" s="209"/>
      <c r="NES98" s="208"/>
      <c r="NEX98" s="209"/>
      <c r="NEY98" s="209"/>
      <c r="NEZ98" s="209"/>
      <c r="NFA98" s="210"/>
      <c r="NFB98" s="211"/>
      <c r="NFC98" s="209"/>
      <c r="NFE98" s="208"/>
      <c r="NFJ98" s="209"/>
      <c r="NFK98" s="209"/>
      <c r="NFL98" s="209"/>
      <c r="NFM98" s="210"/>
      <c r="NFN98" s="211"/>
      <c r="NFO98" s="209"/>
      <c r="NFQ98" s="208"/>
      <c r="NFV98" s="209"/>
      <c r="NFW98" s="209"/>
      <c r="NFX98" s="209"/>
      <c r="NFY98" s="210"/>
      <c r="NFZ98" s="211"/>
      <c r="NGA98" s="209"/>
      <c r="NGC98" s="208"/>
      <c r="NGH98" s="209"/>
      <c r="NGI98" s="209"/>
      <c r="NGJ98" s="209"/>
      <c r="NGK98" s="210"/>
      <c r="NGL98" s="211"/>
      <c r="NGM98" s="209"/>
      <c r="NGO98" s="208"/>
      <c r="NGT98" s="209"/>
      <c r="NGU98" s="209"/>
      <c r="NGV98" s="209"/>
      <c r="NGW98" s="210"/>
      <c r="NGX98" s="211"/>
      <c r="NGY98" s="209"/>
      <c r="NHA98" s="208"/>
      <c r="NHF98" s="209"/>
      <c r="NHG98" s="209"/>
      <c r="NHH98" s="209"/>
      <c r="NHI98" s="210"/>
      <c r="NHJ98" s="211"/>
      <c r="NHK98" s="209"/>
      <c r="NHM98" s="208"/>
      <c r="NHR98" s="209"/>
      <c r="NHS98" s="209"/>
      <c r="NHT98" s="209"/>
      <c r="NHU98" s="210"/>
      <c r="NHV98" s="211"/>
      <c r="NHW98" s="209"/>
      <c r="NHY98" s="208"/>
      <c r="NID98" s="209"/>
      <c r="NIE98" s="209"/>
      <c r="NIF98" s="209"/>
      <c r="NIG98" s="210"/>
      <c r="NIH98" s="211"/>
      <c r="NII98" s="209"/>
      <c r="NIK98" s="208"/>
      <c r="NIP98" s="209"/>
      <c r="NIQ98" s="209"/>
      <c r="NIR98" s="209"/>
      <c r="NIS98" s="210"/>
      <c r="NIT98" s="211"/>
      <c r="NIU98" s="209"/>
      <c r="NIW98" s="208"/>
      <c r="NJB98" s="209"/>
      <c r="NJC98" s="209"/>
      <c r="NJD98" s="209"/>
      <c r="NJE98" s="210"/>
      <c r="NJF98" s="211"/>
      <c r="NJG98" s="209"/>
      <c r="NJI98" s="208"/>
      <c r="NJN98" s="209"/>
      <c r="NJO98" s="209"/>
      <c r="NJP98" s="209"/>
      <c r="NJQ98" s="210"/>
      <c r="NJR98" s="211"/>
      <c r="NJS98" s="209"/>
      <c r="NJU98" s="208"/>
      <c r="NJZ98" s="209"/>
      <c r="NKA98" s="209"/>
      <c r="NKB98" s="209"/>
      <c r="NKC98" s="210"/>
      <c r="NKD98" s="211"/>
      <c r="NKE98" s="209"/>
      <c r="NKG98" s="208"/>
      <c r="NKL98" s="209"/>
      <c r="NKM98" s="209"/>
      <c r="NKN98" s="209"/>
      <c r="NKO98" s="210"/>
      <c r="NKP98" s="211"/>
      <c r="NKQ98" s="209"/>
      <c r="NKS98" s="208"/>
      <c r="NKX98" s="209"/>
      <c r="NKY98" s="209"/>
      <c r="NKZ98" s="209"/>
      <c r="NLA98" s="210"/>
      <c r="NLB98" s="211"/>
      <c r="NLC98" s="209"/>
      <c r="NLE98" s="208"/>
      <c r="NLJ98" s="209"/>
      <c r="NLK98" s="209"/>
      <c r="NLL98" s="209"/>
      <c r="NLM98" s="210"/>
      <c r="NLN98" s="211"/>
      <c r="NLO98" s="209"/>
      <c r="NLQ98" s="208"/>
      <c r="NLV98" s="209"/>
      <c r="NLW98" s="209"/>
      <c r="NLX98" s="209"/>
      <c r="NLY98" s="210"/>
      <c r="NLZ98" s="211"/>
      <c r="NMA98" s="209"/>
      <c r="NMC98" s="208"/>
      <c r="NMH98" s="209"/>
      <c r="NMI98" s="209"/>
      <c r="NMJ98" s="209"/>
      <c r="NMK98" s="210"/>
      <c r="NML98" s="211"/>
      <c r="NMM98" s="209"/>
      <c r="NMO98" s="208"/>
      <c r="NMT98" s="209"/>
      <c r="NMU98" s="209"/>
      <c r="NMV98" s="209"/>
      <c r="NMW98" s="210"/>
      <c r="NMX98" s="211"/>
      <c r="NMY98" s="209"/>
      <c r="NNA98" s="208"/>
      <c r="NNF98" s="209"/>
      <c r="NNG98" s="209"/>
      <c r="NNH98" s="209"/>
      <c r="NNI98" s="210"/>
      <c r="NNJ98" s="211"/>
      <c r="NNK98" s="209"/>
      <c r="NNM98" s="208"/>
      <c r="NNR98" s="209"/>
      <c r="NNS98" s="209"/>
      <c r="NNT98" s="209"/>
      <c r="NNU98" s="210"/>
      <c r="NNV98" s="211"/>
      <c r="NNW98" s="209"/>
      <c r="NNY98" s="208"/>
      <c r="NOD98" s="209"/>
      <c r="NOE98" s="209"/>
      <c r="NOF98" s="209"/>
      <c r="NOG98" s="210"/>
      <c r="NOH98" s="211"/>
      <c r="NOI98" s="209"/>
      <c r="NOK98" s="208"/>
      <c r="NOP98" s="209"/>
      <c r="NOQ98" s="209"/>
      <c r="NOR98" s="209"/>
      <c r="NOS98" s="210"/>
      <c r="NOT98" s="211"/>
      <c r="NOU98" s="209"/>
      <c r="NOW98" s="208"/>
      <c r="NPB98" s="209"/>
      <c r="NPC98" s="209"/>
      <c r="NPD98" s="209"/>
      <c r="NPE98" s="210"/>
      <c r="NPF98" s="211"/>
      <c r="NPG98" s="209"/>
      <c r="NPI98" s="208"/>
      <c r="NPN98" s="209"/>
      <c r="NPO98" s="209"/>
      <c r="NPP98" s="209"/>
      <c r="NPQ98" s="210"/>
      <c r="NPR98" s="211"/>
      <c r="NPS98" s="209"/>
      <c r="NPU98" s="208"/>
      <c r="NPZ98" s="209"/>
      <c r="NQA98" s="209"/>
      <c r="NQB98" s="209"/>
      <c r="NQC98" s="210"/>
      <c r="NQD98" s="211"/>
      <c r="NQE98" s="209"/>
      <c r="NQG98" s="208"/>
      <c r="NQL98" s="209"/>
      <c r="NQM98" s="209"/>
      <c r="NQN98" s="209"/>
      <c r="NQO98" s="210"/>
      <c r="NQP98" s="211"/>
      <c r="NQQ98" s="209"/>
      <c r="NQS98" s="208"/>
      <c r="NQX98" s="209"/>
      <c r="NQY98" s="209"/>
      <c r="NQZ98" s="209"/>
      <c r="NRA98" s="210"/>
      <c r="NRB98" s="211"/>
      <c r="NRC98" s="209"/>
      <c r="NRE98" s="208"/>
      <c r="NRJ98" s="209"/>
      <c r="NRK98" s="209"/>
      <c r="NRL98" s="209"/>
      <c r="NRM98" s="210"/>
      <c r="NRN98" s="211"/>
      <c r="NRO98" s="209"/>
      <c r="NRQ98" s="208"/>
      <c r="NRV98" s="209"/>
      <c r="NRW98" s="209"/>
      <c r="NRX98" s="209"/>
      <c r="NRY98" s="210"/>
      <c r="NRZ98" s="211"/>
      <c r="NSA98" s="209"/>
      <c r="NSC98" s="208"/>
      <c r="NSH98" s="209"/>
      <c r="NSI98" s="209"/>
      <c r="NSJ98" s="209"/>
      <c r="NSK98" s="210"/>
      <c r="NSL98" s="211"/>
      <c r="NSM98" s="209"/>
      <c r="NSO98" s="208"/>
      <c r="NST98" s="209"/>
      <c r="NSU98" s="209"/>
      <c r="NSV98" s="209"/>
      <c r="NSW98" s="210"/>
      <c r="NSX98" s="211"/>
      <c r="NSY98" s="209"/>
      <c r="NTA98" s="208"/>
      <c r="NTF98" s="209"/>
      <c r="NTG98" s="209"/>
      <c r="NTH98" s="209"/>
      <c r="NTI98" s="210"/>
      <c r="NTJ98" s="211"/>
      <c r="NTK98" s="209"/>
      <c r="NTM98" s="208"/>
      <c r="NTR98" s="209"/>
      <c r="NTS98" s="209"/>
      <c r="NTT98" s="209"/>
      <c r="NTU98" s="210"/>
      <c r="NTV98" s="211"/>
      <c r="NTW98" s="209"/>
      <c r="NTY98" s="208"/>
      <c r="NUD98" s="209"/>
      <c r="NUE98" s="209"/>
      <c r="NUF98" s="209"/>
      <c r="NUG98" s="210"/>
      <c r="NUH98" s="211"/>
      <c r="NUI98" s="209"/>
      <c r="NUK98" s="208"/>
      <c r="NUP98" s="209"/>
      <c r="NUQ98" s="209"/>
      <c r="NUR98" s="209"/>
      <c r="NUS98" s="210"/>
      <c r="NUT98" s="211"/>
      <c r="NUU98" s="209"/>
      <c r="NUW98" s="208"/>
      <c r="NVB98" s="209"/>
      <c r="NVC98" s="209"/>
      <c r="NVD98" s="209"/>
      <c r="NVE98" s="210"/>
      <c r="NVF98" s="211"/>
      <c r="NVG98" s="209"/>
      <c r="NVI98" s="208"/>
      <c r="NVN98" s="209"/>
      <c r="NVO98" s="209"/>
      <c r="NVP98" s="209"/>
      <c r="NVQ98" s="210"/>
      <c r="NVR98" s="211"/>
      <c r="NVS98" s="209"/>
      <c r="NVU98" s="208"/>
      <c r="NVZ98" s="209"/>
      <c r="NWA98" s="209"/>
      <c r="NWB98" s="209"/>
      <c r="NWC98" s="210"/>
      <c r="NWD98" s="211"/>
      <c r="NWE98" s="209"/>
      <c r="NWG98" s="208"/>
      <c r="NWL98" s="209"/>
      <c r="NWM98" s="209"/>
      <c r="NWN98" s="209"/>
      <c r="NWO98" s="210"/>
      <c r="NWP98" s="211"/>
      <c r="NWQ98" s="209"/>
      <c r="NWS98" s="208"/>
      <c r="NWX98" s="209"/>
      <c r="NWY98" s="209"/>
      <c r="NWZ98" s="209"/>
      <c r="NXA98" s="210"/>
      <c r="NXB98" s="211"/>
      <c r="NXC98" s="209"/>
      <c r="NXE98" s="208"/>
      <c r="NXJ98" s="209"/>
      <c r="NXK98" s="209"/>
      <c r="NXL98" s="209"/>
      <c r="NXM98" s="210"/>
      <c r="NXN98" s="211"/>
      <c r="NXO98" s="209"/>
      <c r="NXQ98" s="208"/>
      <c r="NXV98" s="209"/>
      <c r="NXW98" s="209"/>
      <c r="NXX98" s="209"/>
      <c r="NXY98" s="210"/>
      <c r="NXZ98" s="211"/>
      <c r="NYA98" s="209"/>
      <c r="NYC98" s="208"/>
      <c r="NYH98" s="209"/>
      <c r="NYI98" s="209"/>
      <c r="NYJ98" s="209"/>
      <c r="NYK98" s="210"/>
      <c r="NYL98" s="211"/>
      <c r="NYM98" s="209"/>
      <c r="NYO98" s="208"/>
      <c r="NYT98" s="209"/>
      <c r="NYU98" s="209"/>
      <c r="NYV98" s="209"/>
      <c r="NYW98" s="210"/>
      <c r="NYX98" s="211"/>
      <c r="NYY98" s="209"/>
      <c r="NZA98" s="208"/>
      <c r="NZF98" s="209"/>
      <c r="NZG98" s="209"/>
      <c r="NZH98" s="209"/>
      <c r="NZI98" s="210"/>
      <c r="NZJ98" s="211"/>
      <c r="NZK98" s="209"/>
      <c r="NZM98" s="208"/>
      <c r="NZR98" s="209"/>
      <c r="NZS98" s="209"/>
      <c r="NZT98" s="209"/>
      <c r="NZU98" s="210"/>
      <c r="NZV98" s="211"/>
      <c r="NZW98" s="209"/>
      <c r="NZY98" s="208"/>
      <c r="OAD98" s="209"/>
      <c r="OAE98" s="209"/>
      <c r="OAF98" s="209"/>
      <c r="OAG98" s="210"/>
      <c r="OAH98" s="211"/>
      <c r="OAI98" s="209"/>
      <c r="OAK98" s="208"/>
      <c r="OAP98" s="209"/>
      <c r="OAQ98" s="209"/>
      <c r="OAR98" s="209"/>
      <c r="OAS98" s="210"/>
      <c r="OAT98" s="211"/>
      <c r="OAU98" s="209"/>
      <c r="OAW98" s="208"/>
      <c r="OBB98" s="209"/>
      <c r="OBC98" s="209"/>
      <c r="OBD98" s="209"/>
      <c r="OBE98" s="210"/>
      <c r="OBF98" s="211"/>
      <c r="OBG98" s="209"/>
      <c r="OBI98" s="208"/>
      <c r="OBN98" s="209"/>
      <c r="OBO98" s="209"/>
      <c r="OBP98" s="209"/>
      <c r="OBQ98" s="210"/>
      <c r="OBR98" s="211"/>
      <c r="OBS98" s="209"/>
      <c r="OBU98" s="208"/>
      <c r="OBZ98" s="209"/>
      <c r="OCA98" s="209"/>
      <c r="OCB98" s="209"/>
      <c r="OCC98" s="210"/>
      <c r="OCD98" s="211"/>
      <c r="OCE98" s="209"/>
      <c r="OCG98" s="208"/>
      <c r="OCL98" s="209"/>
      <c r="OCM98" s="209"/>
      <c r="OCN98" s="209"/>
      <c r="OCO98" s="210"/>
      <c r="OCP98" s="211"/>
      <c r="OCQ98" s="209"/>
      <c r="OCS98" s="208"/>
      <c r="OCX98" s="209"/>
      <c r="OCY98" s="209"/>
      <c r="OCZ98" s="209"/>
      <c r="ODA98" s="210"/>
      <c r="ODB98" s="211"/>
      <c r="ODC98" s="209"/>
      <c r="ODE98" s="208"/>
      <c r="ODJ98" s="209"/>
      <c r="ODK98" s="209"/>
      <c r="ODL98" s="209"/>
      <c r="ODM98" s="210"/>
      <c r="ODN98" s="211"/>
      <c r="ODO98" s="209"/>
      <c r="ODQ98" s="208"/>
      <c r="ODV98" s="209"/>
      <c r="ODW98" s="209"/>
      <c r="ODX98" s="209"/>
      <c r="ODY98" s="210"/>
      <c r="ODZ98" s="211"/>
      <c r="OEA98" s="209"/>
      <c r="OEC98" s="208"/>
      <c r="OEH98" s="209"/>
      <c r="OEI98" s="209"/>
      <c r="OEJ98" s="209"/>
      <c r="OEK98" s="210"/>
      <c r="OEL98" s="211"/>
      <c r="OEM98" s="209"/>
      <c r="OEO98" s="208"/>
      <c r="OET98" s="209"/>
      <c r="OEU98" s="209"/>
      <c r="OEV98" s="209"/>
      <c r="OEW98" s="210"/>
      <c r="OEX98" s="211"/>
      <c r="OEY98" s="209"/>
      <c r="OFA98" s="208"/>
      <c r="OFF98" s="209"/>
      <c r="OFG98" s="209"/>
      <c r="OFH98" s="209"/>
      <c r="OFI98" s="210"/>
      <c r="OFJ98" s="211"/>
      <c r="OFK98" s="209"/>
      <c r="OFM98" s="208"/>
      <c r="OFR98" s="209"/>
      <c r="OFS98" s="209"/>
      <c r="OFT98" s="209"/>
      <c r="OFU98" s="210"/>
      <c r="OFV98" s="211"/>
      <c r="OFW98" s="209"/>
      <c r="OFY98" s="208"/>
      <c r="OGD98" s="209"/>
      <c r="OGE98" s="209"/>
      <c r="OGF98" s="209"/>
      <c r="OGG98" s="210"/>
      <c r="OGH98" s="211"/>
      <c r="OGI98" s="209"/>
      <c r="OGK98" s="208"/>
      <c r="OGP98" s="209"/>
      <c r="OGQ98" s="209"/>
      <c r="OGR98" s="209"/>
      <c r="OGS98" s="210"/>
      <c r="OGT98" s="211"/>
      <c r="OGU98" s="209"/>
      <c r="OGW98" s="208"/>
      <c r="OHB98" s="209"/>
      <c r="OHC98" s="209"/>
      <c r="OHD98" s="209"/>
      <c r="OHE98" s="210"/>
      <c r="OHF98" s="211"/>
      <c r="OHG98" s="209"/>
      <c r="OHI98" s="208"/>
      <c r="OHN98" s="209"/>
      <c r="OHO98" s="209"/>
      <c r="OHP98" s="209"/>
      <c r="OHQ98" s="210"/>
      <c r="OHR98" s="211"/>
      <c r="OHS98" s="209"/>
      <c r="OHU98" s="208"/>
      <c r="OHZ98" s="209"/>
      <c r="OIA98" s="209"/>
      <c r="OIB98" s="209"/>
      <c r="OIC98" s="210"/>
      <c r="OID98" s="211"/>
      <c r="OIE98" s="209"/>
      <c r="OIG98" s="208"/>
      <c r="OIL98" s="209"/>
      <c r="OIM98" s="209"/>
      <c r="OIN98" s="209"/>
      <c r="OIO98" s="210"/>
      <c r="OIP98" s="211"/>
      <c r="OIQ98" s="209"/>
      <c r="OIS98" s="208"/>
      <c r="OIX98" s="209"/>
      <c r="OIY98" s="209"/>
      <c r="OIZ98" s="209"/>
      <c r="OJA98" s="210"/>
      <c r="OJB98" s="211"/>
      <c r="OJC98" s="209"/>
      <c r="OJE98" s="208"/>
      <c r="OJJ98" s="209"/>
      <c r="OJK98" s="209"/>
      <c r="OJL98" s="209"/>
      <c r="OJM98" s="210"/>
      <c r="OJN98" s="211"/>
      <c r="OJO98" s="209"/>
      <c r="OJQ98" s="208"/>
      <c r="OJV98" s="209"/>
      <c r="OJW98" s="209"/>
      <c r="OJX98" s="209"/>
      <c r="OJY98" s="210"/>
      <c r="OJZ98" s="211"/>
      <c r="OKA98" s="209"/>
      <c r="OKC98" s="208"/>
      <c r="OKH98" s="209"/>
      <c r="OKI98" s="209"/>
      <c r="OKJ98" s="209"/>
      <c r="OKK98" s="210"/>
      <c r="OKL98" s="211"/>
      <c r="OKM98" s="209"/>
      <c r="OKO98" s="208"/>
      <c r="OKT98" s="209"/>
      <c r="OKU98" s="209"/>
      <c r="OKV98" s="209"/>
      <c r="OKW98" s="210"/>
      <c r="OKX98" s="211"/>
      <c r="OKY98" s="209"/>
      <c r="OLA98" s="208"/>
      <c r="OLF98" s="209"/>
      <c r="OLG98" s="209"/>
      <c r="OLH98" s="209"/>
      <c r="OLI98" s="210"/>
      <c r="OLJ98" s="211"/>
      <c r="OLK98" s="209"/>
      <c r="OLM98" s="208"/>
      <c r="OLR98" s="209"/>
      <c r="OLS98" s="209"/>
      <c r="OLT98" s="209"/>
      <c r="OLU98" s="210"/>
      <c r="OLV98" s="211"/>
      <c r="OLW98" s="209"/>
      <c r="OLY98" s="208"/>
      <c r="OMD98" s="209"/>
      <c r="OME98" s="209"/>
      <c r="OMF98" s="209"/>
      <c r="OMG98" s="210"/>
      <c r="OMH98" s="211"/>
      <c r="OMI98" s="209"/>
      <c r="OMK98" s="208"/>
      <c r="OMP98" s="209"/>
      <c r="OMQ98" s="209"/>
      <c r="OMR98" s="209"/>
      <c r="OMS98" s="210"/>
      <c r="OMT98" s="211"/>
      <c r="OMU98" s="209"/>
      <c r="OMW98" s="208"/>
      <c r="ONB98" s="209"/>
      <c r="ONC98" s="209"/>
      <c r="OND98" s="209"/>
      <c r="ONE98" s="210"/>
      <c r="ONF98" s="211"/>
      <c r="ONG98" s="209"/>
      <c r="ONI98" s="208"/>
      <c r="ONN98" s="209"/>
      <c r="ONO98" s="209"/>
      <c r="ONP98" s="209"/>
      <c r="ONQ98" s="210"/>
      <c r="ONR98" s="211"/>
      <c r="ONS98" s="209"/>
      <c r="ONU98" s="208"/>
      <c r="ONZ98" s="209"/>
      <c r="OOA98" s="209"/>
      <c r="OOB98" s="209"/>
      <c r="OOC98" s="210"/>
      <c r="OOD98" s="211"/>
      <c r="OOE98" s="209"/>
      <c r="OOG98" s="208"/>
      <c r="OOL98" s="209"/>
      <c r="OOM98" s="209"/>
      <c r="OON98" s="209"/>
      <c r="OOO98" s="210"/>
      <c r="OOP98" s="211"/>
      <c r="OOQ98" s="209"/>
      <c r="OOS98" s="208"/>
      <c r="OOX98" s="209"/>
      <c r="OOY98" s="209"/>
      <c r="OOZ98" s="209"/>
      <c r="OPA98" s="210"/>
      <c r="OPB98" s="211"/>
      <c r="OPC98" s="209"/>
      <c r="OPE98" s="208"/>
      <c r="OPJ98" s="209"/>
      <c r="OPK98" s="209"/>
      <c r="OPL98" s="209"/>
      <c r="OPM98" s="210"/>
      <c r="OPN98" s="211"/>
      <c r="OPO98" s="209"/>
      <c r="OPQ98" s="208"/>
      <c r="OPV98" s="209"/>
      <c r="OPW98" s="209"/>
      <c r="OPX98" s="209"/>
      <c r="OPY98" s="210"/>
      <c r="OPZ98" s="211"/>
      <c r="OQA98" s="209"/>
      <c r="OQC98" s="208"/>
      <c r="OQH98" s="209"/>
      <c r="OQI98" s="209"/>
      <c r="OQJ98" s="209"/>
      <c r="OQK98" s="210"/>
      <c r="OQL98" s="211"/>
      <c r="OQM98" s="209"/>
      <c r="OQO98" s="208"/>
      <c r="OQT98" s="209"/>
      <c r="OQU98" s="209"/>
      <c r="OQV98" s="209"/>
      <c r="OQW98" s="210"/>
      <c r="OQX98" s="211"/>
      <c r="OQY98" s="209"/>
      <c r="ORA98" s="208"/>
      <c r="ORF98" s="209"/>
      <c r="ORG98" s="209"/>
      <c r="ORH98" s="209"/>
      <c r="ORI98" s="210"/>
      <c r="ORJ98" s="211"/>
      <c r="ORK98" s="209"/>
      <c r="ORM98" s="208"/>
      <c r="ORR98" s="209"/>
      <c r="ORS98" s="209"/>
      <c r="ORT98" s="209"/>
      <c r="ORU98" s="210"/>
      <c r="ORV98" s="211"/>
      <c r="ORW98" s="209"/>
      <c r="ORY98" s="208"/>
      <c r="OSD98" s="209"/>
      <c r="OSE98" s="209"/>
      <c r="OSF98" s="209"/>
      <c r="OSG98" s="210"/>
      <c r="OSH98" s="211"/>
      <c r="OSI98" s="209"/>
      <c r="OSK98" s="208"/>
      <c r="OSP98" s="209"/>
      <c r="OSQ98" s="209"/>
      <c r="OSR98" s="209"/>
      <c r="OSS98" s="210"/>
      <c r="OST98" s="211"/>
      <c r="OSU98" s="209"/>
      <c r="OSW98" s="208"/>
      <c r="OTB98" s="209"/>
      <c r="OTC98" s="209"/>
      <c r="OTD98" s="209"/>
      <c r="OTE98" s="210"/>
      <c r="OTF98" s="211"/>
      <c r="OTG98" s="209"/>
      <c r="OTI98" s="208"/>
      <c r="OTN98" s="209"/>
      <c r="OTO98" s="209"/>
      <c r="OTP98" s="209"/>
      <c r="OTQ98" s="210"/>
      <c r="OTR98" s="211"/>
      <c r="OTS98" s="209"/>
      <c r="OTU98" s="208"/>
      <c r="OTZ98" s="209"/>
      <c r="OUA98" s="209"/>
      <c r="OUB98" s="209"/>
      <c r="OUC98" s="210"/>
      <c r="OUD98" s="211"/>
      <c r="OUE98" s="209"/>
      <c r="OUG98" s="208"/>
      <c r="OUL98" s="209"/>
      <c r="OUM98" s="209"/>
      <c r="OUN98" s="209"/>
      <c r="OUO98" s="210"/>
      <c r="OUP98" s="211"/>
      <c r="OUQ98" s="209"/>
      <c r="OUS98" s="208"/>
      <c r="OUX98" s="209"/>
      <c r="OUY98" s="209"/>
      <c r="OUZ98" s="209"/>
      <c r="OVA98" s="210"/>
      <c r="OVB98" s="211"/>
      <c r="OVC98" s="209"/>
      <c r="OVE98" s="208"/>
      <c r="OVJ98" s="209"/>
      <c r="OVK98" s="209"/>
      <c r="OVL98" s="209"/>
      <c r="OVM98" s="210"/>
      <c r="OVN98" s="211"/>
      <c r="OVO98" s="209"/>
      <c r="OVQ98" s="208"/>
      <c r="OVV98" s="209"/>
      <c r="OVW98" s="209"/>
      <c r="OVX98" s="209"/>
      <c r="OVY98" s="210"/>
      <c r="OVZ98" s="211"/>
      <c r="OWA98" s="209"/>
      <c r="OWC98" s="208"/>
      <c r="OWH98" s="209"/>
      <c r="OWI98" s="209"/>
      <c r="OWJ98" s="209"/>
      <c r="OWK98" s="210"/>
      <c r="OWL98" s="211"/>
      <c r="OWM98" s="209"/>
      <c r="OWO98" s="208"/>
      <c r="OWT98" s="209"/>
      <c r="OWU98" s="209"/>
      <c r="OWV98" s="209"/>
      <c r="OWW98" s="210"/>
      <c r="OWX98" s="211"/>
      <c r="OWY98" s="209"/>
      <c r="OXA98" s="208"/>
      <c r="OXF98" s="209"/>
      <c r="OXG98" s="209"/>
      <c r="OXH98" s="209"/>
      <c r="OXI98" s="210"/>
      <c r="OXJ98" s="211"/>
      <c r="OXK98" s="209"/>
      <c r="OXM98" s="208"/>
      <c r="OXR98" s="209"/>
      <c r="OXS98" s="209"/>
      <c r="OXT98" s="209"/>
      <c r="OXU98" s="210"/>
      <c r="OXV98" s="211"/>
      <c r="OXW98" s="209"/>
      <c r="OXY98" s="208"/>
      <c r="OYD98" s="209"/>
      <c r="OYE98" s="209"/>
      <c r="OYF98" s="209"/>
      <c r="OYG98" s="210"/>
      <c r="OYH98" s="211"/>
      <c r="OYI98" s="209"/>
      <c r="OYK98" s="208"/>
      <c r="OYP98" s="209"/>
      <c r="OYQ98" s="209"/>
      <c r="OYR98" s="209"/>
      <c r="OYS98" s="210"/>
      <c r="OYT98" s="211"/>
      <c r="OYU98" s="209"/>
      <c r="OYW98" s="208"/>
      <c r="OZB98" s="209"/>
      <c r="OZC98" s="209"/>
      <c r="OZD98" s="209"/>
      <c r="OZE98" s="210"/>
      <c r="OZF98" s="211"/>
      <c r="OZG98" s="209"/>
      <c r="OZI98" s="208"/>
      <c r="OZN98" s="209"/>
      <c r="OZO98" s="209"/>
      <c r="OZP98" s="209"/>
      <c r="OZQ98" s="210"/>
      <c r="OZR98" s="211"/>
      <c r="OZS98" s="209"/>
      <c r="OZU98" s="208"/>
      <c r="OZZ98" s="209"/>
      <c r="PAA98" s="209"/>
      <c r="PAB98" s="209"/>
      <c r="PAC98" s="210"/>
      <c r="PAD98" s="211"/>
      <c r="PAE98" s="209"/>
      <c r="PAG98" s="208"/>
      <c r="PAL98" s="209"/>
      <c r="PAM98" s="209"/>
      <c r="PAN98" s="209"/>
      <c r="PAO98" s="210"/>
      <c r="PAP98" s="211"/>
      <c r="PAQ98" s="209"/>
      <c r="PAS98" s="208"/>
      <c r="PAX98" s="209"/>
      <c r="PAY98" s="209"/>
      <c r="PAZ98" s="209"/>
      <c r="PBA98" s="210"/>
      <c r="PBB98" s="211"/>
      <c r="PBC98" s="209"/>
      <c r="PBE98" s="208"/>
      <c r="PBJ98" s="209"/>
      <c r="PBK98" s="209"/>
      <c r="PBL98" s="209"/>
      <c r="PBM98" s="210"/>
      <c r="PBN98" s="211"/>
      <c r="PBO98" s="209"/>
      <c r="PBQ98" s="208"/>
      <c r="PBV98" s="209"/>
      <c r="PBW98" s="209"/>
      <c r="PBX98" s="209"/>
      <c r="PBY98" s="210"/>
      <c r="PBZ98" s="211"/>
      <c r="PCA98" s="209"/>
      <c r="PCC98" s="208"/>
      <c r="PCH98" s="209"/>
      <c r="PCI98" s="209"/>
      <c r="PCJ98" s="209"/>
      <c r="PCK98" s="210"/>
      <c r="PCL98" s="211"/>
      <c r="PCM98" s="209"/>
      <c r="PCO98" s="208"/>
      <c r="PCT98" s="209"/>
      <c r="PCU98" s="209"/>
      <c r="PCV98" s="209"/>
      <c r="PCW98" s="210"/>
      <c r="PCX98" s="211"/>
      <c r="PCY98" s="209"/>
      <c r="PDA98" s="208"/>
      <c r="PDF98" s="209"/>
      <c r="PDG98" s="209"/>
      <c r="PDH98" s="209"/>
      <c r="PDI98" s="210"/>
      <c r="PDJ98" s="211"/>
      <c r="PDK98" s="209"/>
      <c r="PDM98" s="208"/>
      <c r="PDR98" s="209"/>
      <c r="PDS98" s="209"/>
      <c r="PDT98" s="209"/>
      <c r="PDU98" s="210"/>
      <c r="PDV98" s="211"/>
      <c r="PDW98" s="209"/>
      <c r="PDY98" s="208"/>
      <c r="PED98" s="209"/>
      <c r="PEE98" s="209"/>
      <c r="PEF98" s="209"/>
      <c r="PEG98" s="210"/>
      <c r="PEH98" s="211"/>
      <c r="PEI98" s="209"/>
      <c r="PEK98" s="208"/>
      <c r="PEP98" s="209"/>
      <c r="PEQ98" s="209"/>
      <c r="PER98" s="209"/>
      <c r="PES98" s="210"/>
      <c r="PET98" s="211"/>
      <c r="PEU98" s="209"/>
      <c r="PEW98" s="208"/>
      <c r="PFB98" s="209"/>
      <c r="PFC98" s="209"/>
      <c r="PFD98" s="209"/>
      <c r="PFE98" s="210"/>
      <c r="PFF98" s="211"/>
      <c r="PFG98" s="209"/>
      <c r="PFI98" s="208"/>
      <c r="PFN98" s="209"/>
      <c r="PFO98" s="209"/>
      <c r="PFP98" s="209"/>
      <c r="PFQ98" s="210"/>
      <c r="PFR98" s="211"/>
      <c r="PFS98" s="209"/>
      <c r="PFU98" s="208"/>
      <c r="PFZ98" s="209"/>
      <c r="PGA98" s="209"/>
      <c r="PGB98" s="209"/>
      <c r="PGC98" s="210"/>
      <c r="PGD98" s="211"/>
      <c r="PGE98" s="209"/>
      <c r="PGG98" s="208"/>
      <c r="PGL98" s="209"/>
      <c r="PGM98" s="209"/>
      <c r="PGN98" s="209"/>
      <c r="PGO98" s="210"/>
      <c r="PGP98" s="211"/>
      <c r="PGQ98" s="209"/>
      <c r="PGS98" s="208"/>
      <c r="PGX98" s="209"/>
      <c r="PGY98" s="209"/>
      <c r="PGZ98" s="209"/>
      <c r="PHA98" s="210"/>
      <c r="PHB98" s="211"/>
      <c r="PHC98" s="209"/>
      <c r="PHE98" s="208"/>
      <c r="PHJ98" s="209"/>
      <c r="PHK98" s="209"/>
      <c r="PHL98" s="209"/>
      <c r="PHM98" s="210"/>
      <c r="PHN98" s="211"/>
      <c r="PHO98" s="209"/>
      <c r="PHQ98" s="208"/>
      <c r="PHV98" s="209"/>
      <c r="PHW98" s="209"/>
      <c r="PHX98" s="209"/>
      <c r="PHY98" s="210"/>
      <c r="PHZ98" s="211"/>
      <c r="PIA98" s="209"/>
      <c r="PIC98" s="208"/>
      <c r="PIH98" s="209"/>
      <c r="PII98" s="209"/>
      <c r="PIJ98" s="209"/>
      <c r="PIK98" s="210"/>
      <c r="PIL98" s="211"/>
      <c r="PIM98" s="209"/>
      <c r="PIO98" s="208"/>
      <c r="PIT98" s="209"/>
      <c r="PIU98" s="209"/>
      <c r="PIV98" s="209"/>
      <c r="PIW98" s="210"/>
      <c r="PIX98" s="211"/>
      <c r="PIY98" s="209"/>
      <c r="PJA98" s="208"/>
      <c r="PJF98" s="209"/>
      <c r="PJG98" s="209"/>
      <c r="PJH98" s="209"/>
      <c r="PJI98" s="210"/>
      <c r="PJJ98" s="211"/>
      <c r="PJK98" s="209"/>
      <c r="PJM98" s="208"/>
      <c r="PJR98" s="209"/>
      <c r="PJS98" s="209"/>
      <c r="PJT98" s="209"/>
      <c r="PJU98" s="210"/>
      <c r="PJV98" s="211"/>
      <c r="PJW98" s="209"/>
      <c r="PJY98" s="208"/>
      <c r="PKD98" s="209"/>
      <c r="PKE98" s="209"/>
      <c r="PKF98" s="209"/>
      <c r="PKG98" s="210"/>
      <c r="PKH98" s="211"/>
      <c r="PKI98" s="209"/>
      <c r="PKK98" s="208"/>
      <c r="PKP98" s="209"/>
      <c r="PKQ98" s="209"/>
      <c r="PKR98" s="209"/>
      <c r="PKS98" s="210"/>
      <c r="PKT98" s="211"/>
      <c r="PKU98" s="209"/>
      <c r="PKW98" s="208"/>
      <c r="PLB98" s="209"/>
      <c r="PLC98" s="209"/>
      <c r="PLD98" s="209"/>
      <c r="PLE98" s="210"/>
      <c r="PLF98" s="211"/>
      <c r="PLG98" s="209"/>
      <c r="PLI98" s="208"/>
      <c r="PLN98" s="209"/>
      <c r="PLO98" s="209"/>
      <c r="PLP98" s="209"/>
      <c r="PLQ98" s="210"/>
      <c r="PLR98" s="211"/>
      <c r="PLS98" s="209"/>
      <c r="PLU98" s="208"/>
      <c r="PLZ98" s="209"/>
      <c r="PMA98" s="209"/>
      <c r="PMB98" s="209"/>
      <c r="PMC98" s="210"/>
      <c r="PMD98" s="211"/>
      <c r="PME98" s="209"/>
      <c r="PMG98" s="208"/>
      <c r="PML98" s="209"/>
      <c r="PMM98" s="209"/>
      <c r="PMN98" s="209"/>
      <c r="PMO98" s="210"/>
      <c r="PMP98" s="211"/>
      <c r="PMQ98" s="209"/>
      <c r="PMS98" s="208"/>
      <c r="PMX98" s="209"/>
      <c r="PMY98" s="209"/>
      <c r="PMZ98" s="209"/>
      <c r="PNA98" s="210"/>
      <c r="PNB98" s="211"/>
      <c r="PNC98" s="209"/>
      <c r="PNE98" s="208"/>
      <c r="PNJ98" s="209"/>
      <c r="PNK98" s="209"/>
      <c r="PNL98" s="209"/>
      <c r="PNM98" s="210"/>
      <c r="PNN98" s="211"/>
      <c r="PNO98" s="209"/>
      <c r="PNQ98" s="208"/>
      <c r="PNV98" s="209"/>
      <c r="PNW98" s="209"/>
      <c r="PNX98" s="209"/>
      <c r="PNY98" s="210"/>
      <c r="PNZ98" s="211"/>
      <c r="POA98" s="209"/>
      <c r="POC98" s="208"/>
      <c r="POH98" s="209"/>
      <c r="POI98" s="209"/>
      <c r="POJ98" s="209"/>
      <c r="POK98" s="210"/>
      <c r="POL98" s="211"/>
      <c r="POM98" s="209"/>
      <c r="POO98" s="208"/>
      <c r="POT98" s="209"/>
      <c r="POU98" s="209"/>
      <c r="POV98" s="209"/>
      <c r="POW98" s="210"/>
      <c r="POX98" s="211"/>
      <c r="POY98" s="209"/>
      <c r="PPA98" s="208"/>
      <c r="PPF98" s="209"/>
      <c r="PPG98" s="209"/>
      <c r="PPH98" s="209"/>
      <c r="PPI98" s="210"/>
      <c r="PPJ98" s="211"/>
      <c r="PPK98" s="209"/>
      <c r="PPM98" s="208"/>
      <c r="PPR98" s="209"/>
      <c r="PPS98" s="209"/>
      <c r="PPT98" s="209"/>
      <c r="PPU98" s="210"/>
      <c r="PPV98" s="211"/>
      <c r="PPW98" s="209"/>
      <c r="PPY98" s="208"/>
      <c r="PQD98" s="209"/>
      <c r="PQE98" s="209"/>
      <c r="PQF98" s="209"/>
      <c r="PQG98" s="210"/>
      <c r="PQH98" s="211"/>
      <c r="PQI98" s="209"/>
      <c r="PQK98" s="208"/>
      <c r="PQP98" s="209"/>
      <c r="PQQ98" s="209"/>
      <c r="PQR98" s="209"/>
      <c r="PQS98" s="210"/>
      <c r="PQT98" s="211"/>
      <c r="PQU98" s="209"/>
      <c r="PQW98" s="208"/>
      <c r="PRB98" s="209"/>
      <c r="PRC98" s="209"/>
      <c r="PRD98" s="209"/>
      <c r="PRE98" s="210"/>
      <c r="PRF98" s="211"/>
      <c r="PRG98" s="209"/>
      <c r="PRI98" s="208"/>
      <c r="PRN98" s="209"/>
      <c r="PRO98" s="209"/>
      <c r="PRP98" s="209"/>
      <c r="PRQ98" s="210"/>
      <c r="PRR98" s="211"/>
      <c r="PRS98" s="209"/>
      <c r="PRU98" s="208"/>
      <c r="PRZ98" s="209"/>
      <c r="PSA98" s="209"/>
      <c r="PSB98" s="209"/>
      <c r="PSC98" s="210"/>
      <c r="PSD98" s="211"/>
      <c r="PSE98" s="209"/>
      <c r="PSG98" s="208"/>
      <c r="PSL98" s="209"/>
      <c r="PSM98" s="209"/>
      <c r="PSN98" s="209"/>
      <c r="PSO98" s="210"/>
      <c r="PSP98" s="211"/>
      <c r="PSQ98" s="209"/>
      <c r="PSS98" s="208"/>
      <c r="PSX98" s="209"/>
      <c r="PSY98" s="209"/>
      <c r="PSZ98" s="209"/>
      <c r="PTA98" s="210"/>
      <c r="PTB98" s="211"/>
      <c r="PTC98" s="209"/>
      <c r="PTE98" s="208"/>
      <c r="PTJ98" s="209"/>
      <c r="PTK98" s="209"/>
      <c r="PTL98" s="209"/>
      <c r="PTM98" s="210"/>
      <c r="PTN98" s="211"/>
      <c r="PTO98" s="209"/>
      <c r="PTQ98" s="208"/>
      <c r="PTV98" s="209"/>
      <c r="PTW98" s="209"/>
      <c r="PTX98" s="209"/>
      <c r="PTY98" s="210"/>
      <c r="PTZ98" s="211"/>
      <c r="PUA98" s="209"/>
      <c r="PUC98" s="208"/>
      <c r="PUH98" s="209"/>
      <c r="PUI98" s="209"/>
      <c r="PUJ98" s="209"/>
      <c r="PUK98" s="210"/>
      <c r="PUL98" s="211"/>
      <c r="PUM98" s="209"/>
      <c r="PUO98" s="208"/>
      <c r="PUT98" s="209"/>
      <c r="PUU98" s="209"/>
      <c r="PUV98" s="209"/>
      <c r="PUW98" s="210"/>
      <c r="PUX98" s="211"/>
      <c r="PUY98" s="209"/>
      <c r="PVA98" s="208"/>
      <c r="PVF98" s="209"/>
      <c r="PVG98" s="209"/>
      <c r="PVH98" s="209"/>
      <c r="PVI98" s="210"/>
      <c r="PVJ98" s="211"/>
      <c r="PVK98" s="209"/>
      <c r="PVM98" s="208"/>
      <c r="PVR98" s="209"/>
      <c r="PVS98" s="209"/>
      <c r="PVT98" s="209"/>
      <c r="PVU98" s="210"/>
      <c r="PVV98" s="211"/>
      <c r="PVW98" s="209"/>
      <c r="PVY98" s="208"/>
      <c r="PWD98" s="209"/>
      <c r="PWE98" s="209"/>
      <c r="PWF98" s="209"/>
      <c r="PWG98" s="210"/>
      <c r="PWH98" s="211"/>
      <c r="PWI98" s="209"/>
      <c r="PWK98" s="208"/>
      <c r="PWP98" s="209"/>
      <c r="PWQ98" s="209"/>
      <c r="PWR98" s="209"/>
      <c r="PWS98" s="210"/>
      <c r="PWT98" s="211"/>
      <c r="PWU98" s="209"/>
      <c r="PWW98" s="208"/>
      <c r="PXB98" s="209"/>
      <c r="PXC98" s="209"/>
      <c r="PXD98" s="209"/>
      <c r="PXE98" s="210"/>
      <c r="PXF98" s="211"/>
      <c r="PXG98" s="209"/>
      <c r="PXI98" s="208"/>
      <c r="PXN98" s="209"/>
      <c r="PXO98" s="209"/>
      <c r="PXP98" s="209"/>
      <c r="PXQ98" s="210"/>
      <c r="PXR98" s="211"/>
      <c r="PXS98" s="209"/>
      <c r="PXU98" s="208"/>
      <c r="PXZ98" s="209"/>
      <c r="PYA98" s="209"/>
      <c r="PYB98" s="209"/>
      <c r="PYC98" s="210"/>
      <c r="PYD98" s="211"/>
      <c r="PYE98" s="209"/>
      <c r="PYG98" s="208"/>
      <c r="PYL98" s="209"/>
      <c r="PYM98" s="209"/>
      <c r="PYN98" s="209"/>
      <c r="PYO98" s="210"/>
      <c r="PYP98" s="211"/>
      <c r="PYQ98" s="209"/>
      <c r="PYS98" s="208"/>
      <c r="PYX98" s="209"/>
      <c r="PYY98" s="209"/>
      <c r="PYZ98" s="209"/>
      <c r="PZA98" s="210"/>
      <c r="PZB98" s="211"/>
      <c r="PZC98" s="209"/>
      <c r="PZE98" s="208"/>
      <c r="PZJ98" s="209"/>
      <c r="PZK98" s="209"/>
      <c r="PZL98" s="209"/>
      <c r="PZM98" s="210"/>
      <c r="PZN98" s="211"/>
      <c r="PZO98" s="209"/>
      <c r="PZQ98" s="208"/>
      <c r="PZV98" s="209"/>
      <c r="PZW98" s="209"/>
      <c r="PZX98" s="209"/>
      <c r="PZY98" s="210"/>
      <c r="PZZ98" s="211"/>
      <c r="QAA98" s="209"/>
      <c r="QAC98" s="208"/>
      <c r="QAH98" s="209"/>
      <c r="QAI98" s="209"/>
      <c r="QAJ98" s="209"/>
      <c r="QAK98" s="210"/>
      <c r="QAL98" s="211"/>
      <c r="QAM98" s="209"/>
      <c r="QAO98" s="208"/>
      <c r="QAT98" s="209"/>
      <c r="QAU98" s="209"/>
      <c r="QAV98" s="209"/>
      <c r="QAW98" s="210"/>
      <c r="QAX98" s="211"/>
      <c r="QAY98" s="209"/>
      <c r="QBA98" s="208"/>
      <c r="QBF98" s="209"/>
      <c r="QBG98" s="209"/>
      <c r="QBH98" s="209"/>
      <c r="QBI98" s="210"/>
      <c r="QBJ98" s="211"/>
      <c r="QBK98" s="209"/>
      <c r="QBM98" s="208"/>
      <c r="QBR98" s="209"/>
      <c r="QBS98" s="209"/>
      <c r="QBT98" s="209"/>
      <c r="QBU98" s="210"/>
      <c r="QBV98" s="211"/>
      <c r="QBW98" s="209"/>
      <c r="QBY98" s="208"/>
      <c r="QCD98" s="209"/>
      <c r="QCE98" s="209"/>
      <c r="QCF98" s="209"/>
      <c r="QCG98" s="210"/>
      <c r="QCH98" s="211"/>
      <c r="QCI98" s="209"/>
      <c r="QCK98" s="208"/>
      <c r="QCP98" s="209"/>
      <c r="QCQ98" s="209"/>
      <c r="QCR98" s="209"/>
      <c r="QCS98" s="210"/>
      <c r="QCT98" s="211"/>
      <c r="QCU98" s="209"/>
      <c r="QCW98" s="208"/>
      <c r="QDB98" s="209"/>
      <c r="QDC98" s="209"/>
      <c r="QDD98" s="209"/>
      <c r="QDE98" s="210"/>
      <c r="QDF98" s="211"/>
      <c r="QDG98" s="209"/>
      <c r="QDI98" s="208"/>
      <c r="QDN98" s="209"/>
      <c r="QDO98" s="209"/>
      <c r="QDP98" s="209"/>
      <c r="QDQ98" s="210"/>
      <c r="QDR98" s="211"/>
      <c r="QDS98" s="209"/>
      <c r="QDU98" s="208"/>
      <c r="QDZ98" s="209"/>
      <c r="QEA98" s="209"/>
      <c r="QEB98" s="209"/>
      <c r="QEC98" s="210"/>
      <c r="QED98" s="211"/>
      <c r="QEE98" s="209"/>
      <c r="QEG98" s="208"/>
      <c r="QEL98" s="209"/>
      <c r="QEM98" s="209"/>
      <c r="QEN98" s="209"/>
      <c r="QEO98" s="210"/>
      <c r="QEP98" s="211"/>
      <c r="QEQ98" s="209"/>
      <c r="QES98" s="208"/>
      <c r="QEX98" s="209"/>
      <c r="QEY98" s="209"/>
      <c r="QEZ98" s="209"/>
      <c r="QFA98" s="210"/>
      <c r="QFB98" s="211"/>
      <c r="QFC98" s="209"/>
      <c r="QFE98" s="208"/>
      <c r="QFJ98" s="209"/>
      <c r="QFK98" s="209"/>
      <c r="QFL98" s="209"/>
      <c r="QFM98" s="210"/>
      <c r="QFN98" s="211"/>
      <c r="QFO98" s="209"/>
      <c r="QFQ98" s="208"/>
      <c r="QFV98" s="209"/>
      <c r="QFW98" s="209"/>
      <c r="QFX98" s="209"/>
      <c r="QFY98" s="210"/>
      <c r="QFZ98" s="211"/>
      <c r="QGA98" s="209"/>
      <c r="QGC98" s="208"/>
      <c r="QGH98" s="209"/>
      <c r="QGI98" s="209"/>
      <c r="QGJ98" s="209"/>
      <c r="QGK98" s="210"/>
      <c r="QGL98" s="211"/>
      <c r="QGM98" s="209"/>
      <c r="QGO98" s="208"/>
      <c r="QGT98" s="209"/>
      <c r="QGU98" s="209"/>
      <c r="QGV98" s="209"/>
      <c r="QGW98" s="210"/>
      <c r="QGX98" s="211"/>
      <c r="QGY98" s="209"/>
      <c r="QHA98" s="208"/>
      <c r="QHF98" s="209"/>
      <c r="QHG98" s="209"/>
      <c r="QHH98" s="209"/>
      <c r="QHI98" s="210"/>
      <c r="QHJ98" s="211"/>
      <c r="QHK98" s="209"/>
      <c r="QHM98" s="208"/>
      <c r="QHR98" s="209"/>
      <c r="QHS98" s="209"/>
      <c r="QHT98" s="209"/>
      <c r="QHU98" s="210"/>
      <c r="QHV98" s="211"/>
      <c r="QHW98" s="209"/>
      <c r="QHY98" s="208"/>
      <c r="QID98" s="209"/>
      <c r="QIE98" s="209"/>
      <c r="QIF98" s="209"/>
      <c r="QIG98" s="210"/>
      <c r="QIH98" s="211"/>
      <c r="QII98" s="209"/>
      <c r="QIK98" s="208"/>
      <c r="QIP98" s="209"/>
      <c r="QIQ98" s="209"/>
      <c r="QIR98" s="209"/>
      <c r="QIS98" s="210"/>
      <c r="QIT98" s="211"/>
      <c r="QIU98" s="209"/>
      <c r="QIW98" s="208"/>
      <c r="QJB98" s="209"/>
      <c r="QJC98" s="209"/>
      <c r="QJD98" s="209"/>
      <c r="QJE98" s="210"/>
      <c r="QJF98" s="211"/>
      <c r="QJG98" s="209"/>
      <c r="QJI98" s="208"/>
      <c r="QJN98" s="209"/>
      <c r="QJO98" s="209"/>
      <c r="QJP98" s="209"/>
      <c r="QJQ98" s="210"/>
      <c r="QJR98" s="211"/>
      <c r="QJS98" s="209"/>
      <c r="QJU98" s="208"/>
      <c r="QJZ98" s="209"/>
      <c r="QKA98" s="209"/>
      <c r="QKB98" s="209"/>
      <c r="QKC98" s="210"/>
      <c r="QKD98" s="211"/>
      <c r="QKE98" s="209"/>
      <c r="QKG98" s="208"/>
      <c r="QKL98" s="209"/>
      <c r="QKM98" s="209"/>
      <c r="QKN98" s="209"/>
      <c r="QKO98" s="210"/>
      <c r="QKP98" s="211"/>
      <c r="QKQ98" s="209"/>
      <c r="QKS98" s="208"/>
      <c r="QKX98" s="209"/>
      <c r="QKY98" s="209"/>
      <c r="QKZ98" s="209"/>
      <c r="QLA98" s="210"/>
      <c r="QLB98" s="211"/>
      <c r="QLC98" s="209"/>
      <c r="QLE98" s="208"/>
      <c r="QLJ98" s="209"/>
      <c r="QLK98" s="209"/>
      <c r="QLL98" s="209"/>
      <c r="QLM98" s="210"/>
      <c r="QLN98" s="211"/>
      <c r="QLO98" s="209"/>
      <c r="QLQ98" s="208"/>
      <c r="QLV98" s="209"/>
      <c r="QLW98" s="209"/>
      <c r="QLX98" s="209"/>
      <c r="QLY98" s="210"/>
      <c r="QLZ98" s="211"/>
      <c r="QMA98" s="209"/>
      <c r="QMC98" s="208"/>
      <c r="QMH98" s="209"/>
      <c r="QMI98" s="209"/>
      <c r="QMJ98" s="209"/>
      <c r="QMK98" s="210"/>
      <c r="QML98" s="211"/>
      <c r="QMM98" s="209"/>
      <c r="QMO98" s="208"/>
      <c r="QMT98" s="209"/>
      <c r="QMU98" s="209"/>
      <c r="QMV98" s="209"/>
      <c r="QMW98" s="210"/>
      <c r="QMX98" s="211"/>
      <c r="QMY98" s="209"/>
      <c r="QNA98" s="208"/>
      <c r="QNF98" s="209"/>
      <c r="QNG98" s="209"/>
      <c r="QNH98" s="209"/>
      <c r="QNI98" s="210"/>
      <c r="QNJ98" s="211"/>
      <c r="QNK98" s="209"/>
      <c r="QNM98" s="208"/>
      <c r="QNR98" s="209"/>
      <c r="QNS98" s="209"/>
      <c r="QNT98" s="209"/>
      <c r="QNU98" s="210"/>
      <c r="QNV98" s="211"/>
      <c r="QNW98" s="209"/>
      <c r="QNY98" s="208"/>
      <c r="QOD98" s="209"/>
      <c r="QOE98" s="209"/>
      <c r="QOF98" s="209"/>
      <c r="QOG98" s="210"/>
      <c r="QOH98" s="211"/>
      <c r="QOI98" s="209"/>
      <c r="QOK98" s="208"/>
      <c r="QOP98" s="209"/>
      <c r="QOQ98" s="209"/>
      <c r="QOR98" s="209"/>
      <c r="QOS98" s="210"/>
      <c r="QOT98" s="211"/>
      <c r="QOU98" s="209"/>
      <c r="QOW98" s="208"/>
      <c r="QPB98" s="209"/>
      <c r="QPC98" s="209"/>
      <c r="QPD98" s="209"/>
      <c r="QPE98" s="210"/>
      <c r="QPF98" s="211"/>
      <c r="QPG98" s="209"/>
      <c r="QPI98" s="208"/>
      <c r="QPN98" s="209"/>
      <c r="QPO98" s="209"/>
      <c r="QPP98" s="209"/>
      <c r="QPQ98" s="210"/>
      <c r="QPR98" s="211"/>
      <c r="QPS98" s="209"/>
      <c r="QPU98" s="208"/>
      <c r="QPZ98" s="209"/>
      <c r="QQA98" s="209"/>
      <c r="QQB98" s="209"/>
      <c r="QQC98" s="210"/>
      <c r="QQD98" s="211"/>
      <c r="QQE98" s="209"/>
      <c r="QQG98" s="208"/>
      <c r="QQL98" s="209"/>
      <c r="QQM98" s="209"/>
      <c r="QQN98" s="209"/>
      <c r="QQO98" s="210"/>
      <c r="QQP98" s="211"/>
      <c r="QQQ98" s="209"/>
      <c r="QQS98" s="208"/>
      <c r="QQX98" s="209"/>
      <c r="QQY98" s="209"/>
      <c r="QQZ98" s="209"/>
      <c r="QRA98" s="210"/>
      <c r="QRB98" s="211"/>
      <c r="QRC98" s="209"/>
      <c r="QRE98" s="208"/>
      <c r="QRJ98" s="209"/>
      <c r="QRK98" s="209"/>
      <c r="QRL98" s="209"/>
      <c r="QRM98" s="210"/>
      <c r="QRN98" s="211"/>
      <c r="QRO98" s="209"/>
      <c r="QRQ98" s="208"/>
      <c r="QRV98" s="209"/>
      <c r="QRW98" s="209"/>
      <c r="QRX98" s="209"/>
      <c r="QRY98" s="210"/>
      <c r="QRZ98" s="211"/>
      <c r="QSA98" s="209"/>
      <c r="QSC98" s="208"/>
      <c r="QSH98" s="209"/>
      <c r="QSI98" s="209"/>
      <c r="QSJ98" s="209"/>
      <c r="QSK98" s="210"/>
      <c r="QSL98" s="211"/>
      <c r="QSM98" s="209"/>
      <c r="QSO98" s="208"/>
      <c r="QST98" s="209"/>
      <c r="QSU98" s="209"/>
      <c r="QSV98" s="209"/>
      <c r="QSW98" s="210"/>
      <c r="QSX98" s="211"/>
      <c r="QSY98" s="209"/>
      <c r="QTA98" s="208"/>
      <c r="QTF98" s="209"/>
      <c r="QTG98" s="209"/>
      <c r="QTH98" s="209"/>
      <c r="QTI98" s="210"/>
      <c r="QTJ98" s="211"/>
      <c r="QTK98" s="209"/>
      <c r="QTM98" s="208"/>
      <c r="QTR98" s="209"/>
      <c r="QTS98" s="209"/>
      <c r="QTT98" s="209"/>
      <c r="QTU98" s="210"/>
      <c r="QTV98" s="211"/>
      <c r="QTW98" s="209"/>
      <c r="QTY98" s="208"/>
      <c r="QUD98" s="209"/>
      <c r="QUE98" s="209"/>
      <c r="QUF98" s="209"/>
      <c r="QUG98" s="210"/>
      <c r="QUH98" s="211"/>
      <c r="QUI98" s="209"/>
      <c r="QUK98" s="208"/>
      <c r="QUP98" s="209"/>
      <c r="QUQ98" s="209"/>
      <c r="QUR98" s="209"/>
      <c r="QUS98" s="210"/>
      <c r="QUT98" s="211"/>
      <c r="QUU98" s="209"/>
      <c r="QUW98" s="208"/>
      <c r="QVB98" s="209"/>
      <c r="QVC98" s="209"/>
      <c r="QVD98" s="209"/>
      <c r="QVE98" s="210"/>
      <c r="QVF98" s="211"/>
      <c r="QVG98" s="209"/>
      <c r="QVI98" s="208"/>
      <c r="QVN98" s="209"/>
      <c r="QVO98" s="209"/>
      <c r="QVP98" s="209"/>
      <c r="QVQ98" s="210"/>
      <c r="QVR98" s="211"/>
      <c r="QVS98" s="209"/>
      <c r="QVU98" s="208"/>
      <c r="QVZ98" s="209"/>
      <c r="QWA98" s="209"/>
      <c r="QWB98" s="209"/>
      <c r="QWC98" s="210"/>
      <c r="QWD98" s="211"/>
      <c r="QWE98" s="209"/>
      <c r="QWG98" s="208"/>
      <c r="QWL98" s="209"/>
      <c r="QWM98" s="209"/>
      <c r="QWN98" s="209"/>
      <c r="QWO98" s="210"/>
      <c r="QWP98" s="211"/>
      <c r="QWQ98" s="209"/>
      <c r="QWS98" s="208"/>
      <c r="QWX98" s="209"/>
      <c r="QWY98" s="209"/>
      <c r="QWZ98" s="209"/>
      <c r="QXA98" s="210"/>
      <c r="QXB98" s="211"/>
      <c r="QXC98" s="209"/>
      <c r="QXE98" s="208"/>
      <c r="QXJ98" s="209"/>
      <c r="QXK98" s="209"/>
      <c r="QXL98" s="209"/>
      <c r="QXM98" s="210"/>
      <c r="QXN98" s="211"/>
      <c r="QXO98" s="209"/>
      <c r="QXQ98" s="208"/>
      <c r="QXV98" s="209"/>
      <c r="QXW98" s="209"/>
      <c r="QXX98" s="209"/>
      <c r="QXY98" s="210"/>
      <c r="QXZ98" s="211"/>
      <c r="QYA98" s="209"/>
      <c r="QYC98" s="208"/>
      <c r="QYH98" s="209"/>
      <c r="QYI98" s="209"/>
      <c r="QYJ98" s="209"/>
      <c r="QYK98" s="210"/>
      <c r="QYL98" s="211"/>
      <c r="QYM98" s="209"/>
      <c r="QYO98" s="208"/>
      <c r="QYT98" s="209"/>
      <c r="QYU98" s="209"/>
      <c r="QYV98" s="209"/>
      <c r="QYW98" s="210"/>
      <c r="QYX98" s="211"/>
      <c r="QYY98" s="209"/>
      <c r="QZA98" s="208"/>
      <c r="QZF98" s="209"/>
      <c r="QZG98" s="209"/>
      <c r="QZH98" s="209"/>
      <c r="QZI98" s="210"/>
      <c r="QZJ98" s="211"/>
      <c r="QZK98" s="209"/>
      <c r="QZM98" s="208"/>
      <c r="QZR98" s="209"/>
      <c r="QZS98" s="209"/>
      <c r="QZT98" s="209"/>
      <c r="QZU98" s="210"/>
      <c r="QZV98" s="211"/>
      <c r="QZW98" s="209"/>
      <c r="QZY98" s="208"/>
      <c r="RAD98" s="209"/>
      <c r="RAE98" s="209"/>
      <c r="RAF98" s="209"/>
      <c r="RAG98" s="210"/>
      <c r="RAH98" s="211"/>
      <c r="RAI98" s="209"/>
      <c r="RAK98" s="208"/>
      <c r="RAP98" s="209"/>
      <c r="RAQ98" s="209"/>
      <c r="RAR98" s="209"/>
      <c r="RAS98" s="210"/>
      <c r="RAT98" s="211"/>
      <c r="RAU98" s="209"/>
      <c r="RAW98" s="208"/>
      <c r="RBB98" s="209"/>
      <c r="RBC98" s="209"/>
      <c r="RBD98" s="209"/>
      <c r="RBE98" s="210"/>
      <c r="RBF98" s="211"/>
      <c r="RBG98" s="209"/>
      <c r="RBI98" s="208"/>
      <c r="RBN98" s="209"/>
      <c r="RBO98" s="209"/>
      <c r="RBP98" s="209"/>
      <c r="RBQ98" s="210"/>
      <c r="RBR98" s="211"/>
      <c r="RBS98" s="209"/>
      <c r="RBU98" s="208"/>
      <c r="RBZ98" s="209"/>
      <c r="RCA98" s="209"/>
      <c r="RCB98" s="209"/>
      <c r="RCC98" s="210"/>
      <c r="RCD98" s="211"/>
      <c r="RCE98" s="209"/>
      <c r="RCG98" s="208"/>
      <c r="RCL98" s="209"/>
      <c r="RCM98" s="209"/>
      <c r="RCN98" s="209"/>
      <c r="RCO98" s="210"/>
      <c r="RCP98" s="211"/>
      <c r="RCQ98" s="209"/>
      <c r="RCS98" s="208"/>
      <c r="RCX98" s="209"/>
      <c r="RCY98" s="209"/>
      <c r="RCZ98" s="209"/>
      <c r="RDA98" s="210"/>
      <c r="RDB98" s="211"/>
      <c r="RDC98" s="209"/>
      <c r="RDE98" s="208"/>
      <c r="RDJ98" s="209"/>
      <c r="RDK98" s="209"/>
      <c r="RDL98" s="209"/>
      <c r="RDM98" s="210"/>
      <c r="RDN98" s="211"/>
      <c r="RDO98" s="209"/>
      <c r="RDQ98" s="208"/>
      <c r="RDV98" s="209"/>
      <c r="RDW98" s="209"/>
      <c r="RDX98" s="209"/>
      <c r="RDY98" s="210"/>
      <c r="RDZ98" s="211"/>
      <c r="REA98" s="209"/>
      <c r="REC98" s="208"/>
      <c r="REH98" s="209"/>
      <c r="REI98" s="209"/>
      <c r="REJ98" s="209"/>
      <c r="REK98" s="210"/>
      <c r="REL98" s="211"/>
      <c r="REM98" s="209"/>
      <c r="REO98" s="208"/>
      <c r="RET98" s="209"/>
      <c r="REU98" s="209"/>
      <c r="REV98" s="209"/>
      <c r="REW98" s="210"/>
      <c r="REX98" s="211"/>
      <c r="REY98" s="209"/>
      <c r="RFA98" s="208"/>
      <c r="RFF98" s="209"/>
      <c r="RFG98" s="209"/>
      <c r="RFH98" s="209"/>
      <c r="RFI98" s="210"/>
      <c r="RFJ98" s="211"/>
      <c r="RFK98" s="209"/>
      <c r="RFM98" s="208"/>
      <c r="RFR98" s="209"/>
      <c r="RFS98" s="209"/>
      <c r="RFT98" s="209"/>
      <c r="RFU98" s="210"/>
      <c r="RFV98" s="211"/>
      <c r="RFW98" s="209"/>
      <c r="RFY98" s="208"/>
      <c r="RGD98" s="209"/>
      <c r="RGE98" s="209"/>
      <c r="RGF98" s="209"/>
      <c r="RGG98" s="210"/>
      <c r="RGH98" s="211"/>
      <c r="RGI98" s="209"/>
      <c r="RGK98" s="208"/>
      <c r="RGP98" s="209"/>
      <c r="RGQ98" s="209"/>
      <c r="RGR98" s="209"/>
      <c r="RGS98" s="210"/>
      <c r="RGT98" s="211"/>
      <c r="RGU98" s="209"/>
      <c r="RGW98" s="208"/>
      <c r="RHB98" s="209"/>
      <c r="RHC98" s="209"/>
      <c r="RHD98" s="209"/>
      <c r="RHE98" s="210"/>
      <c r="RHF98" s="211"/>
      <c r="RHG98" s="209"/>
      <c r="RHI98" s="208"/>
      <c r="RHN98" s="209"/>
      <c r="RHO98" s="209"/>
      <c r="RHP98" s="209"/>
      <c r="RHQ98" s="210"/>
      <c r="RHR98" s="211"/>
      <c r="RHS98" s="209"/>
      <c r="RHU98" s="208"/>
      <c r="RHZ98" s="209"/>
      <c r="RIA98" s="209"/>
      <c r="RIB98" s="209"/>
      <c r="RIC98" s="210"/>
      <c r="RID98" s="211"/>
      <c r="RIE98" s="209"/>
      <c r="RIG98" s="208"/>
      <c r="RIL98" s="209"/>
      <c r="RIM98" s="209"/>
      <c r="RIN98" s="209"/>
      <c r="RIO98" s="210"/>
      <c r="RIP98" s="211"/>
      <c r="RIQ98" s="209"/>
      <c r="RIS98" s="208"/>
      <c r="RIX98" s="209"/>
      <c r="RIY98" s="209"/>
      <c r="RIZ98" s="209"/>
      <c r="RJA98" s="210"/>
      <c r="RJB98" s="211"/>
      <c r="RJC98" s="209"/>
      <c r="RJE98" s="208"/>
      <c r="RJJ98" s="209"/>
      <c r="RJK98" s="209"/>
      <c r="RJL98" s="209"/>
      <c r="RJM98" s="210"/>
      <c r="RJN98" s="211"/>
      <c r="RJO98" s="209"/>
      <c r="RJQ98" s="208"/>
      <c r="RJV98" s="209"/>
      <c r="RJW98" s="209"/>
      <c r="RJX98" s="209"/>
      <c r="RJY98" s="210"/>
      <c r="RJZ98" s="211"/>
      <c r="RKA98" s="209"/>
      <c r="RKC98" s="208"/>
      <c r="RKH98" s="209"/>
      <c r="RKI98" s="209"/>
      <c r="RKJ98" s="209"/>
      <c r="RKK98" s="210"/>
      <c r="RKL98" s="211"/>
      <c r="RKM98" s="209"/>
      <c r="RKO98" s="208"/>
      <c r="RKT98" s="209"/>
      <c r="RKU98" s="209"/>
      <c r="RKV98" s="209"/>
      <c r="RKW98" s="210"/>
      <c r="RKX98" s="211"/>
      <c r="RKY98" s="209"/>
      <c r="RLA98" s="208"/>
      <c r="RLF98" s="209"/>
      <c r="RLG98" s="209"/>
      <c r="RLH98" s="209"/>
      <c r="RLI98" s="210"/>
      <c r="RLJ98" s="211"/>
      <c r="RLK98" s="209"/>
      <c r="RLM98" s="208"/>
      <c r="RLR98" s="209"/>
      <c r="RLS98" s="209"/>
      <c r="RLT98" s="209"/>
      <c r="RLU98" s="210"/>
      <c r="RLV98" s="211"/>
      <c r="RLW98" s="209"/>
      <c r="RLY98" s="208"/>
      <c r="RMD98" s="209"/>
      <c r="RME98" s="209"/>
      <c r="RMF98" s="209"/>
      <c r="RMG98" s="210"/>
      <c r="RMH98" s="211"/>
      <c r="RMI98" s="209"/>
      <c r="RMK98" s="208"/>
      <c r="RMP98" s="209"/>
      <c r="RMQ98" s="209"/>
      <c r="RMR98" s="209"/>
      <c r="RMS98" s="210"/>
      <c r="RMT98" s="211"/>
      <c r="RMU98" s="209"/>
      <c r="RMW98" s="208"/>
      <c r="RNB98" s="209"/>
      <c r="RNC98" s="209"/>
      <c r="RND98" s="209"/>
      <c r="RNE98" s="210"/>
      <c r="RNF98" s="211"/>
      <c r="RNG98" s="209"/>
      <c r="RNI98" s="208"/>
      <c r="RNN98" s="209"/>
      <c r="RNO98" s="209"/>
      <c r="RNP98" s="209"/>
      <c r="RNQ98" s="210"/>
      <c r="RNR98" s="211"/>
      <c r="RNS98" s="209"/>
      <c r="RNU98" s="208"/>
      <c r="RNZ98" s="209"/>
      <c r="ROA98" s="209"/>
      <c r="ROB98" s="209"/>
      <c r="ROC98" s="210"/>
      <c r="ROD98" s="211"/>
      <c r="ROE98" s="209"/>
      <c r="ROG98" s="208"/>
      <c r="ROL98" s="209"/>
      <c r="ROM98" s="209"/>
      <c r="RON98" s="209"/>
      <c r="ROO98" s="210"/>
      <c r="ROP98" s="211"/>
      <c r="ROQ98" s="209"/>
      <c r="ROS98" s="208"/>
      <c r="ROX98" s="209"/>
      <c r="ROY98" s="209"/>
      <c r="ROZ98" s="209"/>
      <c r="RPA98" s="210"/>
      <c r="RPB98" s="211"/>
      <c r="RPC98" s="209"/>
      <c r="RPE98" s="208"/>
      <c r="RPJ98" s="209"/>
      <c r="RPK98" s="209"/>
      <c r="RPL98" s="209"/>
      <c r="RPM98" s="210"/>
      <c r="RPN98" s="211"/>
      <c r="RPO98" s="209"/>
      <c r="RPQ98" s="208"/>
      <c r="RPV98" s="209"/>
      <c r="RPW98" s="209"/>
      <c r="RPX98" s="209"/>
      <c r="RPY98" s="210"/>
      <c r="RPZ98" s="211"/>
      <c r="RQA98" s="209"/>
      <c r="RQC98" s="208"/>
      <c r="RQH98" s="209"/>
      <c r="RQI98" s="209"/>
      <c r="RQJ98" s="209"/>
      <c r="RQK98" s="210"/>
      <c r="RQL98" s="211"/>
      <c r="RQM98" s="209"/>
      <c r="RQO98" s="208"/>
      <c r="RQT98" s="209"/>
      <c r="RQU98" s="209"/>
      <c r="RQV98" s="209"/>
      <c r="RQW98" s="210"/>
      <c r="RQX98" s="211"/>
      <c r="RQY98" s="209"/>
      <c r="RRA98" s="208"/>
      <c r="RRF98" s="209"/>
      <c r="RRG98" s="209"/>
      <c r="RRH98" s="209"/>
      <c r="RRI98" s="210"/>
      <c r="RRJ98" s="211"/>
      <c r="RRK98" s="209"/>
      <c r="RRM98" s="208"/>
      <c r="RRR98" s="209"/>
      <c r="RRS98" s="209"/>
      <c r="RRT98" s="209"/>
      <c r="RRU98" s="210"/>
      <c r="RRV98" s="211"/>
      <c r="RRW98" s="209"/>
      <c r="RRY98" s="208"/>
      <c r="RSD98" s="209"/>
      <c r="RSE98" s="209"/>
      <c r="RSF98" s="209"/>
      <c r="RSG98" s="210"/>
      <c r="RSH98" s="211"/>
      <c r="RSI98" s="209"/>
      <c r="RSK98" s="208"/>
      <c r="RSP98" s="209"/>
      <c r="RSQ98" s="209"/>
      <c r="RSR98" s="209"/>
      <c r="RSS98" s="210"/>
      <c r="RST98" s="211"/>
      <c r="RSU98" s="209"/>
      <c r="RSW98" s="208"/>
      <c r="RTB98" s="209"/>
      <c r="RTC98" s="209"/>
      <c r="RTD98" s="209"/>
      <c r="RTE98" s="210"/>
      <c r="RTF98" s="211"/>
      <c r="RTG98" s="209"/>
      <c r="RTI98" s="208"/>
      <c r="RTN98" s="209"/>
      <c r="RTO98" s="209"/>
      <c r="RTP98" s="209"/>
      <c r="RTQ98" s="210"/>
      <c r="RTR98" s="211"/>
      <c r="RTS98" s="209"/>
      <c r="RTU98" s="208"/>
      <c r="RTZ98" s="209"/>
      <c r="RUA98" s="209"/>
      <c r="RUB98" s="209"/>
      <c r="RUC98" s="210"/>
      <c r="RUD98" s="211"/>
      <c r="RUE98" s="209"/>
      <c r="RUG98" s="208"/>
      <c r="RUL98" s="209"/>
      <c r="RUM98" s="209"/>
      <c r="RUN98" s="209"/>
      <c r="RUO98" s="210"/>
      <c r="RUP98" s="211"/>
      <c r="RUQ98" s="209"/>
      <c r="RUS98" s="208"/>
      <c r="RUX98" s="209"/>
      <c r="RUY98" s="209"/>
      <c r="RUZ98" s="209"/>
      <c r="RVA98" s="210"/>
      <c r="RVB98" s="211"/>
      <c r="RVC98" s="209"/>
      <c r="RVE98" s="208"/>
      <c r="RVJ98" s="209"/>
      <c r="RVK98" s="209"/>
      <c r="RVL98" s="209"/>
      <c r="RVM98" s="210"/>
      <c r="RVN98" s="211"/>
      <c r="RVO98" s="209"/>
      <c r="RVQ98" s="208"/>
      <c r="RVV98" s="209"/>
      <c r="RVW98" s="209"/>
      <c r="RVX98" s="209"/>
      <c r="RVY98" s="210"/>
      <c r="RVZ98" s="211"/>
      <c r="RWA98" s="209"/>
      <c r="RWC98" s="208"/>
      <c r="RWH98" s="209"/>
      <c r="RWI98" s="209"/>
      <c r="RWJ98" s="209"/>
      <c r="RWK98" s="210"/>
      <c r="RWL98" s="211"/>
      <c r="RWM98" s="209"/>
      <c r="RWO98" s="208"/>
      <c r="RWT98" s="209"/>
      <c r="RWU98" s="209"/>
      <c r="RWV98" s="209"/>
      <c r="RWW98" s="210"/>
      <c r="RWX98" s="211"/>
      <c r="RWY98" s="209"/>
      <c r="RXA98" s="208"/>
      <c r="RXF98" s="209"/>
      <c r="RXG98" s="209"/>
      <c r="RXH98" s="209"/>
      <c r="RXI98" s="210"/>
      <c r="RXJ98" s="211"/>
      <c r="RXK98" s="209"/>
      <c r="RXM98" s="208"/>
      <c r="RXR98" s="209"/>
      <c r="RXS98" s="209"/>
      <c r="RXT98" s="209"/>
      <c r="RXU98" s="210"/>
      <c r="RXV98" s="211"/>
      <c r="RXW98" s="209"/>
      <c r="RXY98" s="208"/>
      <c r="RYD98" s="209"/>
      <c r="RYE98" s="209"/>
      <c r="RYF98" s="209"/>
      <c r="RYG98" s="210"/>
      <c r="RYH98" s="211"/>
      <c r="RYI98" s="209"/>
      <c r="RYK98" s="208"/>
      <c r="RYP98" s="209"/>
      <c r="RYQ98" s="209"/>
      <c r="RYR98" s="209"/>
      <c r="RYS98" s="210"/>
      <c r="RYT98" s="211"/>
      <c r="RYU98" s="209"/>
      <c r="RYW98" s="208"/>
      <c r="RZB98" s="209"/>
      <c r="RZC98" s="209"/>
      <c r="RZD98" s="209"/>
      <c r="RZE98" s="210"/>
      <c r="RZF98" s="211"/>
      <c r="RZG98" s="209"/>
      <c r="RZI98" s="208"/>
      <c r="RZN98" s="209"/>
      <c r="RZO98" s="209"/>
      <c r="RZP98" s="209"/>
      <c r="RZQ98" s="210"/>
      <c r="RZR98" s="211"/>
      <c r="RZS98" s="209"/>
      <c r="RZU98" s="208"/>
      <c r="RZZ98" s="209"/>
      <c r="SAA98" s="209"/>
      <c r="SAB98" s="209"/>
      <c r="SAC98" s="210"/>
      <c r="SAD98" s="211"/>
      <c r="SAE98" s="209"/>
      <c r="SAG98" s="208"/>
      <c r="SAL98" s="209"/>
      <c r="SAM98" s="209"/>
      <c r="SAN98" s="209"/>
      <c r="SAO98" s="210"/>
      <c r="SAP98" s="211"/>
      <c r="SAQ98" s="209"/>
      <c r="SAS98" s="208"/>
      <c r="SAX98" s="209"/>
      <c r="SAY98" s="209"/>
      <c r="SAZ98" s="209"/>
      <c r="SBA98" s="210"/>
      <c r="SBB98" s="211"/>
      <c r="SBC98" s="209"/>
      <c r="SBE98" s="208"/>
      <c r="SBJ98" s="209"/>
      <c r="SBK98" s="209"/>
      <c r="SBL98" s="209"/>
      <c r="SBM98" s="210"/>
      <c r="SBN98" s="211"/>
      <c r="SBO98" s="209"/>
      <c r="SBQ98" s="208"/>
      <c r="SBV98" s="209"/>
      <c r="SBW98" s="209"/>
      <c r="SBX98" s="209"/>
      <c r="SBY98" s="210"/>
      <c r="SBZ98" s="211"/>
      <c r="SCA98" s="209"/>
      <c r="SCC98" s="208"/>
      <c r="SCH98" s="209"/>
      <c r="SCI98" s="209"/>
      <c r="SCJ98" s="209"/>
      <c r="SCK98" s="210"/>
      <c r="SCL98" s="211"/>
      <c r="SCM98" s="209"/>
      <c r="SCO98" s="208"/>
      <c r="SCT98" s="209"/>
      <c r="SCU98" s="209"/>
      <c r="SCV98" s="209"/>
      <c r="SCW98" s="210"/>
      <c r="SCX98" s="211"/>
      <c r="SCY98" s="209"/>
      <c r="SDA98" s="208"/>
      <c r="SDF98" s="209"/>
      <c r="SDG98" s="209"/>
      <c r="SDH98" s="209"/>
      <c r="SDI98" s="210"/>
      <c r="SDJ98" s="211"/>
      <c r="SDK98" s="209"/>
      <c r="SDM98" s="208"/>
      <c r="SDR98" s="209"/>
      <c r="SDS98" s="209"/>
      <c r="SDT98" s="209"/>
      <c r="SDU98" s="210"/>
      <c r="SDV98" s="211"/>
      <c r="SDW98" s="209"/>
      <c r="SDY98" s="208"/>
      <c r="SED98" s="209"/>
      <c r="SEE98" s="209"/>
      <c r="SEF98" s="209"/>
      <c r="SEG98" s="210"/>
      <c r="SEH98" s="211"/>
      <c r="SEI98" s="209"/>
      <c r="SEK98" s="208"/>
      <c r="SEP98" s="209"/>
      <c r="SEQ98" s="209"/>
      <c r="SER98" s="209"/>
      <c r="SES98" s="210"/>
      <c r="SET98" s="211"/>
      <c r="SEU98" s="209"/>
      <c r="SEW98" s="208"/>
      <c r="SFB98" s="209"/>
      <c r="SFC98" s="209"/>
      <c r="SFD98" s="209"/>
      <c r="SFE98" s="210"/>
      <c r="SFF98" s="211"/>
      <c r="SFG98" s="209"/>
      <c r="SFI98" s="208"/>
      <c r="SFN98" s="209"/>
      <c r="SFO98" s="209"/>
      <c r="SFP98" s="209"/>
      <c r="SFQ98" s="210"/>
      <c r="SFR98" s="211"/>
      <c r="SFS98" s="209"/>
      <c r="SFU98" s="208"/>
      <c r="SFZ98" s="209"/>
      <c r="SGA98" s="209"/>
      <c r="SGB98" s="209"/>
      <c r="SGC98" s="210"/>
      <c r="SGD98" s="211"/>
      <c r="SGE98" s="209"/>
      <c r="SGG98" s="208"/>
      <c r="SGL98" s="209"/>
      <c r="SGM98" s="209"/>
      <c r="SGN98" s="209"/>
      <c r="SGO98" s="210"/>
      <c r="SGP98" s="211"/>
      <c r="SGQ98" s="209"/>
      <c r="SGS98" s="208"/>
      <c r="SGX98" s="209"/>
      <c r="SGY98" s="209"/>
      <c r="SGZ98" s="209"/>
      <c r="SHA98" s="210"/>
      <c r="SHB98" s="211"/>
      <c r="SHC98" s="209"/>
      <c r="SHE98" s="208"/>
      <c r="SHJ98" s="209"/>
      <c r="SHK98" s="209"/>
      <c r="SHL98" s="209"/>
      <c r="SHM98" s="210"/>
      <c r="SHN98" s="211"/>
      <c r="SHO98" s="209"/>
      <c r="SHQ98" s="208"/>
      <c r="SHV98" s="209"/>
      <c r="SHW98" s="209"/>
      <c r="SHX98" s="209"/>
      <c r="SHY98" s="210"/>
      <c r="SHZ98" s="211"/>
      <c r="SIA98" s="209"/>
      <c r="SIC98" s="208"/>
      <c r="SIH98" s="209"/>
      <c r="SII98" s="209"/>
      <c r="SIJ98" s="209"/>
      <c r="SIK98" s="210"/>
      <c r="SIL98" s="211"/>
      <c r="SIM98" s="209"/>
      <c r="SIO98" s="208"/>
      <c r="SIT98" s="209"/>
      <c r="SIU98" s="209"/>
      <c r="SIV98" s="209"/>
      <c r="SIW98" s="210"/>
      <c r="SIX98" s="211"/>
      <c r="SIY98" s="209"/>
      <c r="SJA98" s="208"/>
      <c r="SJF98" s="209"/>
      <c r="SJG98" s="209"/>
      <c r="SJH98" s="209"/>
      <c r="SJI98" s="210"/>
      <c r="SJJ98" s="211"/>
      <c r="SJK98" s="209"/>
      <c r="SJM98" s="208"/>
      <c r="SJR98" s="209"/>
      <c r="SJS98" s="209"/>
      <c r="SJT98" s="209"/>
      <c r="SJU98" s="210"/>
      <c r="SJV98" s="211"/>
      <c r="SJW98" s="209"/>
      <c r="SJY98" s="208"/>
      <c r="SKD98" s="209"/>
      <c r="SKE98" s="209"/>
      <c r="SKF98" s="209"/>
      <c r="SKG98" s="210"/>
      <c r="SKH98" s="211"/>
      <c r="SKI98" s="209"/>
      <c r="SKK98" s="208"/>
      <c r="SKP98" s="209"/>
      <c r="SKQ98" s="209"/>
      <c r="SKR98" s="209"/>
      <c r="SKS98" s="210"/>
      <c r="SKT98" s="211"/>
      <c r="SKU98" s="209"/>
      <c r="SKW98" s="208"/>
      <c r="SLB98" s="209"/>
      <c r="SLC98" s="209"/>
      <c r="SLD98" s="209"/>
      <c r="SLE98" s="210"/>
      <c r="SLF98" s="211"/>
      <c r="SLG98" s="209"/>
      <c r="SLI98" s="208"/>
      <c r="SLN98" s="209"/>
      <c r="SLO98" s="209"/>
      <c r="SLP98" s="209"/>
      <c r="SLQ98" s="210"/>
      <c r="SLR98" s="211"/>
      <c r="SLS98" s="209"/>
      <c r="SLU98" s="208"/>
      <c r="SLZ98" s="209"/>
      <c r="SMA98" s="209"/>
      <c r="SMB98" s="209"/>
      <c r="SMC98" s="210"/>
      <c r="SMD98" s="211"/>
      <c r="SME98" s="209"/>
      <c r="SMG98" s="208"/>
      <c r="SML98" s="209"/>
      <c r="SMM98" s="209"/>
      <c r="SMN98" s="209"/>
      <c r="SMO98" s="210"/>
      <c r="SMP98" s="211"/>
      <c r="SMQ98" s="209"/>
      <c r="SMS98" s="208"/>
      <c r="SMX98" s="209"/>
      <c r="SMY98" s="209"/>
      <c r="SMZ98" s="209"/>
      <c r="SNA98" s="210"/>
      <c r="SNB98" s="211"/>
      <c r="SNC98" s="209"/>
      <c r="SNE98" s="208"/>
      <c r="SNJ98" s="209"/>
      <c r="SNK98" s="209"/>
      <c r="SNL98" s="209"/>
      <c r="SNM98" s="210"/>
      <c r="SNN98" s="211"/>
      <c r="SNO98" s="209"/>
      <c r="SNQ98" s="208"/>
      <c r="SNV98" s="209"/>
      <c r="SNW98" s="209"/>
      <c r="SNX98" s="209"/>
      <c r="SNY98" s="210"/>
      <c r="SNZ98" s="211"/>
      <c r="SOA98" s="209"/>
      <c r="SOC98" s="208"/>
      <c r="SOH98" s="209"/>
      <c r="SOI98" s="209"/>
      <c r="SOJ98" s="209"/>
      <c r="SOK98" s="210"/>
      <c r="SOL98" s="211"/>
      <c r="SOM98" s="209"/>
      <c r="SOO98" s="208"/>
      <c r="SOT98" s="209"/>
      <c r="SOU98" s="209"/>
      <c r="SOV98" s="209"/>
      <c r="SOW98" s="210"/>
      <c r="SOX98" s="211"/>
      <c r="SOY98" s="209"/>
      <c r="SPA98" s="208"/>
      <c r="SPF98" s="209"/>
      <c r="SPG98" s="209"/>
      <c r="SPH98" s="209"/>
      <c r="SPI98" s="210"/>
      <c r="SPJ98" s="211"/>
      <c r="SPK98" s="209"/>
      <c r="SPM98" s="208"/>
      <c r="SPR98" s="209"/>
      <c r="SPS98" s="209"/>
      <c r="SPT98" s="209"/>
      <c r="SPU98" s="210"/>
      <c r="SPV98" s="211"/>
      <c r="SPW98" s="209"/>
      <c r="SPY98" s="208"/>
      <c r="SQD98" s="209"/>
      <c r="SQE98" s="209"/>
      <c r="SQF98" s="209"/>
      <c r="SQG98" s="210"/>
      <c r="SQH98" s="211"/>
      <c r="SQI98" s="209"/>
      <c r="SQK98" s="208"/>
      <c r="SQP98" s="209"/>
      <c r="SQQ98" s="209"/>
      <c r="SQR98" s="209"/>
      <c r="SQS98" s="210"/>
      <c r="SQT98" s="211"/>
      <c r="SQU98" s="209"/>
      <c r="SQW98" s="208"/>
      <c r="SRB98" s="209"/>
      <c r="SRC98" s="209"/>
      <c r="SRD98" s="209"/>
      <c r="SRE98" s="210"/>
      <c r="SRF98" s="211"/>
      <c r="SRG98" s="209"/>
      <c r="SRI98" s="208"/>
      <c r="SRN98" s="209"/>
      <c r="SRO98" s="209"/>
      <c r="SRP98" s="209"/>
      <c r="SRQ98" s="210"/>
      <c r="SRR98" s="211"/>
      <c r="SRS98" s="209"/>
      <c r="SRU98" s="208"/>
      <c r="SRZ98" s="209"/>
      <c r="SSA98" s="209"/>
      <c r="SSB98" s="209"/>
      <c r="SSC98" s="210"/>
      <c r="SSD98" s="211"/>
      <c r="SSE98" s="209"/>
      <c r="SSG98" s="208"/>
      <c r="SSL98" s="209"/>
      <c r="SSM98" s="209"/>
      <c r="SSN98" s="209"/>
      <c r="SSO98" s="210"/>
      <c r="SSP98" s="211"/>
      <c r="SSQ98" s="209"/>
      <c r="SSS98" s="208"/>
      <c r="SSX98" s="209"/>
      <c r="SSY98" s="209"/>
      <c r="SSZ98" s="209"/>
      <c r="STA98" s="210"/>
      <c r="STB98" s="211"/>
      <c r="STC98" s="209"/>
      <c r="STE98" s="208"/>
      <c r="STJ98" s="209"/>
      <c r="STK98" s="209"/>
      <c r="STL98" s="209"/>
      <c r="STM98" s="210"/>
      <c r="STN98" s="211"/>
      <c r="STO98" s="209"/>
      <c r="STQ98" s="208"/>
      <c r="STV98" s="209"/>
      <c r="STW98" s="209"/>
      <c r="STX98" s="209"/>
      <c r="STY98" s="210"/>
      <c r="STZ98" s="211"/>
      <c r="SUA98" s="209"/>
      <c r="SUC98" s="208"/>
      <c r="SUH98" s="209"/>
      <c r="SUI98" s="209"/>
      <c r="SUJ98" s="209"/>
      <c r="SUK98" s="210"/>
      <c r="SUL98" s="211"/>
      <c r="SUM98" s="209"/>
      <c r="SUO98" s="208"/>
      <c r="SUT98" s="209"/>
      <c r="SUU98" s="209"/>
      <c r="SUV98" s="209"/>
      <c r="SUW98" s="210"/>
      <c r="SUX98" s="211"/>
      <c r="SUY98" s="209"/>
      <c r="SVA98" s="208"/>
      <c r="SVF98" s="209"/>
      <c r="SVG98" s="209"/>
      <c r="SVH98" s="209"/>
      <c r="SVI98" s="210"/>
      <c r="SVJ98" s="211"/>
      <c r="SVK98" s="209"/>
      <c r="SVM98" s="208"/>
      <c r="SVR98" s="209"/>
      <c r="SVS98" s="209"/>
      <c r="SVT98" s="209"/>
      <c r="SVU98" s="210"/>
      <c r="SVV98" s="211"/>
      <c r="SVW98" s="209"/>
      <c r="SVY98" s="208"/>
      <c r="SWD98" s="209"/>
      <c r="SWE98" s="209"/>
      <c r="SWF98" s="209"/>
      <c r="SWG98" s="210"/>
      <c r="SWH98" s="211"/>
      <c r="SWI98" s="209"/>
      <c r="SWK98" s="208"/>
      <c r="SWP98" s="209"/>
      <c r="SWQ98" s="209"/>
      <c r="SWR98" s="209"/>
      <c r="SWS98" s="210"/>
      <c r="SWT98" s="211"/>
      <c r="SWU98" s="209"/>
      <c r="SWW98" s="208"/>
      <c r="SXB98" s="209"/>
      <c r="SXC98" s="209"/>
      <c r="SXD98" s="209"/>
      <c r="SXE98" s="210"/>
      <c r="SXF98" s="211"/>
      <c r="SXG98" s="209"/>
      <c r="SXI98" s="208"/>
      <c r="SXN98" s="209"/>
      <c r="SXO98" s="209"/>
      <c r="SXP98" s="209"/>
      <c r="SXQ98" s="210"/>
      <c r="SXR98" s="211"/>
      <c r="SXS98" s="209"/>
      <c r="SXU98" s="208"/>
      <c r="SXZ98" s="209"/>
      <c r="SYA98" s="209"/>
      <c r="SYB98" s="209"/>
      <c r="SYC98" s="210"/>
      <c r="SYD98" s="211"/>
      <c r="SYE98" s="209"/>
      <c r="SYG98" s="208"/>
      <c r="SYL98" s="209"/>
      <c r="SYM98" s="209"/>
      <c r="SYN98" s="209"/>
      <c r="SYO98" s="210"/>
      <c r="SYP98" s="211"/>
      <c r="SYQ98" s="209"/>
      <c r="SYS98" s="208"/>
      <c r="SYX98" s="209"/>
      <c r="SYY98" s="209"/>
      <c r="SYZ98" s="209"/>
      <c r="SZA98" s="210"/>
      <c r="SZB98" s="211"/>
      <c r="SZC98" s="209"/>
      <c r="SZE98" s="208"/>
      <c r="SZJ98" s="209"/>
      <c r="SZK98" s="209"/>
      <c r="SZL98" s="209"/>
      <c r="SZM98" s="210"/>
      <c r="SZN98" s="211"/>
      <c r="SZO98" s="209"/>
      <c r="SZQ98" s="208"/>
      <c r="SZV98" s="209"/>
      <c r="SZW98" s="209"/>
      <c r="SZX98" s="209"/>
      <c r="SZY98" s="210"/>
      <c r="SZZ98" s="211"/>
      <c r="TAA98" s="209"/>
      <c r="TAC98" s="208"/>
      <c r="TAH98" s="209"/>
      <c r="TAI98" s="209"/>
      <c r="TAJ98" s="209"/>
      <c r="TAK98" s="210"/>
      <c r="TAL98" s="211"/>
      <c r="TAM98" s="209"/>
      <c r="TAO98" s="208"/>
      <c r="TAT98" s="209"/>
      <c r="TAU98" s="209"/>
      <c r="TAV98" s="209"/>
      <c r="TAW98" s="210"/>
      <c r="TAX98" s="211"/>
      <c r="TAY98" s="209"/>
      <c r="TBA98" s="208"/>
      <c r="TBF98" s="209"/>
      <c r="TBG98" s="209"/>
      <c r="TBH98" s="209"/>
      <c r="TBI98" s="210"/>
      <c r="TBJ98" s="211"/>
      <c r="TBK98" s="209"/>
      <c r="TBM98" s="208"/>
      <c r="TBR98" s="209"/>
      <c r="TBS98" s="209"/>
      <c r="TBT98" s="209"/>
      <c r="TBU98" s="210"/>
      <c r="TBV98" s="211"/>
      <c r="TBW98" s="209"/>
      <c r="TBY98" s="208"/>
      <c r="TCD98" s="209"/>
      <c r="TCE98" s="209"/>
      <c r="TCF98" s="209"/>
      <c r="TCG98" s="210"/>
      <c r="TCH98" s="211"/>
      <c r="TCI98" s="209"/>
      <c r="TCK98" s="208"/>
      <c r="TCP98" s="209"/>
      <c r="TCQ98" s="209"/>
      <c r="TCR98" s="209"/>
      <c r="TCS98" s="210"/>
      <c r="TCT98" s="211"/>
      <c r="TCU98" s="209"/>
      <c r="TCW98" s="208"/>
      <c r="TDB98" s="209"/>
      <c r="TDC98" s="209"/>
      <c r="TDD98" s="209"/>
      <c r="TDE98" s="210"/>
      <c r="TDF98" s="211"/>
      <c r="TDG98" s="209"/>
      <c r="TDI98" s="208"/>
      <c r="TDN98" s="209"/>
      <c r="TDO98" s="209"/>
      <c r="TDP98" s="209"/>
      <c r="TDQ98" s="210"/>
      <c r="TDR98" s="211"/>
      <c r="TDS98" s="209"/>
      <c r="TDU98" s="208"/>
      <c r="TDZ98" s="209"/>
      <c r="TEA98" s="209"/>
      <c r="TEB98" s="209"/>
      <c r="TEC98" s="210"/>
      <c r="TED98" s="211"/>
      <c r="TEE98" s="209"/>
      <c r="TEG98" s="208"/>
      <c r="TEL98" s="209"/>
      <c r="TEM98" s="209"/>
      <c r="TEN98" s="209"/>
      <c r="TEO98" s="210"/>
      <c r="TEP98" s="211"/>
      <c r="TEQ98" s="209"/>
      <c r="TES98" s="208"/>
      <c r="TEX98" s="209"/>
      <c r="TEY98" s="209"/>
      <c r="TEZ98" s="209"/>
      <c r="TFA98" s="210"/>
      <c r="TFB98" s="211"/>
      <c r="TFC98" s="209"/>
      <c r="TFE98" s="208"/>
      <c r="TFJ98" s="209"/>
      <c r="TFK98" s="209"/>
      <c r="TFL98" s="209"/>
      <c r="TFM98" s="210"/>
      <c r="TFN98" s="211"/>
      <c r="TFO98" s="209"/>
      <c r="TFQ98" s="208"/>
      <c r="TFV98" s="209"/>
      <c r="TFW98" s="209"/>
      <c r="TFX98" s="209"/>
      <c r="TFY98" s="210"/>
      <c r="TFZ98" s="211"/>
      <c r="TGA98" s="209"/>
      <c r="TGC98" s="208"/>
      <c r="TGH98" s="209"/>
      <c r="TGI98" s="209"/>
      <c r="TGJ98" s="209"/>
      <c r="TGK98" s="210"/>
      <c r="TGL98" s="211"/>
      <c r="TGM98" s="209"/>
      <c r="TGO98" s="208"/>
      <c r="TGT98" s="209"/>
      <c r="TGU98" s="209"/>
      <c r="TGV98" s="209"/>
      <c r="TGW98" s="210"/>
      <c r="TGX98" s="211"/>
      <c r="TGY98" s="209"/>
      <c r="THA98" s="208"/>
      <c r="THF98" s="209"/>
      <c r="THG98" s="209"/>
      <c r="THH98" s="209"/>
      <c r="THI98" s="210"/>
      <c r="THJ98" s="211"/>
      <c r="THK98" s="209"/>
      <c r="THM98" s="208"/>
      <c r="THR98" s="209"/>
      <c r="THS98" s="209"/>
      <c r="THT98" s="209"/>
      <c r="THU98" s="210"/>
      <c r="THV98" s="211"/>
      <c r="THW98" s="209"/>
      <c r="THY98" s="208"/>
      <c r="TID98" s="209"/>
      <c r="TIE98" s="209"/>
      <c r="TIF98" s="209"/>
      <c r="TIG98" s="210"/>
      <c r="TIH98" s="211"/>
      <c r="TII98" s="209"/>
      <c r="TIK98" s="208"/>
      <c r="TIP98" s="209"/>
      <c r="TIQ98" s="209"/>
      <c r="TIR98" s="209"/>
      <c r="TIS98" s="210"/>
      <c r="TIT98" s="211"/>
      <c r="TIU98" s="209"/>
      <c r="TIW98" s="208"/>
      <c r="TJB98" s="209"/>
      <c r="TJC98" s="209"/>
      <c r="TJD98" s="209"/>
      <c r="TJE98" s="210"/>
      <c r="TJF98" s="211"/>
      <c r="TJG98" s="209"/>
      <c r="TJI98" s="208"/>
      <c r="TJN98" s="209"/>
      <c r="TJO98" s="209"/>
      <c r="TJP98" s="209"/>
      <c r="TJQ98" s="210"/>
      <c r="TJR98" s="211"/>
      <c r="TJS98" s="209"/>
      <c r="TJU98" s="208"/>
      <c r="TJZ98" s="209"/>
      <c r="TKA98" s="209"/>
      <c r="TKB98" s="209"/>
      <c r="TKC98" s="210"/>
      <c r="TKD98" s="211"/>
      <c r="TKE98" s="209"/>
      <c r="TKG98" s="208"/>
      <c r="TKL98" s="209"/>
      <c r="TKM98" s="209"/>
      <c r="TKN98" s="209"/>
      <c r="TKO98" s="210"/>
      <c r="TKP98" s="211"/>
      <c r="TKQ98" s="209"/>
      <c r="TKS98" s="208"/>
      <c r="TKX98" s="209"/>
      <c r="TKY98" s="209"/>
      <c r="TKZ98" s="209"/>
      <c r="TLA98" s="210"/>
      <c r="TLB98" s="211"/>
      <c r="TLC98" s="209"/>
      <c r="TLE98" s="208"/>
      <c r="TLJ98" s="209"/>
      <c r="TLK98" s="209"/>
      <c r="TLL98" s="209"/>
      <c r="TLM98" s="210"/>
      <c r="TLN98" s="211"/>
      <c r="TLO98" s="209"/>
      <c r="TLQ98" s="208"/>
      <c r="TLV98" s="209"/>
      <c r="TLW98" s="209"/>
      <c r="TLX98" s="209"/>
      <c r="TLY98" s="210"/>
      <c r="TLZ98" s="211"/>
      <c r="TMA98" s="209"/>
      <c r="TMC98" s="208"/>
      <c r="TMH98" s="209"/>
      <c r="TMI98" s="209"/>
      <c r="TMJ98" s="209"/>
      <c r="TMK98" s="210"/>
      <c r="TML98" s="211"/>
      <c r="TMM98" s="209"/>
      <c r="TMO98" s="208"/>
      <c r="TMT98" s="209"/>
      <c r="TMU98" s="209"/>
      <c r="TMV98" s="209"/>
      <c r="TMW98" s="210"/>
      <c r="TMX98" s="211"/>
      <c r="TMY98" s="209"/>
      <c r="TNA98" s="208"/>
      <c r="TNF98" s="209"/>
      <c r="TNG98" s="209"/>
      <c r="TNH98" s="209"/>
      <c r="TNI98" s="210"/>
      <c r="TNJ98" s="211"/>
      <c r="TNK98" s="209"/>
      <c r="TNM98" s="208"/>
      <c r="TNR98" s="209"/>
      <c r="TNS98" s="209"/>
      <c r="TNT98" s="209"/>
      <c r="TNU98" s="210"/>
      <c r="TNV98" s="211"/>
      <c r="TNW98" s="209"/>
      <c r="TNY98" s="208"/>
      <c r="TOD98" s="209"/>
      <c r="TOE98" s="209"/>
      <c r="TOF98" s="209"/>
      <c r="TOG98" s="210"/>
      <c r="TOH98" s="211"/>
      <c r="TOI98" s="209"/>
      <c r="TOK98" s="208"/>
      <c r="TOP98" s="209"/>
      <c r="TOQ98" s="209"/>
      <c r="TOR98" s="209"/>
      <c r="TOS98" s="210"/>
      <c r="TOT98" s="211"/>
      <c r="TOU98" s="209"/>
      <c r="TOW98" s="208"/>
      <c r="TPB98" s="209"/>
      <c r="TPC98" s="209"/>
      <c r="TPD98" s="209"/>
      <c r="TPE98" s="210"/>
      <c r="TPF98" s="211"/>
      <c r="TPG98" s="209"/>
      <c r="TPI98" s="208"/>
      <c r="TPN98" s="209"/>
      <c r="TPO98" s="209"/>
      <c r="TPP98" s="209"/>
      <c r="TPQ98" s="210"/>
      <c r="TPR98" s="211"/>
      <c r="TPS98" s="209"/>
      <c r="TPU98" s="208"/>
      <c r="TPZ98" s="209"/>
      <c r="TQA98" s="209"/>
      <c r="TQB98" s="209"/>
      <c r="TQC98" s="210"/>
      <c r="TQD98" s="211"/>
      <c r="TQE98" s="209"/>
      <c r="TQG98" s="208"/>
      <c r="TQL98" s="209"/>
      <c r="TQM98" s="209"/>
      <c r="TQN98" s="209"/>
      <c r="TQO98" s="210"/>
      <c r="TQP98" s="211"/>
      <c r="TQQ98" s="209"/>
      <c r="TQS98" s="208"/>
      <c r="TQX98" s="209"/>
      <c r="TQY98" s="209"/>
      <c r="TQZ98" s="209"/>
      <c r="TRA98" s="210"/>
      <c r="TRB98" s="211"/>
      <c r="TRC98" s="209"/>
      <c r="TRE98" s="208"/>
      <c r="TRJ98" s="209"/>
      <c r="TRK98" s="209"/>
      <c r="TRL98" s="209"/>
      <c r="TRM98" s="210"/>
      <c r="TRN98" s="211"/>
      <c r="TRO98" s="209"/>
      <c r="TRQ98" s="208"/>
      <c r="TRV98" s="209"/>
      <c r="TRW98" s="209"/>
      <c r="TRX98" s="209"/>
      <c r="TRY98" s="210"/>
      <c r="TRZ98" s="211"/>
      <c r="TSA98" s="209"/>
      <c r="TSC98" s="208"/>
      <c r="TSH98" s="209"/>
      <c r="TSI98" s="209"/>
      <c r="TSJ98" s="209"/>
      <c r="TSK98" s="210"/>
      <c r="TSL98" s="211"/>
      <c r="TSM98" s="209"/>
      <c r="TSO98" s="208"/>
      <c r="TST98" s="209"/>
      <c r="TSU98" s="209"/>
      <c r="TSV98" s="209"/>
      <c r="TSW98" s="210"/>
      <c r="TSX98" s="211"/>
      <c r="TSY98" s="209"/>
      <c r="TTA98" s="208"/>
      <c r="TTF98" s="209"/>
      <c r="TTG98" s="209"/>
      <c r="TTH98" s="209"/>
      <c r="TTI98" s="210"/>
      <c r="TTJ98" s="211"/>
      <c r="TTK98" s="209"/>
      <c r="TTM98" s="208"/>
      <c r="TTR98" s="209"/>
      <c r="TTS98" s="209"/>
      <c r="TTT98" s="209"/>
      <c r="TTU98" s="210"/>
      <c r="TTV98" s="211"/>
      <c r="TTW98" s="209"/>
      <c r="TTY98" s="208"/>
      <c r="TUD98" s="209"/>
      <c r="TUE98" s="209"/>
      <c r="TUF98" s="209"/>
      <c r="TUG98" s="210"/>
      <c r="TUH98" s="211"/>
      <c r="TUI98" s="209"/>
      <c r="TUK98" s="208"/>
      <c r="TUP98" s="209"/>
      <c r="TUQ98" s="209"/>
      <c r="TUR98" s="209"/>
      <c r="TUS98" s="210"/>
      <c r="TUT98" s="211"/>
      <c r="TUU98" s="209"/>
      <c r="TUW98" s="208"/>
      <c r="TVB98" s="209"/>
      <c r="TVC98" s="209"/>
      <c r="TVD98" s="209"/>
      <c r="TVE98" s="210"/>
      <c r="TVF98" s="211"/>
      <c r="TVG98" s="209"/>
      <c r="TVI98" s="208"/>
      <c r="TVN98" s="209"/>
      <c r="TVO98" s="209"/>
      <c r="TVP98" s="209"/>
      <c r="TVQ98" s="210"/>
      <c r="TVR98" s="211"/>
      <c r="TVS98" s="209"/>
      <c r="TVU98" s="208"/>
      <c r="TVZ98" s="209"/>
      <c r="TWA98" s="209"/>
      <c r="TWB98" s="209"/>
      <c r="TWC98" s="210"/>
      <c r="TWD98" s="211"/>
      <c r="TWE98" s="209"/>
      <c r="TWG98" s="208"/>
      <c r="TWL98" s="209"/>
      <c r="TWM98" s="209"/>
      <c r="TWN98" s="209"/>
      <c r="TWO98" s="210"/>
      <c r="TWP98" s="211"/>
      <c r="TWQ98" s="209"/>
      <c r="TWS98" s="208"/>
      <c r="TWX98" s="209"/>
      <c r="TWY98" s="209"/>
      <c r="TWZ98" s="209"/>
      <c r="TXA98" s="210"/>
      <c r="TXB98" s="211"/>
      <c r="TXC98" s="209"/>
      <c r="TXE98" s="208"/>
      <c r="TXJ98" s="209"/>
      <c r="TXK98" s="209"/>
      <c r="TXL98" s="209"/>
      <c r="TXM98" s="210"/>
      <c r="TXN98" s="211"/>
      <c r="TXO98" s="209"/>
      <c r="TXQ98" s="208"/>
      <c r="TXV98" s="209"/>
      <c r="TXW98" s="209"/>
      <c r="TXX98" s="209"/>
      <c r="TXY98" s="210"/>
      <c r="TXZ98" s="211"/>
      <c r="TYA98" s="209"/>
      <c r="TYC98" s="208"/>
      <c r="TYH98" s="209"/>
      <c r="TYI98" s="209"/>
      <c r="TYJ98" s="209"/>
      <c r="TYK98" s="210"/>
      <c r="TYL98" s="211"/>
      <c r="TYM98" s="209"/>
      <c r="TYO98" s="208"/>
      <c r="TYT98" s="209"/>
      <c r="TYU98" s="209"/>
      <c r="TYV98" s="209"/>
      <c r="TYW98" s="210"/>
      <c r="TYX98" s="211"/>
      <c r="TYY98" s="209"/>
      <c r="TZA98" s="208"/>
      <c r="TZF98" s="209"/>
      <c r="TZG98" s="209"/>
      <c r="TZH98" s="209"/>
      <c r="TZI98" s="210"/>
      <c r="TZJ98" s="211"/>
      <c r="TZK98" s="209"/>
      <c r="TZM98" s="208"/>
      <c r="TZR98" s="209"/>
      <c r="TZS98" s="209"/>
      <c r="TZT98" s="209"/>
      <c r="TZU98" s="210"/>
      <c r="TZV98" s="211"/>
      <c r="TZW98" s="209"/>
      <c r="TZY98" s="208"/>
      <c r="UAD98" s="209"/>
      <c r="UAE98" s="209"/>
      <c r="UAF98" s="209"/>
      <c r="UAG98" s="210"/>
      <c r="UAH98" s="211"/>
      <c r="UAI98" s="209"/>
      <c r="UAK98" s="208"/>
      <c r="UAP98" s="209"/>
      <c r="UAQ98" s="209"/>
      <c r="UAR98" s="209"/>
      <c r="UAS98" s="210"/>
      <c r="UAT98" s="211"/>
      <c r="UAU98" s="209"/>
      <c r="UAW98" s="208"/>
      <c r="UBB98" s="209"/>
      <c r="UBC98" s="209"/>
      <c r="UBD98" s="209"/>
      <c r="UBE98" s="210"/>
      <c r="UBF98" s="211"/>
      <c r="UBG98" s="209"/>
      <c r="UBI98" s="208"/>
      <c r="UBN98" s="209"/>
      <c r="UBO98" s="209"/>
      <c r="UBP98" s="209"/>
      <c r="UBQ98" s="210"/>
      <c r="UBR98" s="211"/>
      <c r="UBS98" s="209"/>
      <c r="UBU98" s="208"/>
      <c r="UBZ98" s="209"/>
      <c r="UCA98" s="209"/>
      <c r="UCB98" s="209"/>
      <c r="UCC98" s="210"/>
      <c r="UCD98" s="211"/>
      <c r="UCE98" s="209"/>
      <c r="UCG98" s="208"/>
      <c r="UCL98" s="209"/>
      <c r="UCM98" s="209"/>
      <c r="UCN98" s="209"/>
      <c r="UCO98" s="210"/>
      <c r="UCP98" s="211"/>
      <c r="UCQ98" s="209"/>
      <c r="UCS98" s="208"/>
      <c r="UCX98" s="209"/>
      <c r="UCY98" s="209"/>
      <c r="UCZ98" s="209"/>
      <c r="UDA98" s="210"/>
      <c r="UDB98" s="211"/>
      <c r="UDC98" s="209"/>
      <c r="UDE98" s="208"/>
      <c r="UDJ98" s="209"/>
      <c r="UDK98" s="209"/>
      <c r="UDL98" s="209"/>
      <c r="UDM98" s="210"/>
      <c r="UDN98" s="211"/>
      <c r="UDO98" s="209"/>
      <c r="UDQ98" s="208"/>
      <c r="UDV98" s="209"/>
      <c r="UDW98" s="209"/>
      <c r="UDX98" s="209"/>
      <c r="UDY98" s="210"/>
      <c r="UDZ98" s="211"/>
      <c r="UEA98" s="209"/>
      <c r="UEC98" s="208"/>
      <c r="UEH98" s="209"/>
      <c r="UEI98" s="209"/>
      <c r="UEJ98" s="209"/>
      <c r="UEK98" s="210"/>
      <c r="UEL98" s="211"/>
      <c r="UEM98" s="209"/>
      <c r="UEO98" s="208"/>
      <c r="UET98" s="209"/>
      <c r="UEU98" s="209"/>
      <c r="UEV98" s="209"/>
      <c r="UEW98" s="210"/>
      <c r="UEX98" s="211"/>
      <c r="UEY98" s="209"/>
      <c r="UFA98" s="208"/>
      <c r="UFF98" s="209"/>
      <c r="UFG98" s="209"/>
      <c r="UFH98" s="209"/>
      <c r="UFI98" s="210"/>
      <c r="UFJ98" s="211"/>
      <c r="UFK98" s="209"/>
      <c r="UFM98" s="208"/>
      <c r="UFR98" s="209"/>
      <c r="UFS98" s="209"/>
      <c r="UFT98" s="209"/>
      <c r="UFU98" s="210"/>
      <c r="UFV98" s="211"/>
      <c r="UFW98" s="209"/>
      <c r="UFY98" s="208"/>
      <c r="UGD98" s="209"/>
      <c r="UGE98" s="209"/>
      <c r="UGF98" s="209"/>
      <c r="UGG98" s="210"/>
      <c r="UGH98" s="211"/>
      <c r="UGI98" s="209"/>
      <c r="UGK98" s="208"/>
      <c r="UGP98" s="209"/>
      <c r="UGQ98" s="209"/>
      <c r="UGR98" s="209"/>
      <c r="UGS98" s="210"/>
      <c r="UGT98" s="211"/>
      <c r="UGU98" s="209"/>
      <c r="UGW98" s="208"/>
      <c r="UHB98" s="209"/>
      <c r="UHC98" s="209"/>
      <c r="UHD98" s="209"/>
      <c r="UHE98" s="210"/>
      <c r="UHF98" s="211"/>
      <c r="UHG98" s="209"/>
      <c r="UHI98" s="208"/>
      <c r="UHN98" s="209"/>
      <c r="UHO98" s="209"/>
      <c r="UHP98" s="209"/>
      <c r="UHQ98" s="210"/>
      <c r="UHR98" s="211"/>
      <c r="UHS98" s="209"/>
      <c r="UHU98" s="208"/>
      <c r="UHZ98" s="209"/>
      <c r="UIA98" s="209"/>
      <c r="UIB98" s="209"/>
      <c r="UIC98" s="210"/>
      <c r="UID98" s="211"/>
      <c r="UIE98" s="209"/>
      <c r="UIG98" s="208"/>
      <c r="UIL98" s="209"/>
      <c r="UIM98" s="209"/>
      <c r="UIN98" s="209"/>
      <c r="UIO98" s="210"/>
      <c r="UIP98" s="211"/>
      <c r="UIQ98" s="209"/>
      <c r="UIS98" s="208"/>
      <c r="UIX98" s="209"/>
      <c r="UIY98" s="209"/>
      <c r="UIZ98" s="209"/>
      <c r="UJA98" s="210"/>
      <c r="UJB98" s="211"/>
      <c r="UJC98" s="209"/>
      <c r="UJE98" s="208"/>
      <c r="UJJ98" s="209"/>
      <c r="UJK98" s="209"/>
      <c r="UJL98" s="209"/>
      <c r="UJM98" s="210"/>
      <c r="UJN98" s="211"/>
      <c r="UJO98" s="209"/>
      <c r="UJQ98" s="208"/>
      <c r="UJV98" s="209"/>
      <c r="UJW98" s="209"/>
      <c r="UJX98" s="209"/>
      <c r="UJY98" s="210"/>
      <c r="UJZ98" s="211"/>
      <c r="UKA98" s="209"/>
      <c r="UKC98" s="208"/>
      <c r="UKH98" s="209"/>
      <c r="UKI98" s="209"/>
      <c r="UKJ98" s="209"/>
      <c r="UKK98" s="210"/>
      <c r="UKL98" s="211"/>
      <c r="UKM98" s="209"/>
      <c r="UKO98" s="208"/>
      <c r="UKT98" s="209"/>
      <c r="UKU98" s="209"/>
      <c r="UKV98" s="209"/>
      <c r="UKW98" s="210"/>
      <c r="UKX98" s="211"/>
      <c r="UKY98" s="209"/>
      <c r="ULA98" s="208"/>
      <c r="ULF98" s="209"/>
      <c r="ULG98" s="209"/>
      <c r="ULH98" s="209"/>
      <c r="ULI98" s="210"/>
      <c r="ULJ98" s="211"/>
      <c r="ULK98" s="209"/>
      <c r="ULM98" s="208"/>
      <c r="ULR98" s="209"/>
      <c r="ULS98" s="209"/>
      <c r="ULT98" s="209"/>
      <c r="ULU98" s="210"/>
      <c r="ULV98" s="211"/>
      <c r="ULW98" s="209"/>
      <c r="ULY98" s="208"/>
      <c r="UMD98" s="209"/>
      <c r="UME98" s="209"/>
      <c r="UMF98" s="209"/>
      <c r="UMG98" s="210"/>
      <c r="UMH98" s="211"/>
      <c r="UMI98" s="209"/>
      <c r="UMK98" s="208"/>
      <c r="UMP98" s="209"/>
      <c r="UMQ98" s="209"/>
      <c r="UMR98" s="209"/>
      <c r="UMS98" s="210"/>
      <c r="UMT98" s="211"/>
      <c r="UMU98" s="209"/>
      <c r="UMW98" s="208"/>
      <c r="UNB98" s="209"/>
      <c r="UNC98" s="209"/>
      <c r="UND98" s="209"/>
      <c r="UNE98" s="210"/>
      <c r="UNF98" s="211"/>
      <c r="UNG98" s="209"/>
      <c r="UNI98" s="208"/>
      <c r="UNN98" s="209"/>
      <c r="UNO98" s="209"/>
      <c r="UNP98" s="209"/>
      <c r="UNQ98" s="210"/>
      <c r="UNR98" s="211"/>
      <c r="UNS98" s="209"/>
      <c r="UNU98" s="208"/>
      <c r="UNZ98" s="209"/>
      <c r="UOA98" s="209"/>
      <c r="UOB98" s="209"/>
      <c r="UOC98" s="210"/>
      <c r="UOD98" s="211"/>
      <c r="UOE98" s="209"/>
      <c r="UOG98" s="208"/>
      <c r="UOL98" s="209"/>
      <c r="UOM98" s="209"/>
      <c r="UON98" s="209"/>
      <c r="UOO98" s="210"/>
      <c r="UOP98" s="211"/>
      <c r="UOQ98" s="209"/>
      <c r="UOS98" s="208"/>
      <c r="UOX98" s="209"/>
      <c r="UOY98" s="209"/>
      <c r="UOZ98" s="209"/>
      <c r="UPA98" s="210"/>
      <c r="UPB98" s="211"/>
      <c r="UPC98" s="209"/>
      <c r="UPE98" s="208"/>
      <c r="UPJ98" s="209"/>
      <c r="UPK98" s="209"/>
      <c r="UPL98" s="209"/>
      <c r="UPM98" s="210"/>
      <c r="UPN98" s="211"/>
      <c r="UPO98" s="209"/>
      <c r="UPQ98" s="208"/>
      <c r="UPV98" s="209"/>
      <c r="UPW98" s="209"/>
      <c r="UPX98" s="209"/>
      <c r="UPY98" s="210"/>
      <c r="UPZ98" s="211"/>
      <c r="UQA98" s="209"/>
      <c r="UQC98" s="208"/>
      <c r="UQH98" s="209"/>
      <c r="UQI98" s="209"/>
      <c r="UQJ98" s="209"/>
      <c r="UQK98" s="210"/>
      <c r="UQL98" s="211"/>
      <c r="UQM98" s="209"/>
      <c r="UQO98" s="208"/>
      <c r="UQT98" s="209"/>
      <c r="UQU98" s="209"/>
      <c r="UQV98" s="209"/>
      <c r="UQW98" s="210"/>
      <c r="UQX98" s="211"/>
      <c r="UQY98" s="209"/>
      <c r="URA98" s="208"/>
      <c r="URF98" s="209"/>
      <c r="URG98" s="209"/>
      <c r="URH98" s="209"/>
      <c r="URI98" s="210"/>
      <c r="URJ98" s="211"/>
      <c r="URK98" s="209"/>
      <c r="URM98" s="208"/>
      <c r="URR98" s="209"/>
      <c r="URS98" s="209"/>
      <c r="URT98" s="209"/>
      <c r="URU98" s="210"/>
      <c r="URV98" s="211"/>
      <c r="URW98" s="209"/>
      <c r="URY98" s="208"/>
      <c r="USD98" s="209"/>
      <c r="USE98" s="209"/>
      <c r="USF98" s="209"/>
      <c r="USG98" s="210"/>
      <c r="USH98" s="211"/>
      <c r="USI98" s="209"/>
      <c r="USK98" s="208"/>
      <c r="USP98" s="209"/>
      <c r="USQ98" s="209"/>
      <c r="USR98" s="209"/>
      <c r="USS98" s="210"/>
      <c r="UST98" s="211"/>
      <c r="USU98" s="209"/>
      <c r="USW98" s="208"/>
      <c r="UTB98" s="209"/>
      <c r="UTC98" s="209"/>
      <c r="UTD98" s="209"/>
      <c r="UTE98" s="210"/>
      <c r="UTF98" s="211"/>
      <c r="UTG98" s="209"/>
      <c r="UTI98" s="208"/>
      <c r="UTN98" s="209"/>
      <c r="UTO98" s="209"/>
      <c r="UTP98" s="209"/>
      <c r="UTQ98" s="210"/>
      <c r="UTR98" s="211"/>
      <c r="UTS98" s="209"/>
      <c r="UTU98" s="208"/>
      <c r="UTZ98" s="209"/>
      <c r="UUA98" s="209"/>
      <c r="UUB98" s="209"/>
      <c r="UUC98" s="210"/>
      <c r="UUD98" s="211"/>
      <c r="UUE98" s="209"/>
      <c r="UUG98" s="208"/>
      <c r="UUL98" s="209"/>
      <c r="UUM98" s="209"/>
      <c r="UUN98" s="209"/>
      <c r="UUO98" s="210"/>
      <c r="UUP98" s="211"/>
      <c r="UUQ98" s="209"/>
      <c r="UUS98" s="208"/>
      <c r="UUX98" s="209"/>
      <c r="UUY98" s="209"/>
      <c r="UUZ98" s="209"/>
      <c r="UVA98" s="210"/>
      <c r="UVB98" s="211"/>
      <c r="UVC98" s="209"/>
      <c r="UVE98" s="208"/>
      <c r="UVJ98" s="209"/>
      <c r="UVK98" s="209"/>
      <c r="UVL98" s="209"/>
      <c r="UVM98" s="210"/>
      <c r="UVN98" s="211"/>
      <c r="UVO98" s="209"/>
      <c r="UVQ98" s="208"/>
      <c r="UVV98" s="209"/>
      <c r="UVW98" s="209"/>
      <c r="UVX98" s="209"/>
      <c r="UVY98" s="210"/>
      <c r="UVZ98" s="211"/>
      <c r="UWA98" s="209"/>
      <c r="UWC98" s="208"/>
      <c r="UWH98" s="209"/>
      <c r="UWI98" s="209"/>
      <c r="UWJ98" s="209"/>
      <c r="UWK98" s="210"/>
      <c r="UWL98" s="211"/>
      <c r="UWM98" s="209"/>
      <c r="UWO98" s="208"/>
      <c r="UWT98" s="209"/>
      <c r="UWU98" s="209"/>
      <c r="UWV98" s="209"/>
      <c r="UWW98" s="210"/>
      <c r="UWX98" s="211"/>
      <c r="UWY98" s="209"/>
      <c r="UXA98" s="208"/>
      <c r="UXF98" s="209"/>
      <c r="UXG98" s="209"/>
      <c r="UXH98" s="209"/>
      <c r="UXI98" s="210"/>
      <c r="UXJ98" s="211"/>
      <c r="UXK98" s="209"/>
      <c r="UXM98" s="208"/>
      <c r="UXR98" s="209"/>
      <c r="UXS98" s="209"/>
      <c r="UXT98" s="209"/>
      <c r="UXU98" s="210"/>
      <c r="UXV98" s="211"/>
      <c r="UXW98" s="209"/>
      <c r="UXY98" s="208"/>
      <c r="UYD98" s="209"/>
      <c r="UYE98" s="209"/>
      <c r="UYF98" s="209"/>
      <c r="UYG98" s="210"/>
      <c r="UYH98" s="211"/>
      <c r="UYI98" s="209"/>
      <c r="UYK98" s="208"/>
      <c r="UYP98" s="209"/>
      <c r="UYQ98" s="209"/>
      <c r="UYR98" s="209"/>
      <c r="UYS98" s="210"/>
      <c r="UYT98" s="211"/>
      <c r="UYU98" s="209"/>
      <c r="UYW98" s="208"/>
      <c r="UZB98" s="209"/>
      <c r="UZC98" s="209"/>
      <c r="UZD98" s="209"/>
      <c r="UZE98" s="210"/>
      <c r="UZF98" s="211"/>
      <c r="UZG98" s="209"/>
      <c r="UZI98" s="208"/>
      <c r="UZN98" s="209"/>
      <c r="UZO98" s="209"/>
      <c r="UZP98" s="209"/>
      <c r="UZQ98" s="210"/>
      <c r="UZR98" s="211"/>
      <c r="UZS98" s="209"/>
      <c r="UZU98" s="208"/>
      <c r="UZZ98" s="209"/>
      <c r="VAA98" s="209"/>
      <c r="VAB98" s="209"/>
      <c r="VAC98" s="210"/>
      <c r="VAD98" s="211"/>
      <c r="VAE98" s="209"/>
      <c r="VAG98" s="208"/>
      <c r="VAL98" s="209"/>
      <c r="VAM98" s="209"/>
      <c r="VAN98" s="209"/>
      <c r="VAO98" s="210"/>
      <c r="VAP98" s="211"/>
      <c r="VAQ98" s="209"/>
      <c r="VAS98" s="208"/>
      <c r="VAX98" s="209"/>
      <c r="VAY98" s="209"/>
      <c r="VAZ98" s="209"/>
      <c r="VBA98" s="210"/>
      <c r="VBB98" s="211"/>
      <c r="VBC98" s="209"/>
      <c r="VBE98" s="208"/>
      <c r="VBJ98" s="209"/>
      <c r="VBK98" s="209"/>
      <c r="VBL98" s="209"/>
      <c r="VBM98" s="210"/>
      <c r="VBN98" s="211"/>
      <c r="VBO98" s="209"/>
      <c r="VBQ98" s="208"/>
      <c r="VBV98" s="209"/>
      <c r="VBW98" s="209"/>
      <c r="VBX98" s="209"/>
      <c r="VBY98" s="210"/>
      <c r="VBZ98" s="211"/>
      <c r="VCA98" s="209"/>
      <c r="VCC98" s="208"/>
      <c r="VCH98" s="209"/>
      <c r="VCI98" s="209"/>
      <c r="VCJ98" s="209"/>
      <c r="VCK98" s="210"/>
      <c r="VCL98" s="211"/>
      <c r="VCM98" s="209"/>
      <c r="VCO98" s="208"/>
      <c r="VCT98" s="209"/>
      <c r="VCU98" s="209"/>
      <c r="VCV98" s="209"/>
      <c r="VCW98" s="210"/>
      <c r="VCX98" s="211"/>
      <c r="VCY98" s="209"/>
      <c r="VDA98" s="208"/>
      <c r="VDF98" s="209"/>
      <c r="VDG98" s="209"/>
      <c r="VDH98" s="209"/>
      <c r="VDI98" s="210"/>
      <c r="VDJ98" s="211"/>
      <c r="VDK98" s="209"/>
      <c r="VDM98" s="208"/>
      <c r="VDR98" s="209"/>
      <c r="VDS98" s="209"/>
      <c r="VDT98" s="209"/>
      <c r="VDU98" s="210"/>
      <c r="VDV98" s="211"/>
      <c r="VDW98" s="209"/>
      <c r="VDY98" s="208"/>
      <c r="VED98" s="209"/>
      <c r="VEE98" s="209"/>
      <c r="VEF98" s="209"/>
      <c r="VEG98" s="210"/>
      <c r="VEH98" s="211"/>
      <c r="VEI98" s="209"/>
      <c r="VEK98" s="208"/>
      <c r="VEP98" s="209"/>
      <c r="VEQ98" s="209"/>
      <c r="VER98" s="209"/>
      <c r="VES98" s="210"/>
      <c r="VET98" s="211"/>
      <c r="VEU98" s="209"/>
      <c r="VEW98" s="208"/>
      <c r="VFB98" s="209"/>
      <c r="VFC98" s="209"/>
      <c r="VFD98" s="209"/>
      <c r="VFE98" s="210"/>
      <c r="VFF98" s="211"/>
      <c r="VFG98" s="209"/>
      <c r="VFI98" s="208"/>
      <c r="VFN98" s="209"/>
      <c r="VFO98" s="209"/>
      <c r="VFP98" s="209"/>
      <c r="VFQ98" s="210"/>
      <c r="VFR98" s="211"/>
      <c r="VFS98" s="209"/>
      <c r="VFU98" s="208"/>
      <c r="VFZ98" s="209"/>
      <c r="VGA98" s="209"/>
      <c r="VGB98" s="209"/>
      <c r="VGC98" s="210"/>
      <c r="VGD98" s="211"/>
      <c r="VGE98" s="209"/>
      <c r="VGG98" s="208"/>
      <c r="VGL98" s="209"/>
      <c r="VGM98" s="209"/>
      <c r="VGN98" s="209"/>
      <c r="VGO98" s="210"/>
      <c r="VGP98" s="211"/>
      <c r="VGQ98" s="209"/>
      <c r="VGS98" s="208"/>
      <c r="VGX98" s="209"/>
      <c r="VGY98" s="209"/>
      <c r="VGZ98" s="209"/>
      <c r="VHA98" s="210"/>
      <c r="VHB98" s="211"/>
      <c r="VHC98" s="209"/>
      <c r="VHE98" s="208"/>
      <c r="VHJ98" s="209"/>
      <c r="VHK98" s="209"/>
      <c r="VHL98" s="209"/>
      <c r="VHM98" s="210"/>
      <c r="VHN98" s="211"/>
      <c r="VHO98" s="209"/>
      <c r="VHQ98" s="208"/>
      <c r="VHV98" s="209"/>
      <c r="VHW98" s="209"/>
      <c r="VHX98" s="209"/>
      <c r="VHY98" s="210"/>
      <c r="VHZ98" s="211"/>
      <c r="VIA98" s="209"/>
      <c r="VIC98" s="208"/>
      <c r="VIH98" s="209"/>
      <c r="VII98" s="209"/>
      <c r="VIJ98" s="209"/>
      <c r="VIK98" s="210"/>
      <c r="VIL98" s="211"/>
      <c r="VIM98" s="209"/>
      <c r="VIO98" s="208"/>
      <c r="VIT98" s="209"/>
      <c r="VIU98" s="209"/>
      <c r="VIV98" s="209"/>
      <c r="VIW98" s="210"/>
      <c r="VIX98" s="211"/>
      <c r="VIY98" s="209"/>
      <c r="VJA98" s="208"/>
      <c r="VJF98" s="209"/>
      <c r="VJG98" s="209"/>
      <c r="VJH98" s="209"/>
      <c r="VJI98" s="210"/>
      <c r="VJJ98" s="211"/>
      <c r="VJK98" s="209"/>
      <c r="VJM98" s="208"/>
      <c r="VJR98" s="209"/>
      <c r="VJS98" s="209"/>
      <c r="VJT98" s="209"/>
      <c r="VJU98" s="210"/>
      <c r="VJV98" s="211"/>
      <c r="VJW98" s="209"/>
      <c r="VJY98" s="208"/>
      <c r="VKD98" s="209"/>
      <c r="VKE98" s="209"/>
      <c r="VKF98" s="209"/>
      <c r="VKG98" s="210"/>
      <c r="VKH98" s="211"/>
      <c r="VKI98" s="209"/>
      <c r="VKK98" s="208"/>
      <c r="VKP98" s="209"/>
      <c r="VKQ98" s="209"/>
      <c r="VKR98" s="209"/>
      <c r="VKS98" s="210"/>
      <c r="VKT98" s="211"/>
      <c r="VKU98" s="209"/>
      <c r="VKW98" s="208"/>
      <c r="VLB98" s="209"/>
      <c r="VLC98" s="209"/>
      <c r="VLD98" s="209"/>
      <c r="VLE98" s="210"/>
      <c r="VLF98" s="211"/>
      <c r="VLG98" s="209"/>
      <c r="VLI98" s="208"/>
      <c r="VLN98" s="209"/>
      <c r="VLO98" s="209"/>
      <c r="VLP98" s="209"/>
      <c r="VLQ98" s="210"/>
      <c r="VLR98" s="211"/>
      <c r="VLS98" s="209"/>
      <c r="VLU98" s="208"/>
      <c r="VLZ98" s="209"/>
      <c r="VMA98" s="209"/>
      <c r="VMB98" s="209"/>
      <c r="VMC98" s="210"/>
      <c r="VMD98" s="211"/>
      <c r="VME98" s="209"/>
      <c r="VMG98" s="208"/>
      <c r="VML98" s="209"/>
      <c r="VMM98" s="209"/>
      <c r="VMN98" s="209"/>
      <c r="VMO98" s="210"/>
      <c r="VMP98" s="211"/>
      <c r="VMQ98" s="209"/>
      <c r="VMS98" s="208"/>
      <c r="VMX98" s="209"/>
      <c r="VMY98" s="209"/>
      <c r="VMZ98" s="209"/>
      <c r="VNA98" s="210"/>
      <c r="VNB98" s="211"/>
      <c r="VNC98" s="209"/>
      <c r="VNE98" s="208"/>
      <c r="VNJ98" s="209"/>
      <c r="VNK98" s="209"/>
      <c r="VNL98" s="209"/>
      <c r="VNM98" s="210"/>
      <c r="VNN98" s="211"/>
      <c r="VNO98" s="209"/>
      <c r="VNQ98" s="208"/>
      <c r="VNV98" s="209"/>
      <c r="VNW98" s="209"/>
      <c r="VNX98" s="209"/>
      <c r="VNY98" s="210"/>
      <c r="VNZ98" s="211"/>
      <c r="VOA98" s="209"/>
      <c r="VOC98" s="208"/>
      <c r="VOH98" s="209"/>
      <c r="VOI98" s="209"/>
      <c r="VOJ98" s="209"/>
      <c r="VOK98" s="210"/>
      <c r="VOL98" s="211"/>
      <c r="VOM98" s="209"/>
      <c r="VOO98" s="208"/>
      <c r="VOT98" s="209"/>
      <c r="VOU98" s="209"/>
      <c r="VOV98" s="209"/>
      <c r="VOW98" s="210"/>
      <c r="VOX98" s="211"/>
      <c r="VOY98" s="209"/>
      <c r="VPA98" s="208"/>
      <c r="VPF98" s="209"/>
      <c r="VPG98" s="209"/>
      <c r="VPH98" s="209"/>
      <c r="VPI98" s="210"/>
      <c r="VPJ98" s="211"/>
      <c r="VPK98" s="209"/>
      <c r="VPM98" s="208"/>
      <c r="VPR98" s="209"/>
      <c r="VPS98" s="209"/>
      <c r="VPT98" s="209"/>
      <c r="VPU98" s="210"/>
      <c r="VPV98" s="211"/>
      <c r="VPW98" s="209"/>
      <c r="VPY98" s="208"/>
      <c r="VQD98" s="209"/>
      <c r="VQE98" s="209"/>
      <c r="VQF98" s="209"/>
      <c r="VQG98" s="210"/>
      <c r="VQH98" s="211"/>
      <c r="VQI98" s="209"/>
      <c r="VQK98" s="208"/>
      <c r="VQP98" s="209"/>
      <c r="VQQ98" s="209"/>
      <c r="VQR98" s="209"/>
      <c r="VQS98" s="210"/>
      <c r="VQT98" s="211"/>
      <c r="VQU98" s="209"/>
      <c r="VQW98" s="208"/>
      <c r="VRB98" s="209"/>
      <c r="VRC98" s="209"/>
      <c r="VRD98" s="209"/>
      <c r="VRE98" s="210"/>
      <c r="VRF98" s="211"/>
      <c r="VRG98" s="209"/>
      <c r="VRI98" s="208"/>
      <c r="VRN98" s="209"/>
      <c r="VRO98" s="209"/>
      <c r="VRP98" s="209"/>
      <c r="VRQ98" s="210"/>
      <c r="VRR98" s="211"/>
      <c r="VRS98" s="209"/>
      <c r="VRU98" s="208"/>
      <c r="VRZ98" s="209"/>
      <c r="VSA98" s="209"/>
      <c r="VSB98" s="209"/>
      <c r="VSC98" s="210"/>
      <c r="VSD98" s="211"/>
      <c r="VSE98" s="209"/>
      <c r="VSG98" s="208"/>
      <c r="VSL98" s="209"/>
      <c r="VSM98" s="209"/>
      <c r="VSN98" s="209"/>
      <c r="VSO98" s="210"/>
      <c r="VSP98" s="211"/>
      <c r="VSQ98" s="209"/>
      <c r="VSS98" s="208"/>
      <c r="VSX98" s="209"/>
      <c r="VSY98" s="209"/>
      <c r="VSZ98" s="209"/>
      <c r="VTA98" s="210"/>
      <c r="VTB98" s="211"/>
      <c r="VTC98" s="209"/>
      <c r="VTE98" s="208"/>
      <c r="VTJ98" s="209"/>
      <c r="VTK98" s="209"/>
      <c r="VTL98" s="209"/>
      <c r="VTM98" s="210"/>
      <c r="VTN98" s="211"/>
      <c r="VTO98" s="209"/>
      <c r="VTQ98" s="208"/>
      <c r="VTV98" s="209"/>
      <c r="VTW98" s="209"/>
      <c r="VTX98" s="209"/>
      <c r="VTY98" s="210"/>
      <c r="VTZ98" s="211"/>
      <c r="VUA98" s="209"/>
      <c r="VUC98" s="208"/>
      <c r="VUH98" s="209"/>
      <c r="VUI98" s="209"/>
      <c r="VUJ98" s="209"/>
      <c r="VUK98" s="210"/>
      <c r="VUL98" s="211"/>
      <c r="VUM98" s="209"/>
      <c r="VUO98" s="208"/>
      <c r="VUT98" s="209"/>
      <c r="VUU98" s="209"/>
      <c r="VUV98" s="209"/>
      <c r="VUW98" s="210"/>
      <c r="VUX98" s="211"/>
      <c r="VUY98" s="209"/>
      <c r="VVA98" s="208"/>
      <c r="VVF98" s="209"/>
      <c r="VVG98" s="209"/>
      <c r="VVH98" s="209"/>
      <c r="VVI98" s="210"/>
      <c r="VVJ98" s="211"/>
      <c r="VVK98" s="209"/>
      <c r="VVM98" s="208"/>
      <c r="VVR98" s="209"/>
      <c r="VVS98" s="209"/>
      <c r="VVT98" s="209"/>
      <c r="VVU98" s="210"/>
      <c r="VVV98" s="211"/>
      <c r="VVW98" s="209"/>
      <c r="VVY98" s="208"/>
      <c r="VWD98" s="209"/>
      <c r="VWE98" s="209"/>
      <c r="VWF98" s="209"/>
      <c r="VWG98" s="210"/>
      <c r="VWH98" s="211"/>
      <c r="VWI98" s="209"/>
      <c r="VWK98" s="208"/>
      <c r="VWP98" s="209"/>
      <c r="VWQ98" s="209"/>
      <c r="VWR98" s="209"/>
      <c r="VWS98" s="210"/>
      <c r="VWT98" s="211"/>
      <c r="VWU98" s="209"/>
      <c r="VWW98" s="208"/>
      <c r="VXB98" s="209"/>
      <c r="VXC98" s="209"/>
      <c r="VXD98" s="209"/>
      <c r="VXE98" s="210"/>
      <c r="VXF98" s="211"/>
      <c r="VXG98" s="209"/>
      <c r="VXI98" s="208"/>
      <c r="VXN98" s="209"/>
      <c r="VXO98" s="209"/>
      <c r="VXP98" s="209"/>
      <c r="VXQ98" s="210"/>
      <c r="VXR98" s="211"/>
      <c r="VXS98" s="209"/>
      <c r="VXU98" s="208"/>
      <c r="VXZ98" s="209"/>
      <c r="VYA98" s="209"/>
      <c r="VYB98" s="209"/>
      <c r="VYC98" s="210"/>
      <c r="VYD98" s="211"/>
      <c r="VYE98" s="209"/>
      <c r="VYG98" s="208"/>
      <c r="VYL98" s="209"/>
      <c r="VYM98" s="209"/>
      <c r="VYN98" s="209"/>
      <c r="VYO98" s="210"/>
      <c r="VYP98" s="211"/>
      <c r="VYQ98" s="209"/>
      <c r="VYS98" s="208"/>
      <c r="VYX98" s="209"/>
      <c r="VYY98" s="209"/>
      <c r="VYZ98" s="209"/>
      <c r="VZA98" s="210"/>
      <c r="VZB98" s="211"/>
      <c r="VZC98" s="209"/>
      <c r="VZE98" s="208"/>
      <c r="VZJ98" s="209"/>
      <c r="VZK98" s="209"/>
      <c r="VZL98" s="209"/>
      <c r="VZM98" s="210"/>
      <c r="VZN98" s="211"/>
      <c r="VZO98" s="209"/>
      <c r="VZQ98" s="208"/>
      <c r="VZV98" s="209"/>
      <c r="VZW98" s="209"/>
      <c r="VZX98" s="209"/>
      <c r="VZY98" s="210"/>
      <c r="VZZ98" s="211"/>
      <c r="WAA98" s="209"/>
      <c r="WAC98" s="208"/>
      <c r="WAH98" s="209"/>
      <c r="WAI98" s="209"/>
      <c r="WAJ98" s="209"/>
      <c r="WAK98" s="210"/>
      <c r="WAL98" s="211"/>
      <c r="WAM98" s="209"/>
      <c r="WAO98" s="208"/>
      <c r="WAT98" s="209"/>
      <c r="WAU98" s="209"/>
      <c r="WAV98" s="209"/>
      <c r="WAW98" s="210"/>
      <c r="WAX98" s="211"/>
      <c r="WAY98" s="209"/>
      <c r="WBA98" s="208"/>
      <c r="WBF98" s="209"/>
      <c r="WBG98" s="209"/>
      <c r="WBH98" s="209"/>
      <c r="WBI98" s="210"/>
      <c r="WBJ98" s="211"/>
      <c r="WBK98" s="209"/>
      <c r="WBM98" s="208"/>
      <c r="WBR98" s="209"/>
      <c r="WBS98" s="209"/>
      <c r="WBT98" s="209"/>
      <c r="WBU98" s="210"/>
      <c r="WBV98" s="211"/>
      <c r="WBW98" s="209"/>
      <c r="WBY98" s="208"/>
      <c r="WCD98" s="209"/>
      <c r="WCE98" s="209"/>
      <c r="WCF98" s="209"/>
      <c r="WCG98" s="210"/>
      <c r="WCH98" s="211"/>
      <c r="WCI98" s="209"/>
      <c r="WCK98" s="208"/>
      <c r="WCP98" s="209"/>
      <c r="WCQ98" s="209"/>
      <c r="WCR98" s="209"/>
      <c r="WCS98" s="210"/>
      <c r="WCT98" s="211"/>
      <c r="WCU98" s="209"/>
      <c r="WCW98" s="208"/>
      <c r="WDB98" s="209"/>
      <c r="WDC98" s="209"/>
      <c r="WDD98" s="209"/>
      <c r="WDE98" s="210"/>
      <c r="WDF98" s="211"/>
      <c r="WDG98" s="209"/>
      <c r="WDI98" s="208"/>
      <c r="WDN98" s="209"/>
      <c r="WDO98" s="209"/>
      <c r="WDP98" s="209"/>
      <c r="WDQ98" s="210"/>
      <c r="WDR98" s="211"/>
      <c r="WDS98" s="209"/>
      <c r="WDU98" s="208"/>
      <c r="WDZ98" s="209"/>
      <c r="WEA98" s="209"/>
      <c r="WEB98" s="209"/>
      <c r="WEC98" s="210"/>
      <c r="WED98" s="211"/>
      <c r="WEE98" s="209"/>
      <c r="WEG98" s="208"/>
      <c r="WEL98" s="209"/>
      <c r="WEM98" s="209"/>
      <c r="WEN98" s="209"/>
      <c r="WEO98" s="210"/>
      <c r="WEP98" s="211"/>
      <c r="WEQ98" s="209"/>
      <c r="WES98" s="208"/>
      <c r="WEX98" s="209"/>
      <c r="WEY98" s="209"/>
      <c r="WEZ98" s="209"/>
      <c r="WFA98" s="210"/>
      <c r="WFB98" s="211"/>
      <c r="WFC98" s="209"/>
      <c r="WFE98" s="208"/>
      <c r="WFJ98" s="209"/>
      <c r="WFK98" s="209"/>
      <c r="WFL98" s="209"/>
      <c r="WFM98" s="210"/>
      <c r="WFN98" s="211"/>
      <c r="WFO98" s="209"/>
      <c r="WFQ98" s="208"/>
      <c r="WFV98" s="209"/>
      <c r="WFW98" s="209"/>
      <c r="WFX98" s="209"/>
      <c r="WFY98" s="210"/>
      <c r="WFZ98" s="211"/>
      <c r="WGA98" s="209"/>
      <c r="WGC98" s="208"/>
      <c r="WGH98" s="209"/>
      <c r="WGI98" s="209"/>
      <c r="WGJ98" s="209"/>
      <c r="WGK98" s="210"/>
      <c r="WGL98" s="211"/>
      <c r="WGM98" s="209"/>
      <c r="WGO98" s="208"/>
      <c r="WGT98" s="209"/>
      <c r="WGU98" s="209"/>
      <c r="WGV98" s="209"/>
      <c r="WGW98" s="210"/>
      <c r="WGX98" s="211"/>
      <c r="WGY98" s="209"/>
      <c r="WHA98" s="208"/>
      <c r="WHF98" s="209"/>
      <c r="WHG98" s="209"/>
      <c r="WHH98" s="209"/>
      <c r="WHI98" s="210"/>
      <c r="WHJ98" s="211"/>
      <c r="WHK98" s="209"/>
      <c r="WHM98" s="208"/>
      <c r="WHR98" s="209"/>
      <c r="WHS98" s="209"/>
      <c r="WHT98" s="209"/>
      <c r="WHU98" s="210"/>
      <c r="WHV98" s="211"/>
      <c r="WHW98" s="209"/>
      <c r="WHY98" s="208"/>
      <c r="WID98" s="209"/>
      <c r="WIE98" s="209"/>
      <c r="WIF98" s="209"/>
      <c r="WIG98" s="210"/>
      <c r="WIH98" s="211"/>
      <c r="WII98" s="209"/>
      <c r="WIK98" s="208"/>
      <c r="WIP98" s="209"/>
      <c r="WIQ98" s="209"/>
      <c r="WIR98" s="209"/>
      <c r="WIS98" s="210"/>
      <c r="WIT98" s="211"/>
      <c r="WIU98" s="209"/>
      <c r="WIW98" s="208"/>
      <c r="WJB98" s="209"/>
      <c r="WJC98" s="209"/>
      <c r="WJD98" s="209"/>
      <c r="WJE98" s="210"/>
      <c r="WJF98" s="211"/>
      <c r="WJG98" s="209"/>
      <c r="WJI98" s="208"/>
      <c r="WJN98" s="209"/>
      <c r="WJO98" s="209"/>
      <c r="WJP98" s="209"/>
      <c r="WJQ98" s="210"/>
      <c r="WJR98" s="211"/>
      <c r="WJS98" s="209"/>
      <c r="WJU98" s="208"/>
      <c r="WJZ98" s="209"/>
      <c r="WKA98" s="209"/>
      <c r="WKB98" s="209"/>
      <c r="WKC98" s="210"/>
      <c r="WKD98" s="211"/>
      <c r="WKE98" s="209"/>
      <c r="WKG98" s="208"/>
      <c r="WKL98" s="209"/>
      <c r="WKM98" s="209"/>
      <c r="WKN98" s="209"/>
      <c r="WKO98" s="210"/>
      <c r="WKP98" s="211"/>
      <c r="WKQ98" s="209"/>
      <c r="WKS98" s="208"/>
      <c r="WKX98" s="209"/>
      <c r="WKY98" s="209"/>
      <c r="WKZ98" s="209"/>
      <c r="WLA98" s="210"/>
      <c r="WLB98" s="211"/>
      <c r="WLC98" s="209"/>
      <c r="WLE98" s="208"/>
      <c r="WLJ98" s="209"/>
      <c r="WLK98" s="209"/>
      <c r="WLL98" s="209"/>
      <c r="WLM98" s="210"/>
      <c r="WLN98" s="211"/>
      <c r="WLO98" s="209"/>
      <c r="WLQ98" s="208"/>
      <c r="WLV98" s="209"/>
      <c r="WLW98" s="209"/>
      <c r="WLX98" s="209"/>
      <c r="WLY98" s="210"/>
      <c r="WLZ98" s="211"/>
      <c r="WMA98" s="209"/>
      <c r="WMC98" s="208"/>
      <c r="WMH98" s="209"/>
      <c r="WMI98" s="209"/>
      <c r="WMJ98" s="209"/>
      <c r="WMK98" s="210"/>
      <c r="WML98" s="211"/>
      <c r="WMM98" s="209"/>
      <c r="WMO98" s="208"/>
      <c r="WMT98" s="209"/>
      <c r="WMU98" s="209"/>
      <c r="WMV98" s="209"/>
      <c r="WMW98" s="210"/>
      <c r="WMX98" s="211"/>
      <c r="WMY98" s="209"/>
      <c r="WNA98" s="208"/>
      <c r="WNF98" s="209"/>
      <c r="WNG98" s="209"/>
      <c r="WNH98" s="209"/>
      <c r="WNI98" s="210"/>
      <c r="WNJ98" s="211"/>
      <c r="WNK98" s="209"/>
      <c r="WNM98" s="208"/>
      <c r="WNR98" s="209"/>
      <c r="WNS98" s="209"/>
      <c r="WNT98" s="209"/>
      <c r="WNU98" s="210"/>
      <c r="WNV98" s="211"/>
      <c r="WNW98" s="209"/>
      <c r="WNY98" s="208"/>
      <c r="WOD98" s="209"/>
      <c r="WOE98" s="209"/>
      <c r="WOF98" s="209"/>
      <c r="WOG98" s="210"/>
      <c r="WOH98" s="211"/>
      <c r="WOI98" s="209"/>
      <c r="WOK98" s="208"/>
      <c r="WOP98" s="209"/>
      <c r="WOQ98" s="209"/>
      <c r="WOR98" s="209"/>
      <c r="WOS98" s="210"/>
      <c r="WOT98" s="211"/>
      <c r="WOU98" s="209"/>
      <c r="WOW98" s="208"/>
      <c r="WPB98" s="209"/>
      <c r="WPC98" s="209"/>
      <c r="WPD98" s="209"/>
      <c r="WPE98" s="210"/>
      <c r="WPF98" s="211"/>
      <c r="WPG98" s="209"/>
      <c r="WPI98" s="208"/>
      <c r="WPN98" s="209"/>
      <c r="WPO98" s="209"/>
      <c r="WPP98" s="209"/>
      <c r="WPQ98" s="210"/>
      <c r="WPR98" s="211"/>
      <c r="WPS98" s="209"/>
      <c r="WPU98" s="208"/>
      <c r="WPZ98" s="209"/>
      <c r="WQA98" s="209"/>
      <c r="WQB98" s="209"/>
      <c r="WQC98" s="210"/>
      <c r="WQD98" s="211"/>
      <c r="WQE98" s="209"/>
      <c r="WQG98" s="208"/>
      <c r="WQL98" s="209"/>
      <c r="WQM98" s="209"/>
      <c r="WQN98" s="209"/>
      <c r="WQO98" s="210"/>
      <c r="WQP98" s="211"/>
      <c r="WQQ98" s="209"/>
      <c r="WQS98" s="208"/>
      <c r="WQX98" s="209"/>
      <c r="WQY98" s="209"/>
      <c r="WQZ98" s="209"/>
      <c r="WRA98" s="210"/>
      <c r="WRB98" s="211"/>
      <c r="WRC98" s="209"/>
      <c r="WRE98" s="208"/>
      <c r="WRJ98" s="209"/>
      <c r="WRK98" s="209"/>
      <c r="WRL98" s="209"/>
      <c r="WRM98" s="210"/>
      <c r="WRN98" s="211"/>
      <c r="WRO98" s="209"/>
      <c r="WRQ98" s="208"/>
      <c r="WRV98" s="209"/>
      <c r="WRW98" s="209"/>
      <c r="WRX98" s="209"/>
      <c r="WRY98" s="210"/>
      <c r="WRZ98" s="211"/>
      <c r="WSA98" s="209"/>
      <c r="WSC98" s="208"/>
      <c r="WSH98" s="209"/>
      <c r="WSI98" s="209"/>
      <c r="WSJ98" s="209"/>
      <c r="WSK98" s="210"/>
      <c r="WSL98" s="211"/>
      <c r="WSM98" s="209"/>
      <c r="WSO98" s="208"/>
      <c r="WST98" s="209"/>
      <c r="WSU98" s="209"/>
      <c r="WSV98" s="209"/>
      <c r="WSW98" s="210"/>
      <c r="WSX98" s="211"/>
      <c r="WSY98" s="209"/>
      <c r="WTA98" s="208"/>
      <c r="WTF98" s="209"/>
      <c r="WTG98" s="209"/>
      <c r="WTH98" s="209"/>
      <c r="WTI98" s="210"/>
      <c r="WTJ98" s="211"/>
      <c r="WTK98" s="209"/>
      <c r="WTM98" s="208"/>
      <c r="WTR98" s="209"/>
      <c r="WTS98" s="209"/>
      <c r="WTT98" s="209"/>
      <c r="WTU98" s="210"/>
      <c r="WTV98" s="211"/>
      <c r="WTW98" s="209"/>
      <c r="WTY98" s="208"/>
      <c r="WUD98" s="209"/>
      <c r="WUE98" s="209"/>
      <c r="WUF98" s="209"/>
      <c r="WUG98" s="210"/>
      <c r="WUH98" s="211"/>
      <c r="WUI98" s="209"/>
      <c r="WUK98" s="208"/>
      <c r="WUP98" s="209"/>
      <c r="WUQ98" s="209"/>
      <c r="WUR98" s="209"/>
      <c r="WUS98" s="210"/>
      <c r="WUT98" s="211"/>
      <c r="WUU98" s="209"/>
      <c r="WUW98" s="208"/>
      <c r="WVB98" s="209"/>
      <c r="WVC98" s="209"/>
      <c r="WVD98" s="209"/>
      <c r="WVE98" s="210"/>
      <c r="WVF98" s="211"/>
      <c r="WVG98" s="209"/>
      <c r="WVI98" s="208"/>
      <c r="WVN98" s="209"/>
      <c r="WVO98" s="209"/>
      <c r="WVP98" s="209"/>
      <c r="WVQ98" s="210"/>
      <c r="WVR98" s="211"/>
      <c r="WVS98" s="209"/>
      <c r="WVU98" s="208"/>
      <c r="WVZ98" s="209"/>
      <c r="WWA98" s="209"/>
      <c r="WWB98" s="209"/>
      <c r="WWC98" s="210"/>
      <c r="WWD98" s="211"/>
      <c r="WWE98" s="209"/>
      <c r="WWG98" s="208"/>
      <c r="WWL98" s="209"/>
      <c r="WWM98" s="209"/>
      <c r="WWN98" s="209"/>
      <c r="WWO98" s="210"/>
      <c r="WWP98" s="211"/>
      <c r="WWQ98" s="209"/>
      <c r="WWS98" s="208"/>
      <c r="WWX98" s="209"/>
      <c r="WWY98" s="209"/>
      <c r="WWZ98" s="209"/>
      <c r="WXA98" s="210"/>
      <c r="WXB98" s="211"/>
      <c r="WXC98" s="209"/>
      <c r="WXE98" s="208"/>
      <c r="WXJ98" s="209"/>
      <c r="WXK98" s="209"/>
      <c r="WXL98" s="209"/>
      <c r="WXM98" s="210"/>
      <c r="WXN98" s="211"/>
      <c r="WXO98" s="209"/>
      <c r="WXQ98" s="208"/>
      <c r="WXV98" s="209"/>
      <c r="WXW98" s="209"/>
      <c r="WXX98" s="209"/>
      <c r="WXY98" s="210"/>
      <c r="WXZ98" s="211"/>
      <c r="WYA98" s="209"/>
      <c r="WYC98" s="208"/>
      <c r="WYH98" s="209"/>
      <c r="WYI98" s="209"/>
      <c r="WYJ98" s="209"/>
      <c r="WYK98" s="210"/>
      <c r="WYL98" s="211"/>
      <c r="WYM98" s="209"/>
      <c r="WYO98" s="208"/>
      <c r="WYT98" s="209"/>
      <c r="WYU98" s="209"/>
      <c r="WYV98" s="209"/>
      <c r="WYW98" s="210"/>
      <c r="WYX98" s="211"/>
      <c r="WYY98" s="209"/>
      <c r="WZA98" s="208"/>
      <c r="WZF98" s="209"/>
      <c r="WZG98" s="209"/>
      <c r="WZH98" s="209"/>
      <c r="WZI98" s="210"/>
      <c r="WZJ98" s="211"/>
      <c r="WZK98" s="209"/>
      <c r="WZM98" s="208"/>
      <c r="WZR98" s="209"/>
      <c r="WZS98" s="209"/>
      <c r="WZT98" s="209"/>
      <c r="WZU98" s="210"/>
      <c r="WZV98" s="211"/>
      <c r="WZW98" s="209"/>
      <c r="WZY98" s="208"/>
      <c r="XAD98" s="209"/>
      <c r="XAE98" s="209"/>
      <c r="XAF98" s="209"/>
      <c r="XAG98" s="210"/>
      <c r="XAH98" s="211"/>
      <c r="XAI98" s="209"/>
      <c r="XAK98" s="208"/>
      <c r="XAP98" s="209"/>
      <c r="XAQ98" s="209"/>
      <c r="XAR98" s="209"/>
      <c r="XAS98" s="210"/>
      <c r="XAT98" s="211"/>
      <c r="XAU98" s="209"/>
      <c r="XAW98" s="208"/>
      <c r="XBB98" s="209"/>
      <c r="XBC98" s="209"/>
      <c r="XBD98" s="209"/>
      <c r="XBE98" s="210"/>
      <c r="XBF98" s="211"/>
      <c r="XBG98" s="209"/>
      <c r="XBI98" s="208"/>
      <c r="XBN98" s="209"/>
      <c r="XBO98" s="209"/>
      <c r="XBP98" s="209"/>
      <c r="XBQ98" s="210"/>
      <c r="XBR98" s="211"/>
      <c r="XBS98" s="209"/>
      <c r="XBU98" s="208"/>
      <c r="XBZ98" s="209"/>
      <c r="XCA98" s="209"/>
      <c r="XCB98" s="209"/>
      <c r="XCC98" s="210"/>
      <c r="XCD98" s="211"/>
      <c r="XCE98" s="209"/>
      <c r="XCG98" s="208"/>
      <c r="XCL98" s="209"/>
      <c r="XCM98" s="209"/>
      <c r="XCN98" s="209"/>
      <c r="XCO98" s="210"/>
      <c r="XCP98" s="211"/>
      <c r="XCQ98" s="209"/>
      <c r="XCS98" s="208"/>
      <c r="XCX98" s="209"/>
      <c r="XCY98" s="209"/>
      <c r="XCZ98" s="209"/>
      <c r="XDA98" s="210"/>
      <c r="XDB98" s="211"/>
      <c r="XDC98" s="209"/>
      <c r="XDE98" s="208"/>
      <c r="XDJ98" s="209"/>
      <c r="XDK98" s="209"/>
      <c r="XDL98" s="209"/>
      <c r="XDM98" s="210"/>
      <c r="XDN98" s="211"/>
      <c r="XDO98" s="209"/>
      <c r="XDQ98" s="208"/>
      <c r="XDV98" s="209"/>
      <c r="XDW98" s="209"/>
      <c r="XDX98" s="209"/>
      <c r="XDY98" s="210"/>
      <c r="XDZ98" s="211"/>
      <c r="XEA98" s="209"/>
      <c r="XEC98" s="208"/>
      <c r="XEH98" s="209"/>
      <c r="XEI98" s="209"/>
      <c r="XEJ98" s="209"/>
      <c r="XEK98" s="210"/>
      <c r="XEL98" s="211"/>
      <c r="XEM98" s="209"/>
      <c r="XEO98" s="208"/>
      <c r="XET98" s="209"/>
      <c r="XEU98" s="209"/>
      <c r="XEV98" s="209"/>
      <c r="XEW98" s="210"/>
      <c r="XEX98" s="211"/>
      <c r="XEY98" s="209"/>
      <c r="XFA98" s="208"/>
    </row>
    <row r="99" spans="1:1021 1026:3071 3073:4093 4098:6143 6145:7165 7170:9215 9217:10237 10242:12287 12289:13309 13314:15359 15361:16381">
      <c r="A99" s="191">
        <v>58</v>
      </c>
      <c r="B99" s="192" t="s">
        <v>14653</v>
      </c>
      <c r="C99" s="192" t="s">
        <v>14773</v>
      </c>
      <c r="D99" s="192" t="s">
        <v>14636</v>
      </c>
      <c r="E99" s="192" t="s">
        <v>14675</v>
      </c>
      <c r="F99" s="193">
        <v>49.61</v>
      </c>
      <c r="G99" s="193"/>
      <c r="H99" s="193">
        <v>32.119999999999997</v>
      </c>
      <c r="I99" s="194"/>
      <c r="J99" s="195"/>
      <c r="K99" s="193"/>
      <c r="L99" s="196" t="s">
        <v>14827</v>
      </c>
    </row>
    <row r="100" spans="1:1021 1026:3071 3073:4093 4098:6143 6145:7165 7170:9215 9217:10237 10242:12287 12289:13309 13314:15359 15361:16381">
      <c r="A100" s="191"/>
      <c r="B100" s="192" t="s">
        <v>14653</v>
      </c>
      <c r="C100" s="192" t="s">
        <v>14773</v>
      </c>
      <c r="D100" s="192" t="s">
        <v>14636</v>
      </c>
      <c r="E100" s="192" t="s">
        <v>14656</v>
      </c>
      <c r="F100" s="193">
        <v>48.11</v>
      </c>
      <c r="G100" s="193"/>
      <c r="H100" s="193">
        <v>32.119999999999997</v>
      </c>
      <c r="I100" s="194"/>
      <c r="J100" s="195"/>
      <c r="K100" s="193"/>
      <c r="L100" s="196" t="s">
        <v>14828</v>
      </c>
    </row>
    <row r="101" spans="1:1021 1026:3071 3073:4093 4098:6143 6145:7165 7170:9215 9217:10237 10242:12287 12289:13309 13314:15359 15361:16381">
      <c r="A101" s="191"/>
      <c r="B101" s="192" t="s">
        <v>14653</v>
      </c>
      <c r="C101" s="192" t="s">
        <v>14773</v>
      </c>
      <c r="D101" s="192" t="s">
        <v>14636</v>
      </c>
      <c r="E101" s="192" t="s">
        <v>14657</v>
      </c>
      <c r="F101" s="193">
        <v>45.99</v>
      </c>
      <c r="G101" s="193"/>
      <c r="H101" s="193">
        <v>32.119999999999997</v>
      </c>
      <c r="I101" s="194"/>
      <c r="J101" s="195"/>
      <c r="K101" s="193"/>
      <c r="L101" s="196"/>
    </row>
    <row r="102" spans="1:1021 1026:3071 3073:4093 4098:6143 6145:7165 7170:9215 9217:10237 10242:12287 12289:13309 13314:15359 15361:16381">
      <c r="A102" s="191"/>
      <c r="B102" s="192" t="s">
        <v>14653</v>
      </c>
      <c r="C102" s="192" t="s">
        <v>14773</v>
      </c>
      <c r="D102" s="192" t="s">
        <v>14636</v>
      </c>
      <c r="E102" s="192" t="s">
        <v>14658</v>
      </c>
      <c r="F102" s="193">
        <v>41.77</v>
      </c>
      <c r="G102" s="193"/>
      <c r="H102" s="193">
        <v>32.119999999999997</v>
      </c>
      <c r="I102" s="194"/>
      <c r="J102" s="195"/>
      <c r="K102" s="193"/>
      <c r="L102" s="196"/>
    </row>
    <row r="103" spans="1:1021 1026:3071 3073:4093 4098:6143 6145:7165 7170:9215 9217:10237 10242:12287 12289:13309 13314:15359 15361:16381">
      <c r="A103" s="185">
        <v>59</v>
      </c>
      <c r="B103" s="186" t="s">
        <v>14676</v>
      </c>
      <c r="C103" s="186" t="s">
        <v>14773</v>
      </c>
      <c r="D103" s="186" t="s">
        <v>14636</v>
      </c>
      <c r="E103" s="186" t="s">
        <v>14675</v>
      </c>
      <c r="F103" s="187">
        <v>58.85</v>
      </c>
      <c r="G103" s="187"/>
      <c r="H103" s="187">
        <v>33.549999999999997</v>
      </c>
      <c r="I103" s="202"/>
      <c r="J103" s="203"/>
      <c r="K103" s="187"/>
      <c r="L103" s="190"/>
      <c r="M103" s="208"/>
      <c r="R103" s="209"/>
      <c r="S103" s="209"/>
      <c r="T103" s="209"/>
      <c r="U103" s="210"/>
      <c r="V103" s="211"/>
      <c r="W103" s="209"/>
      <c r="Y103" s="208"/>
      <c r="AD103" s="209"/>
      <c r="AE103" s="209"/>
      <c r="AF103" s="209"/>
      <c r="AG103" s="210"/>
      <c r="AH103" s="211"/>
      <c r="AI103" s="209"/>
      <c r="AK103" s="208"/>
      <c r="AP103" s="209"/>
      <c r="AQ103" s="209"/>
      <c r="AR103" s="209"/>
      <c r="AS103" s="210"/>
      <c r="AT103" s="211"/>
      <c r="AU103" s="209"/>
      <c r="AW103" s="208"/>
      <c r="BB103" s="209"/>
      <c r="BC103" s="209"/>
      <c r="BD103" s="209"/>
      <c r="BE103" s="210"/>
      <c r="BF103" s="211"/>
      <c r="BG103" s="209"/>
      <c r="BI103" s="208"/>
      <c r="BN103" s="209"/>
      <c r="BO103" s="209"/>
      <c r="BP103" s="209"/>
      <c r="BQ103" s="210"/>
      <c r="BR103" s="211"/>
      <c r="BS103" s="209"/>
      <c r="BU103" s="208"/>
      <c r="BZ103" s="209"/>
      <c r="CA103" s="209"/>
      <c r="CB103" s="209"/>
      <c r="CC103" s="210"/>
      <c r="CD103" s="211"/>
      <c r="CE103" s="209"/>
      <c r="CG103" s="208"/>
      <c r="CL103" s="209"/>
      <c r="CM103" s="209"/>
      <c r="CN103" s="209"/>
      <c r="CO103" s="210"/>
      <c r="CP103" s="211"/>
      <c r="CQ103" s="209"/>
      <c r="CS103" s="208"/>
      <c r="CX103" s="209"/>
      <c r="CY103" s="209"/>
      <c r="CZ103" s="209"/>
      <c r="DA103" s="210"/>
      <c r="DB103" s="211"/>
      <c r="DC103" s="209"/>
      <c r="DE103" s="208"/>
      <c r="DJ103" s="209"/>
      <c r="DK103" s="209"/>
      <c r="DL103" s="209"/>
      <c r="DM103" s="210"/>
      <c r="DN103" s="211"/>
      <c r="DO103" s="209"/>
      <c r="DQ103" s="208"/>
      <c r="DV103" s="209"/>
      <c r="DW103" s="209"/>
      <c r="DX103" s="209"/>
      <c r="DY103" s="210"/>
      <c r="DZ103" s="211"/>
      <c r="EA103" s="209"/>
      <c r="EC103" s="208"/>
      <c r="EH103" s="209"/>
      <c r="EI103" s="209"/>
      <c r="EJ103" s="209"/>
      <c r="EK103" s="210"/>
      <c r="EL103" s="211"/>
      <c r="EM103" s="209"/>
      <c r="EO103" s="208"/>
      <c r="ET103" s="209"/>
      <c r="EU103" s="209"/>
      <c r="EV103" s="209"/>
      <c r="EW103" s="210"/>
      <c r="EX103" s="211"/>
      <c r="EY103" s="209"/>
      <c r="FA103" s="208"/>
      <c r="FF103" s="209"/>
      <c r="FG103" s="209"/>
      <c r="FH103" s="209"/>
      <c r="FI103" s="210"/>
      <c r="FJ103" s="211"/>
      <c r="FK103" s="209"/>
      <c r="FM103" s="208"/>
      <c r="FR103" s="209"/>
      <c r="FS103" s="209"/>
      <c r="FT103" s="209"/>
      <c r="FU103" s="210"/>
      <c r="FV103" s="211"/>
      <c r="FW103" s="209"/>
      <c r="FY103" s="208"/>
      <c r="GD103" s="209"/>
      <c r="GE103" s="209"/>
      <c r="GF103" s="209"/>
      <c r="GG103" s="210"/>
      <c r="GH103" s="211"/>
      <c r="GI103" s="209"/>
      <c r="GK103" s="208"/>
      <c r="GP103" s="209"/>
      <c r="GQ103" s="209"/>
      <c r="GR103" s="209"/>
      <c r="GS103" s="210"/>
      <c r="GT103" s="211"/>
      <c r="GU103" s="209"/>
      <c r="GW103" s="208"/>
      <c r="HB103" s="209"/>
      <c r="HC103" s="209"/>
      <c r="HD103" s="209"/>
      <c r="HE103" s="210"/>
      <c r="HF103" s="211"/>
      <c r="HG103" s="209"/>
      <c r="HI103" s="208"/>
      <c r="HN103" s="209"/>
      <c r="HO103" s="209"/>
      <c r="HP103" s="209"/>
      <c r="HQ103" s="210"/>
      <c r="HR103" s="211"/>
      <c r="HS103" s="209"/>
      <c r="HU103" s="208"/>
      <c r="HZ103" s="209"/>
      <c r="IA103" s="209"/>
      <c r="IB103" s="209"/>
      <c r="IC103" s="210"/>
      <c r="ID103" s="211"/>
      <c r="IE103" s="209"/>
      <c r="IG103" s="208"/>
      <c r="IL103" s="209"/>
      <c r="IM103" s="209"/>
      <c r="IN103" s="209"/>
      <c r="IO103" s="210"/>
      <c r="IP103" s="211"/>
      <c r="IQ103" s="209"/>
      <c r="IS103" s="208"/>
      <c r="IX103" s="209"/>
      <c r="IY103" s="209"/>
      <c r="IZ103" s="209"/>
      <c r="JA103" s="210"/>
      <c r="JB103" s="211"/>
      <c r="JC103" s="209"/>
      <c r="JE103" s="208"/>
      <c r="JJ103" s="209"/>
      <c r="JK103" s="209"/>
      <c r="JL103" s="209"/>
      <c r="JM103" s="210"/>
      <c r="JN103" s="211"/>
      <c r="JO103" s="209"/>
      <c r="JQ103" s="208"/>
      <c r="JV103" s="209"/>
      <c r="JW103" s="209"/>
      <c r="JX103" s="209"/>
      <c r="JY103" s="210"/>
      <c r="JZ103" s="211"/>
      <c r="KA103" s="209"/>
      <c r="KC103" s="208"/>
      <c r="KH103" s="209"/>
      <c r="KI103" s="209"/>
      <c r="KJ103" s="209"/>
      <c r="KK103" s="210"/>
      <c r="KL103" s="211"/>
      <c r="KM103" s="209"/>
      <c r="KO103" s="208"/>
      <c r="KT103" s="209"/>
      <c r="KU103" s="209"/>
      <c r="KV103" s="209"/>
      <c r="KW103" s="210"/>
      <c r="KX103" s="211"/>
      <c r="KY103" s="209"/>
      <c r="LA103" s="208"/>
      <c r="LF103" s="209"/>
      <c r="LG103" s="209"/>
      <c r="LH103" s="209"/>
      <c r="LI103" s="210"/>
      <c r="LJ103" s="211"/>
      <c r="LK103" s="209"/>
      <c r="LM103" s="208"/>
      <c r="LR103" s="209"/>
      <c r="LS103" s="209"/>
      <c r="LT103" s="209"/>
      <c r="LU103" s="210"/>
      <c r="LV103" s="211"/>
      <c r="LW103" s="209"/>
      <c r="LY103" s="208"/>
      <c r="MD103" s="209"/>
      <c r="ME103" s="209"/>
      <c r="MF103" s="209"/>
      <c r="MG103" s="210"/>
      <c r="MH103" s="211"/>
      <c r="MI103" s="209"/>
      <c r="MK103" s="208"/>
      <c r="MP103" s="209"/>
      <c r="MQ103" s="209"/>
      <c r="MR103" s="209"/>
      <c r="MS103" s="210"/>
      <c r="MT103" s="211"/>
      <c r="MU103" s="209"/>
      <c r="MW103" s="208"/>
      <c r="NB103" s="209"/>
      <c r="NC103" s="209"/>
      <c r="ND103" s="209"/>
      <c r="NE103" s="210"/>
      <c r="NF103" s="211"/>
      <c r="NG103" s="209"/>
      <c r="NI103" s="208"/>
      <c r="NN103" s="209"/>
      <c r="NO103" s="209"/>
      <c r="NP103" s="209"/>
      <c r="NQ103" s="210"/>
      <c r="NR103" s="211"/>
      <c r="NS103" s="209"/>
      <c r="NU103" s="208"/>
      <c r="NZ103" s="209"/>
      <c r="OA103" s="209"/>
      <c r="OB103" s="209"/>
      <c r="OC103" s="210"/>
      <c r="OD103" s="211"/>
      <c r="OE103" s="209"/>
      <c r="OG103" s="208"/>
      <c r="OL103" s="209"/>
      <c r="OM103" s="209"/>
      <c r="ON103" s="209"/>
      <c r="OO103" s="210"/>
      <c r="OP103" s="211"/>
      <c r="OQ103" s="209"/>
      <c r="OS103" s="208"/>
      <c r="OX103" s="209"/>
      <c r="OY103" s="209"/>
      <c r="OZ103" s="209"/>
      <c r="PA103" s="210"/>
      <c r="PB103" s="211"/>
      <c r="PC103" s="209"/>
      <c r="PE103" s="208"/>
      <c r="PJ103" s="209"/>
      <c r="PK103" s="209"/>
      <c r="PL103" s="209"/>
      <c r="PM103" s="210"/>
      <c r="PN103" s="211"/>
      <c r="PO103" s="209"/>
      <c r="PQ103" s="208"/>
      <c r="PV103" s="209"/>
      <c r="PW103" s="209"/>
      <c r="PX103" s="209"/>
      <c r="PY103" s="210"/>
      <c r="PZ103" s="211"/>
      <c r="QA103" s="209"/>
      <c r="QC103" s="208"/>
      <c r="QH103" s="209"/>
      <c r="QI103" s="209"/>
      <c r="QJ103" s="209"/>
      <c r="QK103" s="210"/>
      <c r="QL103" s="211"/>
      <c r="QM103" s="209"/>
      <c r="QO103" s="208"/>
      <c r="QT103" s="209"/>
      <c r="QU103" s="209"/>
      <c r="QV103" s="209"/>
      <c r="QW103" s="210"/>
      <c r="QX103" s="211"/>
      <c r="QY103" s="209"/>
      <c r="RA103" s="208"/>
      <c r="RF103" s="209"/>
      <c r="RG103" s="209"/>
      <c r="RH103" s="209"/>
      <c r="RI103" s="210"/>
      <c r="RJ103" s="211"/>
      <c r="RK103" s="209"/>
      <c r="RM103" s="208"/>
      <c r="RR103" s="209"/>
      <c r="RS103" s="209"/>
      <c r="RT103" s="209"/>
      <c r="RU103" s="210"/>
      <c r="RV103" s="211"/>
      <c r="RW103" s="209"/>
      <c r="RY103" s="208"/>
      <c r="SD103" s="209"/>
      <c r="SE103" s="209"/>
      <c r="SF103" s="209"/>
      <c r="SG103" s="210"/>
      <c r="SH103" s="211"/>
      <c r="SI103" s="209"/>
      <c r="SK103" s="208"/>
      <c r="SP103" s="209"/>
      <c r="SQ103" s="209"/>
      <c r="SR103" s="209"/>
      <c r="SS103" s="210"/>
      <c r="ST103" s="211"/>
      <c r="SU103" s="209"/>
      <c r="SW103" s="208"/>
      <c r="TB103" s="209"/>
      <c r="TC103" s="209"/>
      <c r="TD103" s="209"/>
      <c r="TE103" s="210"/>
      <c r="TF103" s="211"/>
      <c r="TG103" s="209"/>
      <c r="TI103" s="208"/>
      <c r="TN103" s="209"/>
      <c r="TO103" s="209"/>
      <c r="TP103" s="209"/>
      <c r="TQ103" s="210"/>
      <c r="TR103" s="211"/>
      <c r="TS103" s="209"/>
      <c r="TU103" s="208"/>
      <c r="TZ103" s="209"/>
      <c r="UA103" s="209"/>
      <c r="UB103" s="209"/>
      <c r="UC103" s="210"/>
      <c r="UD103" s="211"/>
      <c r="UE103" s="209"/>
      <c r="UG103" s="208"/>
      <c r="UL103" s="209"/>
      <c r="UM103" s="209"/>
      <c r="UN103" s="209"/>
      <c r="UO103" s="210"/>
      <c r="UP103" s="211"/>
      <c r="UQ103" s="209"/>
      <c r="US103" s="208"/>
      <c r="UX103" s="209"/>
      <c r="UY103" s="209"/>
      <c r="UZ103" s="209"/>
      <c r="VA103" s="210"/>
      <c r="VB103" s="211"/>
      <c r="VC103" s="209"/>
      <c r="VE103" s="208"/>
      <c r="VJ103" s="209"/>
      <c r="VK103" s="209"/>
      <c r="VL103" s="209"/>
      <c r="VM103" s="210"/>
      <c r="VN103" s="211"/>
      <c r="VO103" s="209"/>
      <c r="VQ103" s="208"/>
      <c r="VV103" s="209"/>
      <c r="VW103" s="209"/>
      <c r="VX103" s="209"/>
      <c r="VY103" s="210"/>
      <c r="VZ103" s="211"/>
      <c r="WA103" s="209"/>
      <c r="WC103" s="208"/>
      <c r="WH103" s="209"/>
      <c r="WI103" s="209"/>
      <c r="WJ103" s="209"/>
      <c r="WK103" s="210"/>
      <c r="WL103" s="211"/>
      <c r="WM103" s="209"/>
      <c r="WO103" s="208"/>
      <c r="WT103" s="209"/>
      <c r="WU103" s="209"/>
      <c r="WV103" s="209"/>
      <c r="WW103" s="210"/>
      <c r="WX103" s="211"/>
      <c r="WY103" s="209"/>
      <c r="XA103" s="208"/>
      <c r="XF103" s="209"/>
      <c r="XG103" s="209"/>
      <c r="XH103" s="209"/>
      <c r="XI103" s="210"/>
      <c r="XJ103" s="211"/>
      <c r="XK103" s="209"/>
      <c r="XM103" s="208"/>
      <c r="XR103" s="209"/>
      <c r="XS103" s="209"/>
      <c r="XT103" s="209"/>
      <c r="XU103" s="210"/>
      <c r="XV103" s="211"/>
      <c r="XW103" s="209"/>
      <c r="XY103" s="208"/>
      <c r="YD103" s="209"/>
      <c r="YE103" s="209"/>
      <c r="YF103" s="209"/>
      <c r="YG103" s="210"/>
      <c r="YH103" s="211"/>
      <c r="YI103" s="209"/>
      <c r="YK103" s="208"/>
      <c r="YP103" s="209"/>
      <c r="YQ103" s="209"/>
      <c r="YR103" s="209"/>
      <c r="YS103" s="210"/>
      <c r="YT103" s="211"/>
      <c r="YU103" s="209"/>
      <c r="YW103" s="208"/>
      <c r="ZB103" s="209"/>
      <c r="ZC103" s="209"/>
      <c r="ZD103" s="209"/>
      <c r="ZE103" s="210"/>
      <c r="ZF103" s="211"/>
      <c r="ZG103" s="209"/>
      <c r="ZI103" s="208"/>
      <c r="ZN103" s="209"/>
      <c r="ZO103" s="209"/>
      <c r="ZP103" s="209"/>
      <c r="ZQ103" s="210"/>
      <c r="ZR103" s="211"/>
      <c r="ZS103" s="209"/>
      <c r="ZU103" s="208"/>
      <c r="ZZ103" s="209"/>
      <c r="AAA103" s="209"/>
      <c r="AAB103" s="209"/>
      <c r="AAC103" s="210"/>
      <c r="AAD103" s="211"/>
      <c r="AAE103" s="209"/>
      <c r="AAG103" s="208"/>
      <c r="AAL103" s="209"/>
      <c r="AAM103" s="209"/>
      <c r="AAN103" s="209"/>
      <c r="AAO103" s="210"/>
      <c r="AAP103" s="211"/>
      <c r="AAQ103" s="209"/>
      <c r="AAS103" s="208"/>
      <c r="AAX103" s="209"/>
      <c r="AAY103" s="209"/>
      <c r="AAZ103" s="209"/>
      <c r="ABA103" s="210"/>
      <c r="ABB103" s="211"/>
      <c r="ABC103" s="209"/>
      <c r="ABE103" s="208"/>
      <c r="ABJ103" s="209"/>
      <c r="ABK103" s="209"/>
      <c r="ABL103" s="209"/>
      <c r="ABM103" s="210"/>
      <c r="ABN103" s="211"/>
      <c r="ABO103" s="209"/>
      <c r="ABQ103" s="208"/>
      <c r="ABV103" s="209"/>
      <c r="ABW103" s="209"/>
      <c r="ABX103" s="209"/>
      <c r="ABY103" s="210"/>
      <c r="ABZ103" s="211"/>
      <c r="ACA103" s="209"/>
      <c r="ACC103" s="208"/>
      <c r="ACH103" s="209"/>
      <c r="ACI103" s="209"/>
      <c r="ACJ103" s="209"/>
      <c r="ACK103" s="210"/>
      <c r="ACL103" s="211"/>
      <c r="ACM103" s="209"/>
      <c r="ACO103" s="208"/>
      <c r="ACT103" s="209"/>
      <c r="ACU103" s="209"/>
      <c r="ACV103" s="209"/>
      <c r="ACW103" s="210"/>
      <c r="ACX103" s="211"/>
      <c r="ACY103" s="209"/>
      <c r="ADA103" s="208"/>
      <c r="ADF103" s="209"/>
      <c r="ADG103" s="209"/>
      <c r="ADH103" s="209"/>
      <c r="ADI103" s="210"/>
      <c r="ADJ103" s="211"/>
      <c r="ADK103" s="209"/>
      <c r="ADM103" s="208"/>
      <c r="ADR103" s="209"/>
      <c r="ADS103" s="209"/>
      <c r="ADT103" s="209"/>
      <c r="ADU103" s="210"/>
      <c r="ADV103" s="211"/>
      <c r="ADW103" s="209"/>
      <c r="ADY103" s="208"/>
      <c r="AED103" s="209"/>
      <c r="AEE103" s="209"/>
      <c r="AEF103" s="209"/>
      <c r="AEG103" s="210"/>
      <c r="AEH103" s="211"/>
      <c r="AEI103" s="209"/>
      <c r="AEK103" s="208"/>
      <c r="AEP103" s="209"/>
      <c r="AEQ103" s="209"/>
      <c r="AER103" s="209"/>
      <c r="AES103" s="210"/>
      <c r="AET103" s="211"/>
      <c r="AEU103" s="209"/>
      <c r="AEW103" s="208"/>
      <c r="AFB103" s="209"/>
      <c r="AFC103" s="209"/>
      <c r="AFD103" s="209"/>
      <c r="AFE103" s="210"/>
      <c r="AFF103" s="211"/>
      <c r="AFG103" s="209"/>
      <c r="AFI103" s="208"/>
      <c r="AFN103" s="209"/>
      <c r="AFO103" s="209"/>
      <c r="AFP103" s="209"/>
      <c r="AFQ103" s="210"/>
      <c r="AFR103" s="211"/>
      <c r="AFS103" s="209"/>
      <c r="AFU103" s="208"/>
      <c r="AFZ103" s="209"/>
      <c r="AGA103" s="209"/>
      <c r="AGB103" s="209"/>
      <c r="AGC103" s="210"/>
      <c r="AGD103" s="211"/>
      <c r="AGE103" s="209"/>
      <c r="AGG103" s="208"/>
      <c r="AGL103" s="209"/>
      <c r="AGM103" s="209"/>
      <c r="AGN103" s="209"/>
      <c r="AGO103" s="210"/>
      <c r="AGP103" s="211"/>
      <c r="AGQ103" s="209"/>
      <c r="AGS103" s="208"/>
      <c r="AGX103" s="209"/>
      <c r="AGY103" s="209"/>
      <c r="AGZ103" s="209"/>
      <c r="AHA103" s="210"/>
      <c r="AHB103" s="211"/>
      <c r="AHC103" s="209"/>
      <c r="AHE103" s="208"/>
      <c r="AHJ103" s="209"/>
      <c r="AHK103" s="209"/>
      <c r="AHL103" s="209"/>
      <c r="AHM103" s="210"/>
      <c r="AHN103" s="211"/>
      <c r="AHO103" s="209"/>
      <c r="AHQ103" s="208"/>
      <c r="AHV103" s="209"/>
      <c r="AHW103" s="209"/>
      <c r="AHX103" s="209"/>
      <c r="AHY103" s="210"/>
      <c r="AHZ103" s="211"/>
      <c r="AIA103" s="209"/>
      <c r="AIC103" s="208"/>
      <c r="AIH103" s="209"/>
      <c r="AII103" s="209"/>
      <c r="AIJ103" s="209"/>
      <c r="AIK103" s="210"/>
      <c r="AIL103" s="211"/>
      <c r="AIM103" s="209"/>
      <c r="AIO103" s="208"/>
      <c r="AIT103" s="209"/>
      <c r="AIU103" s="209"/>
      <c r="AIV103" s="209"/>
      <c r="AIW103" s="210"/>
      <c r="AIX103" s="211"/>
      <c r="AIY103" s="209"/>
      <c r="AJA103" s="208"/>
      <c r="AJF103" s="209"/>
      <c r="AJG103" s="209"/>
      <c r="AJH103" s="209"/>
      <c r="AJI103" s="210"/>
      <c r="AJJ103" s="211"/>
      <c r="AJK103" s="209"/>
      <c r="AJM103" s="208"/>
      <c r="AJR103" s="209"/>
      <c r="AJS103" s="209"/>
      <c r="AJT103" s="209"/>
      <c r="AJU103" s="210"/>
      <c r="AJV103" s="211"/>
      <c r="AJW103" s="209"/>
      <c r="AJY103" s="208"/>
      <c r="AKD103" s="209"/>
      <c r="AKE103" s="209"/>
      <c r="AKF103" s="209"/>
      <c r="AKG103" s="210"/>
      <c r="AKH103" s="211"/>
      <c r="AKI103" s="209"/>
      <c r="AKK103" s="208"/>
      <c r="AKP103" s="209"/>
      <c r="AKQ103" s="209"/>
      <c r="AKR103" s="209"/>
      <c r="AKS103" s="210"/>
      <c r="AKT103" s="211"/>
      <c r="AKU103" s="209"/>
      <c r="AKW103" s="208"/>
      <c r="ALB103" s="209"/>
      <c r="ALC103" s="209"/>
      <c r="ALD103" s="209"/>
      <c r="ALE103" s="210"/>
      <c r="ALF103" s="211"/>
      <c r="ALG103" s="209"/>
      <c r="ALI103" s="208"/>
      <c r="ALN103" s="209"/>
      <c r="ALO103" s="209"/>
      <c r="ALP103" s="209"/>
      <c r="ALQ103" s="210"/>
      <c r="ALR103" s="211"/>
      <c r="ALS103" s="209"/>
      <c r="ALU103" s="208"/>
      <c r="ALZ103" s="209"/>
      <c r="AMA103" s="209"/>
      <c r="AMB103" s="209"/>
      <c r="AMC103" s="210"/>
      <c r="AMD103" s="211"/>
      <c r="AME103" s="209"/>
      <c r="AMG103" s="208"/>
      <c r="AML103" s="209"/>
      <c r="AMM103" s="209"/>
      <c r="AMN103" s="209"/>
      <c r="AMO103" s="210"/>
      <c r="AMP103" s="211"/>
      <c r="AMQ103" s="209"/>
      <c r="AMS103" s="208"/>
      <c r="AMX103" s="209"/>
      <c r="AMY103" s="209"/>
      <c r="AMZ103" s="209"/>
      <c r="ANA103" s="210"/>
      <c r="ANB103" s="211"/>
      <c r="ANC103" s="209"/>
      <c r="ANE103" s="208"/>
      <c r="ANJ103" s="209"/>
      <c r="ANK103" s="209"/>
      <c r="ANL103" s="209"/>
      <c r="ANM103" s="210"/>
      <c r="ANN103" s="211"/>
      <c r="ANO103" s="209"/>
      <c r="ANQ103" s="208"/>
      <c r="ANV103" s="209"/>
      <c r="ANW103" s="209"/>
      <c r="ANX103" s="209"/>
      <c r="ANY103" s="210"/>
      <c r="ANZ103" s="211"/>
      <c r="AOA103" s="209"/>
      <c r="AOC103" s="208"/>
      <c r="AOH103" s="209"/>
      <c r="AOI103" s="209"/>
      <c r="AOJ103" s="209"/>
      <c r="AOK103" s="210"/>
      <c r="AOL103" s="211"/>
      <c r="AOM103" s="209"/>
      <c r="AOO103" s="208"/>
      <c r="AOT103" s="209"/>
      <c r="AOU103" s="209"/>
      <c r="AOV103" s="209"/>
      <c r="AOW103" s="210"/>
      <c r="AOX103" s="211"/>
      <c r="AOY103" s="209"/>
      <c r="APA103" s="208"/>
      <c r="APF103" s="209"/>
      <c r="APG103" s="209"/>
      <c r="APH103" s="209"/>
      <c r="API103" s="210"/>
      <c r="APJ103" s="211"/>
      <c r="APK103" s="209"/>
      <c r="APM103" s="208"/>
      <c r="APR103" s="209"/>
      <c r="APS103" s="209"/>
      <c r="APT103" s="209"/>
      <c r="APU103" s="210"/>
      <c r="APV103" s="211"/>
      <c r="APW103" s="209"/>
      <c r="APY103" s="208"/>
      <c r="AQD103" s="209"/>
      <c r="AQE103" s="209"/>
      <c r="AQF103" s="209"/>
      <c r="AQG103" s="210"/>
      <c r="AQH103" s="211"/>
      <c r="AQI103" s="209"/>
      <c r="AQK103" s="208"/>
      <c r="AQP103" s="209"/>
      <c r="AQQ103" s="209"/>
      <c r="AQR103" s="209"/>
      <c r="AQS103" s="210"/>
      <c r="AQT103" s="211"/>
      <c r="AQU103" s="209"/>
      <c r="AQW103" s="208"/>
      <c r="ARB103" s="209"/>
      <c r="ARC103" s="209"/>
      <c r="ARD103" s="209"/>
      <c r="ARE103" s="210"/>
      <c r="ARF103" s="211"/>
      <c r="ARG103" s="209"/>
      <c r="ARI103" s="208"/>
      <c r="ARN103" s="209"/>
      <c r="ARO103" s="209"/>
      <c r="ARP103" s="209"/>
      <c r="ARQ103" s="210"/>
      <c r="ARR103" s="211"/>
      <c r="ARS103" s="209"/>
      <c r="ARU103" s="208"/>
      <c r="ARZ103" s="209"/>
      <c r="ASA103" s="209"/>
      <c r="ASB103" s="209"/>
      <c r="ASC103" s="210"/>
      <c r="ASD103" s="211"/>
      <c r="ASE103" s="209"/>
      <c r="ASG103" s="208"/>
      <c r="ASL103" s="209"/>
      <c r="ASM103" s="209"/>
      <c r="ASN103" s="209"/>
      <c r="ASO103" s="210"/>
      <c r="ASP103" s="211"/>
      <c r="ASQ103" s="209"/>
      <c r="ASS103" s="208"/>
      <c r="ASX103" s="209"/>
      <c r="ASY103" s="209"/>
      <c r="ASZ103" s="209"/>
      <c r="ATA103" s="210"/>
      <c r="ATB103" s="211"/>
      <c r="ATC103" s="209"/>
      <c r="ATE103" s="208"/>
      <c r="ATJ103" s="209"/>
      <c r="ATK103" s="209"/>
      <c r="ATL103" s="209"/>
      <c r="ATM103" s="210"/>
      <c r="ATN103" s="211"/>
      <c r="ATO103" s="209"/>
      <c r="ATQ103" s="208"/>
      <c r="ATV103" s="209"/>
      <c r="ATW103" s="209"/>
      <c r="ATX103" s="209"/>
      <c r="ATY103" s="210"/>
      <c r="ATZ103" s="211"/>
      <c r="AUA103" s="209"/>
      <c r="AUC103" s="208"/>
      <c r="AUH103" s="209"/>
      <c r="AUI103" s="209"/>
      <c r="AUJ103" s="209"/>
      <c r="AUK103" s="210"/>
      <c r="AUL103" s="211"/>
      <c r="AUM103" s="209"/>
      <c r="AUO103" s="208"/>
      <c r="AUT103" s="209"/>
      <c r="AUU103" s="209"/>
      <c r="AUV103" s="209"/>
      <c r="AUW103" s="210"/>
      <c r="AUX103" s="211"/>
      <c r="AUY103" s="209"/>
      <c r="AVA103" s="208"/>
      <c r="AVF103" s="209"/>
      <c r="AVG103" s="209"/>
      <c r="AVH103" s="209"/>
      <c r="AVI103" s="210"/>
      <c r="AVJ103" s="211"/>
      <c r="AVK103" s="209"/>
      <c r="AVM103" s="208"/>
      <c r="AVR103" s="209"/>
      <c r="AVS103" s="209"/>
      <c r="AVT103" s="209"/>
      <c r="AVU103" s="210"/>
      <c r="AVV103" s="211"/>
      <c r="AVW103" s="209"/>
      <c r="AVY103" s="208"/>
      <c r="AWD103" s="209"/>
      <c r="AWE103" s="209"/>
      <c r="AWF103" s="209"/>
      <c r="AWG103" s="210"/>
      <c r="AWH103" s="211"/>
      <c r="AWI103" s="209"/>
      <c r="AWK103" s="208"/>
      <c r="AWP103" s="209"/>
      <c r="AWQ103" s="209"/>
      <c r="AWR103" s="209"/>
      <c r="AWS103" s="210"/>
      <c r="AWT103" s="211"/>
      <c r="AWU103" s="209"/>
      <c r="AWW103" s="208"/>
      <c r="AXB103" s="209"/>
      <c r="AXC103" s="209"/>
      <c r="AXD103" s="209"/>
      <c r="AXE103" s="210"/>
      <c r="AXF103" s="211"/>
      <c r="AXG103" s="209"/>
      <c r="AXI103" s="208"/>
      <c r="AXN103" s="209"/>
      <c r="AXO103" s="209"/>
      <c r="AXP103" s="209"/>
      <c r="AXQ103" s="210"/>
      <c r="AXR103" s="211"/>
      <c r="AXS103" s="209"/>
      <c r="AXU103" s="208"/>
      <c r="AXZ103" s="209"/>
      <c r="AYA103" s="209"/>
      <c r="AYB103" s="209"/>
      <c r="AYC103" s="210"/>
      <c r="AYD103" s="211"/>
      <c r="AYE103" s="209"/>
      <c r="AYG103" s="208"/>
      <c r="AYL103" s="209"/>
      <c r="AYM103" s="209"/>
      <c r="AYN103" s="209"/>
      <c r="AYO103" s="210"/>
      <c r="AYP103" s="211"/>
      <c r="AYQ103" s="209"/>
      <c r="AYS103" s="208"/>
      <c r="AYX103" s="209"/>
      <c r="AYY103" s="209"/>
      <c r="AYZ103" s="209"/>
      <c r="AZA103" s="210"/>
      <c r="AZB103" s="211"/>
      <c r="AZC103" s="209"/>
      <c r="AZE103" s="208"/>
      <c r="AZJ103" s="209"/>
      <c r="AZK103" s="209"/>
      <c r="AZL103" s="209"/>
      <c r="AZM103" s="210"/>
      <c r="AZN103" s="211"/>
      <c r="AZO103" s="209"/>
      <c r="AZQ103" s="208"/>
      <c r="AZV103" s="209"/>
      <c r="AZW103" s="209"/>
      <c r="AZX103" s="209"/>
      <c r="AZY103" s="210"/>
      <c r="AZZ103" s="211"/>
      <c r="BAA103" s="209"/>
      <c r="BAC103" s="208"/>
      <c r="BAH103" s="209"/>
      <c r="BAI103" s="209"/>
      <c r="BAJ103" s="209"/>
      <c r="BAK103" s="210"/>
      <c r="BAL103" s="211"/>
      <c r="BAM103" s="209"/>
      <c r="BAO103" s="208"/>
      <c r="BAT103" s="209"/>
      <c r="BAU103" s="209"/>
      <c r="BAV103" s="209"/>
      <c r="BAW103" s="210"/>
      <c r="BAX103" s="211"/>
      <c r="BAY103" s="209"/>
      <c r="BBA103" s="208"/>
      <c r="BBF103" s="209"/>
      <c r="BBG103" s="209"/>
      <c r="BBH103" s="209"/>
      <c r="BBI103" s="210"/>
      <c r="BBJ103" s="211"/>
      <c r="BBK103" s="209"/>
      <c r="BBM103" s="208"/>
      <c r="BBR103" s="209"/>
      <c r="BBS103" s="209"/>
      <c r="BBT103" s="209"/>
      <c r="BBU103" s="210"/>
      <c r="BBV103" s="211"/>
      <c r="BBW103" s="209"/>
      <c r="BBY103" s="208"/>
      <c r="BCD103" s="209"/>
      <c r="BCE103" s="209"/>
      <c r="BCF103" s="209"/>
      <c r="BCG103" s="210"/>
      <c r="BCH103" s="211"/>
      <c r="BCI103" s="209"/>
      <c r="BCK103" s="208"/>
      <c r="BCP103" s="209"/>
      <c r="BCQ103" s="209"/>
      <c r="BCR103" s="209"/>
      <c r="BCS103" s="210"/>
      <c r="BCT103" s="211"/>
      <c r="BCU103" s="209"/>
      <c r="BCW103" s="208"/>
      <c r="BDB103" s="209"/>
      <c r="BDC103" s="209"/>
      <c r="BDD103" s="209"/>
      <c r="BDE103" s="210"/>
      <c r="BDF103" s="211"/>
      <c r="BDG103" s="209"/>
      <c r="BDI103" s="208"/>
      <c r="BDN103" s="209"/>
      <c r="BDO103" s="209"/>
      <c r="BDP103" s="209"/>
      <c r="BDQ103" s="210"/>
      <c r="BDR103" s="211"/>
      <c r="BDS103" s="209"/>
      <c r="BDU103" s="208"/>
      <c r="BDZ103" s="209"/>
      <c r="BEA103" s="209"/>
      <c r="BEB103" s="209"/>
      <c r="BEC103" s="210"/>
      <c r="BED103" s="211"/>
      <c r="BEE103" s="209"/>
      <c r="BEG103" s="208"/>
      <c r="BEL103" s="209"/>
      <c r="BEM103" s="209"/>
      <c r="BEN103" s="209"/>
      <c r="BEO103" s="210"/>
      <c r="BEP103" s="211"/>
      <c r="BEQ103" s="209"/>
      <c r="BES103" s="208"/>
      <c r="BEX103" s="209"/>
      <c r="BEY103" s="209"/>
      <c r="BEZ103" s="209"/>
      <c r="BFA103" s="210"/>
      <c r="BFB103" s="211"/>
      <c r="BFC103" s="209"/>
      <c r="BFE103" s="208"/>
      <c r="BFJ103" s="209"/>
      <c r="BFK103" s="209"/>
      <c r="BFL103" s="209"/>
      <c r="BFM103" s="210"/>
      <c r="BFN103" s="211"/>
      <c r="BFO103" s="209"/>
      <c r="BFQ103" s="208"/>
      <c r="BFV103" s="209"/>
      <c r="BFW103" s="209"/>
      <c r="BFX103" s="209"/>
      <c r="BFY103" s="210"/>
      <c r="BFZ103" s="211"/>
      <c r="BGA103" s="209"/>
      <c r="BGC103" s="208"/>
      <c r="BGH103" s="209"/>
      <c r="BGI103" s="209"/>
      <c r="BGJ103" s="209"/>
      <c r="BGK103" s="210"/>
      <c r="BGL103" s="211"/>
      <c r="BGM103" s="209"/>
      <c r="BGO103" s="208"/>
      <c r="BGT103" s="209"/>
      <c r="BGU103" s="209"/>
      <c r="BGV103" s="209"/>
      <c r="BGW103" s="210"/>
      <c r="BGX103" s="211"/>
      <c r="BGY103" s="209"/>
      <c r="BHA103" s="208"/>
      <c r="BHF103" s="209"/>
      <c r="BHG103" s="209"/>
      <c r="BHH103" s="209"/>
      <c r="BHI103" s="210"/>
      <c r="BHJ103" s="211"/>
      <c r="BHK103" s="209"/>
      <c r="BHM103" s="208"/>
      <c r="BHR103" s="209"/>
      <c r="BHS103" s="209"/>
      <c r="BHT103" s="209"/>
      <c r="BHU103" s="210"/>
      <c r="BHV103" s="211"/>
      <c r="BHW103" s="209"/>
      <c r="BHY103" s="208"/>
      <c r="BID103" s="209"/>
      <c r="BIE103" s="209"/>
      <c r="BIF103" s="209"/>
      <c r="BIG103" s="210"/>
      <c r="BIH103" s="211"/>
      <c r="BII103" s="209"/>
      <c r="BIK103" s="208"/>
      <c r="BIP103" s="209"/>
      <c r="BIQ103" s="209"/>
      <c r="BIR103" s="209"/>
      <c r="BIS103" s="210"/>
      <c r="BIT103" s="211"/>
      <c r="BIU103" s="209"/>
      <c r="BIW103" s="208"/>
      <c r="BJB103" s="209"/>
      <c r="BJC103" s="209"/>
      <c r="BJD103" s="209"/>
      <c r="BJE103" s="210"/>
      <c r="BJF103" s="211"/>
      <c r="BJG103" s="209"/>
      <c r="BJI103" s="208"/>
      <c r="BJN103" s="209"/>
      <c r="BJO103" s="209"/>
      <c r="BJP103" s="209"/>
      <c r="BJQ103" s="210"/>
      <c r="BJR103" s="211"/>
      <c r="BJS103" s="209"/>
      <c r="BJU103" s="208"/>
      <c r="BJZ103" s="209"/>
      <c r="BKA103" s="209"/>
      <c r="BKB103" s="209"/>
      <c r="BKC103" s="210"/>
      <c r="BKD103" s="211"/>
      <c r="BKE103" s="209"/>
      <c r="BKG103" s="208"/>
      <c r="BKL103" s="209"/>
      <c r="BKM103" s="209"/>
      <c r="BKN103" s="209"/>
      <c r="BKO103" s="210"/>
      <c r="BKP103" s="211"/>
      <c r="BKQ103" s="209"/>
      <c r="BKS103" s="208"/>
      <c r="BKX103" s="209"/>
      <c r="BKY103" s="209"/>
      <c r="BKZ103" s="209"/>
      <c r="BLA103" s="210"/>
      <c r="BLB103" s="211"/>
      <c r="BLC103" s="209"/>
      <c r="BLE103" s="208"/>
      <c r="BLJ103" s="209"/>
      <c r="BLK103" s="209"/>
      <c r="BLL103" s="209"/>
      <c r="BLM103" s="210"/>
      <c r="BLN103" s="211"/>
      <c r="BLO103" s="209"/>
      <c r="BLQ103" s="208"/>
      <c r="BLV103" s="209"/>
      <c r="BLW103" s="209"/>
      <c r="BLX103" s="209"/>
      <c r="BLY103" s="210"/>
      <c r="BLZ103" s="211"/>
      <c r="BMA103" s="209"/>
      <c r="BMC103" s="208"/>
      <c r="BMH103" s="209"/>
      <c r="BMI103" s="209"/>
      <c r="BMJ103" s="209"/>
      <c r="BMK103" s="210"/>
      <c r="BML103" s="211"/>
      <c r="BMM103" s="209"/>
      <c r="BMO103" s="208"/>
      <c r="BMT103" s="209"/>
      <c r="BMU103" s="209"/>
      <c r="BMV103" s="209"/>
      <c r="BMW103" s="210"/>
      <c r="BMX103" s="211"/>
      <c r="BMY103" s="209"/>
      <c r="BNA103" s="208"/>
      <c r="BNF103" s="209"/>
      <c r="BNG103" s="209"/>
      <c r="BNH103" s="209"/>
      <c r="BNI103" s="210"/>
      <c r="BNJ103" s="211"/>
      <c r="BNK103" s="209"/>
      <c r="BNM103" s="208"/>
      <c r="BNR103" s="209"/>
      <c r="BNS103" s="209"/>
      <c r="BNT103" s="209"/>
      <c r="BNU103" s="210"/>
      <c r="BNV103" s="211"/>
      <c r="BNW103" s="209"/>
      <c r="BNY103" s="208"/>
      <c r="BOD103" s="209"/>
      <c r="BOE103" s="209"/>
      <c r="BOF103" s="209"/>
      <c r="BOG103" s="210"/>
      <c r="BOH103" s="211"/>
      <c r="BOI103" s="209"/>
      <c r="BOK103" s="208"/>
      <c r="BOP103" s="209"/>
      <c r="BOQ103" s="209"/>
      <c r="BOR103" s="209"/>
      <c r="BOS103" s="210"/>
      <c r="BOT103" s="211"/>
      <c r="BOU103" s="209"/>
      <c r="BOW103" s="208"/>
      <c r="BPB103" s="209"/>
      <c r="BPC103" s="209"/>
      <c r="BPD103" s="209"/>
      <c r="BPE103" s="210"/>
      <c r="BPF103" s="211"/>
      <c r="BPG103" s="209"/>
      <c r="BPI103" s="208"/>
      <c r="BPN103" s="209"/>
      <c r="BPO103" s="209"/>
      <c r="BPP103" s="209"/>
      <c r="BPQ103" s="210"/>
      <c r="BPR103" s="211"/>
      <c r="BPS103" s="209"/>
      <c r="BPU103" s="208"/>
      <c r="BPZ103" s="209"/>
      <c r="BQA103" s="209"/>
      <c r="BQB103" s="209"/>
      <c r="BQC103" s="210"/>
      <c r="BQD103" s="211"/>
      <c r="BQE103" s="209"/>
      <c r="BQG103" s="208"/>
      <c r="BQL103" s="209"/>
      <c r="BQM103" s="209"/>
      <c r="BQN103" s="209"/>
      <c r="BQO103" s="210"/>
      <c r="BQP103" s="211"/>
      <c r="BQQ103" s="209"/>
      <c r="BQS103" s="208"/>
      <c r="BQX103" s="209"/>
      <c r="BQY103" s="209"/>
      <c r="BQZ103" s="209"/>
      <c r="BRA103" s="210"/>
      <c r="BRB103" s="211"/>
      <c r="BRC103" s="209"/>
      <c r="BRE103" s="208"/>
      <c r="BRJ103" s="209"/>
      <c r="BRK103" s="209"/>
      <c r="BRL103" s="209"/>
      <c r="BRM103" s="210"/>
      <c r="BRN103" s="211"/>
      <c r="BRO103" s="209"/>
      <c r="BRQ103" s="208"/>
      <c r="BRV103" s="209"/>
      <c r="BRW103" s="209"/>
      <c r="BRX103" s="209"/>
      <c r="BRY103" s="210"/>
      <c r="BRZ103" s="211"/>
      <c r="BSA103" s="209"/>
      <c r="BSC103" s="208"/>
      <c r="BSH103" s="209"/>
      <c r="BSI103" s="209"/>
      <c r="BSJ103" s="209"/>
      <c r="BSK103" s="210"/>
      <c r="BSL103" s="211"/>
      <c r="BSM103" s="209"/>
      <c r="BSO103" s="208"/>
      <c r="BST103" s="209"/>
      <c r="BSU103" s="209"/>
      <c r="BSV103" s="209"/>
      <c r="BSW103" s="210"/>
      <c r="BSX103" s="211"/>
      <c r="BSY103" s="209"/>
      <c r="BTA103" s="208"/>
      <c r="BTF103" s="209"/>
      <c r="BTG103" s="209"/>
      <c r="BTH103" s="209"/>
      <c r="BTI103" s="210"/>
      <c r="BTJ103" s="211"/>
      <c r="BTK103" s="209"/>
      <c r="BTM103" s="208"/>
      <c r="BTR103" s="209"/>
      <c r="BTS103" s="209"/>
      <c r="BTT103" s="209"/>
      <c r="BTU103" s="210"/>
      <c r="BTV103" s="211"/>
      <c r="BTW103" s="209"/>
      <c r="BTY103" s="208"/>
      <c r="BUD103" s="209"/>
      <c r="BUE103" s="209"/>
      <c r="BUF103" s="209"/>
      <c r="BUG103" s="210"/>
      <c r="BUH103" s="211"/>
      <c r="BUI103" s="209"/>
      <c r="BUK103" s="208"/>
      <c r="BUP103" s="209"/>
      <c r="BUQ103" s="209"/>
      <c r="BUR103" s="209"/>
      <c r="BUS103" s="210"/>
      <c r="BUT103" s="211"/>
      <c r="BUU103" s="209"/>
      <c r="BUW103" s="208"/>
      <c r="BVB103" s="209"/>
      <c r="BVC103" s="209"/>
      <c r="BVD103" s="209"/>
      <c r="BVE103" s="210"/>
      <c r="BVF103" s="211"/>
      <c r="BVG103" s="209"/>
      <c r="BVI103" s="208"/>
      <c r="BVN103" s="209"/>
      <c r="BVO103" s="209"/>
      <c r="BVP103" s="209"/>
      <c r="BVQ103" s="210"/>
      <c r="BVR103" s="211"/>
      <c r="BVS103" s="209"/>
      <c r="BVU103" s="208"/>
      <c r="BVZ103" s="209"/>
      <c r="BWA103" s="209"/>
      <c r="BWB103" s="209"/>
      <c r="BWC103" s="210"/>
      <c r="BWD103" s="211"/>
      <c r="BWE103" s="209"/>
      <c r="BWG103" s="208"/>
      <c r="BWL103" s="209"/>
      <c r="BWM103" s="209"/>
      <c r="BWN103" s="209"/>
      <c r="BWO103" s="210"/>
      <c r="BWP103" s="211"/>
      <c r="BWQ103" s="209"/>
      <c r="BWS103" s="208"/>
      <c r="BWX103" s="209"/>
      <c r="BWY103" s="209"/>
      <c r="BWZ103" s="209"/>
      <c r="BXA103" s="210"/>
      <c r="BXB103" s="211"/>
      <c r="BXC103" s="209"/>
      <c r="BXE103" s="208"/>
      <c r="BXJ103" s="209"/>
      <c r="BXK103" s="209"/>
      <c r="BXL103" s="209"/>
      <c r="BXM103" s="210"/>
      <c r="BXN103" s="211"/>
      <c r="BXO103" s="209"/>
      <c r="BXQ103" s="208"/>
      <c r="BXV103" s="209"/>
      <c r="BXW103" s="209"/>
      <c r="BXX103" s="209"/>
      <c r="BXY103" s="210"/>
      <c r="BXZ103" s="211"/>
      <c r="BYA103" s="209"/>
      <c r="BYC103" s="208"/>
      <c r="BYH103" s="209"/>
      <c r="BYI103" s="209"/>
      <c r="BYJ103" s="209"/>
      <c r="BYK103" s="210"/>
      <c r="BYL103" s="211"/>
      <c r="BYM103" s="209"/>
      <c r="BYO103" s="208"/>
      <c r="BYT103" s="209"/>
      <c r="BYU103" s="209"/>
      <c r="BYV103" s="209"/>
      <c r="BYW103" s="210"/>
      <c r="BYX103" s="211"/>
      <c r="BYY103" s="209"/>
      <c r="BZA103" s="208"/>
      <c r="BZF103" s="209"/>
      <c r="BZG103" s="209"/>
      <c r="BZH103" s="209"/>
      <c r="BZI103" s="210"/>
      <c r="BZJ103" s="211"/>
      <c r="BZK103" s="209"/>
      <c r="BZM103" s="208"/>
      <c r="BZR103" s="209"/>
      <c r="BZS103" s="209"/>
      <c r="BZT103" s="209"/>
      <c r="BZU103" s="210"/>
      <c r="BZV103" s="211"/>
      <c r="BZW103" s="209"/>
      <c r="BZY103" s="208"/>
      <c r="CAD103" s="209"/>
      <c r="CAE103" s="209"/>
      <c r="CAF103" s="209"/>
      <c r="CAG103" s="210"/>
      <c r="CAH103" s="211"/>
      <c r="CAI103" s="209"/>
      <c r="CAK103" s="208"/>
      <c r="CAP103" s="209"/>
      <c r="CAQ103" s="209"/>
      <c r="CAR103" s="209"/>
      <c r="CAS103" s="210"/>
      <c r="CAT103" s="211"/>
      <c r="CAU103" s="209"/>
      <c r="CAW103" s="208"/>
      <c r="CBB103" s="209"/>
      <c r="CBC103" s="209"/>
      <c r="CBD103" s="209"/>
      <c r="CBE103" s="210"/>
      <c r="CBF103" s="211"/>
      <c r="CBG103" s="209"/>
      <c r="CBI103" s="208"/>
      <c r="CBN103" s="209"/>
      <c r="CBO103" s="209"/>
      <c r="CBP103" s="209"/>
      <c r="CBQ103" s="210"/>
      <c r="CBR103" s="211"/>
      <c r="CBS103" s="209"/>
      <c r="CBU103" s="208"/>
      <c r="CBZ103" s="209"/>
      <c r="CCA103" s="209"/>
      <c r="CCB103" s="209"/>
      <c r="CCC103" s="210"/>
      <c r="CCD103" s="211"/>
      <c r="CCE103" s="209"/>
      <c r="CCG103" s="208"/>
      <c r="CCL103" s="209"/>
      <c r="CCM103" s="209"/>
      <c r="CCN103" s="209"/>
      <c r="CCO103" s="210"/>
      <c r="CCP103" s="211"/>
      <c r="CCQ103" s="209"/>
      <c r="CCS103" s="208"/>
      <c r="CCX103" s="209"/>
      <c r="CCY103" s="209"/>
      <c r="CCZ103" s="209"/>
      <c r="CDA103" s="210"/>
      <c r="CDB103" s="211"/>
      <c r="CDC103" s="209"/>
      <c r="CDE103" s="208"/>
      <c r="CDJ103" s="209"/>
      <c r="CDK103" s="209"/>
      <c r="CDL103" s="209"/>
      <c r="CDM103" s="210"/>
      <c r="CDN103" s="211"/>
      <c r="CDO103" s="209"/>
      <c r="CDQ103" s="208"/>
      <c r="CDV103" s="209"/>
      <c r="CDW103" s="209"/>
      <c r="CDX103" s="209"/>
      <c r="CDY103" s="210"/>
      <c r="CDZ103" s="211"/>
      <c r="CEA103" s="209"/>
      <c r="CEC103" s="208"/>
      <c r="CEH103" s="209"/>
      <c r="CEI103" s="209"/>
      <c r="CEJ103" s="209"/>
      <c r="CEK103" s="210"/>
      <c r="CEL103" s="211"/>
      <c r="CEM103" s="209"/>
      <c r="CEO103" s="208"/>
      <c r="CET103" s="209"/>
      <c r="CEU103" s="209"/>
      <c r="CEV103" s="209"/>
      <c r="CEW103" s="210"/>
      <c r="CEX103" s="211"/>
      <c r="CEY103" s="209"/>
      <c r="CFA103" s="208"/>
      <c r="CFF103" s="209"/>
      <c r="CFG103" s="209"/>
      <c r="CFH103" s="209"/>
      <c r="CFI103" s="210"/>
      <c r="CFJ103" s="211"/>
      <c r="CFK103" s="209"/>
      <c r="CFM103" s="208"/>
      <c r="CFR103" s="209"/>
      <c r="CFS103" s="209"/>
      <c r="CFT103" s="209"/>
      <c r="CFU103" s="210"/>
      <c r="CFV103" s="211"/>
      <c r="CFW103" s="209"/>
      <c r="CFY103" s="208"/>
      <c r="CGD103" s="209"/>
      <c r="CGE103" s="209"/>
      <c r="CGF103" s="209"/>
      <c r="CGG103" s="210"/>
      <c r="CGH103" s="211"/>
      <c r="CGI103" s="209"/>
      <c r="CGK103" s="208"/>
      <c r="CGP103" s="209"/>
      <c r="CGQ103" s="209"/>
      <c r="CGR103" s="209"/>
      <c r="CGS103" s="210"/>
      <c r="CGT103" s="211"/>
      <c r="CGU103" s="209"/>
      <c r="CGW103" s="208"/>
      <c r="CHB103" s="209"/>
      <c r="CHC103" s="209"/>
      <c r="CHD103" s="209"/>
      <c r="CHE103" s="210"/>
      <c r="CHF103" s="211"/>
      <c r="CHG103" s="209"/>
      <c r="CHI103" s="208"/>
      <c r="CHN103" s="209"/>
      <c r="CHO103" s="209"/>
      <c r="CHP103" s="209"/>
      <c r="CHQ103" s="210"/>
      <c r="CHR103" s="211"/>
      <c r="CHS103" s="209"/>
      <c r="CHU103" s="208"/>
      <c r="CHZ103" s="209"/>
      <c r="CIA103" s="209"/>
      <c r="CIB103" s="209"/>
      <c r="CIC103" s="210"/>
      <c r="CID103" s="211"/>
      <c r="CIE103" s="209"/>
      <c r="CIG103" s="208"/>
      <c r="CIL103" s="209"/>
      <c r="CIM103" s="209"/>
      <c r="CIN103" s="209"/>
      <c r="CIO103" s="210"/>
      <c r="CIP103" s="211"/>
      <c r="CIQ103" s="209"/>
      <c r="CIS103" s="208"/>
      <c r="CIX103" s="209"/>
      <c r="CIY103" s="209"/>
      <c r="CIZ103" s="209"/>
      <c r="CJA103" s="210"/>
      <c r="CJB103" s="211"/>
      <c r="CJC103" s="209"/>
      <c r="CJE103" s="208"/>
      <c r="CJJ103" s="209"/>
      <c r="CJK103" s="209"/>
      <c r="CJL103" s="209"/>
      <c r="CJM103" s="210"/>
      <c r="CJN103" s="211"/>
      <c r="CJO103" s="209"/>
      <c r="CJQ103" s="208"/>
      <c r="CJV103" s="209"/>
      <c r="CJW103" s="209"/>
      <c r="CJX103" s="209"/>
      <c r="CJY103" s="210"/>
      <c r="CJZ103" s="211"/>
      <c r="CKA103" s="209"/>
      <c r="CKC103" s="208"/>
      <c r="CKH103" s="209"/>
      <c r="CKI103" s="209"/>
      <c r="CKJ103" s="209"/>
      <c r="CKK103" s="210"/>
      <c r="CKL103" s="211"/>
      <c r="CKM103" s="209"/>
      <c r="CKO103" s="208"/>
      <c r="CKT103" s="209"/>
      <c r="CKU103" s="209"/>
      <c r="CKV103" s="209"/>
      <c r="CKW103" s="210"/>
      <c r="CKX103" s="211"/>
      <c r="CKY103" s="209"/>
      <c r="CLA103" s="208"/>
      <c r="CLF103" s="209"/>
      <c r="CLG103" s="209"/>
      <c r="CLH103" s="209"/>
      <c r="CLI103" s="210"/>
      <c r="CLJ103" s="211"/>
      <c r="CLK103" s="209"/>
      <c r="CLM103" s="208"/>
      <c r="CLR103" s="209"/>
      <c r="CLS103" s="209"/>
      <c r="CLT103" s="209"/>
      <c r="CLU103" s="210"/>
      <c r="CLV103" s="211"/>
      <c r="CLW103" s="209"/>
      <c r="CLY103" s="208"/>
      <c r="CMD103" s="209"/>
      <c r="CME103" s="209"/>
      <c r="CMF103" s="209"/>
      <c r="CMG103" s="210"/>
      <c r="CMH103" s="211"/>
      <c r="CMI103" s="209"/>
      <c r="CMK103" s="208"/>
      <c r="CMP103" s="209"/>
      <c r="CMQ103" s="209"/>
      <c r="CMR103" s="209"/>
      <c r="CMS103" s="210"/>
      <c r="CMT103" s="211"/>
      <c r="CMU103" s="209"/>
      <c r="CMW103" s="208"/>
      <c r="CNB103" s="209"/>
      <c r="CNC103" s="209"/>
      <c r="CND103" s="209"/>
      <c r="CNE103" s="210"/>
      <c r="CNF103" s="211"/>
      <c r="CNG103" s="209"/>
      <c r="CNI103" s="208"/>
      <c r="CNN103" s="209"/>
      <c r="CNO103" s="209"/>
      <c r="CNP103" s="209"/>
      <c r="CNQ103" s="210"/>
      <c r="CNR103" s="211"/>
      <c r="CNS103" s="209"/>
      <c r="CNU103" s="208"/>
      <c r="CNZ103" s="209"/>
      <c r="COA103" s="209"/>
      <c r="COB103" s="209"/>
      <c r="COC103" s="210"/>
      <c r="COD103" s="211"/>
      <c r="COE103" s="209"/>
      <c r="COG103" s="208"/>
      <c r="COL103" s="209"/>
      <c r="COM103" s="209"/>
      <c r="CON103" s="209"/>
      <c r="COO103" s="210"/>
      <c r="COP103" s="211"/>
      <c r="COQ103" s="209"/>
      <c r="COS103" s="208"/>
      <c r="COX103" s="209"/>
      <c r="COY103" s="209"/>
      <c r="COZ103" s="209"/>
      <c r="CPA103" s="210"/>
      <c r="CPB103" s="211"/>
      <c r="CPC103" s="209"/>
      <c r="CPE103" s="208"/>
      <c r="CPJ103" s="209"/>
      <c r="CPK103" s="209"/>
      <c r="CPL103" s="209"/>
      <c r="CPM103" s="210"/>
      <c r="CPN103" s="211"/>
      <c r="CPO103" s="209"/>
      <c r="CPQ103" s="208"/>
      <c r="CPV103" s="209"/>
      <c r="CPW103" s="209"/>
      <c r="CPX103" s="209"/>
      <c r="CPY103" s="210"/>
      <c r="CPZ103" s="211"/>
      <c r="CQA103" s="209"/>
      <c r="CQC103" s="208"/>
      <c r="CQH103" s="209"/>
      <c r="CQI103" s="209"/>
      <c r="CQJ103" s="209"/>
      <c r="CQK103" s="210"/>
      <c r="CQL103" s="211"/>
      <c r="CQM103" s="209"/>
      <c r="CQO103" s="208"/>
      <c r="CQT103" s="209"/>
      <c r="CQU103" s="209"/>
      <c r="CQV103" s="209"/>
      <c r="CQW103" s="210"/>
      <c r="CQX103" s="211"/>
      <c r="CQY103" s="209"/>
      <c r="CRA103" s="208"/>
      <c r="CRF103" s="209"/>
      <c r="CRG103" s="209"/>
      <c r="CRH103" s="209"/>
      <c r="CRI103" s="210"/>
      <c r="CRJ103" s="211"/>
      <c r="CRK103" s="209"/>
      <c r="CRM103" s="208"/>
      <c r="CRR103" s="209"/>
      <c r="CRS103" s="209"/>
      <c r="CRT103" s="209"/>
      <c r="CRU103" s="210"/>
      <c r="CRV103" s="211"/>
      <c r="CRW103" s="209"/>
      <c r="CRY103" s="208"/>
      <c r="CSD103" s="209"/>
      <c r="CSE103" s="209"/>
      <c r="CSF103" s="209"/>
      <c r="CSG103" s="210"/>
      <c r="CSH103" s="211"/>
      <c r="CSI103" s="209"/>
      <c r="CSK103" s="208"/>
      <c r="CSP103" s="209"/>
      <c r="CSQ103" s="209"/>
      <c r="CSR103" s="209"/>
      <c r="CSS103" s="210"/>
      <c r="CST103" s="211"/>
      <c r="CSU103" s="209"/>
      <c r="CSW103" s="208"/>
      <c r="CTB103" s="209"/>
      <c r="CTC103" s="209"/>
      <c r="CTD103" s="209"/>
      <c r="CTE103" s="210"/>
      <c r="CTF103" s="211"/>
      <c r="CTG103" s="209"/>
      <c r="CTI103" s="208"/>
      <c r="CTN103" s="209"/>
      <c r="CTO103" s="209"/>
      <c r="CTP103" s="209"/>
      <c r="CTQ103" s="210"/>
      <c r="CTR103" s="211"/>
      <c r="CTS103" s="209"/>
      <c r="CTU103" s="208"/>
      <c r="CTZ103" s="209"/>
      <c r="CUA103" s="209"/>
      <c r="CUB103" s="209"/>
      <c r="CUC103" s="210"/>
      <c r="CUD103" s="211"/>
      <c r="CUE103" s="209"/>
      <c r="CUG103" s="208"/>
      <c r="CUL103" s="209"/>
      <c r="CUM103" s="209"/>
      <c r="CUN103" s="209"/>
      <c r="CUO103" s="210"/>
      <c r="CUP103" s="211"/>
      <c r="CUQ103" s="209"/>
      <c r="CUS103" s="208"/>
      <c r="CUX103" s="209"/>
      <c r="CUY103" s="209"/>
      <c r="CUZ103" s="209"/>
      <c r="CVA103" s="210"/>
      <c r="CVB103" s="211"/>
      <c r="CVC103" s="209"/>
      <c r="CVE103" s="208"/>
      <c r="CVJ103" s="209"/>
      <c r="CVK103" s="209"/>
      <c r="CVL103" s="209"/>
      <c r="CVM103" s="210"/>
      <c r="CVN103" s="211"/>
      <c r="CVO103" s="209"/>
      <c r="CVQ103" s="208"/>
      <c r="CVV103" s="209"/>
      <c r="CVW103" s="209"/>
      <c r="CVX103" s="209"/>
      <c r="CVY103" s="210"/>
      <c r="CVZ103" s="211"/>
      <c r="CWA103" s="209"/>
      <c r="CWC103" s="208"/>
      <c r="CWH103" s="209"/>
      <c r="CWI103" s="209"/>
      <c r="CWJ103" s="209"/>
      <c r="CWK103" s="210"/>
      <c r="CWL103" s="211"/>
      <c r="CWM103" s="209"/>
      <c r="CWO103" s="208"/>
      <c r="CWT103" s="209"/>
      <c r="CWU103" s="209"/>
      <c r="CWV103" s="209"/>
      <c r="CWW103" s="210"/>
      <c r="CWX103" s="211"/>
      <c r="CWY103" s="209"/>
      <c r="CXA103" s="208"/>
      <c r="CXF103" s="209"/>
      <c r="CXG103" s="209"/>
      <c r="CXH103" s="209"/>
      <c r="CXI103" s="210"/>
      <c r="CXJ103" s="211"/>
      <c r="CXK103" s="209"/>
      <c r="CXM103" s="208"/>
      <c r="CXR103" s="209"/>
      <c r="CXS103" s="209"/>
      <c r="CXT103" s="209"/>
      <c r="CXU103" s="210"/>
      <c r="CXV103" s="211"/>
      <c r="CXW103" s="209"/>
      <c r="CXY103" s="208"/>
      <c r="CYD103" s="209"/>
      <c r="CYE103" s="209"/>
      <c r="CYF103" s="209"/>
      <c r="CYG103" s="210"/>
      <c r="CYH103" s="211"/>
      <c r="CYI103" s="209"/>
      <c r="CYK103" s="208"/>
      <c r="CYP103" s="209"/>
      <c r="CYQ103" s="209"/>
      <c r="CYR103" s="209"/>
      <c r="CYS103" s="210"/>
      <c r="CYT103" s="211"/>
      <c r="CYU103" s="209"/>
      <c r="CYW103" s="208"/>
      <c r="CZB103" s="209"/>
      <c r="CZC103" s="209"/>
      <c r="CZD103" s="209"/>
      <c r="CZE103" s="210"/>
      <c r="CZF103" s="211"/>
      <c r="CZG103" s="209"/>
      <c r="CZI103" s="208"/>
      <c r="CZN103" s="209"/>
      <c r="CZO103" s="209"/>
      <c r="CZP103" s="209"/>
      <c r="CZQ103" s="210"/>
      <c r="CZR103" s="211"/>
      <c r="CZS103" s="209"/>
      <c r="CZU103" s="208"/>
      <c r="CZZ103" s="209"/>
      <c r="DAA103" s="209"/>
      <c r="DAB103" s="209"/>
      <c r="DAC103" s="210"/>
      <c r="DAD103" s="211"/>
      <c r="DAE103" s="209"/>
      <c r="DAG103" s="208"/>
      <c r="DAL103" s="209"/>
      <c r="DAM103" s="209"/>
      <c r="DAN103" s="209"/>
      <c r="DAO103" s="210"/>
      <c r="DAP103" s="211"/>
      <c r="DAQ103" s="209"/>
      <c r="DAS103" s="208"/>
      <c r="DAX103" s="209"/>
      <c r="DAY103" s="209"/>
      <c r="DAZ103" s="209"/>
      <c r="DBA103" s="210"/>
      <c r="DBB103" s="211"/>
      <c r="DBC103" s="209"/>
      <c r="DBE103" s="208"/>
      <c r="DBJ103" s="209"/>
      <c r="DBK103" s="209"/>
      <c r="DBL103" s="209"/>
      <c r="DBM103" s="210"/>
      <c r="DBN103" s="211"/>
      <c r="DBO103" s="209"/>
      <c r="DBQ103" s="208"/>
      <c r="DBV103" s="209"/>
      <c r="DBW103" s="209"/>
      <c r="DBX103" s="209"/>
      <c r="DBY103" s="210"/>
      <c r="DBZ103" s="211"/>
      <c r="DCA103" s="209"/>
      <c r="DCC103" s="208"/>
      <c r="DCH103" s="209"/>
      <c r="DCI103" s="209"/>
      <c r="DCJ103" s="209"/>
      <c r="DCK103" s="210"/>
      <c r="DCL103" s="211"/>
      <c r="DCM103" s="209"/>
      <c r="DCO103" s="208"/>
      <c r="DCT103" s="209"/>
      <c r="DCU103" s="209"/>
      <c r="DCV103" s="209"/>
      <c r="DCW103" s="210"/>
      <c r="DCX103" s="211"/>
      <c r="DCY103" s="209"/>
      <c r="DDA103" s="208"/>
      <c r="DDF103" s="209"/>
      <c r="DDG103" s="209"/>
      <c r="DDH103" s="209"/>
      <c r="DDI103" s="210"/>
      <c r="DDJ103" s="211"/>
      <c r="DDK103" s="209"/>
      <c r="DDM103" s="208"/>
      <c r="DDR103" s="209"/>
      <c r="DDS103" s="209"/>
      <c r="DDT103" s="209"/>
      <c r="DDU103" s="210"/>
      <c r="DDV103" s="211"/>
      <c r="DDW103" s="209"/>
      <c r="DDY103" s="208"/>
      <c r="DED103" s="209"/>
      <c r="DEE103" s="209"/>
      <c r="DEF103" s="209"/>
      <c r="DEG103" s="210"/>
      <c r="DEH103" s="211"/>
      <c r="DEI103" s="209"/>
      <c r="DEK103" s="208"/>
      <c r="DEP103" s="209"/>
      <c r="DEQ103" s="209"/>
      <c r="DER103" s="209"/>
      <c r="DES103" s="210"/>
      <c r="DET103" s="211"/>
      <c r="DEU103" s="209"/>
      <c r="DEW103" s="208"/>
      <c r="DFB103" s="209"/>
      <c r="DFC103" s="209"/>
      <c r="DFD103" s="209"/>
      <c r="DFE103" s="210"/>
      <c r="DFF103" s="211"/>
      <c r="DFG103" s="209"/>
      <c r="DFI103" s="208"/>
      <c r="DFN103" s="209"/>
      <c r="DFO103" s="209"/>
      <c r="DFP103" s="209"/>
      <c r="DFQ103" s="210"/>
      <c r="DFR103" s="211"/>
      <c r="DFS103" s="209"/>
      <c r="DFU103" s="208"/>
      <c r="DFZ103" s="209"/>
      <c r="DGA103" s="209"/>
      <c r="DGB103" s="209"/>
      <c r="DGC103" s="210"/>
      <c r="DGD103" s="211"/>
      <c r="DGE103" s="209"/>
      <c r="DGG103" s="208"/>
      <c r="DGL103" s="209"/>
      <c r="DGM103" s="209"/>
      <c r="DGN103" s="209"/>
      <c r="DGO103" s="210"/>
      <c r="DGP103" s="211"/>
      <c r="DGQ103" s="209"/>
      <c r="DGS103" s="208"/>
      <c r="DGX103" s="209"/>
      <c r="DGY103" s="209"/>
      <c r="DGZ103" s="209"/>
      <c r="DHA103" s="210"/>
      <c r="DHB103" s="211"/>
      <c r="DHC103" s="209"/>
      <c r="DHE103" s="208"/>
      <c r="DHJ103" s="209"/>
      <c r="DHK103" s="209"/>
      <c r="DHL103" s="209"/>
      <c r="DHM103" s="210"/>
      <c r="DHN103" s="211"/>
      <c r="DHO103" s="209"/>
      <c r="DHQ103" s="208"/>
      <c r="DHV103" s="209"/>
      <c r="DHW103" s="209"/>
      <c r="DHX103" s="209"/>
      <c r="DHY103" s="210"/>
      <c r="DHZ103" s="211"/>
      <c r="DIA103" s="209"/>
      <c r="DIC103" s="208"/>
      <c r="DIH103" s="209"/>
      <c r="DII103" s="209"/>
      <c r="DIJ103" s="209"/>
      <c r="DIK103" s="210"/>
      <c r="DIL103" s="211"/>
      <c r="DIM103" s="209"/>
      <c r="DIO103" s="208"/>
      <c r="DIT103" s="209"/>
      <c r="DIU103" s="209"/>
      <c r="DIV103" s="209"/>
      <c r="DIW103" s="210"/>
      <c r="DIX103" s="211"/>
      <c r="DIY103" s="209"/>
      <c r="DJA103" s="208"/>
      <c r="DJF103" s="209"/>
      <c r="DJG103" s="209"/>
      <c r="DJH103" s="209"/>
      <c r="DJI103" s="210"/>
      <c r="DJJ103" s="211"/>
      <c r="DJK103" s="209"/>
      <c r="DJM103" s="208"/>
      <c r="DJR103" s="209"/>
      <c r="DJS103" s="209"/>
      <c r="DJT103" s="209"/>
      <c r="DJU103" s="210"/>
      <c r="DJV103" s="211"/>
      <c r="DJW103" s="209"/>
      <c r="DJY103" s="208"/>
      <c r="DKD103" s="209"/>
      <c r="DKE103" s="209"/>
      <c r="DKF103" s="209"/>
      <c r="DKG103" s="210"/>
      <c r="DKH103" s="211"/>
      <c r="DKI103" s="209"/>
      <c r="DKK103" s="208"/>
      <c r="DKP103" s="209"/>
      <c r="DKQ103" s="209"/>
      <c r="DKR103" s="209"/>
      <c r="DKS103" s="210"/>
      <c r="DKT103" s="211"/>
      <c r="DKU103" s="209"/>
      <c r="DKW103" s="208"/>
      <c r="DLB103" s="209"/>
      <c r="DLC103" s="209"/>
      <c r="DLD103" s="209"/>
      <c r="DLE103" s="210"/>
      <c r="DLF103" s="211"/>
      <c r="DLG103" s="209"/>
      <c r="DLI103" s="208"/>
      <c r="DLN103" s="209"/>
      <c r="DLO103" s="209"/>
      <c r="DLP103" s="209"/>
      <c r="DLQ103" s="210"/>
      <c r="DLR103" s="211"/>
      <c r="DLS103" s="209"/>
      <c r="DLU103" s="208"/>
      <c r="DLZ103" s="209"/>
      <c r="DMA103" s="209"/>
      <c r="DMB103" s="209"/>
      <c r="DMC103" s="210"/>
      <c r="DMD103" s="211"/>
      <c r="DME103" s="209"/>
      <c r="DMG103" s="208"/>
      <c r="DML103" s="209"/>
      <c r="DMM103" s="209"/>
      <c r="DMN103" s="209"/>
      <c r="DMO103" s="210"/>
      <c r="DMP103" s="211"/>
      <c r="DMQ103" s="209"/>
      <c r="DMS103" s="208"/>
      <c r="DMX103" s="209"/>
      <c r="DMY103" s="209"/>
      <c r="DMZ103" s="209"/>
      <c r="DNA103" s="210"/>
      <c r="DNB103" s="211"/>
      <c r="DNC103" s="209"/>
      <c r="DNE103" s="208"/>
      <c r="DNJ103" s="209"/>
      <c r="DNK103" s="209"/>
      <c r="DNL103" s="209"/>
      <c r="DNM103" s="210"/>
      <c r="DNN103" s="211"/>
      <c r="DNO103" s="209"/>
      <c r="DNQ103" s="208"/>
      <c r="DNV103" s="209"/>
      <c r="DNW103" s="209"/>
      <c r="DNX103" s="209"/>
      <c r="DNY103" s="210"/>
      <c r="DNZ103" s="211"/>
      <c r="DOA103" s="209"/>
      <c r="DOC103" s="208"/>
      <c r="DOH103" s="209"/>
      <c r="DOI103" s="209"/>
      <c r="DOJ103" s="209"/>
      <c r="DOK103" s="210"/>
      <c r="DOL103" s="211"/>
      <c r="DOM103" s="209"/>
      <c r="DOO103" s="208"/>
      <c r="DOT103" s="209"/>
      <c r="DOU103" s="209"/>
      <c r="DOV103" s="209"/>
      <c r="DOW103" s="210"/>
      <c r="DOX103" s="211"/>
      <c r="DOY103" s="209"/>
      <c r="DPA103" s="208"/>
      <c r="DPF103" s="209"/>
      <c r="DPG103" s="209"/>
      <c r="DPH103" s="209"/>
      <c r="DPI103" s="210"/>
      <c r="DPJ103" s="211"/>
      <c r="DPK103" s="209"/>
      <c r="DPM103" s="208"/>
      <c r="DPR103" s="209"/>
      <c r="DPS103" s="209"/>
      <c r="DPT103" s="209"/>
      <c r="DPU103" s="210"/>
      <c r="DPV103" s="211"/>
      <c r="DPW103" s="209"/>
      <c r="DPY103" s="208"/>
      <c r="DQD103" s="209"/>
      <c r="DQE103" s="209"/>
      <c r="DQF103" s="209"/>
      <c r="DQG103" s="210"/>
      <c r="DQH103" s="211"/>
      <c r="DQI103" s="209"/>
      <c r="DQK103" s="208"/>
      <c r="DQP103" s="209"/>
      <c r="DQQ103" s="209"/>
      <c r="DQR103" s="209"/>
      <c r="DQS103" s="210"/>
      <c r="DQT103" s="211"/>
      <c r="DQU103" s="209"/>
      <c r="DQW103" s="208"/>
      <c r="DRB103" s="209"/>
      <c r="DRC103" s="209"/>
      <c r="DRD103" s="209"/>
      <c r="DRE103" s="210"/>
      <c r="DRF103" s="211"/>
      <c r="DRG103" s="209"/>
      <c r="DRI103" s="208"/>
      <c r="DRN103" s="209"/>
      <c r="DRO103" s="209"/>
      <c r="DRP103" s="209"/>
      <c r="DRQ103" s="210"/>
      <c r="DRR103" s="211"/>
      <c r="DRS103" s="209"/>
      <c r="DRU103" s="208"/>
      <c r="DRZ103" s="209"/>
      <c r="DSA103" s="209"/>
      <c r="DSB103" s="209"/>
      <c r="DSC103" s="210"/>
      <c r="DSD103" s="211"/>
      <c r="DSE103" s="209"/>
      <c r="DSG103" s="208"/>
      <c r="DSL103" s="209"/>
      <c r="DSM103" s="209"/>
      <c r="DSN103" s="209"/>
      <c r="DSO103" s="210"/>
      <c r="DSP103" s="211"/>
      <c r="DSQ103" s="209"/>
      <c r="DSS103" s="208"/>
      <c r="DSX103" s="209"/>
      <c r="DSY103" s="209"/>
      <c r="DSZ103" s="209"/>
      <c r="DTA103" s="210"/>
      <c r="DTB103" s="211"/>
      <c r="DTC103" s="209"/>
      <c r="DTE103" s="208"/>
      <c r="DTJ103" s="209"/>
      <c r="DTK103" s="209"/>
      <c r="DTL103" s="209"/>
      <c r="DTM103" s="210"/>
      <c r="DTN103" s="211"/>
      <c r="DTO103" s="209"/>
      <c r="DTQ103" s="208"/>
      <c r="DTV103" s="209"/>
      <c r="DTW103" s="209"/>
      <c r="DTX103" s="209"/>
      <c r="DTY103" s="210"/>
      <c r="DTZ103" s="211"/>
      <c r="DUA103" s="209"/>
      <c r="DUC103" s="208"/>
      <c r="DUH103" s="209"/>
      <c r="DUI103" s="209"/>
      <c r="DUJ103" s="209"/>
      <c r="DUK103" s="210"/>
      <c r="DUL103" s="211"/>
      <c r="DUM103" s="209"/>
      <c r="DUO103" s="208"/>
      <c r="DUT103" s="209"/>
      <c r="DUU103" s="209"/>
      <c r="DUV103" s="209"/>
      <c r="DUW103" s="210"/>
      <c r="DUX103" s="211"/>
      <c r="DUY103" s="209"/>
      <c r="DVA103" s="208"/>
      <c r="DVF103" s="209"/>
      <c r="DVG103" s="209"/>
      <c r="DVH103" s="209"/>
      <c r="DVI103" s="210"/>
      <c r="DVJ103" s="211"/>
      <c r="DVK103" s="209"/>
      <c r="DVM103" s="208"/>
      <c r="DVR103" s="209"/>
      <c r="DVS103" s="209"/>
      <c r="DVT103" s="209"/>
      <c r="DVU103" s="210"/>
      <c r="DVV103" s="211"/>
      <c r="DVW103" s="209"/>
      <c r="DVY103" s="208"/>
      <c r="DWD103" s="209"/>
      <c r="DWE103" s="209"/>
      <c r="DWF103" s="209"/>
      <c r="DWG103" s="210"/>
      <c r="DWH103" s="211"/>
      <c r="DWI103" s="209"/>
      <c r="DWK103" s="208"/>
      <c r="DWP103" s="209"/>
      <c r="DWQ103" s="209"/>
      <c r="DWR103" s="209"/>
      <c r="DWS103" s="210"/>
      <c r="DWT103" s="211"/>
      <c r="DWU103" s="209"/>
      <c r="DWW103" s="208"/>
      <c r="DXB103" s="209"/>
      <c r="DXC103" s="209"/>
      <c r="DXD103" s="209"/>
      <c r="DXE103" s="210"/>
      <c r="DXF103" s="211"/>
      <c r="DXG103" s="209"/>
      <c r="DXI103" s="208"/>
      <c r="DXN103" s="209"/>
      <c r="DXO103" s="209"/>
      <c r="DXP103" s="209"/>
      <c r="DXQ103" s="210"/>
      <c r="DXR103" s="211"/>
      <c r="DXS103" s="209"/>
      <c r="DXU103" s="208"/>
      <c r="DXZ103" s="209"/>
      <c r="DYA103" s="209"/>
      <c r="DYB103" s="209"/>
      <c r="DYC103" s="210"/>
      <c r="DYD103" s="211"/>
      <c r="DYE103" s="209"/>
      <c r="DYG103" s="208"/>
      <c r="DYL103" s="209"/>
      <c r="DYM103" s="209"/>
      <c r="DYN103" s="209"/>
      <c r="DYO103" s="210"/>
      <c r="DYP103" s="211"/>
      <c r="DYQ103" s="209"/>
      <c r="DYS103" s="208"/>
      <c r="DYX103" s="209"/>
      <c r="DYY103" s="209"/>
      <c r="DYZ103" s="209"/>
      <c r="DZA103" s="210"/>
      <c r="DZB103" s="211"/>
      <c r="DZC103" s="209"/>
      <c r="DZE103" s="208"/>
      <c r="DZJ103" s="209"/>
      <c r="DZK103" s="209"/>
      <c r="DZL103" s="209"/>
      <c r="DZM103" s="210"/>
      <c r="DZN103" s="211"/>
      <c r="DZO103" s="209"/>
      <c r="DZQ103" s="208"/>
      <c r="DZV103" s="209"/>
      <c r="DZW103" s="209"/>
      <c r="DZX103" s="209"/>
      <c r="DZY103" s="210"/>
      <c r="DZZ103" s="211"/>
      <c r="EAA103" s="209"/>
      <c r="EAC103" s="208"/>
      <c r="EAH103" s="209"/>
      <c r="EAI103" s="209"/>
      <c r="EAJ103" s="209"/>
      <c r="EAK103" s="210"/>
      <c r="EAL103" s="211"/>
      <c r="EAM103" s="209"/>
      <c r="EAO103" s="208"/>
      <c r="EAT103" s="209"/>
      <c r="EAU103" s="209"/>
      <c r="EAV103" s="209"/>
      <c r="EAW103" s="210"/>
      <c r="EAX103" s="211"/>
      <c r="EAY103" s="209"/>
      <c r="EBA103" s="208"/>
      <c r="EBF103" s="209"/>
      <c r="EBG103" s="209"/>
      <c r="EBH103" s="209"/>
      <c r="EBI103" s="210"/>
      <c r="EBJ103" s="211"/>
      <c r="EBK103" s="209"/>
      <c r="EBM103" s="208"/>
      <c r="EBR103" s="209"/>
      <c r="EBS103" s="209"/>
      <c r="EBT103" s="209"/>
      <c r="EBU103" s="210"/>
      <c r="EBV103" s="211"/>
      <c r="EBW103" s="209"/>
      <c r="EBY103" s="208"/>
      <c r="ECD103" s="209"/>
      <c r="ECE103" s="209"/>
      <c r="ECF103" s="209"/>
      <c r="ECG103" s="210"/>
      <c r="ECH103" s="211"/>
      <c r="ECI103" s="209"/>
      <c r="ECK103" s="208"/>
      <c r="ECP103" s="209"/>
      <c r="ECQ103" s="209"/>
      <c r="ECR103" s="209"/>
      <c r="ECS103" s="210"/>
      <c r="ECT103" s="211"/>
      <c r="ECU103" s="209"/>
      <c r="ECW103" s="208"/>
      <c r="EDB103" s="209"/>
      <c r="EDC103" s="209"/>
      <c r="EDD103" s="209"/>
      <c r="EDE103" s="210"/>
      <c r="EDF103" s="211"/>
      <c r="EDG103" s="209"/>
      <c r="EDI103" s="208"/>
      <c r="EDN103" s="209"/>
      <c r="EDO103" s="209"/>
      <c r="EDP103" s="209"/>
      <c r="EDQ103" s="210"/>
      <c r="EDR103" s="211"/>
      <c r="EDS103" s="209"/>
      <c r="EDU103" s="208"/>
      <c r="EDZ103" s="209"/>
      <c r="EEA103" s="209"/>
      <c r="EEB103" s="209"/>
      <c r="EEC103" s="210"/>
      <c r="EED103" s="211"/>
      <c r="EEE103" s="209"/>
      <c r="EEG103" s="208"/>
      <c r="EEL103" s="209"/>
      <c r="EEM103" s="209"/>
      <c r="EEN103" s="209"/>
      <c r="EEO103" s="210"/>
      <c r="EEP103" s="211"/>
      <c r="EEQ103" s="209"/>
      <c r="EES103" s="208"/>
      <c r="EEX103" s="209"/>
      <c r="EEY103" s="209"/>
      <c r="EEZ103" s="209"/>
      <c r="EFA103" s="210"/>
      <c r="EFB103" s="211"/>
      <c r="EFC103" s="209"/>
      <c r="EFE103" s="208"/>
      <c r="EFJ103" s="209"/>
      <c r="EFK103" s="209"/>
      <c r="EFL103" s="209"/>
      <c r="EFM103" s="210"/>
      <c r="EFN103" s="211"/>
      <c r="EFO103" s="209"/>
      <c r="EFQ103" s="208"/>
      <c r="EFV103" s="209"/>
      <c r="EFW103" s="209"/>
      <c r="EFX103" s="209"/>
      <c r="EFY103" s="210"/>
      <c r="EFZ103" s="211"/>
      <c r="EGA103" s="209"/>
      <c r="EGC103" s="208"/>
      <c r="EGH103" s="209"/>
      <c r="EGI103" s="209"/>
      <c r="EGJ103" s="209"/>
      <c r="EGK103" s="210"/>
      <c r="EGL103" s="211"/>
      <c r="EGM103" s="209"/>
      <c r="EGO103" s="208"/>
      <c r="EGT103" s="209"/>
      <c r="EGU103" s="209"/>
      <c r="EGV103" s="209"/>
      <c r="EGW103" s="210"/>
      <c r="EGX103" s="211"/>
      <c r="EGY103" s="209"/>
      <c r="EHA103" s="208"/>
      <c r="EHF103" s="209"/>
      <c r="EHG103" s="209"/>
      <c r="EHH103" s="209"/>
      <c r="EHI103" s="210"/>
      <c r="EHJ103" s="211"/>
      <c r="EHK103" s="209"/>
      <c r="EHM103" s="208"/>
      <c r="EHR103" s="209"/>
      <c r="EHS103" s="209"/>
      <c r="EHT103" s="209"/>
      <c r="EHU103" s="210"/>
      <c r="EHV103" s="211"/>
      <c r="EHW103" s="209"/>
      <c r="EHY103" s="208"/>
      <c r="EID103" s="209"/>
      <c r="EIE103" s="209"/>
      <c r="EIF103" s="209"/>
      <c r="EIG103" s="210"/>
      <c r="EIH103" s="211"/>
      <c r="EII103" s="209"/>
      <c r="EIK103" s="208"/>
      <c r="EIP103" s="209"/>
      <c r="EIQ103" s="209"/>
      <c r="EIR103" s="209"/>
      <c r="EIS103" s="210"/>
      <c r="EIT103" s="211"/>
      <c r="EIU103" s="209"/>
      <c r="EIW103" s="208"/>
      <c r="EJB103" s="209"/>
      <c r="EJC103" s="209"/>
      <c r="EJD103" s="209"/>
      <c r="EJE103" s="210"/>
      <c r="EJF103" s="211"/>
      <c r="EJG103" s="209"/>
      <c r="EJI103" s="208"/>
      <c r="EJN103" s="209"/>
      <c r="EJO103" s="209"/>
      <c r="EJP103" s="209"/>
      <c r="EJQ103" s="210"/>
      <c r="EJR103" s="211"/>
      <c r="EJS103" s="209"/>
      <c r="EJU103" s="208"/>
      <c r="EJZ103" s="209"/>
      <c r="EKA103" s="209"/>
      <c r="EKB103" s="209"/>
      <c r="EKC103" s="210"/>
      <c r="EKD103" s="211"/>
      <c r="EKE103" s="209"/>
      <c r="EKG103" s="208"/>
      <c r="EKL103" s="209"/>
      <c r="EKM103" s="209"/>
      <c r="EKN103" s="209"/>
      <c r="EKO103" s="210"/>
      <c r="EKP103" s="211"/>
      <c r="EKQ103" s="209"/>
      <c r="EKS103" s="208"/>
      <c r="EKX103" s="209"/>
      <c r="EKY103" s="209"/>
      <c r="EKZ103" s="209"/>
      <c r="ELA103" s="210"/>
      <c r="ELB103" s="211"/>
      <c r="ELC103" s="209"/>
      <c r="ELE103" s="208"/>
      <c r="ELJ103" s="209"/>
      <c r="ELK103" s="209"/>
      <c r="ELL103" s="209"/>
      <c r="ELM103" s="210"/>
      <c r="ELN103" s="211"/>
      <c r="ELO103" s="209"/>
      <c r="ELQ103" s="208"/>
      <c r="ELV103" s="209"/>
      <c r="ELW103" s="209"/>
      <c r="ELX103" s="209"/>
      <c r="ELY103" s="210"/>
      <c r="ELZ103" s="211"/>
      <c r="EMA103" s="209"/>
      <c r="EMC103" s="208"/>
      <c r="EMH103" s="209"/>
      <c r="EMI103" s="209"/>
      <c r="EMJ103" s="209"/>
      <c r="EMK103" s="210"/>
      <c r="EML103" s="211"/>
      <c r="EMM103" s="209"/>
      <c r="EMO103" s="208"/>
      <c r="EMT103" s="209"/>
      <c r="EMU103" s="209"/>
      <c r="EMV103" s="209"/>
      <c r="EMW103" s="210"/>
      <c r="EMX103" s="211"/>
      <c r="EMY103" s="209"/>
      <c r="ENA103" s="208"/>
      <c r="ENF103" s="209"/>
      <c r="ENG103" s="209"/>
      <c r="ENH103" s="209"/>
      <c r="ENI103" s="210"/>
      <c r="ENJ103" s="211"/>
      <c r="ENK103" s="209"/>
      <c r="ENM103" s="208"/>
      <c r="ENR103" s="209"/>
      <c r="ENS103" s="209"/>
      <c r="ENT103" s="209"/>
      <c r="ENU103" s="210"/>
      <c r="ENV103" s="211"/>
      <c r="ENW103" s="209"/>
      <c r="ENY103" s="208"/>
      <c r="EOD103" s="209"/>
      <c r="EOE103" s="209"/>
      <c r="EOF103" s="209"/>
      <c r="EOG103" s="210"/>
      <c r="EOH103" s="211"/>
      <c r="EOI103" s="209"/>
      <c r="EOK103" s="208"/>
      <c r="EOP103" s="209"/>
      <c r="EOQ103" s="209"/>
      <c r="EOR103" s="209"/>
      <c r="EOS103" s="210"/>
      <c r="EOT103" s="211"/>
      <c r="EOU103" s="209"/>
      <c r="EOW103" s="208"/>
      <c r="EPB103" s="209"/>
      <c r="EPC103" s="209"/>
      <c r="EPD103" s="209"/>
      <c r="EPE103" s="210"/>
      <c r="EPF103" s="211"/>
      <c r="EPG103" s="209"/>
      <c r="EPI103" s="208"/>
      <c r="EPN103" s="209"/>
      <c r="EPO103" s="209"/>
      <c r="EPP103" s="209"/>
      <c r="EPQ103" s="210"/>
      <c r="EPR103" s="211"/>
      <c r="EPS103" s="209"/>
      <c r="EPU103" s="208"/>
      <c r="EPZ103" s="209"/>
      <c r="EQA103" s="209"/>
      <c r="EQB103" s="209"/>
      <c r="EQC103" s="210"/>
      <c r="EQD103" s="211"/>
      <c r="EQE103" s="209"/>
      <c r="EQG103" s="208"/>
      <c r="EQL103" s="209"/>
      <c r="EQM103" s="209"/>
      <c r="EQN103" s="209"/>
      <c r="EQO103" s="210"/>
      <c r="EQP103" s="211"/>
      <c r="EQQ103" s="209"/>
      <c r="EQS103" s="208"/>
      <c r="EQX103" s="209"/>
      <c r="EQY103" s="209"/>
      <c r="EQZ103" s="209"/>
      <c r="ERA103" s="210"/>
      <c r="ERB103" s="211"/>
      <c r="ERC103" s="209"/>
      <c r="ERE103" s="208"/>
      <c r="ERJ103" s="209"/>
      <c r="ERK103" s="209"/>
      <c r="ERL103" s="209"/>
      <c r="ERM103" s="210"/>
      <c r="ERN103" s="211"/>
      <c r="ERO103" s="209"/>
      <c r="ERQ103" s="208"/>
      <c r="ERV103" s="209"/>
      <c r="ERW103" s="209"/>
      <c r="ERX103" s="209"/>
      <c r="ERY103" s="210"/>
      <c r="ERZ103" s="211"/>
      <c r="ESA103" s="209"/>
      <c r="ESC103" s="208"/>
      <c r="ESH103" s="209"/>
      <c r="ESI103" s="209"/>
      <c r="ESJ103" s="209"/>
      <c r="ESK103" s="210"/>
      <c r="ESL103" s="211"/>
      <c r="ESM103" s="209"/>
      <c r="ESO103" s="208"/>
      <c r="EST103" s="209"/>
      <c r="ESU103" s="209"/>
      <c r="ESV103" s="209"/>
      <c r="ESW103" s="210"/>
      <c r="ESX103" s="211"/>
      <c r="ESY103" s="209"/>
      <c r="ETA103" s="208"/>
      <c r="ETF103" s="209"/>
      <c r="ETG103" s="209"/>
      <c r="ETH103" s="209"/>
      <c r="ETI103" s="210"/>
      <c r="ETJ103" s="211"/>
      <c r="ETK103" s="209"/>
      <c r="ETM103" s="208"/>
      <c r="ETR103" s="209"/>
      <c r="ETS103" s="209"/>
      <c r="ETT103" s="209"/>
      <c r="ETU103" s="210"/>
      <c r="ETV103" s="211"/>
      <c r="ETW103" s="209"/>
      <c r="ETY103" s="208"/>
      <c r="EUD103" s="209"/>
      <c r="EUE103" s="209"/>
      <c r="EUF103" s="209"/>
      <c r="EUG103" s="210"/>
      <c r="EUH103" s="211"/>
      <c r="EUI103" s="209"/>
      <c r="EUK103" s="208"/>
      <c r="EUP103" s="209"/>
      <c r="EUQ103" s="209"/>
      <c r="EUR103" s="209"/>
      <c r="EUS103" s="210"/>
      <c r="EUT103" s="211"/>
      <c r="EUU103" s="209"/>
      <c r="EUW103" s="208"/>
      <c r="EVB103" s="209"/>
      <c r="EVC103" s="209"/>
      <c r="EVD103" s="209"/>
      <c r="EVE103" s="210"/>
      <c r="EVF103" s="211"/>
      <c r="EVG103" s="209"/>
      <c r="EVI103" s="208"/>
      <c r="EVN103" s="209"/>
      <c r="EVO103" s="209"/>
      <c r="EVP103" s="209"/>
      <c r="EVQ103" s="210"/>
      <c r="EVR103" s="211"/>
      <c r="EVS103" s="209"/>
      <c r="EVU103" s="208"/>
      <c r="EVZ103" s="209"/>
      <c r="EWA103" s="209"/>
      <c r="EWB103" s="209"/>
      <c r="EWC103" s="210"/>
      <c r="EWD103" s="211"/>
      <c r="EWE103" s="209"/>
      <c r="EWG103" s="208"/>
      <c r="EWL103" s="209"/>
      <c r="EWM103" s="209"/>
      <c r="EWN103" s="209"/>
      <c r="EWO103" s="210"/>
      <c r="EWP103" s="211"/>
      <c r="EWQ103" s="209"/>
      <c r="EWS103" s="208"/>
      <c r="EWX103" s="209"/>
      <c r="EWY103" s="209"/>
      <c r="EWZ103" s="209"/>
      <c r="EXA103" s="210"/>
      <c r="EXB103" s="211"/>
      <c r="EXC103" s="209"/>
      <c r="EXE103" s="208"/>
      <c r="EXJ103" s="209"/>
      <c r="EXK103" s="209"/>
      <c r="EXL103" s="209"/>
      <c r="EXM103" s="210"/>
      <c r="EXN103" s="211"/>
      <c r="EXO103" s="209"/>
      <c r="EXQ103" s="208"/>
      <c r="EXV103" s="209"/>
      <c r="EXW103" s="209"/>
      <c r="EXX103" s="209"/>
      <c r="EXY103" s="210"/>
      <c r="EXZ103" s="211"/>
      <c r="EYA103" s="209"/>
      <c r="EYC103" s="208"/>
      <c r="EYH103" s="209"/>
      <c r="EYI103" s="209"/>
      <c r="EYJ103" s="209"/>
      <c r="EYK103" s="210"/>
      <c r="EYL103" s="211"/>
      <c r="EYM103" s="209"/>
      <c r="EYO103" s="208"/>
      <c r="EYT103" s="209"/>
      <c r="EYU103" s="209"/>
      <c r="EYV103" s="209"/>
      <c r="EYW103" s="210"/>
      <c r="EYX103" s="211"/>
      <c r="EYY103" s="209"/>
      <c r="EZA103" s="208"/>
      <c r="EZF103" s="209"/>
      <c r="EZG103" s="209"/>
      <c r="EZH103" s="209"/>
      <c r="EZI103" s="210"/>
      <c r="EZJ103" s="211"/>
      <c r="EZK103" s="209"/>
      <c r="EZM103" s="208"/>
      <c r="EZR103" s="209"/>
      <c r="EZS103" s="209"/>
      <c r="EZT103" s="209"/>
      <c r="EZU103" s="210"/>
      <c r="EZV103" s="211"/>
      <c r="EZW103" s="209"/>
      <c r="EZY103" s="208"/>
      <c r="FAD103" s="209"/>
      <c r="FAE103" s="209"/>
      <c r="FAF103" s="209"/>
      <c r="FAG103" s="210"/>
      <c r="FAH103" s="211"/>
      <c r="FAI103" s="209"/>
      <c r="FAK103" s="208"/>
      <c r="FAP103" s="209"/>
      <c r="FAQ103" s="209"/>
      <c r="FAR103" s="209"/>
      <c r="FAS103" s="210"/>
      <c r="FAT103" s="211"/>
      <c r="FAU103" s="209"/>
      <c r="FAW103" s="208"/>
      <c r="FBB103" s="209"/>
      <c r="FBC103" s="209"/>
      <c r="FBD103" s="209"/>
      <c r="FBE103" s="210"/>
      <c r="FBF103" s="211"/>
      <c r="FBG103" s="209"/>
      <c r="FBI103" s="208"/>
      <c r="FBN103" s="209"/>
      <c r="FBO103" s="209"/>
      <c r="FBP103" s="209"/>
      <c r="FBQ103" s="210"/>
      <c r="FBR103" s="211"/>
      <c r="FBS103" s="209"/>
      <c r="FBU103" s="208"/>
      <c r="FBZ103" s="209"/>
      <c r="FCA103" s="209"/>
      <c r="FCB103" s="209"/>
      <c r="FCC103" s="210"/>
      <c r="FCD103" s="211"/>
      <c r="FCE103" s="209"/>
      <c r="FCG103" s="208"/>
      <c r="FCL103" s="209"/>
      <c r="FCM103" s="209"/>
      <c r="FCN103" s="209"/>
      <c r="FCO103" s="210"/>
      <c r="FCP103" s="211"/>
      <c r="FCQ103" s="209"/>
      <c r="FCS103" s="208"/>
      <c r="FCX103" s="209"/>
      <c r="FCY103" s="209"/>
      <c r="FCZ103" s="209"/>
      <c r="FDA103" s="210"/>
      <c r="FDB103" s="211"/>
      <c r="FDC103" s="209"/>
      <c r="FDE103" s="208"/>
      <c r="FDJ103" s="209"/>
      <c r="FDK103" s="209"/>
      <c r="FDL103" s="209"/>
      <c r="FDM103" s="210"/>
      <c r="FDN103" s="211"/>
      <c r="FDO103" s="209"/>
      <c r="FDQ103" s="208"/>
      <c r="FDV103" s="209"/>
      <c r="FDW103" s="209"/>
      <c r="FDX103" s="209"/>
      <c r="FDY103" s="210"/>
      <c r="FDZ103" s="211"/>
      <c r="FEA103" s="209"/>
      <c r="FEC103" s="208"/>
      <c r="FEH103" s="209"/>
      <c r="FEI103" s="209"/>
      <c r="FEJ103" s="209"/>
      <c r="FEK103" s="210"/>
      <c r="FEL103" s="211"/>
      <c r="FEM103" s="209"/>
      <c r="FEO103" s="208"/>
      <c r="FET103" s="209"/>
      <c r="FEU103" s="209"/>
      <c r="FEV103" s="209"/>
      <c r="FEW103" s="210"/>
      <c r="FEX103" s="211"/>
      <c r="FEY103" s="209"/>
      <c r="FFA103" s="208"/>
      <c r="FFF103" s="209"/>
      <c r="FFG103" s="209"/>
      <c r="FFH103" s="209"/>
      <c r="FFI103" s="210"/>
      <c r="FFJ103" s="211"/>
      <c r="FFK103" s="209"/>
      <c r="FFM103" s="208"/>
      <c r="FFR103" s="209"/>
      <c r="FFS103" s="209"/>
      <c r="FFT103" s="209"/>
      <c r="FFU103" s="210"/>
      <c r="FFV103" s="211"/>
      <c r="FFW103" s="209"/>
      <c r="FFY103" s="208"/>
      <c r="FGD103" s="209"/>
      <c r="FGE103" s="209"/>
      <c r="FGF103" s="209"/>
      <c r="FGG103" s="210"/>
      <c r="FGH103" s="211"/>
      <c r="FGI103" s="209"/>
      <c r="FGK103" s="208"/>
      <c r="FGP103" s="209"/>
      <c r="FGQ103" s="209"/>
      <c r="FGR103" s="209"/>
      <c r="FGS103" s="210"/>
      <c r="FGT103" s="211"/>
      <c r="FGU103" s="209"/>
      <c r="FGW103" s="208"/>
      <c r="FHB103" s="209"/>
      <c r="FHC103" s="209"/>
      <c r="FHD103" s="209"/>
      <c r="FHE103" s="210"/>
      <c r="FHF103" s="211"/>
      <c r="FHG103" s="209"/>
      <c r="FHI103" s="208"/>
      <c r="FHN103" s="209"/>
      <c r="FHO103" s="209"/>
      <c r="FHP103" s="209"/>
      <c r="FHQ103" s="210"/>
      <c r="FHR103" s="211"/>
      <c r="FHS103" s="209"/>
      <c r="FHU103" s="208"/>
      <c r="FHZ103" s="209"/>
      <c r="FIA103" s="209"/>
      <c r="FIB103" s="209"/>
      <c r="FIC103" s="210"/>
      <c r="FID103" s="211"/>
      <c r="FIE103" s="209"/>
      <c r="FIG103" s="208"/>
      <c r="FIL103" s="209"/>
      <c r="FIM103" s="209"/>
      <c r="FIN103" s="209"/>
      <c r="FIO103" s="210"/>
      <c r="FIP103" s="211"/>
      <c r="FIQ103" s="209"/>
      <c r="FIS103" s="208"/>
      <c r="FIX103" s="209"/>
      <c r="FIY103" s="209"/>
      <c r="FIZ103" s="209"/>
      <c r="FJA103" s="210"/>
      <c r="FJB103" s="211"/>
      <c r="FJC103" s="209"/>
      <c r="FJE103" s="208"/>
      <c r="FJJ103" s="209"/>
      <c r="FJK103" s="209"/>
      <c r="FJL103" s="209"/>
      <c r="FJM103" s="210"/>
      <c r="FJN103" s="211"/>
      <c r="FJO103" s="209"/>
      <c r="FJQ103" s="208"/>
      <c r="FJV103" s="209"/>
      <c r="FJW103" s="209"/>
      <c r="FJX103" s="209"/>
      <c r="FJY103" s="210"/>
      <c r="FJZ103" s="211"/>
      <c r="FKA103" s="209"/>
      <c r="FKC103" s="208"/>
      <c r="FKH103" s="209"/>
      <c r="FKI103" s="209"/>
      <c r="FKJ103" s="209"/>
      <c r="FKK103" s="210"/>
      <c r="FKL103" s="211"/>
      <c r="FKM103" s="209"/>
      <c r="FKO103" s="208"/>
      <c r="FKT103" s="209"/>
      <c r="FKU103" s="209"/>
      <c r="FKV103" s="209"/>
      <c r="FKW103" s="210"/>
      <c r="FKX103" s="211"/>
      <c r="FKY103" s="209"/>
      <c r="FLA103" s="208"/>
      <c r="FLF103" s="209"/>
      <c r="FLG103" s="209"/>
      <c r="FLH103" s="209"/>
      <c r="FLI103" s="210"/>
      <c r="FLJ103" s="211"/>
      <c r="FLK103" s="209"/>
      <c r="FLM103" s="208"/>
      <c r="FLR103" s="209"/>
      <c r="FLS103" s="209"/>
      <c r="FLT103" s="209"/>
      <c r="FLU103" s="210"/>
      <c r="FLV103" s="211"/>
      <c r="FLW103" s="209"/>
      <c r="FLY103" s="208"/>
      <c r="FMD103" s="209"/>
      <c r="FME103" s="209"/>
      <c r="FMF103" s="209"/>
      <c r="FMG103" s="210"/>
      <c r="FMH103" s="211"/>
      <c r="FMI103" s="209"/>
      <c r="FMK103" s="208"/>
      <c r="FMP103" s="209"/>
      <c r="FMQ103" s="209"/>
      <c r="FMR103" s="209"/>
      <c r="FMS103" s="210"/>
      <c r="FMT103" s="211"/>
      <c r="FMU103" s="209"/>
      <c r="FMW103" s="208"/>
      <c r="FNB103" s="209"/>
      <c r="FNC103" s="209"/>
      <c r="FND103" s="209"/>
      <c r="FNE103" s="210"/>
      <c r="FNF103" s="211"/>
      <c r="FNG103" s="209"/>
      <c r="FNI103" s="208"/>
      <c r="FNN103" s="209"/>
      <c r="FNO103" s="209"/>
      <c r="FNP103" s="209"/>
      <c r="FNQ103" s="210"/>
      <c r="FNR103" s="211"/>
      <c r="FNS103" s="209"/>
      <c r="FNU103" s="208"/>
      <c r="FNZ103" s="209"/>
      <c r="FOA103" s="209"/>
      <c r="FOB103" s="209"/>
      <c r="FOC103" s="210"/>
      <c r="FOD103" s="211"/>
      <c r="FOE103" s="209"/>
      <c r="FOG103" s="208"/>
      <c r="FOL103" s="209"/>
      <c r="FOM103" s="209"/>
      <c r="FON103" s="209"/>
      <c r="FOO103" s="210"/>
      <c r="FOP103" s="211"/>
      <c r="FOQ103" s="209"/>
      <c r="FOS103" s="208"/>
      <c r="FOX103" s="209"/>
      <c r="FOY103" s="209"/>
      <c r="FOZ103" s="209"/>
      <c r="FPA103" s="210"/>
      <c r="FPB103" s="211"/>
      <c r="FPC103" s="209"/>
      <c r="FPE103" s="208"/>
      <c r="FPJ103" s="209"/>
      <c r="FPK103" s="209"/>
      <c r="FPL103" s="209"/>
      <c r="FPM103" s="210"/>
      <c r="FPN103" s="211"/>
      <c r="FPO103" s="209"/>
      <c r="FPQ103" s="208"/>
      <c r="FPV103" s="209"/>
      <c r="FPW103" s="209"/>
      <c r="FPX103" s="209"/>
      <c r="FPY103" s="210"/>
      <c r="FPZ103" s="211"/>
      <c r="FQA103" s="209"/>
      <c r="FQC103" s="208"/>
      <c r="FQH103" s="209"/>
      <c r="FQI103" s="209"/>
      <c r="FQJ103" s="209"/>
      <c r="FQK103" s="210"/>
      <c r="FQL103" s="211"/>
      <c r="FQM103" s="209"/>
      <c r="FQO103" s="208"/>
      <c r="FQT103" s="209"/>
      <c r="FQU103" s="209"/>
      <c r="FQV103" s="209"/>
      <c r="FQW103" s="210"/>
      <c r="FQX103" s="211"/>
      <c r="FQY103" s="209"/>
      <c r="FRA103" s="208"/>
      <c r="FRF103" s="209"/>
      <c r="FRG103" s="209"/>
      <c r="FRH103" s="209"/>
      <c r="FRI103" s="210"/>
      <c r="FRJ103" s="211"/>
      <c r="FRK103" s="209"/>
      <c r="FRM103" s="208"/>
      <c r="FRR103" s="209"/>
      <c r="FRS103" s="209"/>
      <c r="FRT103" s="209"/>
      <c r="FRU103" s="210"/>
      <c r="FRV103" s="211"/>
      <c r="FRW103" s="209"/>
      <c r="FRY103" s="208"/>
      <c r="FSD103" s="209"/>
      <c r="FSE103" s="209"/>
      <c r="FSF103" s="209"/>
      <c r="FSG103" s="210"/>
      <c r="FSH103" s="211"/>
      <c r="FSI103" s="209"/>
      <c r="FSK103" s="208"/>
      <c r="FSP103" s="209"/>
      <c r="FSQ103" s="209"/>
      <c r="FSR103" s="209"/>
      <c r="FSS103" s="210"/>
      <c r="FST103" s="211"/>
      <c r="FSU103" s="209"/>
      <c r="FSW103" s="208"/>
      <c r="FTB103" s="209"/>
      <c r="FTC103" s="209"/>
      <c r="FTD103" s="209"/>
      <c r="FTE103" s="210"/>
      <c r="FTF103" s="211"/>
      <c r="FTG103" s="209"/>
      <c r="FTI103" s="208"/>
      <c r="FTN103" s="209"/>
      <c r="FTO103" s="209"/>
      <c r="FTP103" s="209"/>
      <c r="FTQ103" s="210"/>
      <c r="FTR103" s="211"/>
      <c r="FTS103" s="209"/>
      <c r="FTU103" s="208"/>
      <c r="FTZ103" s="209"/>
      <c r="FUA103" s="209"/>
      <c r="FUB103" s="209"/>
      <c r="FUC103" s="210"/>
      <c r="FUD103" s="211"/>
      <c r="FUE103" s="209"/>
      <c r="FUG103" s="208"/>
      <c r="FUL103" s="209"/>
      <c r="FUM103" s="209"/>
      <c r="FUN103" s="209"/>
      <c r="FUO103" s="210"/>
      <c r="FUP103" s="211"/>
      <c r="FUQ103" s="209"/>
      <c r="FUS103" s="208"/>
      <c r="FUX103" s="209"/>
      <c r="FUY103" s="209"/>
      <c r="FUZ103" s="209"/>
      <c r="FVA103" s="210"/>
      <c r="FVB103" s="211"/>
      <c r="FVC103" s="209"/>
      <c r="FVE103" s="208"/>
      <c r="FVJ103" s="209"/>
      <c r="FVK103" s="209"/>
      <c r="FVL103" s="209"/>
      <c r="FVM103" s="210"/>
      <c r="FVN103" s="211"/>
      <c r="FVO103" s="209"/>
      <c r="FVQ103" s="208"/>
      <c r="FVV103" s="209"/>
      <c r="FVW103" s="209"/>
      <c r="FVX103" s="209"/>
      <c r="FVY103" s="210"/>
      <c r="FVZ103" s="211"/>
      <c r="FWA103" s="209"/>
      <c r="FWC103" s="208"/>
      <c r="FWH103" s="209"/>
      <c r="FWI103" s="209"/>
      <c r="FWJ103" s="209"/>
      <c r="FWK103" s="210"/>
      <c r="FWL103" s="211"/>
      <c r="FWM103" s="209"/>
      <c r="FWO103" s="208"/>
      <c r="FWT103" s="209"/>
      <c r="FWU103" s="209"/>
      <c r="FWV103" s="209"/>
      <c r="FWW103" s="210"/>
      <c r="FWX103" s="211"/>
      <c r="FWY103" s="209"/>
      <c r="FXA103" s="208"/>
      <c r="FXF103" s="209"/>
      <c r="FXG103" s="209"/>
      <c r="FXH103" s="209"/>
      <c r="FXI103" s="210"/>
      <c r="FXJ103" s="211"/>
      <c r="FXK103" s="209"/>
      <c r="FXM103" s="208"/>
      <c r="FXR103" s="209"/>
      <c r="FXS103" s="209"/>
      <c r="FXT103" s="209"/>
      <c r="FXU103" s="210"/>
      <c r="FXV103" s="211"/>
      <c r="FXW103" s="209"/>
      <c r="FXY103" s="208"/>
      <c r="FYD103" s="209"/>
      <c r="FYE103" s="209"/>
      <c r="FYF103" s="209"/>
      <c r="FYG103" s="210"/>
      <c r="FYH103" s="211"/>
      <c r="FYI103" s="209"/>
      <c r="FYK103" s="208"/>
      <c r="FYP103" s="209"/>
      <c r="FYQ103" s="209"/>
      <c r="FYR103" s="209"/>
      <c r="FYS103" s="210"/>
      <c r="FYT103" s="211"/>
      <c r="FYU103" s="209"/>
      <c r="FYW103" s="208"/>
      <c r="FZB103" s="209"/>
      <c r="FZC103" s="209"/>
      <c r="FZD103" s="209"/>
      <c r="FZE103" s="210"/>
      <c r="FZF103" s="211"/>
      <c r="FZG103" s="209"/>
      <c r="FZI103" s="208"/>
      <c r="FZN103" s="209"/>
      <c r="FZO103" s="209"/>
      <c r="FZP103" s="209"/>
      <c r="FZQ103" s="210"/>
      <c r="FZR103" s="211"/>
      <c r="FZS103" s="209"/>
      <c r="FZU103" s="208"/>
      <c r="FZZ103" s="209"/>
      <c r="GAA103" s="209"/>
      <c r="GAB103" s="209"/>
      <c r="GAC103" s="210"/>
      <c r="GAD103" s="211"/>
      <c r="GAE103" s="209"/>
      <c r="GAG103" s="208"/>
      <c r="GAL103" s="209"/>
      <c r="GAM103" s="209"/>
      <c r="GAN103" s="209"/>
      <c r="GAO103" s="210"/>
      <c r="GAP103" s="211"/>
      <c r="GAQ103" s="209"/>
      <c r="GAS103" s="208"/>
      <c r="GAX103" s="209"/>
      <c r="GAY103" s="209"/>
      <c r="GAZ103" s="209"/>
      <c r="GBA103" s="210"/>
      <c r="GBB103" s="211"/>
      <c r="GBC103" s="209"/>
      <c r="GBE103" s="208"/>
      <c r="GBJ103" s="209"/>
      <c r="GBK103" s="209"/>
      <c r="GBL103" s="209"/>
      <c r="GBM103" s="210"/>
      <c r="GBN103" s="211"/>
      <c r="GBO103" s="209"/>
      <c r="GBQ103" s="208"/>
      <c r="GBV103" s="209"/>
      <c r="GBW103" s="209"/>
      <c r="GBX103" s="209"/>
      <c r="GBY103" s="210"/>
      <c r="GBZ103" s="211"/>
      <c r="GCA103" s="209"/>
      <c r="GCC103" s="208"/>
      <c r="GCH103" s="209"/>
      <c r="GCI103" s="209"/>
      <c r="GCJ103" s="209"/>
      <c r="GCK103" s="210"/>
      <c r="GCL103" s="211"/>
      <c r="GCM103" s="209"/>
      <c r="GCO103" s="208"/>
      <c r="GCT103" s="209"/>
      <c r="GCU103" s="209"/>
      <c r="GCV103" s="209"/>
      <c r="GCW103" s="210"/>
      <c r="GCX103" s="211"/>
      <c r="GCY103" s="209"/>
      <c r="GDA103" s="208"/>
      <c r="GDF103" s="209"/>
      <c r="GDG103" s="209"/>
      <c r="GDH103" s="209"/>
      <c r="GDI103" s="210"/>
      <c r="GDJ103" s="211"/>
      <c r="GDK103" s="209"/>
      <c r="GDM103" s="208"/>
      <c r="GDR103" s="209"/>
      <c r="GDS103" s="209"/>
      <c r="GDT103" s="209"/>
      <c r="GDU103" s="210"/>
      <c r="GDV103" s="211"/>
      <c r="GDW103" s="209"/>
      <c r="GDY103" s="208"/>
      <c r="GED103" s="209"/>
      <c r="GEE103" s="209"/>
      <c r="GEF103" s="209"/>
      <c r="GEG103" s="210"/>
      <c r="GEH103" s="211"/>
      <c r="GEI103" s="209"/>
      <c r="GEK103" s="208"/>
      <c r="GEP103" s="209"/>
      <c r="GEQ103" s="209"/>
      <c r="GER103" s="209"/>
      <c r="GES103" s="210"/>
      <c r="GET103" s="211"/>
      <c r="GEU103" s="209"/>
      <c r="GEW103" s="208"/>
      <c r="GFB103" s="209"/>
      <c r="GFC103" s="209"/>
      <c r="GFD103" s="209"/>
      <c r="GFE103" s="210"/>
      <c r="GFF103" s="211"/>
      <c r="GFG103" s="209"/>
      <c r="GFI103" s="208"/>
      <c r="GFN103" s="209"/>
      <c r="GFO103" s="209"/>
      <c r="GFP103" s="209"/>
      <c r="GFQ103" s="210"/>
      <c r="GFR103" s="211"/>
      <c r="GFS103" s="209"/>
      <c r="GFU103" s="208"/>
      <c r="GFZ103" s="209"/>
      <c r="GGA103" s="209"/>
      <c r="GGB103" s="209"/>
      <c r="GGC103" s="210"/>
      <c r="GGD103" s="211"/>
      <c r="GGE103" s="209"/>
      <c r="GGG103" s="208"/>
      <c r="GGL103" s="209"/>
      <c r="GGM103" s="209"/>
      <c r="GGN103" s="209"/>
      <c r="GGO103" s="210"/>
      <c r="GGP103" s="211"/>
      <c r="GGQ103" s="209"/>
      <c r="GGS103" s="208"/>
      <c r="GGX103" s="209"/>
      <c r="GGY103" s="209"/>
      <c r="GGZ103" s="209"/>
      <c r="GHA103" s="210"/>
      <c r="GHB103" s="211"/>
      <c r="GHC103" s="209"/>
      <c r="GHE103" s="208"/>
      <c r="GHJ103" s="209"/>
      <c r="GHK103" s="209"/>
      <c r="GHL103" s="209"/>
      <c r="GHM103" s="210"/>
      <c r="GHN103" s="211"/>
      <c r="GHO103" s="209"/>
      <c r="GHQ103" s="208"/>
      <c r="GHV103" s="209"/>
      <c r="GHW103" s="209"/>
      <c r="GHX103" s="209"/>
      <c r="GHY103" s="210"/>
      <c r="GHZ103" s="211"/>
      <c r="GIA103" s="209"/>
      <c r="GIC103" s="208"/>
      <c r="GIH103" s="209"/>
      <c r="GII103" s="209"/>
      <c r="GIJ103" s="209"/>
      <c r="GIK103" s="210"/>
      <c r="GIL103" s="211"/>
      <c r="GIM103" s="209"/>
      <c r="GIO103" s="208"/>
      <c r="GIT103" s="209"/>
      <c r="GIU103" s="209"/>
      <c r="GIV103" s="209"/>
      <c r="GIW103" s="210"/>
      <c r="GIX103" s="211"/>
      <c r="GIY103" s="209"/>
      <c r="GJA103" s="208"/>
      <c r="GJF103" s="209"/>
      <c r="GJG103" s="209"/>
      <c r="GJH103" s="209"/>
      <c r="GJI103" s="210"/>
      <c r="GJJ103" s="211"/>
      <c r="GJK103" s="209"/>
      <c r="GJM103" s="208"/>
      <c r="GJR103" s="209"/>
      <c r="GJS103" s="209"/>
      <c r="GJT103" s="209"/>
      <c r="GJU103" s="210"/>
      <c r="GJV103" s="211"/>
      <c r="GJW103" s="209"/>
      <c r="GJY103" s="208"/>
      <c r="GKD103" s="209"/>
      <c r="GKE103" s="209"/>
      <c r="GKF103" s="209"/>
      <c r="GKG103" s="210"/>
      <c r="GKH103" s="211"/>
      <c r="GKI103" s="209"/>
      <c r="GKK103" s="208"/>
      <c r="GKP103" s="209"/>
      <c r="GKQ103" s="209"/>
      <c r="GKR103" s="209"/>
      <c r="GKS103" s="210"/>
      <c r="GKT103" s="211"/>
      <c r="GKU103" s="209"/>
      <c r="GKW103" s="208"/>
      <c r="GLB103" s="209"/>
      <c r="GLC103" s="209"/>
      <c r="GLD103" s="209"/>
      <c r="GLE103" s="210"/>
      <c r="GLF103" s="211"/>
      <c r="GLG103" s="209"/>
      <c r="GLI103" s="208"/>
      <c r="GLN103" s="209"/>
      <c r="GLO103" s="209"/>
      <c r="GLP103" s="209"/>
      <c r="GLQ103" s="210"/>
      <c r="GLR103" s="211"/>
      <c r="GLS103" s="209"/>
      <c r="GLU103" s="208"/>
      <c r="GLZ103" s="209"/>
      <c r="GMA103" s="209"/>
      <c r="GMB103" s="209"/>
      <c r="GMC103" s="210"/>
      <c r="GMD103" s="211"/>
      <c r="GME103" s="209"/>
      <c r="GMG103" s="208"/>
      <c r="GML103" s="209"/>
      <c r="GMM103" s="209"/>
      <c r="GMN103" s="209"/>
      <c r="GMO103" s="210"/>
      <c r="GMP103" s="211"/>
      <c r="GMQ103" s="209"/>
      <c r="GMS103" s="208"/>
      <c r="GMX103" s="209"/>
      <c r="GMY103" s="209"/>
      <c r="GMZ103" s="209"/>
      <c r="GNA103" s="210"/>
      <c r="GNB103" s="211"/>
      <c r="GNC103" s="209"/>
      <c r="GNE103" s="208"/>
      <c r="GNJ103" s="209"/>
      <c r="GNK103" s="209"/>
      <c r="GNL103" s="209"/>
      <c r="GNM103" s="210"/>
      <c r="GNN103" s="211"/>
      <c r="GNO103" s="209"/>
      <c r="GNQ103" s="208"/>
      <c r="GNV103" s="209"/>
      <c r="GNW103" s="209"/>
      <c r="GNX103" s="209"/>
      <c r="GNY103" s="210"/>
      <c r="GNZ103" s="211"/>
      <c r="GOA103" s="209"/>
      <c r="GOC103" s="208"/>
      <c r="GOH103" s="209"/>
      <c r="GOI103" s="209"/>
      <c r="GOJ103" s="209"/>
      <c r="GOK103" s="210"/>
      <c r="GOL103" s="211"/>
      <c r="GOM103" s="209"/>
      <c r="GOO103" s="208"/>
      <c r="GOT103" s="209"/>
      <c r="GOU103" s="209"/>
      <c r="GOV103" s="209"/>
      <c r="GOW103" s="210"/>
      <c r="GOX103" s="211"/>
      <c r="GOY103" s="209"/>
      <c r="GPA103" s="208"/>
      <c r="GPF103" s="209"/>
      <c r="GPG103" s="209"/>
      <c r="GPH103" s="209"/>
      <c r="GPI103" s="210"/>
      <c r="GPJ103" s="211"/>
      <c r="GPK103" s="209"/>
      <c r="GPM103" s="208"/>
      <c r="GPR103" s="209"/>
      <c r="GPS103" s="209"/>
      <c r="GPT103" s="209"/>
      <c r="GPU103" s="210"/>
      <c r="GPV103" s="211"/>
      <c r="GPW103" s="209"/>
      <c r="GPY103" s="208"/>
      <c r="GQD103" s="209"/>
      <c r="GQE103" s="209"/>
      <c r="GQF103" s="209"/>
      <c r="GQG103" s="210"/>
      <c r="GQH103" s="211"/>
      <c r="GQI103" s="209"/>
      <c r="GQK103" s="208"/>
      <c r="GQP103" s="209"/>
      <c r="GQQ103" s="209"/>
      <c r="GQR103" s="209"/>
      <c r="GQS103" s="210"/>
      <c r="GQT103" s="211"/>
      <c r="GQU103" s="209"/>
      <c r="GQW103" s="208"/>
      <c r="GRB103" s="209"/>
      <c r="GRC103" s="209"/>
      <c r="GRD103" s="209"/>
      <c r="GRE103" s="210"/>
      <c r="GRF103" s="211"/>
      <c r="GRG103" s="209"/>
      <c r="GRI103" s="208"/>
      <c r="GRN103" s="209"/>
      <c r="GRO103" s="209"/>
      <c r="GRP103" s="209"/>
      <c r="GRQ103" s="210"/>
      <c r="GRR103" s="211"/>
      <c r="GRS103" s="209"/>
      <c r="GRU103" s="208"/>
      <c r="GRZ103" s="209"/>
      <c r="GSA103" s="209"/>
      <c r="GSB103" s="209"/>
      <c r="GSC103" s="210"/>
      <c r="GSD103" s="211"/>
      <c r="GSE103" s="209"/>
      <c r="GSG103" s="208"/>
      <c r="GSL103" s="209"/>
      <c r="GSM103" s="209"/>
      <c r="GSN103" s="209"/>
      <c r="GSO103" s="210"/>
      <c r="GSP103" s="211"/>
      <c r="GSQ103" s="209"/>
      <c r="GSS103" s="208"/>
      <c r="GSX103" s="209"/>
      <c r="GSY103" s="209"/>
      <c r="GSZ103" s="209"/>
      <c r="GTA103" s="210"/>
      <c r="GTB103" s="211"/>
      <c r="GTC103" s="209"/>
      <c r="GTE103" s="208"/>
      <c r="GTJ103" s="209"/>
      <c r="GTK103" s="209"/>
      <c r="GTL103" s="209"/>
      <c r="GTM103" s="210"/>
      <c r="GTN103" s="211"/>
      <c r="GTO103" s="209"/>
      <c r="GTQ103" s="208"/>
      <c r="GTV103" s="209"/>
      <c r="GTW103" s="209"/>
      <c r="GTX103" s="209"/>
      <c r="GTY103" s="210"/>
      <c r="GTZ103" s="211"/>
      <c r="GUA103" s="209"/>
      <c r="GUC103" s="208"/>
      <c r="GUH103" s="209"/>
      <c r="GUI103" s="209"/>
      <c r="GUJ103" s="209"/>
      <c r="GUK103" s="210"/>
      <c r="GUL103" s="211"/>
      <c r="GUM103" s="209"/>
      <c r="GUO103" s="208"/>
      <c r="GUT103" s="209"/>
      <c r="GUU103" s="209"/>
      <c r="GUV103" s="209"/>
      <c r="GUW103" s="210"/>
      <c r="GUX103" s="211"/>
      <c r="GUY103" s="209"/>
      <c r="GVA103" s="208"/>
      <c r="GVF103" s="209"/>
      <c r="GVG103" s="209"/>
      <c r="GVH103" s="209"/>
      <c r="GVI103" s="210"/>
      <c r="GVJ103" s="211"/>
      <c r="GVK103" s="209"/>
      <c r="GVM103" s="208"/>
      <c r="GVR103" s="209"/>
      <c r="GVS103" s="209"/>
      <c r="GVT103" s="209"/>
      <c r="GVU103" s="210"/>
      <c r="GVV103" s="211"/>
      <c r="GVW103" s="209"/>
      <c r="GVY103" s="208"/>
      <c r="GWD103" s="209"/>
      <c r="GWE103" s="209"/>
      <c r="GWF103" s="209"/>
      <c r="GWG103" s="210"/>
      <c r="GWH103" s="211"/>
      <c r="GWI103" s="209"/>
      <c r="GWK103" s="208"/>
      <c r="GWP103" s="209"/>
      <c r="GWQ103" s="209"/>
      <c r="GWR103" s="209"/>
      <c r="GWS103" s="210"/>
      <c r="GWT103" s="211"/>
      <c r="GWU103" s="209"/>
      <c r="GWW103" s="208"/>
      <c r="GXB103" s="209"/>
      <c r="GXC103" s="209"/>
      <c r="GXD103" s="209"/>
      <c r="GXE103" s="210"/>
      <c r="GXF103" s="211"/>
      <c r="GXG103" s="209"/>
      <c r="GXI103" s="208"/>
      <c r="GXN103" s="209"/>
      <c r="GXO103" s="209"/>
      <c r="GXP103" s="209"/>
      <c r="GXQ103" s="210"/>
      <c r="GXR103" s="211"/>
      <c r="GXS103" s="209"/>
      <c r="GXU103" s="208"/>
      <c r="GXZ103" s="209"/>
      <c r="GYA103" s="209"/>
      <c r="GYB103" s="209"/>
      <c r="GYC103" s="210"/>
      <c r="GYD103" s="211"/>
      <c r="GYE103" s="209"/>
      <c r="GYG103" s="208"/>
      <c r="GYL103" s="209"/>
      <c r="GYM103" s="209"/>
      <c r="GYN103" s="209"/>
      <c r="GYO103" s="210"/>
      <c r="GYP103" s="211"/>
      <c r="GYQ103" s="209"/>
      <c r="GYS103" s="208"/>
      <c r="GYX103" s="209"/>
      <c r="GYY103" s="209"/>
      <c r="GYZ103" s="209"/>
      <c r="GZA103" s="210"/>
      <c r="GZB103" s="211"/>
      <c r="GZC103" s="209"/>
      <c r="GZE103" s="208"/>
      <c r="GZJ103" s="209"/>
      <c r="GZK103" s="209"/>
      <c r="GZL103" s="209"/>
      <c r="GZM103" s="210"/>
      <c r="GZN103" s="211"/>
      <c r="GZO103" s="209"/>
      <c r="GZQ103" s="208"/>
      <c r="GZV103" s="209"/>
      <c r="GZW103" s="209"/>
      <c r="GZX103" s="209"/>
      <c r="GZY103" s="210"/>
      <c r="GZZ103" s="211"/>
      <c r="HAA103" s="209"/>
      <c r="HAC103" s="208"/>
      <c r="HAH103" s="209"/>
      <c r="HAI103" s="209"/>
      <c r="HAJ103" s="209"/>
      <c r="HAK103" s="210"/>
      <c r="HAL103" s="211"/>
      <c r="HAM103" s="209"/>
      <c r="HAO103" s="208"/>
      <c r="HAT103" s="209"/>
      <c r="HAU103" s="209"/>
      <c r="HAV103" s="209"/>
      <c r="HAW103" s="210"/>
      <c r="HAX103" s="211"/>
      <c r="HAY103" s="209"/>
      <c r="HBA103" s="208"/>
      <c r="HBF103" s="209"/>
      <c r="HBG103" s="209"/>
      <c r="HBH103" s="209"/>
      <c r="HBI103" s="210"/>
      <c r="HBJ103" s="211"/>
      <c r="HBK103" s="209"/>
      <c r="HBM103" s="208"/>
      <c r="HBR103" s="209"/>
      <c r="HBS103" s="209"/>
      <c r="HBT103" s="209"/>
      <c r="HBU103" s="210"/>
      <c r="HBV103" s="211"/>
      <c r="HBW103" s="209"/>
      <c r="HBY103" s="208"/>
      <c r="HCD103" s="209"/>
      <c r="HCE103" s="209"/>
      <c r="HCF103" s="209"/>
      <c r="HCG103" s="210"/>
      <c r="HCH103" s="211"/>
      <c r="HCI103" s="209"/>
      <c r="HCK103" s="208"/>
      <c r="HCP103" s="209"/>
      <c r="HCQ103" s="209"/>
      <c r="HCR103" s="209"/>
      <c r="HCS103" s="210"/>
      <c r="HCT103" s="211"/>
      <c r="HCU103" s="209"/>
      <c r="HCW103" s="208"/>
      <c r="HDB103" s="209"/>
      <c r="HDC103" s="209"/>
      <c r="HDD103" s="209"/>
      <c r="HDE103" s="210"/>
      <c r="HDF103" s="211"/>
      <c r="HDG103" s="209"/>
      <c r="HDI103" s="208"/>
      <c r="HDN103" s="209"/>
      <c r="HDO103" s="209"/>
      <c r="HDP103" s="209"/>
      <c r="HDQ103" s="210"/>
      <c r="HDR103" s="211"/>
      <c r="HDS103" s="209"/>
      <c r="HDU103" s="208"/>
      <c r="HDZ103" s="209"/>
      <c r="HEA103" s="209"/>
      <c r="HEB103" s="209"/>
      <c r="HEC103" s="210"/>
      <c r="HED103" s="211"/>
      <c r="HEE103" s="209"/>
      <c r="HEG103" s="208"/>
      <c r="HEL103" s="209"/>
      <c r="HEM103" s="209"/>
      <c r="HEN103" s="209"/>
      <c r="HEO103" s="210"/>
      <c r="HEP103" s="211"/>
      <c r="HEQ103" s="209"/>
      <c r="HES103" s="208"/>
      <c r="HEX103" s="209"/>
      <c r="HEY103" s="209"/>
      <c r="HEZ103" s="209"/>
      <c r="HFA103" s="210"/>
      <c r="HFB103" s="211"/>
      <c r="HFC103" s="209"/>
      <c r="HFE103" s="208"/>
      <c r="HFJ103" s="209"/>
      <c r="HFK103" s="209"/>
      <c r="HFL103" s="209"/>
      <c r="HFM103" s="210"/>
      <c r="HFN103" s="211"/>
      <c r="HFO103" s="209"/>
      <c r="HFQ103" s="208"/>
      <c r="HFV103" s="209"/>
      <c r="HFW103" s="209"/>
      <c r="HFX103" s="209"/>
      <c r="HFY103" s="210"/>
      <c r="HFZ103" s="211"/>
      <c r="HGA103" s="209"/>
      <c r="HGC103" s="208"/>
      <c r="HGH103" s="209"/>
      <c r="HGI103" s="209"/>
      <c r="HGJ103" s="209"/>
      <c r="HGK103" s="210"/>
      <c r="HGL103" s="211"/>
      <c r="HGM103" s="209"/>
      <c r="HGO103" s="208"/>
      <c r="HGT103" s="209"/>
      <c r="HGU103" s="209"/>
      <c r="HGV103" s="209"/>
      <c r="HGW103" s="210"/>
      <c r="HGX103" s="211"/>
      <c r="HGY103" s="209"/>
      <c r="HHA103" s="208"/>
      <c r="HHF103" s="209"/>
      <c r="HHG103" s="209"/>
      <c r="HHH103" s="209"/>
      <c r="HHI103" s="210"/>
      <c r="HHJ103" s="211"/>
      <c r="HHK103" s="209"/>
      <c r="HHM103" s="208"/>
      <c r="HHR103" s="209"/>
      <c r="HHS103" s="209"/>
      <c r="HHT103" s="209"/>
      <c r="HHU103" s="210"/>
      <c r="HHV103" s="211"/>
      <c r="HHW103" s="209"/>
      <c r="HHY103" s="208"/>
      <c r="HID103" s="209"/>
      <c r="HIE103" s="209"/>
      <c r="HIF103" s="209"/>
      <c r="HIG103" s="210"/>
      <c r="HIH103" s="211"/>
      <c r="HII103" s="209"/>
      <c r="HIK103" s="208"/>
      <c r="HIP103" s="209"/>
      <c r="HIQ103" s="209"/>
      <c r="HIR103" s="209"/>
      <c r="HIS103" s="210"/>
      <c r="HIT103" s="211"/>
      <c r="HIU103" s="209"/>
      <c r="HIW103" s="208"/>
      <c r="HJB103" s="209"/>
      <c r="HJC103" s="209"/>
      <c r="HJD103" s="209"/>
      <c r="HJE103" s="210"/>
      <c r="HJF103" s="211"/>
      <c r="HJG103" s="209"/>
      <c r="HJI103" s="208"/>
      <c r="HJN103" s="209"/>
      <c r="HJO103" s="209"/>
      <c r="HJP103" s="209"/>
      <c r="HJQ103" s="210"/>
      <c r="HJR103" s="211"/>
      <c r="HJS103" s="209"/>
      <c r="HJU103" s="208"/>
      <c r="HJZ103" s="209"/>
      <c r="HKA103" s="209"/>
      <c r="HKB103" s="209"/>
      <c r="HKC103" s="210"/>
      <c r="HKD103" s="211"/>
      <c r="HKE103" s="209"/>
      <c r="HKG103" s="208"/>
      <c r="HKL103" s="209"/>
      <c r="HKM103" s="209"/>
      <c r="HKN103" s="209"/>
      <c r="HKO103" s="210"/>
      <c r="HKP103" s="211"/>
      <c r="HKQ103" s="209"/>
      <c r="HKS103" s="208"/>
      <c r="HKX103" s="209"/>
      <c r="HKY103" s="209"/>
      <c r="HKZ103" s="209"/>
      <c r="HLA103" s="210"/>
      <c r="HLB103" s="211"/>
      <c r="HLC103" s="209"/>
      <c r="HLE103" s="208"/>
      <c r="HLJ103" s="209"/>
      <c r="HLK103" s="209"/>
      <c r="HLL103" s="209"/>
      <c r="HLM103" s="210"/>
      <c r="HLN103" s="211"/>
      <c r="HLO103" s="209"/>
      <c r="HLQ103" s="208"/>
      <c r="HLV103" s="209"/>
      <c r="HLW103" s="209"/>
      <c r="HLX103" s="209"/>
      <c r="HLY103" s="210"/>
      <c r="HLZ103" s="211"/>
      <c r="HMA103" s="209"/>
      <c r="HMC103" s="208"/>
      <c r="HMH103" s="209"/>
      <c r="HMI103" s="209"/>
      <c r="HMJ103" s="209"/>
      <c r="HMK103" s="210"/>
      <c r="HML103" s="211"/>
      <c r="HMM103" s="209"/>
      <c r="HMO103" s="208"/>
      <c r="HMT103" s="209"/>
      <c r="HMU103" s="209"/>
      <c r="HMV103" s="209"/>
      <c r="HMW103" s="210"/>
      <c r="HMX103" s="211"/>
      <c r="HMY103" s="209"/>
      <c r="HNA103" s="208"/>
      <c r="HNF103" s="209"/>
      <c r="HNG103" s="209"/>
      <c r="HNH103" s="209"/>
      <c r="HNI103" s="210"/>
      <c r="HNJ103" s="211"/>
      <c r="HNK103" s="209"/>
      <c r="HNM103" s="208"/>
      <c r="HNR103" s="209"/>
      <c r="HNS103" s="209"/>
      <c r="HNT103" s="209"/>
      <c r="HNU103" s="210"/>
      <c r="HNV103" s="211"/>
      <c r="HNW103" s="209"/>
      <c r="HNY103" s="208"/>
      <c r="HOD103" s="209"/>
      <c r="HOE103" s="209"/>
      <c r="HOF103" s="209"/>
      <c r="HOG103" s="210"/>
      <c r="HOH103" s="211"/>
      <c r="HOI103" s="209"/>
      <c r="HOK103" s="208"/>
      <c r="HOP103" s="209"/>
      <c r="HOQ103" s="209"/>
      <c r="HOR103" s="209"/>
      <c r="HOS103" s="210"/>
      <c r="HOT103" s="211"/>
      <c r="HOU103" s="209"/>
      <c r="HOW103" s="208"/>
      <c r="HPB103" s="209"/>
      <c r="HPC103" s="209"/>
      <c r="HPD103" s="209"/>
      <c r="HPE103" s="210"/>
      <c r="HPF103" s="211"/>
      <c r="HPG103" s="209"/>
      <c r="HPI103" s="208"/>
      <c r="HPN103" s="209"/>
      <c r="HPO103" s="209"/>
      <c r="HPP103" s="209"/>
      <c r="HPQ103" s="210"/>
      <c r="HPR103" s="211"/>
      <c r="HPS103" s="209"/>
      <c r="HPU103" s="208"/>
      <c r="HPZ103" s="209"/>
      <c r="HQA103" s="209"/>
      <c r="HQB103" s="209"/>
      <c r="HQC103" s="210"/>
      <c r="HQD103" s="211"/>
      <c r="HQE103" s="209"/>
      <c r="HQG103" s="208"/>
      <c r="HQL103" s="209"/>
      <c r="HQM103" s="209"/>
      <c r="HQN103" s="209"/>
      <c r="HQO103" s="210"/>
      <c r="HQP103" s="211"/>
      <c r="HQQ103" s="209"/>
      <c r="HQS103" s="208"/>
      <c r="HQX103" s="209"/>
      <c r="HQY103" s="209"/>
      <c r="HQZ103" s="209"/>
      <c r="HRA103" s="210"/>
      <c r="HRB103" s="211"/>
      <c r="HRC103" s="209"/>
      <c r="HRE103" s="208"/>
      <c r="HRJ103" s="209"/>
      <c r="HRK103" s="209"/>
      <c r="HRL103" s="209"/>
      <c r="HRM103" s="210"/>
      <c r="HRN103" s="211"/>
      <c r="HRO103" s="209"/>
      <c r="HRQ103" s="208"/>
      <c r="HRV103" s="209"/>
      <c r="HRW103" s="209"/>
      <c r="HRX103" s="209"/>
      <c r="HRY103" s="210"/>
      <c r="HRZ103" s="211"/>
      <c r="HSA103" s="209"/>
      <c r="HSC103" s="208"/>
      <c r="HSH103" s="209"/>
      <c r="HSI103" s="209"/>
      <c r="HSJ103" s="209"/>
      <c r="HSK103" s="210"/>
      <c r="HSL103" s="211"/>
      <c r="HSM103" s="209"/>
      <c r="HSO103" s="208"/>
      <c r="HST103" s="209"/>
      <c r="HSU103" s="209"/>
      <c r="HSV103" s="209"/>
      <c r="HSW103" s="210"/>
      <c r="HSX103" s="211"/>
      <c r="HSY103" s="209"/>
      <c r="HTA103" s="208"/>
      <c r="HTF103" s="209"/>
      <c r="HTG103" s="209"/>
      <c r="HTH103" s="209"/>
      <c r="HTI103" s="210"/>
      <c r="HTJ103" s="211"/>
      <c r="HTK103" s="209"/>
      <c r="HTM103" s="208"/>
      <c r="HTR103" s="209"/>
      <c r="HTS103" s="209"/>
      <c r="HTT103" s="209"/>
      <c r="HTU103" s="210"/>
      <c r="HTV103" s="211"/>
      <c r="HTW103" s="209"/>
      <c r="HTY103" s="208"/>
      <c r="HUD103" s="209"/>
      <c r="HUE103" s="209"/>
      <c r="HUF103" s="209"/>
      <c r="HUG103" s="210"/>
      <c r="HUH103" s="211"/>
      <c r="HUI103" s="209"/>
      <c r="HUK103" s="208"/>
      <c r="HUP103" s="209"/>
      <c r="HUQ103" s="209"/>
      <c r="HUR103" s="209"/>
      <c r="HUS103" s="210"/>
      <c r="HUT103" s="211"/>
      <c r="HUU103" s="209"/>
      <c r="HUW103" s="208"/>
      <c r="HVB103" s="209"/>
      <c r="HVC103" s="209"/>
      <c r="HVD103" s="209"/>
      <c r="HVE103" s="210"/>
      <c r="HVF103" s="211"/>
      <c r="HVG103" s="209"/>
      <c r="HVI103" s="208"/>
      <c r="HVN103" s="209"/>
      <c r="HVO103" s="209"/>
      <c r="HVP103" s="209"/>
      <c r="HVQ103" s="210"/>
      <c r="HVR103" s="211"/>
      <c r="HVS103" s="209"/>
      <c r="HVU103" s="208"/>
      <c r="HVZ103" s="209"/>
      <c r="HWA103" s="209"/>
      <c r="HWB103" s="209"/>
      <c r="HWC103" s="210"/>
      <c r="HWD103" s="211"/>
      <c r="HWE103" s="209"/>
      <c r="HWG103" s="208"/>
      <c r="HWL103" s="209"/>
      <c r="HWM103" s="209"/>
      <c r="HWN103" s="209"/>
      <c r="HWO103" s="210"/>
      <c r="HWP103" s="211"/>
      <c r="HWQ103" s="209"/>
      <c r="HWS103" s="208"/>
      <c r="HWX103" s="209"/>
      <c r="HWY103" s="209"/>
      <c r="HWZ103" s="209"/>
      <c r="HXA103" s="210"/>
      <c r="HXB103" s="211"/>
      <c r="HXC103" s="209"/>
      <c r="HXE103" s="208"/>
      <c r="HXJ103" s="209"/>
      <c r="HXK103" s="209"/>
      <c r="HXL103" s="209"/>
      <c r="HXM103" s="210"/>
      <c r="HXN103" s="211"/>
      <c r="HXO103" s="209"/>
      <c r="HXQ103" s="208"/>
      <c r="HXV103" s="209"/>
      <c r="HXW103" s="209"/>
      <c r="HXX103" s="209"/>
      <c r="HXY103" s="210"/>
      <c r="HXZ103" s="211"/>
      <c r="HYA103" s="209"/>
      <c r="HYC103" s="208"/>
      <c r="HYH103" s="209"/>
      <c r="HYI103" s="209"/>
      <c r="HYJ103" s="209"/>
      <c r="HYK103" s="210"/>
      <c r="HYL103" s="211"/>
      <c r="HYM103" s="209"/>
      <c r="HYO103" s="208"/>
      <c r="HYT103" s="209"/>
      <c r="HYU103" s="209"/>
      <c r="HYV103" s="209"/>
      <c r="HYW103" s="210"/>
      <c r="HYX103" s="211"/>
      <c r="HYY103" s="209"/>
      <c r="HZA103" s="208"/>
      <c r="HZF103" s="209"/>
      <c r="HZG103" s="209"/>
      <c r="HZH103" s="209"/>
      <c r="HZI103" s="210"/>
      <c r="HZJ103" s="211"/>
      <c r="HZK103" s="209"/>
      <c r="HZM103" s="208"/>
      <c r="HZR103" s="209"/>
      <c r="HZS103" s="209"/>
      <c r="HZT103" s="209"/>
      <c r="HZU103" s="210"/>
      <c r="HZV103" s="211"/>
      <c r="HZW103" s="209"/>
      <c r="HZY103" s="208"/>
      <c r="IAD103" s="209"/>
      <c r="IAE103" s="209"/>
      <c r="IAF103" s="209"/>
      <c r="IAG103" s="210"/>
      <c r="IAH103" s="211"/>
      <c r="IAI103" s="209"/>
      <c r="IAK103" s="208"/>
      <c r="IAP103" s="209"/>
      <c r="IAQ103" s="209"/>
      <c r="IAR103" s="209"/>
      <c r="IAS103" s="210"/>
      <c r="IAT103" s="211"/>
      <c r="IAU103" s="209"/>
      <c r="IAW103" s="208"/>
      <c r="IBB103" s="209"/>
      <c r="IBC103" s="209"/>
      <c r="IBD103" s="209"/>
      <c r="IBE103" s="210"/>
      <c r="IBF103" s="211"/>
      <c r="IBG103" s="209"/>
      <c r="IBI103" s="208"/>
      <c r="IBN103" s="209"/>
      <c r="IBO103" s="209"/>
      <c r="IBP103" s="209"/>
      <c r="IBQ103" s="210"/>
      <c r="IBR103" s="211"/>
      <c r="IBS103" s="209"/>
      <c r="IBU103" s="208"/>
      <c r="IBZ103" s="209"/>
      <c r="ICA103" s="209"/>
      <c r="ICB103" s="209"/>
      <c r="ICC103" s="210"/>
      <c r="ICD103" s="211"/>
      <c r="ICE103" s="209"/>
      <c r="ICG103" s="208"/>
      <c r="ICL103" s="209"/>
      <c r="ICM103" s="209"/>
      <c r="ICN103" s="209"/>
      <c r="ICO103" s="210"/>
      <c r="ICP103" s="211"/>
      <c r="ICQ103" s="209"/>
      <c r="ICS103" s="208"/>
      <c r="ICX103" s="209"/>
      <c r="ICY103" s="209"/>
      <c r="ICZ103" s="209"/>
      <c r="IDA103" s="210"/>
      <c r="IDB103" s="211"/>
      <c r="IDC103" s="209"/>
      <c r="IDE103" s="208"/>
      <c r="IDJ103" s="209"/>
      <c r="IDK103" s="209"/>
      <c r="IDL103" s="209"/>
      <c r="IDM103" s="210"/>
      <c r="IDN103" s="211"/>
      <c r="IDO103" s="209"/>
      <c r="IDQ103" s="208"/>
      <c r="IDV103" s="209"/>
      <c r="IDW103" s="209"/>
      <c r="IDX103" s="209"/>
      <c r="IDY103" s="210"/>
      <c r="IDZ103" s="211"/>
      <c r="IEA103" s="209"/>
      <c r="IEC103" s="208"/>
      <c r="IEH103" s="209"/>
      <c r="IEI103" s="209"/>
      <c r="IEJ103" s="209"/>
      <c r="IEK103" s="210"/>
      <c r="IEL103" s="211"/>
      <c r="IEM103" s="209"/>
      <c r="IEO103" s="208"/>
      <c r="IET103" s="209"/>
      <c r="IEU103" s="209"/>
      <c r="IEV103" s="209"/>
      <c r="IEW103" s="210"/>
      <c r="IEX103" s="211"/>
      <c r="IEY103" s="209"/>
      <c r="IFA103" s="208"/>
      <c r="IFF103" s="209"/>
      <c r="IFG103" s="209"/>
      <c r="IFH103" s="209"/>
      <c r="IFI103" s="210"/>
      <c r="IFJ103" s="211"/>
      <c r="IFK103" s="209"/>
      <c r="IFM103" s="208"/>
      <c r="IFR103" s="209"/>
      <c r="IFS103" s="209"/>
      <c r="IFT103" s="209"/>
      <c r="IFU103" s="210"/>
      <c r="IFV103" s="211"/>
      <c r="IFW103" s="209"/>
      <c r="IFY103" s="208"/>
      <c r="IGD103" s="209"/>
      <c r="IGE103" s="209"/>
      <c r="IGF103" s="209"/>
      <c r="IGG103" s="210"/>
      <c r="IGH103" s="211"/>
      <c r="IGI103" s="209"/>
      <c r="IGK103" s="208"/>
      <c r="IGP103" s="209"/>
      <c r="IGQ103" s="209"/>
      <c r="IGR103" s="209"/>
      <c r="IGS103" s="210"/>
      <c r="IGT103" s="211"/>
      <c r="IGU103" s="209"/>
      <c r="IGW103" s="208"/>
      <c r="IHB103" s="209"/>
      <c r="IHC103" s="209"/>
      <c r="IHD103" s="209"/>
      <c r="IHE103" s="210"/>
      <c r="IHF103" s="211"/>
      <c r="IHG103" s="209"/>
      <c r="IHI103" s="208"/>
      <c r="IHN103" s="209"/>
      <c r="IHO103" s="209"/>
      <c r="IHP103" s="209"/>
      <c r="IHQ103" s="210"/>
      <c r="IHR103" s="211"/>
      <c r="IHS103" s="209"/>
      <c r="IHU103" s="208"/>
      <c r="IHZ103" s="209"/>
      <c r="IIA103" s="209"/>
      <c r="IIB103" s="209"/>
      <c r="IIC103" s="210"/>
      <c r="IID103" s="211"/>
      <c r="IIE103" s="209"/>
      <c r="IIG103" s="208"/>
      <c r="IIL103" s="209"/>
      <c r="IIM103" s="209"/>
      <c r="IIN103" s="209"/>
      <c r="IIO103" s="210"/>
      <c r="IIP103" s="211"/>
      <c r="IIQ103" s="209"/>
      <c r="IIS103" s="208"/>
      <c r="IIX103" s="209"/>
      <c r="IIY103" s="209"/>
      <c r="IIZ103" s="209"/>
      <c r="IJA103" s="210"/>
      <c r="IJB103" s="211"/>
      <c r="IJC103" s="209"/>
      <c r="IJE103" s="208"/>
      <c r="IJJ103" s="209"/>
      <c r="IJK103" s="209"/>
      <c r="IJL103" s="209"/>
      <c r="IJM103" s="210"/>
      <c r="IJN103" s="211"/>
      <c r="IJO103" s="209"/>
      <c r="IJQ103" s="208"/>
      <c r="IJV103" s="209"/>
      <c r="IJW103" s="209"/>
      <c r="IJX103" s="209"/>
      <c r="IJY103" s="210"/>
      <c r="IJZ103" s="211"/>
      <c r="IKA103" s="209"/>
      <c r="IKC103" s="208"/>
      <c r="IKH103" s="209"/>
      <c r="IKI103" s="209"/>
      <c r="IKJ103" s="209"/>
      <c r="IKK103" s="210"/>
      <c r="IKL103" s="211"/>
      <c r="IKM103" s="209"/>
      <c r="IKO103" s="208"/>
      <c r="IKT103" s="209"/>
      <c r="IKU103" s="209"/>
      <c r="IKV103" s="209"/>
      <c r="IKW103" s="210"/>
      <c r="IKX103" s="211"/>
      <c r="IKY103" s="209"/>
      <c r="ILA103" s="208"/>
      <c r="ILF103" s="209"/>
      <c r="ILG103" s="209"/>
      <c r="ILH103" s="209"/>
      <c r="ILI103" s="210"/>
      <c r="ILJ103" s="211"/>
      <c r="ILK103" s="209"/>
      <c r="ILM103" s="208"/>
      <c r="ILR103" s="209"/>
      <c r="ILS103" s="209"/>
      <c r="ILT103" s="209"/>
      <c r="ILU103" s="210"/>
      <c r="ILV103" s="211"/>
      <c r="ILW103" s="209"/>
      <c r="ILY103" s="208"/>
      <c r="IMD103" s="209"/>
      <c r="IME103" s="209"/>
      <c r="IMF103" s="209"/>
      <c r="IMG103" s="210"/>
      <c r="IMH103" s="211"/>
      <c r="IMI103" s="209"/>
      <c r="IMK103" s="208"/>
      <c r="IMP103" s="209"/>
      <c r="IMQ103" s="209"/>
      <c r="IMR103" s="209"/>
      <c r="IMS103" s="210"/>
      <c r="IMT103" s="211"/>
      <c r="IMU103" s="209"/>
      <c r="IMW103" s="208"/>
      <c r="INB103" s="209"/>
      <c r="INC103" s="209"/>
      <c r="IND103" s="209"/>
      <c r="INE103" s="210"/>
      <c r="INF103" s="211"/>
      <c r="ING103" s="209"/>
      <c r="INI103" s="208"/>
      <c r="INN103" s="209"/>
      <c r="INO103" s="209"/>
      <c r="INP103" s="209"/>
      <c r="INQ103" s="210"/>
      <c r="INR103" s="211"/>
      <c r="INS103" s="209"/>
      <c r="INU103" s="208"/>
      <c r="INZ103" s="209"/>
      <c r="IOA103" s="209"/>
      <c r="IOB103" s="209"/>
      <c r="IOC103" s="210"/>
      <c r="IOD103" s="211"/>
      <c r="IOE103" s="209"/>
      <c r="IOG103" s="208"/>
      <c r="IOL103" s="209"/>
      <c r="IOM103" s="209"/>
      <c r="ION103" s="209"/>
      <c r="IOO103" s="210"/>
      <c r="IOP103" s="211"/>
      <c r="IOQ103" s="209"/>
      <c r="IOS103" s="208"/>
      <c r="IOX103" s="209"/>
      <c r="IOY103" s="209"/>
      <c r="IOZ103" s="209"/>
      <c r="IPA103" s="210"/>
      <c r="IPB103" s="211"/>
      <c r="IPC103" s="209"/>
      <c r="IPE103" s="208"/>
      <c r="IPJ103" s="209"/>
      <c r="IPK103" s="209"/>
      <c r="IPL103" s="209"/>
      <c r="IPM103" s="210"/>
      <c r="IPN103" s="211"/>
      <c r="IPO103" s="209"/>
      <c r="IPQ103" s="208"/>
      <c r="IPV103" s="209"/>
      <c r="IPW103" s="209"/>
      <c r="IPX103" s="209"/>
      <c r="IPY103" s="210"/>
      <c r="IPZ103" s="211"/>
      <c r="IQA103" s="209"/>
      <c r="IQC103" s="208"/>
      <c r="IQH103" s="209"/>
      <c r="IQI103" s="209"/>
      <c r="IQJ103" s="209"/>
      <c r="IQK103" s="210"/>
      <c r="IQL103" s="211"/>
      <c r="IQM103" s="209"/>
      <c r="IQO103" s="208"/>
      <c r="IQT103" s="209"/>
      <c r="IQU103" s="209"/>
      <c r="IQV103" s="209"/>
      <c r="IQW103" s="210"/>
      <c r="IQX103" s="211"/>
      <c r="IQY103" s="209"/>
      <c r="IRA103" s="208"/>
      <c r="IRF103" s="209"/>
      <c r="IRG103" s="209"/>
      <c r="IRH103" s="209"/>
      <c r="IRI103" s="210"/>
      <c r="IRJ103" s="211"/>
      <c r="IRK103" s="209"/>
      <c r="IRM103" s="208"/>
      <c r="IRR103" s="209"/>
      <c r="IRS103" s="209"/>
      <c r="IRT103" s="209"/>
      <c r="IRU103" s="210"/>
      <c r="IRV103" s="211"/>
      <c r="IRW103" s="209"/>
      <c r="IRY103" s="208"/>
      <c r="ISD103" s="209"/>
      <c r="ISE103" s="209"/>
      <c r="ISF103" s="209"/>
      <c r="ISG103" s="210"/>
      <c r="ISH103" s="211"/>
      <c r="ISI103" s="209"/>
      <c r="ISK103" s="208"/>
      <c r="ISP103" s="209"/>
      <c r="ISQ103" s="209"/>
      <c r="ISR103" s="209"/>
      <c r="ISS103" s="210"/>
      <c r="IST103" s="211"/>
      <c r="ISU103" s="209"/>
      <c r="ISW103" s="208"/>
      <c r="ITB103" s="209"/>
      <c r="ITC103" s="209"/>
      <c r="ITD103" s="209"/>
      <c r="ITE103" s="210"/>
      <c r="ITF103" s="211"/>
      <c r="ITG103" s="209"/>
      <c r="ITI103" s="208"/>
      <c r="ITN103" s="209"/>
      <c r="ITO103" s="209"/>
      <c r="ITP103" s="209"/>
      <c r="ITQ103" s="210"/>
      <c r="ITR103" s="211"/>
      <c r="ITS103" s="209"/>
      <c r="ITU103" s="208"/>
      <c r="ITZ103" s="209"/>
      <c r="IUA103" s="209"/>
      <c r="IUB103" s="209"/>
      <c r="IUC103" s="210"/>
      <c r="IUD103" s="211"/>
      <c r="IUE103" s="209"/>
      <c r="IUG103" s="208"/>
      <c r="IUL103" s="209"/>
      <c r="IUM103" s="209"/>
      <c r="IUN103" s="209"/>
      <c r="IUO103" s="210"/>
      <c r="IUP103" s="211"/>
      <c r="IUQ103" s="209"/>
      <c r="IUS103" s="208"/>
      <c r="IUX103" s="209"/>
      <c r="IUY103" s="209"/>
      <c r="IUZ103" s="209"/>
      <c r="IVA103" s="210"/>
      <c r="IVB103" s="211"/>
      <c r="IVC103" s="209"/>
      <c r="IVE103" s="208"/>
      <c r="IVJ103" s="209"/>
      <c r="IVK103" s="209"/>
      <c r="IVL103" s="209"/>
      <c r="IVM103" s="210"/>
      <c r="IVN103" s="211"/>
      <c r="IVO103" s="209"/>
      <c r="IVQ103" s="208"/>
      <c r="IVV103" s="209"/>
      <c r="IVW103" s="209"/>
      <c r="IVX103" s="209"/>
      <c r="IVY103" s="210"/>
      <c r="IVZ103" s="211"/>
      <c r="IWA103" s="209"/>
      <c r="IWC103" s="208"/>
      <c r="IWH103" s="209"/>
      <c r="IWI103" s="209"/>
      <c r="IWJ103" s="209"/>
      <c r="IWK103" s="210"/>
      <c r="IWL103" s="211"/>
      <c r="IWM103" s="209"/>
      <c r="IWO103" s="208"/>
      <c r="IWT103" s="209"/>
      <c r="IWU103" s="209"/>
      <c r="IWV103" s="209"/>
      <c r="IWW103" s="210"/>
      <c r="IWX103" s="211"/>
      <c r="IWY103" s="209"/>
      <c r="IXA103" s="208"/>
      <c r="IXF103" s="209"/>
      <c r="IXG103" s="209"/>
      <c r="IXH103" s="209"/>
      <c r="IXI103" s="210"/>
      <c r="IXJ103" s="211"/>
      <c r="IXK103" s="209"/>
      <c r="IXM103" s="208"/>
      <c r="IXR103" s="209"/>
      <c r="IXS103" s="209"/>
      <c r="IXT103" s="209"/>
      <c r="IXU103" s="210"/>
      <c r="IXV103" s="211"/>
      <c r="IXW103" s="209"/>
      <c r="IXY103" s="208"/>
      <c r="IYD103" s="209"/>
      <c r="IYE103" s="209"/>
      <c r="IYF103" s="209"/>
      <c r="IYG103" s="210"/>
      <c r="IYH103" s="211"/>
      <c r="IYI103" s="209"/>
      <c r="IYK103" s="208"/>
      <c r="IYP103" s="209"/>
      <c r="IYQ103" s="209"/>
      <c r="IYR103" s="209"/>
      <c r="IYS103" s="210"/>
      <c r="IYT103" s="211"/>
      <c r="IYU103" s="209"/>
      <c r="IYW103" s="208"/>
      <c r="IZB103" s="209"/>
      <c r="IZC103" s="209"/>
      <c r="IZD103" s="209"/>
      <c r="IZE103" s="210"/>
      <c r="IZF103" s="211"/>
      <c r="IZG103" s="209"/>
      <c r="IZI103" s="208"/>
      <c r="IZN103" s="209"/>
      <c r="IZO103" s="209"/>
      <c r="IZP103" s="209"/>
      <c r="IZQ103" s="210"/>
      <c r="IZR103" s="211"/>
      <c r="IZS103" s="209"/>
      <c r="IZU103" s="208"/>
      <c r="IZZ103" s="209"/>
      <c r="JAA103" s="209"/>
      <c r="JAB103" s="209"/>
      <c r="JAC103" s="210"/>
      <c r="JAD103" s="211"/>
      <c r="JAE103" s="209"/>
      <c r="JAG103" s="208"/>
      <c r="JAL103" s="209"/>
      <c r="JAM103" s="209"/>
      <c r="JAN103" s="209"/>
      <c r="JAO103" s="210"/>
      <c r="JAP103" s="211"/>
      <c r="JAQ103" s="209"/>
      <c r="JAS103" s="208"/>
      <c r="JAX103" s="209"/>
      <c r="JAY103" s="209"/>
      <c r="JAZ103" s="209"/>
      <c r="JBA103" s="210"/>
      <c r="JBB103" s="211"/>
      <c r="JBC103" s="209"/>
      <c r="JBE103" s="208"/>
      <c r="JBJ103" s="209"/>
      <c r="JBK103" s="209"/>
      <c r="JBL103" s="209"/>
      <c r="JBM103" s="210"/>
      <c r="JBN103" s="211"/>
      <c r="JBO103" s="209"/>
      <c r="JBQ103" s="208"/>
      <c r="JBV103" s="209"/>
      <c r="JBW103" s="209"/>
      <c r="JBX103" s="209"/>
      <c r="JBY103" s="210"/>
      <c r="JBZ103" s="211"/>
      <c r="JCA103" s="209"/>
      <c r="JCC103" s="208"/>
      <c r="JCH103" s="209"/>
      <c r="JCI103" s="209"/>
      <c r="JCJ103" s="209"/>
      <c r="JCK103" s="210"/>
      <c r="JCL103" s="211"/>
      <c r="JCM103" s="209"/>
      <c r="JCO103" s="208"/>
      <c r="JCT103" s="209"/>
      <c r="JCU103" s="209"/>
      <c r="JCV103" s="209"/>
      <c r="JCW103" s="210"/>
      <c r="JCX103" s="211"/>
      <c r="JCY103" s="209"/>
      <c r="JDA103" s="208"/>
      <c r="JDF103" s="209"/>
      <c r="JDG103" s="209"/>
      <c r="JDH103" s="209"/>
      <c r="JDI103" s="210"/>
      <c r="JDJ103" s="211"/>
      <c r="JDK103" s="209"/>
      <c r="JDM103" s="208"/>
      <c r="JDR103" s="209"/>
      <c r="JDS103" s="209"/>
      <c r="JDT103" s="209"/>
      <c r="JDU103" s="210"/>
      <c r="JDV103" s="211"/>
      <c r="JDW103" s="209"/>
      <c r="JDY103" s="208"/>
      <c r="JED103" s="209"/>
      <c r="JEE103" s="209"/>
      <c r="JEF103" s="209"/>
      <c r="JEG103" s="210"/>
      <c r="JEH103" s="211"/>
      <c r="JEI103" s="209"/>
      <c r="JEK103" s="208"/>
      <c r="JEP103" s="209"/>
      <c r="JEQ103" s="209"/>
      <c r="JER103" s="209"/>
      <c r="JES103" s="210"/>
      <c r="JET103" s="211"/>
      <c r="JEU103" s="209"/>
      <c r="JEW103" s="208"/>
      <c r="JFB103" s="209"/>
      <c r="JFC103" s="209"/>
      <c r="JFD103" s="209"/>
      <c r="JFE103" s="210"/>
      <c r="JFF103" s="211"/>
      <c r="JFG103" s="209"/>
      <c r="JFI103" s="208"/>
      <c r="JFN103" s="209"/>
      <c r="JFO103" s="209"/>
      <c r="JFP103" s="209"/>
      <c r="JFQ103" s="210"/>
      <c r="JFR103" s="211"/>
      <c r="JFS103" s="209"/>
      <c r="JFU103" s="208"/>
      <c r="JFZ103" s="209"/>
      <c r="JGA103" s="209"/>
      <c r="JGB103" s="209"/>
      <c r="JGC103" s="210"/>
      <c r="JGD103" s="211"/>
      <c r="JGE103" s="209"/>
      <c r="JGG103" s="208"/>
      <c r="JGL103" s="209"/>
      <c r="JGM103" s="209"/>
      <c r="JGN103" s="209"/>
      <c r="JGO103" s="210"/>
      <c r="JGP103" s="211"/>
      <c r="JGQ103" s="209"/>
      <c r="JGS103" s="208"/>
      <c r="JGX103" s="209"/>
      <c r="JGY103" s="209"/>
      <c r="JGZ103" s="209"/>
      <c r="JHA103" s="210"/>
      <c r="JHB103" s="211"/>
      <c r="JHC103" s="209"/>
      <c r="JHE103" s="208"/>
      <c r="JHJ103" s="209"/>
      <c r="JHK103" s="209"/>
      <c r="JHL103" s="209"/>
      <c r="JHM103" s="210"/>
      <c r="JHN103" s="211"/>
      <c r="JHO103" s="209"/>
      <c r="JHQ103" s="208"/>
      <c r="JHV103" s="209"/>
      <c r="JHW103" s="209"/>
      <c r="JHX103" s="209"/>
      <c r="JHY103" s="210"/>
      <c r="JHZ103" s="211"/>
      <c r="JIA103" s="209"/>
      <c r="JIC103" s="208"/>
      <c r="JIH103" s="209"/>
      <c r="JII103" s="209"/>
      <c r="JIJ103" s="209"/>
      <c r="JIK103" s="210"/>
      <c r="JIL103" s="211"/>
      <c r="JIM103" s="209"/>
      <c r="JIO103" s="208"/>
      <c r="JIT103" s="209"/>
      <c r="JIU103" s="209"/>
      <c r="JIV103" s="209"/>
      <c r="JIW103" s="210"/>
      <c r="JIX103" s="211"/>
      <c r="JIY103" s="209"/>
      <c r="JJA103" s="208"/>
      <c r="JJF103" s="209"/>
      <c r="JJG103" s="209"/>
      <c r="JJH103" s="209"/>
      <c r="JJI103" s="210"/>
      <c r="JJJ103" s="211"/>
      <c r="JJK103" s="209"/>
      <c r="JJM103" s="208"/>
      <c r="JJR103" s="209"/>
      <c r="JJS103" s="209"/>
      <c r="JJT103" s="209"/>
      <c r="JJU103" s="210"/>
      <c r="JJV103" s="211"/>
      <c r="JJW103" s="209"/>
      <c r="JJY103" s="208"/>
      <c r="JKD103" s="209"/>
      <c r="JKE103" s="209"/>
      <c r="JKF103" s="209"/>
      <c r="JKG103" s="210"/>
      <c r="JKH103" s="211"/>
      <c r="JKI103" s="209"/>
      <c r="JKK103" s="208"/>
      <c r="JKP103" s="209"/>
      <c r="JKQ103" s="209"/>
      <c r="JKR103" s="209"/>
      <c r="JKS103" s="210"/>
      <c r="JKT103" s="211"/>
      <c r="JKU103" s="209"/>
      <c r="JKW103" s="208"/>
      <c r="JLB103" s="209"/>
      <c r="JLC103" s="209"/>
      <c r="JLD103" s="209"/>
      <c r="JLE103" s="210"/>
      <c r="JLF103" s="211"/>
      <c r="JLG103" s="209"/>
      <c r="JLI103" s="208"/>
      <c r="JLN103" s="209"/>
      <c r="JLO103" s="209"/>
      <c r="JLP103" s="209"/>
      <c r="JLQ103" s="210"/>
      <c r="JLR103" s="211"/>
      <c r="JLS103" s="209"/>
      <c r="JLU103" s="208"/>
      <c r="JLZ103" s="209"/>
      <c r="JMA103" s="209"/>
      <c r="JMB103" s="209"/>
      <c r="JMC103" s="210"/>
      <c r="JMD103" s="211"/>
      <c r="JME103" s="209"/>
      <c r="JMG103" s="208"/>
      <c r="JML103" s="209"/>
      <c r="JMM103" s="209"/>
      <c r="JMN103" s="209"/>
      <c r="JMO103" s="210"/>
      <c r="JMP103" s="211"/>
      <c r="JMQ103" s="209"/>
      <c r="JMS103" s="208"/>
      <c r="JMX103" s="209"/>
      <c r="JMY103" s="209"/>
      <c r="JMZ103" s="209"/>
      <c r="JNA103" s="210"/>
      <c r="JNB103" s="211"/>
      <c r="JNC103" s="209"/>
      <c r="JNE103" s="208"/>
      <c r="JNJ103" s="209"/>
      <c r="JNK103" s="209"/>
      <c r="JNL103" s="209"/>
      <c r="JNM103" s="210"/>
      <c r="JNN103" s="211"/>
      <c r="JNO103" s="209"/>
      <c r="JNQ103" s="208"/>
      <c r="JNV103" s="209"/>
      <c r="JNW103" s="209"/>
      <c r="JNX103" s="209"/>
      <c r="JNY103" s="210"/>
      <c r="JNZ103" s="211"/>
      <c r="JOA103" s="209"/>
      <c r="JOC103" s="208"/>
      <c r="JOH103" s="209"/>
      <c r="JOI103" s="209"/>
      <c r="JOJ103" s="209"/>
      <c r="JOK103" s="210"/>
      <c r="JOL103" s="211"/>
      <c r="JOM103" s="209"/>
      <c r="JOO103" s="208"/>
      <c r="JOT103" s="209"/>
      <c r="JOU103" s="209"/>
      <c r="JOV103" s="209"/>
      <c r="JOW103" s="210"/>
      <c r="JOX103" s="211"/>
      <c r="JOY103" s="209"/>
      <c r="JPA103" s="208"/>
      <c r="JPF103" s="209"/>
      <c r="JPG103" s="209"/>
      <c r="JPH103" s="209"/>
      <c r="JPI103" s="210"/>
      <c r="JPJ103" s="211"/>
      <c r="JPK103" s="209"/>
      <c r="JPM103" s="208"/>
      <c r="JPR103" s="209"/>
      <c r="JPS103" s="209"/>
      <c r="JPT103" s="209"/>
      <c r="JPU103" s="210"/>
      <c r="JPV103" s="211"/>
      <c r="JPW103" s="209"/>
      <c r="JPY103" s="208"/>
      <c r="JQD103" s="209"/>
      <c r="JQE103" s="209"/>
      <c r="JQF103" s="209"/>
      <c r="JQG103" s="210"/>
      <c r="JQH103" s="211"/>
      <c r="JQI103" s="209"/>
      <c r="JQK103" s="208"/>
      <c r="JQP103" s="209"/>
      <c r="JQQ103" s="209"/>
      <c r="JQR103" s="209"/>
      <c r="JQS103" s="210"/>
      <c r="JQT103" s="211"/>
      <c r="JQU103" s="209"/>
      <c r="JQW103" s="208"/>
      <c r="JRB103" s="209"/>
      <c r="JRC103" s="209"/>
      <c r="JRD103" s="209"/>
      <c r="JRE103" s="210"/>
      <c r="JRF103" s="211"/>
      <c r="JRG103" s="209"/>
      <c r="JRI103" s="208"/>
      <c r="JRN103" s="209"/>
      <c r="JRO103" s="209"/>
      <c r="JRP103" s="209"/>
      <c r="JRQ103" s="210"/>
      <c r="JRR103" s="211"/>
      <c r="JRS103" s="209"/>
      <c r="JRU103" s="208"/>
      <c r="JRZ103" s="209"/>
      <c r="JSA103" s="209"/>
      <c r="JSB103" s="209"/>
      <c r="JSC103" s="210"/>
      <c r="JSD103" s="211"/>
      <c r="JSE103" s="209"/>
      <c r="JSG103" s="208"/>
      <c r="JSL103" s="209"/>
      <c r="JSM103" s="209"/>
      <c r="JSN103" s="209"/>
      <c r="JSO103" s="210"/>
      <c r="JSP103" s="211"/>
      <c r="JSQ103" s="209"/>
      <c r="JSS103" s="208"/>
      <c r="JSX103" s="209"/>
      <c r="JSY103" s="209"/>
      <c r="JSZ103" s="209"/>
      <c r="JTA103" s="210"/>
      <c r="JTB103" s="211"/>
      <c r="JTC103" s="209"/>
      <c r="JTE103" s="208"/>
      <c r="JTJ103" s="209"/>
      <c r="JTK103" s="209"/>
      <c r="JTL103" s="209"/>
      <c r="JTM103" s="210"/>
      <c r="JTN103" s="211"/>
      <c r="JTO103" s="209"/>
      <c r="JTQ103" s="208"/>
      <c r="JTV103" s="209"/>
      <c r="JTW103" s="209"/>
      <c r="JTX103" s="209"/>
      <c r="JTY103" s="210"/>
      <c r="JTZ103" s="211"/>
      <c r="JUA103" s="209"/>
      <c r="JUC103" s="208"/>
      <c r="JUH103" s="209"/>
      <c r="JUI103" s="209"/>
      <c r="JUJ103" s="209"/>
      <c r="JUK103" s="210"/>
      <c r="JUL103" s="211"/>
      <c r="JUM103" s="209"/>
      <c r="JUO103" s="208"/>
      <c r="JUT103" s="209"/>
      <c r="JUU103" s="209"/>
      <c r="JUV103" s="209"/>
      <c r="JUW103" s="210"/>
      <c r="JUX103" s="211"/>
      <c r="JUY103" s="209"/>
      <c r="JVA103" s="208"/>
      <c r="JVF103" s="209"/>
      <c r="JVG103" s="209"/>
      <c r="JVH103" s="209"/>
      <c r="JVI103" s="210"/>
      <c r="JVJ103" s="211"/>
      <c r="JVK103" s="209"/>
      <c r="JVM103" s="208"/>
      <c r="JVR103" s="209"/>
      <c r="JVS103" s="209"/>
      <c r="JVT103" s="209"/>
      <c r="JVU103" s="210"/>
      <c r="JVV103" s="211"/>
      <c r="JVW103" s="209"/>
      <c r="JVY103" s="208"/>
      <c r="JWD103" s="209"/>
      <c r="JWE103" s="209"/>
      <c r="JWF103" s="209"/>
      <c r="JWG103" s="210"/>
      <c r="JWH103" s="211"/>
      <c r="JWI103" s="209"/>
      <c r="JWK103" s="208"/>
      <c r="JWP103" s="209"/>
      <c r="JWQ103" s="209"/>
      <c r="JWR103" s="209"/>
      <c r="JWS103" s="210"/>
      <c r="JWT103" s="211"/>
      <c r="JWU103" s="209"/>
      <c r="JWW103" s="208"/>
      <c r="JXB103" s="209"/>
      <c r="JXC103" s="209"/>
      <c r="JXD103" s="209"/>
      <c r="JXE103" s="210"/>
      <c r="JXF103" s="211"/>
      <c r="JXG103" s="209"/>
      <c r="JXI103" s="208"/>
      <c r="JXN103" s="209"/>
      <c r="JXO103" s="209"/>
      <c r="JXP103" s="209"/>
      <c r="JXQ103" s="210"/>
      <c r="JXR103" s="211"/>
      <c r="JXS103" s="209"/>
      <c r="JXU103" s="208"/>
      <c r="JXZ103" s="209"/>
      <c r="JYA103" s="209"/>
      <c r="JYB103" s="209"/>
      <c r="JYC103" s="210"/>
      <c r="JYD103" s="211"/>
      <c r="JYE103" s="209"/>
      <c r="JYG103" s="208"/>
      <c r="JYL103" s="209"/>
      <c r="JYM103" s="209"/>
      <c r="JYN103" s="209"/>
      <c r="JYO103" s="210"/>
      <c r="JYP103" s="211"/>
      <c r="JYQ103" s="209"/>
      <c r="JYS103" s="208"/>
      <c r="JYX103" s="209"/>
      <c r="JYY103" s="209"/>
      <c r="JYZ103" s="209"/>
      <c r="JZA103" s="210"/>
      <c r="JZB103" s="211"/>
      <c r="JZC103" s="209"/>
      <c r="JZE103" s="208"/>
      <c r="JZJ103" s="209"/>
      <c r="JZK103" s="209"/>
      <c r="JZL103" s="209"/>
      <c r="JZM103" s="210"/>
      <c r="JZN103" s="211"/>
      <c r="JZO103" s="209"/>
      <c r="JZQ103" s="208"/>
      <c r="JZV103" s="209"/>
      <c r="JZW103" s="209"/>
      <c r="JZX103" s="209"/>
      <c r="JZY103" s="210"/>
      <c r="JZZ103" s="211"/>
      <c r="KAA103" s="209"/>
      <c r="KAC103" s="208"/>
      <c r="KAH103" s="209"/>
      <c r="KAI103" s="209"/>
      <c r="KAJ103" s="209"/>
      <c r="KAK103" s="210"/>
      <c r="KAL103" s="211"/>
      <c r="KAM103" s="209"/>
      <c r="KAO103" s="208"/>
      <c r="KAT103" s="209"/>
      <c r="KAU103" s="209"/>
      <c r="KAV103" s="209"/>
      <c r="KAW103" s="210"/>
      <c r="KAX103" s="211"/>
      <c r="KAY103" s="209"/>
      <c r="KBA103" s="208"/>
      <c r="KBF103" s="209"/>
      <c r="KBG103" s="209"/>
      <c r="KBH103" s="209"/>
      <c r="KBI103" s="210"/>
      <c r="KBJ103" s="211"/>
      <c r="KBK103" s="209"/>
      <c r="KBM103" s="208"/>
      <c r="KBR103" s="209"/>
      <c r="KBS103" s="209"/>
      <c r="KBT103" s="209"/>
      <c r="KBU103" s="210"/>
      <c r="KBV103" s="211"/>
      <c r="KBW103" s="209"/>
      <c r="KBY103" s="208"/>
      <c r="KCD103" s="209"/>
      <c r="KCE103" s="209"/>
      <c r="KCF103" s="209"/>
      <c r="KCG103" s="210"/>
      <c r="KCH103" s="211"/>
      <c r="KCI103" s="209"/>
      <c r="KCK103" s="208"/>
      <c r="KCP103" s="209"/>
      <c r="KCQ103" s="209"/>
      <c r="KCR103" s="209"/>
      <c r="KCS103" s="210"/>
      <c r="KCT103" s="211"/>
      <c r="KCU103" s="209"/>
      <c r="KCW103" s="208"/>
      <c r="KDB103" s="209"/>
      <c r="KDC103" s="209"/>
      <c r="KDD103" s="209"/>
      <c r="KDE103" s="210"/>
      <c r="KDF103" s="211"/>
      <c r="KDG103" s="209"/>
      <c r="KDI103" s="208"/>
      <c r="KDN103" s="209"/>
      <c r="KDO103" s="209"/>
      <c r="KDP103" s="209"/>
      <c r="KDQ103" s="210"/>
      <c r="KDR103" s="211"/>
      <c r="KDS103" s="209"/>
      <c r="KDU103" s="208"/>
      <c r="KDZ103" s="209"/>
      <c r="KEA103" s="209"/>
      <c r="KEB103" s="209"/>
      <c r="KEC103" s="210"/>
      <c r="KED103" s="211"/>
      <c r="KEE103" s="209"/>
      <c r="KEG103" s="208"/>
      <c r="KEL103" s="209"/>
      <c r="KEM103" s="209"/>
      <c r="KEN103" s="209"/>
      <c r="KEO103" s="210"/>
      <c r="KEP103" s="211"/>
      <c r="KEQ103" s="209"/>
      <c r="KES103" s="208"/>
      <c r="KEX103" s="209"/>
      <c r="KEY103" s="209"/>
      <c r="KEZ103" s="209"/>
      <c r="KFA103" s="210"/>
      <c r="KFB103" s="211"/>
      <c r="KFC103" s="209"/>
      <c r="KFE103" s="208"/>
      <c r="KFJ103" s="209"/>
      <c r="KFK103" s="209"/>
      <c r="KFL103" s="209"/>
      <c r="KFM103" s="210"/>
      <c r="KFN103" s="211"/>
      <c r="KFO103" s="209"/>
      <c r="KFQ103" s="208"/>
      <c r="KFV103" s="209"/>
      <c r="KFW103" s="209"/>
      <c r="KFX103" s="209"/>
      <c r="KFY103" s="210"/>
      <c r="KFZ103" s="211"/>
      <c r="KGA103" s="209"/>
      <c r="KGC103" s="208"/>
      <c r="KGH103" s="209"/>
      <c r="KGI103" s="209"/>
      <c r="KGJ103" s="209"/>
      <c r="KGK103" s="210"/>
      <c r="KGL103" s="211"/>
      <c r="KGM103" s="209"/>
      <c r="KGO103" s="208"/>
      <c r="KGT103" s="209"/>
      <c r="KGU103" s="209"/>
      <c r="KGV103" s="209"/>
      <c r="KGW103" s="210"/>
      <c r="KGX103" s="211"/>
      <c r="KGY103" s="209"/>
      <c r="KHA103" s="208"/>
      <c r="KHF103" s="209"/>
      <c r="KHG103" s="209"/>
      <c r="KHH103" s="209"/>
      <c r="KHI103" s="210"/>
      <c r="KHJ103" s="211"/>
      <c r="KHK103" s="209"/>
      <c r="KHM103" s="208"/>
      <c r="KHR103" s="209"/>
      <c r="KHS103" s="209"/>
      <c r="KHT103" s="209"/>
      <c r="KHU103" s="210"/>
      <c r="KHV103" s="211"/>
      <c r="KHW103" s="209"/>
      <c r="KHY103" s="208"/>
      <c r="KID103" s="209"/>
      <c r="KIE103" s="209"/>
      <c r="KIF103" s="209"/>
      <c r="KIG103" s="210"/>
      <c r="KIH103" s="211"/>
      <c r="KII103" s="209"/>
      <c r="KIK103" s="208"/>
      <c r="KIP103" s="209"/>
      <c r="KIQ103" s="209"/>
      <c r="KIR103" s="209"/>
      <c r="KIS103" s="210"/>
      <c r="KIT103" s="211"/>
      <c r="KIU103" s="209"/>
      <c r="KIW103" s="208"/>
      <c r="KJB103" s="209"/>
      <c r="KJC103" s="209"/>
      <c r="KJD103" s="209"/>
      <c r="KJE103" s="210"/>
      <c r="KJF103" s="211"/>
      <c r="KJG103" s="209"/>
      <c r="KJI103" s="208"/>
      <c r="KJN103" s="209"/>
      <c r="KJO103" s="209"/>
      <c r="KJP103" s="209"/>
      <c r="KJQ103" s="210"/>
      <c r="KJR103" s="211"/>
      <c r="KJS103" s="209"/>
      <c r="KJU103" s="208"/>
      <c r="KJZ103" s="209"/>
      <c r="KKA103" s="209"/>
      <c r="KKB103" s="209"/>
      <c r="KKC103" s="210"/>
      <c r="KKD103" s="211"/>
      <c r="KKE103" s="209"/>
      <c r="KKG103" s="208"/>
      <c r="KKL103" s="209"/>
      <c r="KKM103" s="209"/>
      <c r="KKN103" s="209"/>
      <c r="KKO103" s="210"/>
      <c r="KKP103" s="211"/>
      <c r="KKQ103" s="209"/>
      <c r="KKS103" s="208"/>
      <c r="KKX103" s="209"/>
      <c r="KKY103" s="209"/>
      <c r="KKZ103" s="209"/>
      <c r="KLA103" s="210"/>
      <c r="KLB103" s="211"/>
      <c r="KLC103" s="209"/>
      <c r="KLE103" s="208"/>
      <c r="KLJ103" s="209"/>
      <c r="KLK103" s="209"/>
      <c r="KLL103" s="209"/>
      <c r="KLM103" s="210"/>
      <c r="KLN103" s="211"/>
      <c r="KLO103" s="209"/>
      <c r="KLQ103" s="208"/>
      <c r="KLV103" s="209"/>
      <c r="KLW103" s="209"/>
      <c r="KLX103" s="209"/>
      <c r="KLY103" s="210"/>
      <c r="KLZ103" s="211"/>
      <c r="KMA103" s="209"/>
      <c r="KMC103" s="208"/>
      <c r="KMH103" s="209"/>
      <c r="KMI103" s="209"/>
      <c r="KMJ103" s="209"/>
      <c r="KMK103" s="210"/>
      <c r="KML103" s="211"/>
      <c r="KMM103" s="209"/>
      <c r="KMO103" s="208"/>
      <c r="KMT103" s="209"/>
      <c r="KMU103" s="209"/>
      <c r="KMV103" s="209"/>
      <c r="KMW103" s="210"/>
      <c r="KMX103" s="211"/>
      <c r="KMY103" s="209"/>
      <c r="KNA103" s="208"/>
      <c r="KNF103" s="209"/>
      <c r="KNG103" s="209"/>
      <c r="KNH103" s="209"/>
      <c r="KNI103" s="210"/>
      <c r="KNJ103" s="211"/>
      <c r="KNK103" s="209"/>
      <c r="KNM103" s="208"/>
      <c r="KNR103" s="209"/>
      <c r="KNS103" s="209"/>
      <c r="KNT103" s="209"/>
      <c r="KNU103" s="210"/>
      <c r="KNV103" s="211"/>
      <c r="KNW103" s="209"/>
      <c r="KNY103" s="208"/>
      <c r="KOD103" s="209"/>
      <c r="KOE103" s="209"/>
      <c r="KOF103" s="209"/>
      <c r="KOG103" s="210"/>
      <c r="KOH103" s="211"/>
      <c r="KOI103" s="209"/>
      <c r="KOK103" s="208"/>
      <c r="KOP103" s="209"/>
      <c r="KOQ103" s="209"/>
      <c r="KOR103" s="209"/>
      <c r="KOS103" s="210"/>
      <c r="KOT103" s="211"/>
      <c r="KOU103" s="209"/>
      <c r="KOW103" s="208"/>
      <c r="KPB103" s="209"/>
      <c r="KPC103" s="209"/>
      <c r="KPD103" s="209"/>
      <c r="KPE103" s="210"/>
      <c r="KPF103" s="211"/>
      <c r="KPG103" s="209"/>
      <c r="KPI103" s="208"/>
      <c r="KPN103" s="209"/>
      <c r="KPO103" s="209"/>
      <c r="KPP103" s="209"/>
      <c r="KPQ103" s="210"/>
      <c r="KPR103" s="211"/>
      <c r="KPS103" s="209"/>
      <c r="KPU103" s="208"/>
      <c r="KPZ103" s="209"/>
      <c r="KQA103" s="209"/>
      <c r="KQB103" s="209"/>
      <c r="KQC103" s="210"/>
      <c r="KQD103" s="211"/>
      <c r="KQE103" s="209"/>
      <c r="KQG103" s="208"/>
      <c r="KQL103" s="209"/>
      <c r="KQM103" s="209"/>
      <c r="KQN103" s="209"/>
      <c r="KQO103" s="210"/>
      <c r="KQP103" s="211"/>
      <c r="KQQ103" s="209"/>
      <c r="KQS103" s="208"/>
      <c r="KQX103" s="209"/>
      <c r="KQY103" s="209"/>
      <c r="KQZ103" s="209"/>
      <c r="KRA103" s="210"/>
      <c r="KRB103" s="211"/>
      <c r="KRC103" s="209"/>
      <c r="KRE103" s="208"/>
      <c r="KRJ103" s="209"/>
      <c r="KRK103" s="209"/>
      <c r="KRL103" s="209"/>
      <c r="KRM103" s="210"/>
      <c r="KRN103" s="211"/>
      <c r="KRO103" s="209"/>
      <c r="KRQ103" s="208"/>
      <c r="KRV103" s="209"/>
      <c r="KRW103" s="209"/>
      <c r="KRX103" s="209"/>
      <c r="KRY103" s="210"/>
      <c r="KRZ103" s="211"/>
      <c r="KSA103" s="209"/>
      <c r="KSC103" s="208"/>
      <c r="KSH103" s="209"/>
      <c r="KSI103" s="209"/>
      <c r="KSJ103" s="209"/>
      <c r="KSK103" s="210"/>
      <c r="KSL103" s="211"/>
      <c r="KSM103" s="209"/>
      <c r="KSO103" s="208"/>
      <c r="KST103" s="209"/>
      <c r="KSU103" s="209"/>
      <c r="KSV103" s="209"/>
      <c r="KSW103" s="210"/>
      <c r="KSX103" s="211"/>
      <c r="KSY103" s="209"/>
      <c r="KTA103" s="208"/>
      <c r="KTF103" s="209"/>
      <c r="KTG103" s="209"/>
      <c r="KTH103" s="209"/>
      <c r="KTI103" s="210"/>
      <c r="KTJ103" s="211"/>
      <c r="KTK103" s="209"/>
      <c r="KTM103" s="208"/>
      <c r="KTR103" s="209"/>
      <c r="KTS103" s="209"/>
      <c r="KTT103" s="209"/>
      <c r="KTU103" s="210"/>
      <c r="KTV103" s="211"/>
      <c r="KTW103" s="209"/>
      <c r="KTY103" s="208"/>
      <c r="KUD103" s="209"/>
      <c r="KUE103" s="209"/>
      <c r="KUF103" s="209"/>
      <c r="KUG103" s="210"/>
      <c r="KUH103" s="211"/>
      <c r="KUI103" s="209"/>
      <c r="KUK103" s="208"/>
      <c r="KUP103" s="209"/>
      <c r="KUQ103" s="209"/>
      <c r="KUR103" s="209"/>
      <c r="KUS103" s="210"/>
      <c r="KUT103" s="211"/>
      <c r="KUU103" s="209"/>
      <c r="KUW103" s="208"/>
      <c r="KVB103" s="209"/>
      <c r="KVC103" s="209"/>
      <c r="KVD103" s="209"/>
      <c r="KVE103" s="210"/>
      <c r="KVF103" s="211"/>
      <c r="KVG103" s="209"/>
      <c r="KVI103" s="208"/>
      <c r="KVN103" s="209"/>
      <c r="KVO103" s="209"/>
      <c r="KVP103" s="209"/>
      <c r="KVQ103" s="210"/>
      <c r="KVR103" s="211"/>
      <c r="KVS103" s="209"/>
      <c r="KVU103" s="208"/>
      <c r="KVZ103" s="209"/>
      <c r="KWA103" s="209"/>
      <c r="KWB103" s="209"/>
      <c r="KWC103" s="210"/>
      <c r="KWD103" s="211"/>
      <c r="KWE103" s="209"/>
      <c r="KWG103" s="208"/>
      <c r="KWL103" s="209"/>
      <c r="KWM103" s="209"/>
      <c r="KWN103" s="209"/>
      <c r="KWO103" s="210"/>
      <c r="KWP103" s="211"/>
      <c r="KWQ103" s="209"/>
      <c r="KWS103" s="208"/>
      <c r="KWX103" s="209"/>
      <c r="KWY103" s="209"/>
      <c r="KWZ103" s="209"/>
      <c r="KXA103" s="210"/>
      <c r="KXB103" s="211"/>
      <c r="KXC103" s="209"/>
      <c r="KXE103" s="208"/>
      <c r="KXJ103" s="209"/>
      <c r="KXK103" s="209"/>
      <c r="KXL103" s="209"/>
      <c r="KXM103" s="210"/>
      <c r="KXN103" s="211"/>
      <c r="KXO103" s="209"/>
      <c r="KXQ103" s="208"/>
      <c r="KXV103" s="209"/>
      <c r="KXW103" s="209"/>
      <c r="KXX103" s="209"/>
      <c r="KXY103" s="210"/>
      <c r="KXZ103" s="211"/>
      <c r="KYA103" s="209"/>
      <c r="KYC103" s="208"/>
      <c r="KYH103" s="209"/>
      <c r="KYI103" s="209"/>
      <c r="KYJ103" s="209"/>
      <c r="KYK103" s="210"/>
      <c r="KYL103" s="211"/>
      <c r="KYM103" s="209"/>
      <c r="KYO103" s="208"/>
      <c r="KYT103" s="209"/>
      <c r="KYU103" s="209"/>
      <c r="KYV103" s="209"/>
      <c r="KYW103" s="210"/>
      <c r="KYX103" s="211"/>
      <c r="KYY103" s="209"/>
      <c r="KZA103" s="208"/>
      <c r="KZF103" s="209"/>
      <c r="KZG103" s="209"/>
      <c r="KZH103" s="209"/>
      <c r="KZI103" s="210"/>
      <c r="KZJ103" s="211"/>
      <c r="KZK103" s="209"/>
      <c r="KZM103" s="208"/>
      <c r="KZR103" s="209"/>
      <c r="KZS103" s="209"/>
      <c r="KZT103" s="209"/>
      <c r="KZU103" s="210"/>
      <c r="KZV103" s="211"/>
      <c r="KZW103" s="209"/>
      <c r="KZY103" s="208"/>
      <c r="LAD103" s="209"/>
      <c r="LAE103" s="209"/>
      <c r="LAF103" s="209"/>
      <c r="LAG103" s="210"/>
      <c r="LAH103" s="211"/>
      <c r="LAI103" s="209"/>
      <c r="LAK103" s="208"/>
      <c r="LAP103" s="209"/>
      <c r="LAQ103" s="209"/>
      <c r="LAR103" s="209"/>
      <c r="LAS103" s="210"/>
      <c r="LAT103" s="211"/>
      <c r="LAU103" s="209"/>
      <c r="LAW103" s="208"/>
      <c r="LBB103" s="209"/>
      <c r="LBC103" s="209"/>
      <c r="LBD103" s="209"/>
      <c r="LBE103" s="210"/>
      <c r="LBF103" s="211"/>
      <c r="LBG103" s="209"/>
      <c r="LBI103" s="208"/>
      <c r="LBN103" s="209"/>
      <c r="LBO103" s="209"/>
      <c r="LBP103" s="209"/>
      <c r="LBQ103" s="210"/>
      <c r="LBR103" s="211"/>
      <c r="LBS103" s="209"/>
      <c r="LBU103" s="208"/>
      <c r="LBZ103" s="209"/>
      <c r="LCA103" s="209"/>
      <c r="LCB103" s="209"/>
      <c r="LCC103" s="210"/>
      <c r="LCD103" s="211"/>
      <c r="LCE103" s="209"/>
      <c r="LCG103" s="208"/>
      <c r="LCL103" s="209"/>
      <c r="LCM103" s="209"/>
      <c r="LCN103" s="209"/>
      <c r="LCO103" s="210"/>
      <c r="LCP103" s="211"/>
      <c r="LCQ103" s="209"/>
      <c r="LCS103" s="208"/>
      <c r="LCX103" s="209"/>
      <c r="LCY103" s="209"/>
      <c r="LCZ103" s="209"/>
      <c r="LDA103" s="210"/>
      <c r="LDB103" s="211"/>
      <c r="LDC103" s="209"/>
      <c r="LDE103" s="208"/>
      <c r="LDJ103" s="209"/>
      <c r="LDK103" s="209"/>
      <c r="LDL103" s="209"/>
      <c r="LDM103" s="210"/>
      <c r="LDN103" s="211"/>
      <c r="LDO103" s="209"/>
      <c r="LDQ103" s="208"/>
      <c r="LDV103" s="209"/>
      <c r="LDW103" s="209"/>
      <c r="LDX103" s="209"/>
      <c r="LDY103" s="210"/>
      <c r="LDZ103" s="211"/>
      <c r="LEA103" s="209"/>
      <c r="LEC103" s="208"/>
      <c r="LEH103" s="209"/>
      <c r="LEI103" s="209"/>
      <c r="LEJ103" s="209"/>
      <c r="LEK103" s="210"/>
      <c r="LEL103" s="211"/>
      <c r="LEM103" s="209"/>
      <c r="LEO103" s="208"/>
      <c r="LET103" s="209"/>
      <c r="LEU103" s="209"/>
      <c r="LEV103" s="209"/>
      <c r="LEW103" s="210"/>
      <c r="LEX103" s="211"/>
      <c r="LEY103" s="209"/>
      <c r="LFA103" s="208"/>
      <c r="LFF103" s="209"/>
      <c r="LFG103" s="209"/>
      <c r="LFH103" s="209"/>
      <c r="LFI103" s="210"/>
      <c r="LFJ103" s="211"/>
      <c r="LFK103" s="209"/>
      <c r="LFM103" s="208"/>
      <c r="LFR103" s="209"/>
      <c r="LFS103" s="209"/>
      <c r="LFT103" s="209"/>
      <c r="LFU103" s="210"/>
      <c r="LFV103" s="211"/>
      <c r="LFW103" s="209"/>
      <c r="LFY103" s="208"/>
      <c r="LGD103" s="209"/>
      <c r="LGE103" s="209"/>
      <c r="LGF103" s="209"/>
      <c r="LGG103" s="210"/>
      <c r="LGH103" s="211"/>
      <c r="LGI103" s="209"/>
      <c r="LGK103" s="208"/>
      <c r="LGP103" s="209"/>
      <c r="LGQ103" s="209"/>
      <c r="LGR103" s="209"/>
      <c r="LGS103" s="210"/>
      <c r="LGT103" s="211"/>
      <c r="LGU103" s="209"/>
      <c r="LGW103" s="208"/>
      <c r="LHB103" s="209"/>
      <c r="LHC103" s="209"/>
      <c r="LHD103" s="209"/>
      <c r="LHE103" s="210"/>
      <c r="LHF103" s="211"/>
      <c r="LHG103" s="209"/>
      <c r="LHI103" s="208"/>
      <c r="LHN103" s="209"/>
      <c r="LHO103" s="209"/>
      <c r="LHP103" s="209"/>
      <c r="LHQ103" s="210"/>
      <c r="LHR103" s="211"/>
      <c r="LHS103" s="209"/>
      <c r="LHU103" s="208"/>
      <c r="LHZ103" s="209"/>
      <c r="LIA103" s="209"/>
      <c r="LIB103" s="209"/>
      <c r="LIC103" s="210"/>
      <c r="LID103" s="211"/>
      <c r="LIE103" s="209"/>
      <c r="LIG103" s="208"/>
      <c r="LIL103" s="209"/>
      <c r="LIM103" s="209"/>
      <c r="LIN103" s="209"/>
      <c r="LIO103" s="210"/>
      <c r="LIP103" s="211"/>
      <c r="LIQ103" s="209"/>
      <c r="LIS103" s="208"/>
      <c r="LIX103" s="209"/>
      <c r="LIY103" s="209"/>
      <c r="LIZ103" s="209"/>
      <c r="LJA103" s="210"/>
      <c r="LJB103" s="211"/>
      <c r="LJC103" s="209"/>
      <c r="LJE103" s="208"/>
      <c r="LJJ103" s="209"/>
      <c r="LJK103" s="209"/>
      <c r="LJL103" s="209"/>
      <c r="LJM103" s="210"/>
      <c r="LJN103" s="211"/>
      <c r="LJO103" s="209"/>
      <c r="LJQ103" s="208"/>
      <c r="LJV103" s="209"/>
      <c r="LJW103" s="209"/>
      <c r="LJX103" s="209"/>
      <c r="LJY103" s="210"/>
      <c r="LJZ103" s="211"/>
      <c r="LKA103" s="209"/>
      <c r="LKC103" s="208"/>
      <c r="LKH103" s="209"/>
      <c r="LKI103" s="209"/>
      <c r="LKJ103" s="209"/>
      <c r="LKK103" s="210"/>
      <c r="LKL103" s="211"/>
      <c r="LKM103" s="209"/>
      <c r="LKO103" s="208"/>
      <c r="LKT103" s="209"/>
      <c r="LKU103" s="209"/>
      <c r="LKV103" s="209"/>
      <c r="LKW103" s="210"/>
      <c r="LKX103" s="211"/>
      <c r="LKY103" s="209"/>
      <c r="LLA103" s="208"/>
      <c r="LLF103" s="209"/>
      <c r="LLG103" s="209"/>
      <c r="LLH103" s="209"/>
      <c r="LLI103" s="210"/>
      <c r="LLJ103" s="211"/>
      <c r="LLK103" s="209"/>
      <c r="LLM103" s="208"/>
      <c r="LLR103" s="209"/>
      <c r="LLS103" s="209"/>
      <c r="LLT103" s="209"/>
      <c r="LLU103" s="210"/>
      <c r="LLV103" s="211"/>
      <c r="LLW103" s="209"/>
      <c r="LLY103" s="208"/>
      <c r="LMD103" s="209"/>
      <c r="LME103" s="209"/>
      <c r="LMF103" s="209"/>
      <c r="LMG103" s="210"/>
      <c r="LMH103" s="211"/>
      <c r="LMI103" s="209"/>
      <c r="LMK103" s="208"/>
      <c r="LMP103" s="209"/>
      <c r="LMQ103" s="209"/>
      <c r="LMR103" s="209"/>
      <c r="LMS103" s="210"/>
      <c r="LMT103" s="211"/>
      <c r="LMU103" s="209"/>
      <c r="LMW103" s="208"/>
      <c r="LNB103" s="209"/>
      <c r="LNC103" s="209"/>
      <c r="LND103" s="209"/>
      <c r="LNE103" s="210"/>
      <c r="LNF103" s="211"/>
      <c r="LNG103" s="209"/>
      <c r="LNI103" s="208"/>
      <c r="LNN103" s="209"/>
      <c r="LNO103" s="209"/>
      <c r="LNP103" s="209"/>
      <c r="LNQ103" s="210"/>
      <c r="LNR103" s="211"/>
      <c r="LNS103" s="209"/>
      <c r="LNU103" s="208"/>
      <c r="LNZ103" s="209"/>
      <c r="LOA103" s="209"/>
      <c r="LOB103" s="209"/>
      <c r="LOC103" s="210"/>
      <c r="LOD103" s="211"/>
      <c r="LOE103" s="209"/>
      <c r="LOG103" s="208"/>
      <c r="LOL103" s="209"/>
      <c r="LOM103" s="209"/>
      <c r="LON103" s="209"/>
      <c r="LOO103" s="210"/>
      <c r="LOP103" s="211"/>
      <c r="LOQ103" s="209"/>
      <c r="LOS103" s="208"/>
      <c r="LOX103" s="209"/>
      <c r="LOY103" s="209"/>
      <c r="LOZ103" s="209"/>
      <c r="LPA103" s="210"/>
      <c r="LPB103" s="211"/>
      <c r="LPC103" s="209"/>
      <c r="LPE103" s="208"/>
      <c r="LPJ103" s="209"/>
      <c r="LPK103" s="209"/>
      <c r="LPL103" s="209"/>
      <c r="LPM103" s="210"/>
      <c r="LPN103" s="211"/>
      <c r="LPO103" s="209"/>
      <c r="LPQ103" s="208"/>
      <c r="LPV103" s="209"/>
      <c r="LPW103" s="209"/>
      <c r="LPX103" s="209"/>
      <c r="LPY103" s="210"/>
      <c r="LPZ103" s="211"/>
      <c r="LQA103" s="209"/>
      <c r="LQC103" s="208"/>
      <c r="LQH103" s="209"/>
      <c r="LQI103" s="209"/>
      <c r="LQJ103" s="209"/>
      <c r="LQK103" s="210"/>
      <c r="LQL103" s="211"/>
      <c r="LQM103" s="209"/>
      <c r="LQO103" s="208"/>
      <c r="LQT103" s="209"/>
      <c r="LQU103" s="209"/>
      <c r="LQV103" s="209"/>
      <c r="LQW103" s="210"/>
      <c r="LQX103" s="211"/>
      <c r="LQY103" s="209"/>
      <c r="LRA103" s="208"/>
      <c r="LRF103" s="209"/>
      <c r="LRG103" s="209"/>
      <c r="LRH103" s="209"/>
      <c r="LRI103" s="210"/>
      <c r="LRJ103" s="211"/>
      <c r="LRK103" s="209"/>
      <c r="LRM103" s="208"/>
      <c r="LRR103" s="209"/>
      <c r="LRS103" s="209"/>
      <c r="LRT103" s="209"/>
      <c r="LRU103" s="210"/>
      <c r="LRV103" s="211"/>
      <c r="LRW103" s="209"/>
      <c r="LRY103" s="208"/>
      <c r="LSD103" s="209"/>
      <c r="LSE103" s="209"/>
      <c r="LSF103" s="209"/>
      <c r="LSG103" s="210"/>
      <c r="LSH103" s="211"/>
      <c r="LSI103" s="209"/>
      <c r="LSK103" s="208"/>
      <c r="LSP103" s="209"/>
      <c r="LSQ103" s="209"/>
      <c r="LSR103" s="209"/>
      <c r="LSS103" s="210"/>
      <c r="LST103" s="211"/>
      <c r="LSU103" s="209"/>
      <c r="LSW103" s="208"/>
      <c r="LTB103" s="209"/>
      <c r="LTC103" s="209"/>
      <c r="LTD103" s="209"/>
      <c r="LTE103" s="210"/>
      <c r="LTF103" s="211"/>
      <c r="LTG103" s="209"/>
      <c r="LTI103" s="208"/>
      <c r="LTN103" s="209"/>
      <c r="LTO103" s="209"/>
      <c r="LTP103" s="209"/>
      <c r="LTQ103" s="210"/>
      <c r="LTR103" s="211"/>
      <c r="LTS103" s="209"/>
      <c r="LTU103" s="208"/>
      <c r="LTZ103" s="209"/>
      <c r="LUA103" s="209"/>
      <c r="LUB103" s="209"/>
      <c r="LUC103" s="210"/>
      <c r="LUD103" s="211"/>
      <c r="LUE103" s="209"/>
      <c r="LUG103" s="208"/>
      <c r="LUL103" s="209"/>
      <c r="LUM103" s="209"/>
      <c r="LUN103" s="209"/>
      <c r="LUO103" s="210"/>
      <c r="LUP103" s="211"/>
      <c r="LUQ103" s="209"/>
      <c r="LUS103" s="208"/>
      <c r="LUX103" s="209"/>
      <c r="LUY103" s="209"/>
      <c r="LUZ103" s="209"/>
      <c r="LVA103" s="210"/>
      <c r="LVB103" s="211"/>
      <c r="LVC103" s="209"/>
      <c r="LVE103" s="208"/>
      <c r="LVJ103" s="209"/>
      <c r="LVK103" s="209"/>
      <c r="LVL103" s="209"/>
      <c r="LVM103" s="210"/>
      <c r="LVN103" s="211"/>
      <c r="LVO103" s="209"/>
      <c r="LVQ103" s="208"/>
      <c r="LVV103" s="209"/>
      <c r="LVW103" s="209"/>
      <c r="LVX103" s="209"/>
      <c r="LVY103" s="210"/>
      <c r="LVZ103" s="211"/>
      <c r="LWA103" s="209"/>
      <c r="LWC103" s="208"/>
      <c r="LWH103" s="209"/>
      <c r="LWI103" s="209"/>
      <c r="LWJ103" s="209"/>
      <c r="LWK103" s="210"/>
      <c r="LWL103" s="211"/>
      <c r="LWM103" s="209"/>
      <c r="LWO103" s="208"/>
      <c r="LWT103" s="209"/>
      <c r="LWU103" s="209"/>
      <c r="LWV103" s="209"/>
      <c r="LWW103" s="210"/>
      <c r="LWX103" s="211"/>
      <c r="LWY103" s="209"/>
      <c r="LXA103" s="208"/>
      <c r="LXF103" s="209"/>
      <c r="LXG103" s="209"/>
      <c r="LXH103" s="209"/>
      <c r="LXI103" s="210"/>
      <c r="LXJ103" s="211"/>
      <c r="LXK103" s="209"/>
      <c r="LXM103" s="208"/>
      <c r="LXR103" s="209"/>
      <c r="LXS103" s="209"/>
      <c r="LXT103" s="209"/>
      <c r="LXU103" s="210"/>
      <c r="LXV103" s="211"/>
      <c r="LXW103" s="209"/>
      <c r="LXY103" s="208"/>
      <c r="LYD103" s="209"/>
      <c r="LYE103" s="209"/>
      <c r="LYF103" s="209"/>
      <c r="LYG103" s="210"/>
      <c r="LYH103" s="211"/>
      <c r="LYI103" s="209"/>
      <c r="LYK103" s="208"/>
      <c r="LYP103" s="209"/>
      <c r="LYQ103" s="209"/>
      <c r="LYR103" s="209"/>
      <c r="LYS103" s="210"/>
      <c r="LYT103" s="211"/>
      <c r="LYU103" s="209"/>
      <c r="LYW103" s="208"/>
      <c r="LZB103" s="209"/>
      <c r="LZC103" s="209"/>
      <c r="LZD103" s="209"/>
      <c r="LZE103" s="210"/>
      <c r="LZF103" s="211"/>
      <c r="LZG103" s="209"/>
      <c r="LZI103" s="208"/>
      <c r="LZN103" s="209"/>
      <c r="LZO103" s="209"/>
      <c r="LZP103" s="209"/>
      <c r="LZQ103" s="210"/>
      <c r="LZR103" s="211"/>
      <c r="LZS103" s="209"/>
      <c r="LZU103" s="208"/>
      <c r="LZZ103" s="209"/>
      <c r="MAA103" s="209"/>
      <c r="MAB103" s="209"/>
      <c r="MAC103" s="210"/>
      <c r="MAD103" s="211"/>
      <c r="MAE103" s="209"/>
      <c r="MAG103" s="208"/>
      <c r="MAL103" s="209"/>
      <c r="MAM103" s="209"/>
      <c r="MAN103" s="209"/>
      <c r="MAO103" s="210"/>
      <c r="MAP103" s="211"/>
      <c r="MAQ103" s="209"/>
      <c r="MAS103" s="208"/>
      <c r="MAX103" s="209"/>
      <c r="MAY103" s="209"/>
      <c r="MAZ103" s="209"/>
      <c r="MBA103" s="210"/>
      <c r="MBB103" s="211"/>
      <c r="MBC103" s="209"/>
      <c r="MBE103" s="208"/>
      <c r="MBJ103" s="209"/>
      <c r="MBK103" s="209"/>
      <c r="MBL103" s="209"/>
      <c r="MBM103" s="210"/>
      <c r="MBN103" s="211"/>
      <c r="MBO103" s="209"/>
      <c r="MBQ103" s="208"/>
      <c r="MBV103" s="209"/>
      <c r="MBW103" s="209"/>
      <c r="MBX103" s="209"/>
      <c r="MBY103" s="210"/>
      <c r="MBZ103" s="211"/>
      <c r="MCA103" s="209"/>
      <c r="MCC103" s="208"/>
      <c r="MCH103" s="209"/>
      <c r="MCI103" s="209"/>
      <c r="MCJ103" s="209"/>
      <c r="MCK103" s="210"/>
      <c r="MCL103" s="211"/>
      <c r="MCM103" s="209"/>
      <c r="MCO103" s="208"/>
      <c r="MCT103" s="209"/>
      <c r="MCU103" s="209"/>
      <c r="MCV103" s="209"/>
      <c r="MCW103" s="210"/>
      <c r="MCX103" s="211"/>
      <c r="MCY103" s="209"/>
      <c r="MDA103" s="208"/>
      <c r="MDF103" s="209"/>
      <c r="MDG103" s="209"/>
      <c r="MDH103" s="209"/>
      <c r="MDI103" s="210"/>
      <c r="MDJ103" s="211"/>
      <c r="MDK103" s="209"/>
      <c r="MDM103" s="208"/>
      <c r="MDR103" s="209"/>
      <c r="MDS103" s="209"/>
      <c r="MDT103" s="209"/>
      <c r="MDU103" s="210"/>
      <c r="MDV103" s="211"/>
      <c r="MDW103" s="209"/>
      <c r="MDY103" s="208"/>
      <c r="MED103" s="209"/>
      <c r="MEE103" s="209"/>
      <c r="MEF103" s="209"/>
      <c r="MEG103" s="210"/>
      <c r="MEH103" s="211"/>
      <c r="MEI103" s="209"/>
      <c r="MEK103" s="208"/>
      <c r="MEP103" s="209"/>
      <c r="MEQ103" s="209"/>
      <c r="MER103" s="209"/>
      <c r="MES103" s="210"/>
      <c r="MET103" s="211"/>
      <c r="MEU103" s="209"/>
      <c r="MEW103" s="208"/>
      <c r="MFB103" s="209"/>
      <c r="MFC103" s="209"/>
      <c r="MFD103" s="209"/>
      <c r="MFE103" s="210"/>
      <c r="MFF103" s="211"/>
      <c r="MFG103" s="209"/>
      <c r="MFI103" s="208"/>
      <c r="MFN103" s="209"/>
      <c r="MFO103" s="209"/>
      <c r="MFP103" s="209"/>
      <c r="MFQ103" s="210"/>
      <c r="MFR103" s="211"/>
      <c r="MFS103" s="209"/>
      <c r="MFU103" s="208"/>
      <c r="MFZ103" s="209"/>
      <c r="MGA103" s="209"/>
      <c r="MGB103" s="209"/>
      <c r="MGC103" s="210"/>
      <c r="MGD103" s="211"/>
      <c r="MGE103" s="209"/>
      <c r="MGG103" s="208"/>
      <c r="MGL103" s="209"/>
      <c r="MGM103" s="209"/>
      <c r="MGN103" s="209"/>
      <c r="MGO103" s="210"/>
      <c r="MGP103" s="211"/>
      <c r="MGQ103" s="209"/>
      <c r="MGS103" s="208"/>
      <c r="MGX103" s="209"/>
      <c r="MGY103" s="209"/>
      <c r="MGZ103" s="209"/>
      <c r="MHA103" s="210"/>
      <c r="MHB103" s="211"/>
      <c r="MHC103" s="209"/>
      <c r="MHE103" s="208"/>
      <c r="MHJ103" s="209"/>
      <c r="MHK103" s="209"/>
      <c r="MHL103" s="209"/>
      <c r="MHM103" s="210"/>
      <c r="MHN103" s="211"/>
      <c r="MHO103" s="209"/>
      <c r="MHQ103" s="208"/>
      <c r="MHV103" s="209"/>
      <c r="MHW103" s="209"/>
      <c r="MHX103" s="209"/>
      <c r="MHY103" s="210"/>
      <c r="MHZ103" s="211"/>
      <c r="MIA103" s="209"/>
      <c r="MIC103" s="208"/>
      <c r="MIH103" s="209"/>
      <c r="MII103" s="209"/>
      <c r="MIJ103" s="209"/>
      <c r="MIK103" s="210"/>
      <c r="MIL103" s="211"/>
      <c r="MIM103" s="209"/>
      <c r="MIO103" s="208"/>
      <c r="MIT103" s="209"/>
      <c r="MIU103" s="209"/>
      <c r="MIV103" s="209"/>
      <c r="MIW103" s="210"/>
      <c r="MIX103" s="211"/>
      <c r="MIY103" s="209"/>
      <c r="MJA103" s="208"/>
      <c r="MJF103" s="209"/>
      <c r="MJG103" s="209"/>
      <c r="MJH103" s="209"/>
      <c r="MJI103" s="210"/>
      <c r="MJJ103" s="211"/>
      <c r="MJK103" s="209"/>
      <c r="MJM103" s="208"/>
      <c r="MJR103" s="209"/>
      <c r="MJS103" s="209"/>
      <c r="MJT103" s="209"/>
      <c r="MJU103" s="210"/>
      <c r="MJV103" s="211"/>
      <c r="MJW103" s="209"/>
      <c r="MJY103" s="208"/>
      <c r="MKD103" s="209"/>
      <c r="MKE103" s="209"/>
      <c r="MKF103" s="209"/>
      <c r="MKG103" s="210"/>
      <c r="MKH103" s="211"/>
      <c r="MKI103" s="209"/>
      <c r="MKK103" s="208"/>
      <c r="MKP103" s="209"/>
      <c r="MKQ103" s="209"/>
      <c r="MKR103" s="209"/>
      <c r="MKS103" s="210"/>
      <c r="MKT103" s="211"/>
      <c r="MKU103" s="209"/>
      <c r="MKW103" s="208"/>
      <c r="MLB103" s="209"/>
      <c r="MLC103" s="209"/>
      <c r="MLD103" s="209"/>
      <c r="MLE103" s="210"/>
      <c r="MLF103" s="211"/>
      <c r="MLG103" s="209"/>
      <c r="MLI103" s="208"/>
      <c r="MLN103" s="209"/>
      <c r="MLO103" s="209"/>
      <c r="MLP103" s="209"/>
      <c r="MLQ103" s="210"/>
      <c r="MLR103" s="211"/>
      <c r="MLS103" s="209"/>
      <c r="MLU103" s="208"/>
      <c r="MLZ103" s="209"/>
      <c r="MMA103" s="209"/>
      <c r="MMB103" s="209"/>
      <c r="MMC103" s="210"/>
      <c r="MMD103" s="211"/>
      <c r="MME103" s="209"/>
      <c r="MMG103" s="208"/>
      <c r="MML103" s="209"/>
      <c r="MMM103" s="209"/>
      <c r="MMN103" s="209"/>
      <c r="MMO103" s="210"/>
      <c r="MMP103" s="211"/>
      <c r="MMQ103" s="209"/>
      <c r="MMS103" s="208"/>
      <c r="MMX103" s="209"/>
      <c r="MMY103" s="209"/>
      <c r="MMZ103" s="209"/>
      <c r="MNA103" s="210"/>
      <c r="MNB103" s="211"/>
      <c r="MNC103" s="209"/>
      <c r="MNE103" s="208"/>
      <c r="MNJ103" s="209"/>
      <c r="MNK103" s="209"/>
      <c r="MNL103" s="209"/>
      <c r="MNM103" s="210"/>
      <c r="MNN103" s="211"/>
      <c r="MNO103" s="209"/>
      <c r="MNQ103" s="208"/>
      <c r="MNV103" s="209"/>
      <c r="MNW103" s="209"/>
      <c r="MNX103" s="209"/>
      <c r="MNY103" s="210"/>
      <c r="MNZ103" s="211"/>
      <c r="MOA103" s="209"/>
      <c r="MOC103" s="208"/>
      <c r="MOH103" s="209"/>
      <c r="MOI103" s="209"/>
      <c r="MOJ103" s="209"/>
      <c r="MOK103" s="210"/>
      <c r="MOL103" s="211"/>
      <c r="MOM103" s="209"/>
      <c r="MOO103" s="208"/>
      <c r="MOT103" s="209"/>
      <c r="MOU103" s="209"/>
      <c r="MOV103" s="209"/>
      <c r="MOW103" s="210"/>
      <c r="MOX103" s="211"/>
      <c r="MOY103" s="209"/>
      <c r="MPA103" s="208"/>
      <c r="MPF103" s="209"/>
      <c r="MPG103" s="209"/>
      <c r="MPH103" s="209"/>
      <c r="MPI103" s="210"/>
      <c r="MPJ103" s="211"/>
      <c r="MPK103" s="209"/>
      <c r="MPM103" s="208"/>
      <c r="MPR103" s="209"/>
      <c r="MPS103" s="209"/>
      <c r="MPT103" s="209"/>
      <c r="MPU103" s="210"/>
      <c r="MPV103" s="211"/>
      <c r="MPW103" s="209"/>
      <c r="MPY103" s="208"/>
      <c r="MQD103" s="209"/>
      <c r="MQE103" s="209"/>
      <c r="MQF103" s="209"/>
      <c r="MQG103" s="210"/>
      <c r="MQH103" s="211"/>
      <c r="MQI103" s="209"/>
      <c r="MQK103" s="208"/>
      <c r="MQP103" s="209"/>
      <c r="MQQ103" s="209"/>
      <c r="MQR103" s="209"/>
      <c r="MQS103" s="210"/>
      <c r="MQT103" s="211"/>
      <c r="MQU103" s="209"/>
      <c r="MQW103" s="208"/>
      <c r="MRB103" s="209"/>
      <c r="MRC103" s="209"/>
      <c r="MRD103" s="209"/>
      <c r="MRE103" s="210"/>
      <c r="MRF103" s="211"/>
      <c r="MRG103" s="209"/>
      <c r="MRI103" s="208"/>
      <c r="MRN103" s="209"/>
      <c r="MRO103" s="209"/>
      <c r="MRP103" s="209"/>
      <c r="MRQ103" s="210"/>
      <c r="MRR103" s="211"/>
      <c r="MRS103" s="209"/>
      <c r="MRU103" s="208"/>
      <c r="MRZ103" s="209"/>
      <c r="MSA103" s="209"/>
      <c r="MSB103" s="209"/>
      <c r="MSC103" s="210"/>
      <c r="MSD103" s="211"/>
      <c r="MSE103" s="209"/>
      <c r="MSG103" s="208"/>
      <c r="MSL103" s="209"/>
      <c r="MSM103" s="209"/>
      <c r="MSN103" s="209"/>
      <c r="MSO103" s="210"/>
      <c r="MSP103" s="211"/>
      <c r="MSQ103" s="209"/>
      <c r="MSS103" s="208"/>
      <c r="MSX103" s="209"/>
      <c r="MSY103" s="209"/>
      <c r="MSZ103" s="209"/>
      <c r="MTA103" s="210"/>
      <c r="MTB103" s="211"/>
      <c r="MTC103" s="209"/>
      <c r="MTE103" s="208"/>
      <c r="MTJ103" s="209"/>
      <c r="MTK103" s="209"/>
      <c r="MTL103" s="209"/>
      <c r="MTM103" s="210"/>
      <c r="MTN103" s="211"/>
      <c r="MTO103" s="209"/>
      <c r="MTQ103" s="208"/>
      <c r="MTV103" s="209"/>
      <c r="MTW103" s="209"/>
      <c r="MTX103" s="209"/>
      <c r="MTY103" s="210"/>
      <c r="MTZ103" s="211"/>
      <c r="MUA103" s="209"/>
      <c r="MUC103" s="208"/>
      <c r="MUH103" s="209"/>
      <c r="MUI103" s="209"/>
      <c r="MUJ103" s="209"/>
      <c r="MUK103" s="210"/>
      <c r="MUL103" s="211"/>
      <c r="MUM103" s="209"/>
      <c r="MUO103" s="208"/>
      <c r="MUT103" s="209"/>
      <c r="MUU103" s="209"/>
      <c r="MUV103" s="209"/>
      <c r="MUW103" s="210"/>
      <c r="MUX103" s="211"/>
      <c r="MUY103" s="209"/>
      <c r="MVA103" s="208"/>
      <c r="MVF103" s="209"/>
      <c r="MVG103" s="209"/>
      <c r="MVH103" s="209"/>
      <c r="MVI103" s="210"/>
      <c r="MVJ103" s="211"/>
      <c r="MVK103" s="209"/>
      <c r="MVM103" s="208"/>
      <c r="MVR103" s="209"/>
      <c r="MVS103" s="209"/>
      <c r="MVT103" s="209"/>
      <c r="MVU103" s="210"/>
      <c r="MVV103" s="211"/>
      <c r="MVW103" s="209"/>
      <c r="MVY103" s="208"/>
      <c r="MWD103" s="209"/>
      <c r="MWE103" s="209"/>
      <c r="MWF103" s="209"/>
      <c r="MWG103" s="210"/>
      <c r="MWH103" s="211"/>
      <c r="MWI103" s="209"/>
      <c r="MWK103" s="208"/>
      <c r="MWP103" s="209"/>
      <c r="MWQ103" s="209"/>
      <c r="MWR103" s="209"/>
      <c r="MWS103" s="210"/>
      <c r="MWT103" s="211"/>
      <c r="MWU103" s="209"/>
      <c r="MWW103" s="208"/>
      <c r="MXB103" s="209"/>
      <c r="MXC103" s="209"/>
      <c r="MXD103" s="209"/>
      <c r="MXE103" s="210"/>
      <c r="MXF103" s="211"/>
      <c r="MXG103" s="209"/>
      <c r="MXI103" s="208"/>
      <c r="MXN103" s="209"/>
      <c r="MXO103" s="209"/>
      <c r="MXP103" s="209"/>
      <c r="MXQ103" s="210"/>
      <c r="MXR103" s="211"/>
      <c r="MXS103" s="209"/>
      <c r="MXU103" s="208"/>
      <c r="MXZ103" s="209"/>
      <c r="MYA103" s="209"/>
      <c r="MYB103" s="209"/>
      <c r="MYC103" s="210"/>
      <c r="MYD103" s="211"/>
      <c r="MYE103" s="209"/>
      <c r="MYG103" s="208"/>
      <c r="MYL103" s="209"/>
      <c r="MYM103" s="209"/>
      <c r="MYN103" s="209"/>
      <c r="MYO103" s="210"/>
      <c r="MYP103" s="211"/>
      <c r="MYQ103" s="209"/>
      <c r="MYS103" s="208"/>
      <c r="MYX103" s="209"/>
      <c r="MYY103" s="209"/>
      <c r="MYZ103" s="209"/>
      <c r="MZA103" s="210"/>
      <c r="MZB103" s="211"/>
      <c r="MZC103" s="209"/>
      <c r="MZE103" s="208"/>
      <c r="MZJ103" s="209"/>
      <c r="MZK103" s="209"/>
      <c r="MZL103" s="209"/>
      <c r="MZM103" s="210"/>
      <c r="MZN103" s="211"/>
      <c r="MZO103" s="209"/>
      <c r="MZQ103" s="208"/>
      <c r="MZV103" s="209"/>
      <c r="MZW103" s="209"/>
      <c r="MZX103" s="209"/>
      <c r="MZY103" s="210"/>
      <c r="MZZ103" s="211"/>
      <c r="NAA103" s="209"/>
      <c r="NAC103" s="208"/>
      <c r="NAH103" s="209"/>
      <c r="NAI103" s="209"/>
      <c r="NAJ103" s="209"/>
      <c r="NAK103" s="210"/>
      <c r="NAL103" s="211"/>
      <c r="NAM103" s="209"/>
      <c r="NAO103" s="208"/>
      <c r="NAT103" s="209"/>
      <c r="NAU103" s="209"/>
      <c r="NAV103" s="209"/>
      <c r="NAW103" s="210"/>
      <c r="NAX103" s="211"/>
      <c r="NAY103" s="209"/>
      <c r="NBA103" s="208"/>
      <c r="NBF103" s="209"/>
      <c r="NBG103" s="209"/>
      <c r="NBH103" s="209"/>
      <c r="NBI103" s="210"/>
      <c r="NBJ103" s="211"/>
      <c r="NBK103" s="209"/>
      <c r="NBM103" s="208"/>
      <c r="NBR103" s="209"/>
      <c r="NBS103" s="209"/>
      <c r="NBT103" s="209"/>
      <c r="NBU103" s="210"/>
      <c r="NBV103" s="211"/>
      <c r="NBW103" s="209"/>
      <c r="NBY103" s="208"/>
      <c r="NCD103" s="209"/>
      <c r="NCE103" s="209"/>
      <c r="NCF103" s="209"/>
      <c r="NCG103" s="210"/>
      <c r="NCH103" s="211"/>
      <c r="NCI103" s="209"/>
      <c r="NCK103" s="208"/>
      <c r="NCP103" s="209"/>
      <c r="NCQ103" s="209"/>
      <c r="NCR103" s="209"/>
      <c r="NCS103" s="210"/>
      <c r="NCT103" s="211"/>
      <c r="NCU103" s="209"/>
      <c r="NCW103" s="208"/>
      <c r="NDB103" s="209"/>
      <c r="NDC103" s="209"/>
      <c r="NDD103" s="209"/>
      <c r="NDE103" s="210"/>
      <c r="NDF103" s="211"/>
      <c r="NDG103" s="209"/>
      <c r="NDI103" s="208"/>
      <c r="NDN103" s="209"/>
      <c r="NDO103" s="209"/>
      <c r="NDP103" s="209"/>
      <c r="NDQ103" s="210"/>
      <c r="NDR103" s="211"/>
      <c r="NDS103" s="209"/>
      <c r="NDU103" s="208"/>
      <c r="NDZ103" s="209"/>
      <c r="NEA103" s="209"/>
      <c r="NEB103" s="209"/>
      <c r="NEC103" s="210"/>
      <c r="NED103" s="211"/>
      <c r="NEE103" s="209"/>
      <c r="NEG103" s="208"/>
      <c r="NEL103" s="209"/>
      <c r="NEM103" s="209"/>
      <c r="NEN103" s="209"/>
      <c r="NEO103" s="210"/>
      <c r="NEP103" s="211"/>
      <c r="NEQ103" s="209"/>
      <c r="NES103" s="208"/>
      <c r="NEX103" s="209"/>
      <c r="NEY103" s="209"/>
      <c r="NEZ103" s="209"/>
      <c r="NFA103" s="210"/>
      <c r="NFB103" s="211"/>
      <c r="NFC103" s="209"/>
      <c r="NFE103" s="208"/>
      <c r="NFJ103" s="209"/>
      <c r="NFK103" s="209"/>
      <c r="NFL103" s="209"/>
      <c r="NFM103" s="210"/>
      <c r="NFN103" s="211"/>
      <c r="NFO103" s="209"/>
      <c r="NFQ103" s="208"/>
      <c r="NFV103" s="209"/>
      <c r="NFW103" s="209"/>
      <c r="NFX103" s="209"/>
      <c r="NFY103" s="210"/>
      <c r="NFZ103" s="211"/>
      <c r="NGA103" s="209"/>
      <c r="NGC103" s="208"/>
      <c r="NGH103" s="209"/>
      <c r="NGI103" s="209"/>
      <c r="NGJ103" s="209"/>
      <c r="NGK103" s="210"/>
      <c r="NGL103" s="211"/>
      <c r="NGM103" s="209"/>
      <c r="NGO103" s="208"/>
      <c r="NGT103" s="209"/>
      <c r="NGU103" s="209"/>
      <c r="NGV103" s="209"/>
      <c r="NGW103" s="210"/>
      <c r="NGX103" s="211"/>
      <c r="NGY103" s="209"/>
      <c r="NHA103" s="208"/>
      <c r="NHF103" s="209"/>
      <c r="NHG103" s="209"/>
      <c r="NHH103" s="209"/>
      <c r="NHI103" s="210"/>
      <c r="NHJ103" s="211"/>
      <c r="NHK103" s="209"/>
      <c r="NHM103" s="208"/>
      <c r="NHR103" s="209"/>
      <c r="NHS103" s="209"/>
      <c r="NHT103" s="209"/>
      <c r="NHU103" s="210"/>
      <c r="NHV103" s="211"/>
      <c r="NHW103" s="209"/>
      <c r="NHY103" s="208"/>
      <c r="NID103" s="209"/>
      <c r="NIE103" s="209"/>
      <c r="NIF103" s="209"/>
      <c r="NIG103" s="210"/>
      <c r="NIH103" s="211"/>
      <c r="NII103" s="209"/>
      <c r="NIK103" s="208"/>
      <c r="NIP103" s="209"/>
      <c r="NIQ103" s="209"/>
      <c r="NIR103" s="209"/>
      <c r="NIS103" s="210"/>
      <c r="NIT103" s="211"/>
      <c r="NIU103" s="209"/>
      <c r="NIW103" s="208"/>
      <c r="NJB103" s="209"/>
      <c r="NJC103" s="209"/>
      <c r="NJD103" s="209"/>
      <c r="NJE103" s="210"/>
      <c r="NJF103" s="211"/>
      <c r="NJG103" s="209"/>
      <c r="NJI103" s="208"/>
      <c r="NJN103" s="209"/>
      <c r="NJO103" s="209"/>
      <c r="NJP103" s="209"/>
      <c r="NJQ103" s="210"/>
      <c r="NJR103" s="211"/>
      <c r="NJS103" s="209"/>
      <c r="NJU103" s="208"/>
      <c r="NJZ103" s="209"/>
      <c r="NKA103" s="209"/>
      <c r="NKB103" s="209"/>
      <c r="NKC103" s="210"/>
      <c r="NKD103" s="211"/>
      <c r="NKE103" s="209"/>
      <c r="NKG103" s="208"/>
      <c r="NKL103" s="209"/>
      <c r="NKM103" s="209"/>
      <c r="NKN103" s="209"/>
      <c r="NKO103" s="210"/>
      <c r="NKP103" s="211"/>
      <c r="NKQ103" s="209"/>
      <c r="NKS103" s="208"/>
      <c r="NKX103" s="209"/>
      <c r="NKY103" s="209"/>
      <c r="NKZ103" s="209"/>
      <c r="NLA103" s="210"/>
      <c r="NLB103" s="211"/>
      <c r="NLC103" s="209"/>
      <c r="NLE103" s="208"/>
      <c r="NLJ103" s="209"/>
      <c r="NLK103" s="209"/>
      <c r="NLL103" s="209"/>
      <c r="NLM103" s="210"/>
      <c r="NLN103" s="211"/>
      <c r="NLO103" s="209"/>
      <c r="NLQ103" s="208"/>
      <c r="NLV103" s="209"/>
      <c r="NLW103" s="209"/>
      <c r="NLX103" s="209"/>
      <c r="NLY103" s="210"/>
      <c r="NLZ103" s="211"/>
      <c r="NMA103" s="209"/>
      <c r="NMC103" s="208"/>
      <c r="NMH103" s="209"/>
      <c r="NMI103" s="209"/>
      <c r="NMJ103" s="209"/>
      <c r="NMK103" s="210"/>
      <c r="NML103" s="211"/>
      <c r="NMM103" s="209"/>
      <c r="NMO103" s="208"/>
      <c r="NMT103" s="209"/>
      <c r="NMU103" s="209"/>
      <c r="NMV103" s="209"/>
      <c r="NMW103" s="210"/>
      <c r="NMX103" s="211"/>
      <c r="NMY103" s="209"/>
      <c r="NNA103" s="208"/>
      <c r="NNF103" s="209"/>
      <c r="NNG103" s="209"/>
      <c r="NNH103" s="209"/>
      <c r="NNI103" s="210"/>
      <c r="NNJ103" s="211"/>
      <c r="NNK103" s="209"/>
      <c r="NNM103" s="208"/>
      <c r="NNR103" s="209"/>
      <c r="NNS103" s="209"/>
      <c r="NNT103" s="209"/>
      <c r="NNU103" s="210"/>
      <c r="NNV103" s="211"/>
      <c r="NNW103" s="209"/>
      <c r="NNY103" s="208"/>
      <c r="NOD103" s="209"/>
      <c r="NOE103" s="209"/>
      <c r="NOF103" s="209"/>
      <c r="NOG103" s="210"/>
      <c r="NOH103" s="211"/>
      <c r="NOI103" s="209"/>
      <c r="NOK103" s="208"/>
      <c r="NOP103" s="209"/>
      <c r="NOQ103" s="209"/>
      <c r="NOR103" s="209"/>
      <c r="NOS103" s="210"/>
      <c r="NOT103" s="211"/>
      <c r="NOU103" s="209"/>
      <c r="NOW103" s="208"/>
      <c r="NPB103" s="209"/>
      <c r="NPC103" s="209"/>
      <c r="NPD103" s="209"/>
      <c r="NPE103" s="210"/>
      <c r="NPF103" s="211"/>
      <c r="NPG103" s="209"/>
      <c r="NPI103" s="208"/>
      <c r="NPN103" s="209"/>
      <c r="NPO103" s="209"/>
      <c r="NPP103" s="209"/>
      <c r="NPQ103" s="210"/>
      <c r="NPR103" s="211"/>
      <c r="NPS103" s="209"/>
      <c r="NPU103" s="208"/>
      <c r="NPZ103" s="209"/>
      <c r="NQA103" s="209"/>
      <c r="NQB103" s="209"/>
      <c r="NQC103" s="210"/>
      <c r="NQD103" s="211"/>
      <c r="NQE103" s="209"/>
      <c r="NQG103" s="208"/>
      <c r="NQL103" s="209"/>
      <c r="NQM103" s="209"/>
      <c r="NQN103" s="209"/>
      <c r="NQO103" s="210"/>
      <c r="NQP103" s="211"/>
      <c r="NQQ103" s="209"/>
      <c r="NQS103" s="208"/>
      <c r="NQX103" s="209"/>
      <c r="NQY103" s="209"/>
      <c r="NQZ103" s="209"/>
      <c r="NRA103" s="210"/>
      <c r="NRB103" s="211"/>
      <c r="NRC103" s="209"/>
      <c r="NRE103" s="208"/>
      <c r="NRJ103" s="209"/>
      <c r="NRK103" s="209"/>
      <c r="NRL103" s="209"/>
      <c r="NRM103" s="210"/>
      <c r="NRN103" s="211"/>
      <c r="NRO103" s="209"/>
      <c r="NRQ103" s="208"/>
      <c r="NRV103" s="209"/>
      <c r="NRW103" s="209"/>
      <c r="NRX103" s="209"/>
      <c r="NRY103" s="210"/>
      <c r="NRZ103" s="211"/>
      <c r="NSA103" s="209"/>
      <c r="NSC103" s="208"/>
      <c r="NSH103" s="209"/>
      <c r="NSI103" s="209"/>
      <c r="NSJ103" s="209"/>
      <c r="NSK103" s="210"/>
      <c r="NSL103" s="211"/>
      <c r="NSM103" s="209"/>
      <c r="NSO103" s="208"/>
      <c r="NST103" s="209"/>
      <c r="NSU103" s="209"/>
      <c r="NSV103" s="209"/>
      <c r="NSW103" s="210"/>
      <c r="NSX103" s="211"/>
      <c r="NSY103" s="209"/>
      <c r="NTA103" s="208"/>
      <c r="NTF103" s="209"/>
      <c r="NTG103" s="209"/>
      <c r="NTH103" s="209"/>
      <c r="NTI103" s="210"/>
      <c r="NTJ103" s="211"/>
      <c r="NTK103" s="209"/>
      <c r="NTM103" s="208"/>
      <c r="NTR103" s="209"/>
      <c r="NTS103" s="209"/>
      <c r="NTT103" s="209"/>
      <c r="NTU103" s="210"/>
      <c r="NTV103" s="211"/>
      <c r="NTW103" s="209"/>
      <c r="NTY103" s="208"/>
      <c r="NUD103" s="209"/>
      <c r="NUE103" s="209"/>
      <c r="NUF103" s="209"/>
      <c r="NUG103" s="210"/>
      <c r="NUH103" s="211"/>
      <c r="NUI103" s="209"/>
      <c r="NUK103" s="208"/>
      <c r="NUP103" s="209"/>
      <c r="NUQ103" s="209"/>
      <c r="NUR103" s="209"/>
      <c r="NUS103" s="210"/>
      <c r="NUT103" s="211"/>
      <c r="NUU103" s="209"/>
      <c r="NUW103" s="208"/>
      <c r="NVB103" s="209"/>
      <c r="NVC103" s="209"/>
      <c r="NVD103" s="209"/>
      <c r="NVE103" s="210"/>
      <c r="NVF103" s="211"/>
      <c r="NVG103" s="209"/>
      <c r="NVI103" s="208"/>
      <c r="NVN103" s="209"/>
      <c r="NVO103" s="209"/>
      <c r="NVP103" s="209"/>
      <c r="NVQ103" s="210"/>
      <c r="NVR103" s="211"/>
      <c r="NVS103" s="209"/>
      <c r="NVU103" s="208"/>
      <c r="NVZ103" s="209"/>
      <c r="NWA103" s="209"/>
      <c r="NWB103" s="209"/>
      <c r="NWC103" s="210"/>
      <c r="NWD103" s="211"/>
      <c r="NWE103" s="209"/>
      <c r="NWG103" s="208"/>
      <c r="NWL103" s="209"/>
      <c r="NWM103" s="209"/>
      <c r="NWN103" s="209"/>
      <c r="NWO103" s="210"/>
      <c r="NWP103" s="211"/>
      <c r="NWQ103" s="209"/>
      <c r="NWS103" s="208"/>
      <c r="NWX103" s="209"/>
      <c r="NWY103" s="209"/>
      <c r="NWZ103" s="209"/>
      <c r="NXA103" s="210"/>
      <c r="NXB103" s="211"/>
      <c r="NXC103" s="209"/>
      <c r="NXE103" s="208"/>
      <c r="NXJ103" s="209"/>
      <c r="NXK103" s="209"/>
      <c r="NXL103" s="209"/>
      <c r="NXM103" s="210"/>
      <c r="NXN103" s="211"/>
      <c r="NXO103" s="209"/>
      <c r="NXQ103" s="208"/>
      <c r="NXV103" s="209"/>
      <c r="NXW103" s="209"/>
      <c r="NXX103" s="209"/>
      <c r="NXY103" s="210"/>
      <c r="NXZ103" s="211"/>
      <c r="NYA103" s="209"/>
      <c r="NYC103" s="208"/>
      <c r="NYH103" s="209"/>
      <c r="NYI103" s="209"/>
      <c r="NYJ103" s="209"/>
      <c r="NYK103" s="210"/>
      <c r="NYL103" s="211"/>
      <c r="NYM103" s="209"/>
      <c r="NYO103" s="208"/>
      <c r="NYT103" s="209"/>
      <c r="NYU103" s="209"/>
      <c r="NYV103" s="209"/>
      <c r="NYW103" s="210"/>
      <c r="NYX103" s="211"/>
      <c r="NYY103" s="209"/>
      <c r="NZA103" s="208"/>
      <c r="NZF103" s="209"/>
      <c r="NZG103" s="209"/>
      <c r="NZH103" s="209"/>
      <c r="NZI103" s="210"/>
      <c r="NZJ103" s="211"/>
      <c r="NZK103" s="209"/>
      <c r="NZM103" s="208"/>
      <c r="NZR103" s="209"/>
      <c r="NZS103" s="209"/>
      <c r="NZT103" s="209"/>
      <c r="NZU103" s="210"/>
      <c r="NZV103" s="211"/>
      <c r="NZW103" s="209"/>
      <c r="NZY103" s="208"/>
      <c r="OAD103" s="209"/>
      <c r="OAE103" s="209"/>
      <c r="OAF103" s="209"/>
      <c r="OAG103" s="210"/>
      <c r="OAH103" s="211"/>
      <c r="OAI103" s="209"/>
      <c r="OAK103" s="208"/>
      <c r="OAP103" s="209"/>
      <c r="OAQ103" s="209"/>
      <c r="OAR103" s="209"/>
      <c r="OAS103" s="210"/>
      <c r="OAT103" s="211"/>
      <c r="OAU103" s="209"/>
      <c r="OAW103" s="208"/>
      <c r="OBB103" s="209"/>
      <c r="OBC103" s="209"/>
      <c r="OBD103" s="209"/>
      <c r="OBE103" s="210"/>
      <c r="OBF103" s="211"/>
      <c r="OBG103" s="209"/>
      <c r="OBI103" s="208"/>
      <c r="OBN103" s="209"/>
      <c r="OBO103" s="209"/>
      <c r="OBP103" s="209"/>
      <c r="OBQ103" s="210"/>
      <c r="OBR103" s="211"/>
      <c r="OBS103" s="209"/>
      <c r="OBU103" s="208"/>
      <c r="OBZ103" s="209"/>
      <c r="OCA103" s="209"/>
      <c r="OCB103" s="209"/>
      <c r="OCC103" s="210"/>
      <c r="OCD103" s="211"/>
      <c r="OCE103" s="209"/>
      <c r="OCG103" s="208"/>
      <c r="OCL103" s="209"/>
      <c r="OCM103" s="209"/>
      <c r="OCN103" s="209"/>
      <c r="OCO103" s="210"/>
      <c r="OCP103" s="211"/>
      <c r="OCQ103" s="209"/>
      <c r="OCS103" s="208"/>
      <c r="OCX103" s="209"/>
      <c r="OCY103" s="209"/>
      <c r="OCZ103" s="209"/>
      <c r="ODA103" s="210"/>
      <c r="ODB103" s="211"/>
      <c r="ODC103" s="209"/>
      <c r="ODE103" s="208"/>
      <c r="ODJ103" s="209"/>
      <c r="ODK103" s="209"/>
      <c r="ODL103" s="209"/>
      <c r="ODM103" s="210"/>
      <c r="ODN103" s="211"/>
      <c r="ODO103" s="209"/>
      <c r="ODQ103" s="208"/>
      <c r="ODV103" s="209"/>
      <c r="ODW103" s="209"/>
      <c r="ODX103" s="209"/>
      <c r="ODY103" s="210"/>
      <c r="ODZ103" s="211"/>
      <c r="OEA103" s="209"/>
      <c r="OEC103" s="208"/>
      <c r="OEH103" s="209"/>
      <c r="OEI103" s="209"/>
      <c r="OEJ103" s="209"/>
      <c r="OEK103" s="210"/>
      <c r="OEL103" s="211"/>
      <c r="OEM103" s="209"/>
      <c r="OEO103" s="208"/>
      <c r="OET103" s="209"/>
      <c r="OEU103" s="209"/>
      <c r="OEV103" s="209"/>
      <c r="OEW103" s="210"/>
      <c r="OEX103" s="211"/>
      <c r="OEY103" s="209"/>
      <c r="OFA103" s="208"/>
      <c r="OFF103" s="209"/>
      <c r="OFG103" s="209"/>
      <c r="OFH103" s="209"/>
      <c r="OFI103" s="210"/>
      <c r="OFJ103" s="211"/>
      <c r="OFK103" s="209"/>
      <c r="OFM103" s="208"/>
      <c r="OFR103" s="209"/>
      <c r="OFS103" s="209"/>
      <c r="OFT103" s="209"/>
      <c r="OFU103" s="210"/>
      <c r="OFV103" s="211"/>
      <c r="OFW103" s="209"/>
      <c r="OFY103" s="208"/>
      <c r="OGD103" s="209"/>
      <c r="OGE103" s="209"/>
      <c r="OGF103" s="209"/>
      <c r="OGG103" s="210"/>
      <c r="OGH103" s="211"/>
      <c r="OGI103" s="209"/>
      <c r="OGK103" s="208"/>
      <c r="OGP103" s="209"/>
      <c r="OGQ103" s="209"/>
      <c r="OGR103" s="209"/>
      <c r="OGS103" s="210"/>
      <c r="OGT103" s="211"/>
      <c r="OGU103" s="209"/>
      <c r="OGW103" s="208"/>
      <c r="OHB103" s="209"/>
      <c r="OHC103" s="209"/>
      <c r="OHD103" s="209"/>
      <c r="OHE103" s="210"/>
      <c r="OHF103" s="211"/>
      <c r="OHG103" s="209"/>
      <c r="OHI103" s="208"/>
      <c r="OHN103" s="209"/>
      <c r="OHO103" s="209"/>
      <c r="OHP103" s="209"/>
      <c r="OHQ103" s="210"/>
      <c r="OHR103" s="211"/>
      <c r="OHS103" s="209"/>
      <c r="OHU103" s="208"/>
      <c r="OHZ103" s="209"/>
      <c r="OIA103" s="209"/>
      <c r="OIB103" s="209"/>
      <c r="OIC103" s="210"/>
      <c r="OID103" s="211"/>
      <c r="OIE103" s="209"/>
      <c r="OIG103" s="208"/>
      <c r="OIL103" s="209"/>
      <c r="OIM103" s="209"/>
      <c r="OIN103" s="209"/>
      <c r="OIO103" s="210"/>
      <c r="OIP103" s="211"/>
      <c r="OIQ103" s="209"/>
      <c r="OIS103" s="208"/>
      <c r="OIX103" s="209"/>
      <c r="OIY103" s="209"/>
      <c r="OIZ103" s="209"/>
      <c r="OJA103" s="210"/>
      <c r="OJB103" s="211"/>
      <c r="OJC103" s="209"/>
      <c r="OJE103" s="208"/>
      <c r="OJJ103" s="209"/>
      <c r="OJK103" s="209"/>
      <c r="OJL103" s="209"/>
      <c r="OJM103" s="210"/>
      <c r="OJN103" s="211"/>
      <c r="OJO103" s="209"/>
      <c r="OJQ103" s="208"/>
      <c r="OJV103" s="209"/>
      <c r="OJW103" s="209"/>
      <c r="OJX103" s="209"/>
      <c r="OJY103" s="210"/>
      <c r="OJZ103" s="211"/>
      <c r="OKA103" s="209"/>
      <c r="OKC103" s="208"/>
      <c r="OKH103" s="209"/>
      <c r="OKI103" s="209"/>
      <c r="OKJ103" s="209"/>
      <c r="OKK103" s="210"/>
      <c r="OKL103" s="211"/>
      <c r="OKM103" s="209"/>
      <c r="OKO103" s="208"/>
      <c r="OKT103" s="209"/>
      <c r="OKU103" s="209"/>
      <c r="OKV103" s="209"/>
      <c r="OKW103" s="210"/>
      <c r="OKX103" s="211"/>
      <c r="OKY103" s="209"/>
      <c r="OLA103" s="208"/>
      <c r="OLF103" s="209"/>
      <c r="OLG103" s="209"/>
      <c r="OLH103" s="209"/>
      <c r="OLI103" s="210"/>
      <c r="OLJ103" s="211"/>
      <c r="OLK103" s="209"/>
      <c r="OLM103" s="208"/>
      <c r="OLR103" s="209"/>
      <c r="OLS103" s="209"/>
      <c r="OLT103" s="209"/>
      <c r="OLU103" s="210"/>
      <c r="OLV103" s="211"/>
      <c r="OLW103" s="209"/>
      <c r="OLY103" s="208"/>
      <c r="OMD103" s="209"/>
      <c r="OME103" s="209"/>
      <c r="OMF103" s="209"/>
      <c r="OMG103" s="210"/>
      <c r="OMH103" s="211"/>
      <c r="OMI103" s="209"/>
      <c r="OMK103" s="208"/>
      <c r="OMP103" s="209"/>
      <c r="OMQ103" s="209"/>
      <c r="OMR103" s="209"/>
      <c r="OMS103" s="210"/>
      <c r="OMT103" s="211"/>
      <c r="OMU103" s="209"/>
      <c r="OMW103" s="208"/>
      <c r="ONB103" s="209"/>
      <c r="ONC103" s="209"/>
      <c r="OND103" s="209"/>
      <c r="ONE103" s="210"/>
      <c r="ONF103" s="211"/>
      <c r="ONG103" s="209"/>
      <c r="ONI103" s="208"/>
      <c r="ONN103" s="209"/>
      <c r="ONO103" s="209"/>
      <c r="ONP103" s="209"/>
      <c r="ONQ103" s="210"/>
      <c r="ONR103" s="211"/>
      <c r="ONS103" s="209"/>
      <c r="ONU103" s="208"/>
      <c r="ONZ103" s="209"/>
      <c r="OOA103" s="209"/>
      <c r="OOB103" s="209"/>
      <c r="OOC103" s="210"/>
      <c r="OOD103" s="211"/>
      <c r="OOE103" s="209"/>
      <c r="OOG103" s="208"/>
      <c r="OOL103" s="209"/>
      <c r="OOM103" s="209"/>
      <c r="OON103" s="209"/>
      <c r="OOO103" s="210"/>
      <c r="OOP103" s="211"/>
      <c r="OOQ103" s="209"/>
      <c r="OOS103" s="208"/>
      <c r="OOX103" s="209"/>
      <c r="OOY103" s="209"/>
      <c r="OOZ103" s="209"/>
      <c r="OPA103" s="210"/>
      <c r="OPB103" s="211"/>
      <c r="OPC103" s="209"/>
      <c r="OPE103" s="208"/>
      <c r="OPJ103" s="209"/>
      <c r="OPK103" s="209"/>
      <c r="OPL103" s="209"/>
      <c r="OPM103" s="210"/>
      <c r="OPN103" s="211"/>
      <c r="OPO103" s="209"/>
      <c r="OPQ103" s="208"/>
      <c r="OPV103" s="209"/>
      <c r="OPW103" s="209"/>
      <c r="OPX103" s="209"/>
      <c r="OPY103" s="210"/>
      <c r="OPZ103" s="211"/>
      <c r="OQA103" s="209"/>
      <c r="OQC103" s="208"/>
      <c r="OQH103" s="209"/>
      <c r="OQI103" s="209"/>
      <c r="OQJ103" s="209"/>
      <c r="OQK103" s="210"/>
      <c r="OQL103" s="211"/>
      <c r="OQM103" s="209"/>
      <c r="OQO103" s="208"/>
      <c r="OQT103" s="209"/>
      <c r="OQU103" s="209"/>
      <c r="OQV103" s="209"/>
      <c r="OQW103" s="210"/>
      <c r="OQX103" s="211"/>
      <c r="OQY103" s="209"/>
      <c r="ORA103" s="208"/>
      <c r="ORF103" s="209"/>
      <c r="ORG103" s="209"/>
      <c r="ORH103" s="209"/>
      <c r="ORI103" s="210"/>
      <c r="ORJ103" s="211"/>
      <c r="ORK103" s="209"/>
      <c r="ORM103" s="208"/>
      <c r="ORR103" s="209"/>
      <c r="ORS103" s="209"/>
      <c r="ORT103" s="209"/>
      <c r="ORU103" s="210"/>
      <c r="ORV103" s="211"/>
      <c r="ORW103" s="209"/>
      <c r="ORY103" s="208"/>
      <c r="OSD103" s="209"/>
      <c r="OSE103" s="209"/>
      <c r="OSF103" s="209"/>
      <c r="OSG103" s="210"/>
      <c r="OSH103" s="211"/>
      <c r="OSI103" s="209"/>
      <c r="OSK103" s="208"/>
      <c r="OSP103" s="209"/>
      <c r="OSQ103" s="209"/>
      <c r="OSR103" s="209"/>
      <c r="OSS103" s="210"/>
      <c r="OST103" s="211"/>
      <c r="OSU103" s="209"/>
      <c r="OSW103" s="208"/>
      <c r="OTB103" s="209"/>
      <c r="OTC103" s="209"/>
      <c r="OTD103" s="209"/>
      <c r="OTE103" s="210"/>
      <c r="OTF103" s="211"/>
      <c r="OTG103" s="209"/>
      <c r="OTI103" s="208"/>
      <c r="OTN103" s="209"/>
      <c r="OTO103" s="209"/>
      <c r="OTP103" s="209"/>
      <c r="OTQ103" s="210"/>
      <c r="OTR103" s="211"/>
      <c r="OTS103" s="209"/>
      <c r="OTU103" s="208"/>
      <c r="OTZ103" s="209"/>
      <c r="OUA103" s="209"/>
      <c r="OUB103" s="209"/>
      <c r="OUC103" s="210"/>
      <c r="OUD103" s="211"/>
      <c r="OUE103" s="209"/>
      <c r="OUG103" s="208"/>
      <c r="OUL103" s="209"/>
      <c r="OUM103" s="209"/>
      <c r="OUN103" s="209"/>
      <c r="OUO103" s="210"/>
      <c r="OUP103" s="211"/>
      <c r="OUQ103" s="209"/>
      <c r="OUS103" s="208"/>
      <c r="OUX103" s="209"/>
      <c r="OUY103" s="209"/>
      <c r="OUZ103" s="209"/>
      <c r="OVA103" s="210"/>
      <c r="OVB103" s="211"/>
      <c r="OVC103" s="209"/>
      <c r="OVE103" s="208"/>
      <c r="OVJ103" s="209"/>
      <c r="OVK103" s="209"/>
      <c r="OVL103" s="209"/>
      <c r="OVM103" s="210"/>
      <c r="OVN103" s="211"/>
      <c r="OVO103" s="209"/>
      <c r="OVQ103" s="208"/>
      <c r="OVV103" s="209"/>
      <c r="OVW103" s="209"/>
      <c r="OVX103" s="209"/>
      <c r="OVY103" s="210"/>
      <c r="OVZ103" s="211"/>
      <c r="OWA103" s="209"/>
      <c r="OWC103" s="208"/>
      <c r="OWH103" s="209"/>
      <c r="OWI103" s="209"/>
      <c r="OWJ103" s="209"/>
      <c r="OWK103" s="210"/>
      <c r="OWL103" s="211"/>
      <c r="OWM103" s="209"/>
      <c r="OWO103" s="208"/>
      <c r="OWT103" s="209"/>
      <c r="OWU103" s="209"/>
      <c r="OWV103" s="209"/>
      <c r="OWW103" s="210"/>
      <c r="OWX103" s="211"/>
      <c r="OWY103" s="209"/>
      <c r="OXA103" s="208"/>
      <c r="OXF103" s="209"/>
      <c r="OXG103" s="209"/>
      <c r="OXH103" s="209"/>
      <c r="OXI103" s="210"/>
      <c r="OXJ103" s="211"/>
      <c r="OXK103" s="209"/>
      <c r="OXM103" s="208"/>
      <c r="OXR103" s="209"/>
      <c r="OXS103" s="209"/>
      <c r="OXT103" s="209"/>
      <c r="OXU103" s="210"/>
      <c r="OXV103" s="211"/>
      <c r="OXW103" s="209"/>
      <c r="OXY103" s="208"/>
      <c r="OYD103" s="209"/>
      <c r="OYE103" s="209"/>
      <c r="OYF103" s="209"/>
      <c r="OYG103" s="210"/>
      <c r="OYH103" s="211"/>
      <c r="OYI103" s="209"/>
      <c r="OYK103" s="208"/>
      <c r="OYP103" s="209"/>
      <c r="OYQ103" s="209"/>
      <c r="OYR103" s="209"/>
      <c r="OYS103" s="210"/>
      <c r="OYT103" s="211"/>
      <c r="OYU103" s="209"/>
      <c r="OYW103" s="208"/>
      <c r="OZB103" s="209"/>
      <c r="OZC103" s="209"/>
      <c r="OZD103" s="209"/>
      <c r="OZE103" s="210"/>
      <c r="OZF103" s="211"/>
      <c r="OZG103" s="209"/>
      <c r="OZI103" s="208"/>
      <c r="OZN103" s="209"/>
      <c r="OZO103" s="209"/>
      <c r="OZP103" s="209"/>
      <c r="OZQ103" s="210"/>
      <c r="OZR103" s="211"/>
      <c r="OZS103" s="209"/>
      <c r="OZU103" s="208"/>
      <c r="OZZ103" s="209"/>
      <c r="PAA103" s="209"/>
      <c r="PAB103" s="209"/>
      <c r="PAC103" s="210"/>
      <c r="PAD103" s="211"/>
      <c r="PAE103" s="209"/>
      <c r="PAG103" s="208"/>
      <c r="PAL103" s="209"/>
      <c r="PAM103" s="209"/>
      <c r="PAN103" s="209"/>
      <c r="PAO103" s="210"/>
      <c r="PAP103" s="211"/>
      <c r="PAQ103" s="209"/>
      <c r="PAS103" s="208"/>
      <c r="PAX103" s="209"/>
      <c r="PAY103" s="209"/>
      <c r="PAZ103" s="209"/>
      <c r="PBA103" s="210"/>
      <c r="PBB103" s="211"/>
      <c r="PBC103" s="209"/>
      <c r="PBE103" s="208"/>
      <c r="PBJ103" s="209"/>
      <c r="PBK103" s="209"/>
      <c r="PBL103" s="209"/>
      <c r="PBM103" s="210"/>
      <c r="PBN103" s="211"/>
      <c r="PBO103" s="209"/>
      <c r="PBQ103" s="208"/>
      <c r="PBV103" s="209"/>
      <c r="PBW103" s="209"/>
      <c r="PBX103" s="209"/>
      <c r="PBY103" s="210"/>
      <c r="PBZ103" s="211"/>
      <c r="PCA103" s="209"/>
      <c r="PCC103" s="208"/>
      <c r="PCH103" s="209"/>
      <c r="PCI103" s="209"/>
      <c r="PCJ103" s="209"/>
      <c r="PCK103" s="210"/>
      <c r="PCL103" s="211"/>
      <c r="PCM103" s="209"/>
      <c r="PCO103" s="208"/>
      <c r="PCT103" s="209"/>
      <c r="PCU103" s="209"/>
      <c r="PCV103" s="209"/>
      <c r="PCW103" s="210"/>
      <c r="PCX103" s="211"/>
      <c r="PCY103" s="209"/>
      <c r="PDA103" s="208"/>
      <c r="PDF103" s="209"/>
      <c r="PDG103" s="209"/>
      <c r="PDH103" s="209"/>
      <c r="PDI103" s="210"/>
      <c r="PDJ103" s="211"/>
      <c r="PDK103" s="209"/>
      <c r="PDM103" s="208"/>
      <c r="PDR103" s="209"/>
      <c r="PDS103" s="209"/>
      <c r="PDT103" s="209"/>
      <c r="PDU103" s="210"/>
      <c r="PDV103" s="211"/>
      <c r="PDW103" s="209"/>
      <c r="PDY103" s="208"/>
      <c r="PED103" s="209"/>
      <c r="PEE103" s="209"/>
      <c r="PEF103" s="209"/>
      <c r="PEG103" s="210"/>
      <c r="PEH103" s="211"/>
      <c r="PEI103" s="209"/>
      <c r="PEK103" s="208"/>
      <c r="PEP103" s="209"/>
      <c r="PEQ103" s="209"/>
      <c r="PER103" s="209"/>
      <c r="PES103" s="210"/>
      <c r="PET103" s="211"/>
      <c r="PEU103" s="209"/>
      <c r="PEW103" s="208"/>
      <c r="PFB103" s="209"/>
      <c r="PFC103" s="209"/>
      <c r="PFD103" s="209"/>
      <c r="PFE103" s="210"/>
      <c r="PFF103" s="211"/>
      <c r="PFG103" s="209"/>
      <c r="PFI103" s="208"/>
      <c r="PFN103" s="209"/>
      <c r="PFO103" s="209"/>
      <c r="PFP103" s="209"/>
      <c r="PFQ103" s="210"/>
      <c r="PFR103" s="211"/>
      <c r="PFS103" s="209"/>
      <c r="PFU103" s="208"/>
      <c r="PFZ103" s="209"/>
      <c r="PGA103" s="209"/>
      <c r="PGB103" s="209"/>
      <c r="PGC103" s="210"/>
      <c r="PGD103" s="211"/>
      <c r="PGE103" s="209"/>
      <c r="PGG103" s="208"/>
      <c r="PGL103" s="209"/>
      <c r="PGM103" s="209"/>
      <c r="PGN103" s="209"/>
      <c r="PGO103" s="210"/>
      <c r="PGP103" s="211"/>
      <c r="PGQ103" s="209"/>
      <c r="PGS103" s="208"/>
      <c r="PGX103" s="209"/>
      <c r="PGY103" s="209"/>
      <c r="PGZ103" s="209"/>
      <c r="PHA103" s="210"/>
      <c r="PHB103" s="211"/>
      <c r="PHC103" s="209"/>
      <c r="PHE103" s="208"/>
      <c r="PHJ103" s="209"/>
      <c r="PHK103" s="209"/>
      <c r="PHL103" s="209"/>
      <c r="PHM103" s="210"/>
      <c r="PHN103" s="211"/>
      <c r="PHO103" s="209"/>
      <c r="PHQ103" s="208"/>
      <c r="PHV103" s="209"/>
      <c r="PHW103" s="209"/>
      <c r="PHX103" s="209"/>
      <c r="PHY103" s="210"/>
      <c r="PHZ103" s="211"/>
      <c r="PIA103" s="209"/>
      <c r="PIC103" s="208"/>
      <c r="PIH103" s="209"/>
      <c r="PII103" s="209"/>
      <c r="PIJ103" s="209"/>
      <c r="PIK103" s="210"/>
      <c r="PIL103" s="211"/>
      <c r="PIM103" s="209"/>
      <c r="PIO103" s="208"/>
      <c r="PIT103" s="209"/>
      <c r="PIU103" s="209"/>
      <c r="PIV103" s="209"/>
      <c r="PIW103" s="210"/>
      <c r="PIX103" s="211"/>
      <c r="PIY103" s="209"/>
      <c r="PJA103" s="208"/>
      <c r="PJF103" s="209"/>
      <c r="PJG103" s="209"/>
      <c r="PJH103" s="209"/>
      <c r="PJI103" s="210"/>
      <c r="PJJ103" s="211"/>
      <c r="PJK103" s="209"/>
      <c r="PJM103" s="208"/>
      <c r="PJR103" s="209"/>
      <c r="PJS103" s="209"/>
      <c r="PJT103" s="209"/>
      <c r="PJU103" s="210"/>
      <c r="PJV103" s="211"/>
      <c r="PJW103" s="209"/>
      <c r="PJY103" s="208"/>
      <c r="PKD103" s="209"/>
      <c r="PKE103" s="209"/>
      <c r="PKF103" s="209"/>
      <c r="PKG103" s="210"/>
      <c r="PKH103" s="211"/>
      <c r="PKI103" s="209"/>
      <c r="PKK103" s="208"/>
      <c r="PKP103" s="209"/>
      <c r="PKQ103" s="209"/>
      <c r="PKR103" s="209"/>
      <c r="PKS103" s="210"/>
      <c r="PKT103" s="211"/>
      <c r="PKU103" s="209"/>
      <c r="PKW103" s="208"/>
      <c r="PLB103" s="209"/>
      <c r="PLC103" s="209"/>
      <c r="PLD103" s="209"/>
      <c r="PLE103" s="210"/>
      <c r="PLF103" s="211"/>
      <c r="PLG103" s="209"/>
      <c r="PLI103" s="208"/>
      <c r="PLN103" s="209"/>
      <c r="PLO103" s="209"/>
      <c r="PLP103" s="209"/>
      <c r="PLQ103" s="210"/>
      <c r="PLR103" s="211"/>
      <c r="PLS103" s="209"/>
      <c r="PLU103" s="208"/>
      <c r="PLZ103" s="209"/>
      <c r="PMA103" s="209"/>
      <c r="PMB103" s="209"/>
      <c r="PMC103" s="210"/>
      <c r="PMD103" s="211"/>
      <c r="PME103" s="209"/>
      <c r="PMG103" s="208"/>
      <c r="PML103" s="209"/>
      <c r="PMM103" s="209"/>
      <c r="PMN103" s="209"/>
      <c r="PMO103" s="210"/>
      <c r="PMP103" s="211"/>
      <c r="PMQ103" s="209"/>
      <c r="PMS103" s="208"/>
      <c r="PMX103" s="209"/>
      <c r="PMY103" s="209"/>
      <c r="PMZ103" s="209"/>
      <c r="PNA103" s="210"/>
      <c r="PNB103" s="211"/>
      <c r="PNC103" s="209"/>
      <c r="PNE103" s="208"/>
      <c r="PNJ103" s="209"/>
      <c r="PNK103" s="209"/>
      <c r="PNL103" s="209"/>
      <c r="PNM103" s="210"/>
      <c r="PNN103" s="211"/>
      <c r="PNO103" s="209"/>
      <c r="PNQ103" s="208"/>
      <c r="PNV103" s="209"/>
      <c r="PNW103" s="209"/>
      <c r="PNX103" s="209"/>
      <c r="PNY103" s="210"/>
      <c r="PNZ103" s="211"/>
      <c r="POA103" s="209"/>
      <c r="POC103" s="208"/>
      <c r="POH103" s="209"/>
      <c r="POI103" s="209"/>
      <c r="POJ103" s="209"/>
      <c r="POK103" s="210"/>
      <c r="POL103" s="211"/>
      <c r="POM103" s="209"/>
      <c r="POO103" s="208"/>
      <c r="POT103" s="209"/>
      <c r="POU103" s="209"/>
      <c r="POV103" s="209"/>
      <c r="POW103" s="210"/>
      <c r="POX103" s="211"/>
      <c r="POY103" s="209"/>
      <c r="PPA103" s="208"/>
      <c r="PPF103" s="209"/>
      <c r="PPG103" s="209"/>
      <c r="PPH103" s="209"/>
      <c r="PPI103" s="210"/>
      <c r="PPJ103" s="211"/>
      <c r="PPK103" s="209"/>
      <c r="PPM103" s="208"/>
      <c r="PPR103" s="209"/>
      <c r="PPS103" s="209"/>
      <c r="PPT103" s="209"/>
      <c r="PPU103" s="210"/>
      <c r="PPV103" s="211"/>
      <c r="PPW103" s="209"/>
      <c r="PPY103" s="208"/>
      <c r="PQD103" s="209"/>
      <c r="PQE103" s="209"/>
      <c r="PQF103" s="209"/>
      <c r="PQG103" s="210"/>
      <c r="PQH103" s="211"/>
      <c r="PQI103" s="209"/>
      <c r="PQK103" s="208"/>
      <c r="PQP103" s="209"/>
      <c r="PQQ103" s="209"/>
      <c r="PQR103" s="209"/>
      <c r="PQS103" s="210"/>
      <c r="PQT103" s="211"/>
      <c r="PQU103" s="209"/>
      <c r="PQW103" s="208"/>
      <c r="PRB103" s="209"/>
      <c r="PRC103" s="209"/>
      <c r="PRD103" s="209"/>
      <c r="PRE103" s="210"/>
      <c r="PRF103" s="211"/>
      <c r="PRG103" s="209"/>
      <c r="PRI103" s="208"/>
      <c r="PRN103" s="209"/>
      <c r="PRO103" s="209"/>
      <c r="PRP103" s="209"/>
      <c r="PRQ103" s="210"/>
      <c r="PRR103" s="211"/>
      <c r="PRS103" s="209"/>
      <c r="PRU103" s="208"/>
      <c r="PRZ103" s="209"/>
      <c r="PSA103" s="209"/>
      <c r="PSB103" s="209"/>
      <c r="PSC103" s="210"/>
      <c r="PSD103" s="211"/>
      <c r="PSE103" s="209"/>
      <c r="PSG103" s="208"/>
      <c r="PSL103" s="209"/>
      <c r="PSM103" s="209"/>
      <c r="PSN103" s="209"/>
      <c r="PSO103" s="210"/>
      <c r="PSP103" s="211"/>
      <c r="PSQ103" s="209"/>
      <c r="PSS103" s="208"/>
      <c r="PSX103" s="209"/>
      <c r="PSY103" s="209"/>
      <c r="PSZ103" s="209"/>
      <c r="PTA103" s="210"/>
      <c r="PTB103" s="211"/>
      <c r="PTC103" s="209"/>
      <c r="PTE103" s="208"/>
      <c r="PTJ103" s="209"/>
      <c r="PTK103" s="209"/>
      <c r="PTL103" s="209"/>
      <c r="PTM103" s="210"/>
      <c r="PTN103" s="211"/>
      <c r="PTO103" s="209"/>
      <c r="PTQ103" s="208"/>
      <c r="PTV103" s="209"/>
      <c r="PTW103" s="209"/>
      <c r="PTX103" s="209"/>
      <c r="PTY103" s="210"/>
      <c r="PTZ103" s="211"/>
      <c r="PUA103" s="209"/>
      <c r="PUC103" s="208"/>
      <c r="PUH103" s="209"/>
      <c r="PUI103" s="209"/>
      <c r="PUJ103" s="209"/>
      <c r="PUK103" s="210"/>
      <c r="PUL103" s="211"/>
      <c r="PUM103" s="209"/>
      <c r="PUO103" s="208"/>
      <c r="PUT103" s="209"/>
      <c r="PUU103" s="209"/>
      <c r="PUV103" s="209"/>
      <c r="PUW103" s="210"/>
      <c r="PUX103" s="211"/>
      <c r="PUY103" s="209"/>
      <c r="PVA103" s="208"/>
      <c r="PVF103" s="209"/>
      <c r="PVG103" s="209"/>
      <c r="PVH103" s="209"/>
      <c r="PVI103" s="210"/>
      <c r="PVJ103" s="211"/>
      <c r="PVK103" s="209"/>
      <c r="PVM103" s="208"/>
      <c r="PVR103" s="209"/>
      <c r="PVS103" s="209"/>
      <c r="PVT103" s="209"/>
      <c r="PVU103" s="210"/>
      <c r="PVV103" s="211"/>
      <c r="PVW103" s="209"/>
      <c r="PVY103" s="208"/>
      <c r="PWD103" s="209"/>
      <c r="PWE103" s="209"/>
      <c r="PWF103" s="209"/>
      <c r="PWG103" s="210"/>
      <c r="PWH103" s="211"/>
      <c r="PWI103" s="209"/>
      <c r="PWK103" s="208"/>
      <c r="PWP103" s="209"/>
      <c r="PWQ103" s="209"/>
      <c r="PWR103" s="209"/>
      <c r="PWS103" s="210"/>
      <c r="PWT103" s="211"/>
      <c r="PWU103" s="209"/>
      <c r="PWW103" s="208"/>
      <c r="PXB103" s="209"/>
      <c r="PXC103" s="209"/>
      <c r="PXD103" s="209"/>
      <c r="PXE103" s="210"/>
      <c r="PXF103" s="211"/>
      <c r="PXG103" s="209"/>
      <c r="PXI103" s="208"/>
      <c r="PXN103" s="209"/>
      <c r="PXO103" s="209"/>
      <c r="PXP103" s="209"/>
      <c r="PXQ103" s="210"/>
      <c r="PXR103" s="211"/>
      <c r="PXS103" s="209"/>
      <c r="PXU103" s="208"/>
      <c r="PXZ103" s="209"/>
      <c r="PYA103" s="209"/>
      <c r="PYB103" s="209"/>
      <c r="PYC103" s="210"/>
      <c r="PYD103" s="211"/>
      <c r="PYE103" s="209"/>
      <c r="PYG103" s="208"/>
      <c r="PYL103" s="209"/>
      <c r="PYM103" s="209"/>
      <c r="PYN103" s="209"/>
      <c r="PYO103" s="210"/>
      <c r="PYP103" s="211"/>
      <c r="PYQ103" s="209"/>
      <c r="PYS103" s="208"/>
      <c r="PYX103" s="209"/>
      <c r="PYY103" s="209"/>
      <c r="PYZ103" s="209"/>
      <c r="PZA103" s="210"/>
      <c r="PZB103" s="211"/>
      <c r="PZC103" s="209"/>
      <c r="PZE103" s="208"/>
      <c r="PZJ103" s="209"/>
      <c r="PZK103" s="209"/>
      <c r="PZL103" s="209"/>
      <c r="PZM103" s="210"/>
      <c r="PZN103" s="211"/>
      <c r="PZO103" s="209"/>
      <c r="PZQ103" s="208"/>
      <c r="PZV103" s="209"/>
      <c r="PZW103" s="209"/>
      <c r="PZX103" s="209"/>
      <c r="PZY103" s="210"/>
      <c r="PZZ103" s="211"/>
      <c r="QAA103" s="209"/>
      <c r="QAC103" s="208"/>
      <c r="QAH103" s="209"/>
      <c r="QAI103" s="209"/>
      <c r="QAJ103" s="209"/>
      <c r="QAK103" s="210"/>
      <c r="QAL103" s="211"/>
      <c r="QAM103" s="209"/>
      <c r="QAO103" s="208"/>
      <c r="QAT103" s="209"/>
      <c r="QAU103" s="209"/>
      <c r="QAV103" s="209"/>
      <c r="QAW103" s="210"/>
      <c r="QAX103" s="211"/>
      <c r="QAY103" s="209"/>
      <c r="QBA103" s="208"/>
      <c r="QBF103" s="209"/>
      <c r="QBG103" s="209"/>
      <c r="QBH103" s="209"/>
      <c r="QBI103" s="210"/>
      <c r="QBJ103" s="211"/>
      <c r="QBK103" s="209"/>
      <c r="QBM103" s="208"/>
      <c r="QBR103" s="209"/>
      <c r="QBS103" s="209"/>
      <c r="QBT103" s="209"/>
      <c r="QBU103" s="210"/>
      <c r="QBV103" s="211"/>
      <c r="QBW103" s="209"/>
      <c r="QBY103" s="208"/>
      <c r="QCD103" s="209"/>
      <c r="QCE103" s="209"/>
      <c r="QCF103" s="209"/>
      <c r="QCG103" s="210"/>
      <c r="QCH103" s="211"/>
      <c r="QCI103" s="209"/>
      <c r="QCK103" s="208"/>
      <c r="QCP103" s="209"/>
      <c r="QCQ103" s="209"/>
      <c r="QCR103" s="209"/>
      <c r="QCS103" s="210"/>
      <c r="QCT103" s="211"/>
      <c r="QCU103" s="209"/>
      <c r="QCW103" s="208"/>
      <c r="QDB103" s="209"/>
      <c r="QDC103" s="209"/>
      <c r="QDD103" s="209"/>
      <c r="QDE103" s="210"/>
      <c r="QDF103" s="211"/>
      <c r="QDG103" s="209"/>
      <c r="QDI103" s="208"/>
      <c r="QDN103" s="209"/>
      <c r="QDO103" s="209"/>
      <c r="QDP103" s="209"/>
      <c r="QDQ103" s="210"/>
      <c r="QDR103" s="211"/>
      <c r="QDS103" s="209"/>
      <c r="QDU103" s="208"/>
      <c r="QDZ103" s="209"/>
      <c r="QEA103" s="209"/>
      <c r="QEB103" s="209"/>
      <c r="QEC103" s="210"/>
      <c r="QED103" s="211"/>
      <c r="QEE103" s="209"/>
      <c r="QEG103" s="208"/>
      <c r="QEL103" s="209"/>
      <c r="QEM103" s="209"/>
      <c r="QEN103" s="209"/>
      <c r="QEO103" s="210"/>
      <c r="QEP103" s="211"/>
      <c r="QEQ103" s="209"/>
      <c r="QES103" s="208"/>
      <c r="QEX103" s="209"/>
      <c r="QEY103" s="209"/>
      <c r="QEZ103" s="209"/>
      <c r="QFA103" s="210"/>
      <c r="QFB103" s="211"/>
      <c r="QFC103" s="209"/>
      <c r="QFE103" s="208"/>
      <c r="QFJ103" s="209"/>
      <c r="QFK103" s="209"/>
      <c r="QFL103" s="209"/>
      <c r="QFM103" s="210"/>
      <c r="QFN103" s="211"/>
      <c r="QFO103" s="209"/>
      <c r="QFQ103" s="208"/>
      <c r="QFV103" s="209"/>
      <c r="QFW103" s="209"/>
      <c r="QFX103" s="209"/>
      <c r="QFY103" s="210"/>
      <c r="QFZ103" s="211"/>
      <c r="QGA103" s="209"/>
      <c r="QGC103" s="208"/>
      <c r="QGH103" s="209"/>
      <c r="QGI103" s="209"/>
      <c r="QGJ103" s="209"/>
      <c r="QGK103" s="210"/>
      <c r="QGL103" s="211"/>
      <c r="QGM103" s="209"/>
      <c r="QGO103" s="208"/>
      <c r="QGT103" s="209"/>
      <c r="QGU103" s="209"/>
      <c r="QGV103" s="209"/>
      <c r="QGW103" s="210"/>
      <c r="QGX103" s="211"/>
      <c r="QGY103" s="209"/>
      <c r="QHA103" s="208"/>
      <c r="QHF103" s="209"/>
      <c r="QHG103" s="209"/>
      <c r="QHH103" s="209"/>
      <c r="QHI103" s="210"/>
      <c r="QHJ103" s="211"/>
      <c r="QHK103" s="209"/>
      <c r="QHM103" s="208"/>
      <c r="QHR103" s="209"/>
      <c r="QHS103" s="209"/>
      <c r="QHT103" s="209"/>
      <c r="QHU103" s="210"/>
      <c r="QHV103" s="211"/>
      <c r="QHW103" s="209"/>
      <c r="QHY103" s="208"/>
      <c r="QID103" s="209"/>
      <c r="QIE103" s="209"/>
      <c r="QIF103" s="209"/>
      <c r="QIG103" s="210"/>
      <c r="QIH103" s="211"/>
      <c r="QII103" s="209"/>
      <c r="QIK103" s="208"/>
      <c r="QIP103" s="209"/>
      <c r="QIQ103" s="209"/>
      <c r="QIR103" s="209"/>
      <c r="QIS103" s="210"/>
      <c r="QIT103" s="211"/>
      <c r="QIU103" s="209"/>
      <c r="QIW103" s="208"/>
      <c r="QJB103" s="209"/>
      <c r="QJC103" s="209"/>
      <c r="QJD103" s="209"/>
      <c r="QJE103" s="210"/>
      <c r="QJF103" s="211"/>
      <c r="QJG103" s="209"/>
      <c r="QJI103" s="208"/>
      <c r="QJN103" s="209"/>
      <c r="QJO103" s="209"/>
      <c r="QJP103" s="209"/>
      <c r="QJQ103" s="210"/>
      <c r="QJR103" s="211"/>
      <c r="QJS103" s="209"/>
      <c r="QJU103" s="208"/>
      <c r="QJZ103" s="209"/>
      <c r="QKA103" s="209"/>
      <c r="QKB103" s="209"/>
      <c r="QKC103" s="210"/>
      <c r="QKD103" s="211"/>
      <c r="QKE103" s="209"/>
      <c r="QKG103" s="208"/>
      <c r="QKL103" s="209"/>
      <c r="QKM103" s="209"/>
      <c r="QKN103" s="209"/>
      <c r="QKO103" s="210"/>
      <c r="QKP103" s="211"/>
      <c r="QKQ103" s="209"/>
      <c r="QKS103" s="208"/>
      <c r="QKX103" s="209"/>
      <c r="QKY103" s="209"/>
      <c r="QKZ103" s="209"/>
      <c r="QLA103" s="210"/>
      <c r="QLB103" s="211"/>
      <c r="QLC103" s="209"/>
      <c r="QLE103" s="208"/>
      <c r="QLJ103" s="209"/>
      <c r="QLK103" s="209"/>
      <c r="QLL103" s="209"/>
      <c r="QLM103" s="210"/>
      <c r="QLN103" s="211"/>
      <c r="QLO103" s="209"/>
      <c r="QLQ103" s="208"/>
      <c r="QLV103" s="209"/>
      <c r="QLW103" s="209"/>
      <c r="QLX103" s="209"/>
      <c r="QLY103" s="210"/>
      <c r="QLZ103" s="211"/>
      <c r="QMA103" s="209"/>
      <c r="QMC103" s="208"/>
      <c r="QMH103" s="209"/>
      <c r="QMI103" s="209"/>
      <c r="QMJ103" s="209"/>
      <c r="QMK103" s="210"/>
      <c r="QML103" s="211"/>
      <c r="QMM103" s="209"/>
      <c r="QMO103" s="208"/>
      <c r="QMT103" s="209"/>
      <c r="QMU103" s="209"/>
      <c r="QMV103" s="209"/>
      <c r="QMW103" s="210"/>
      <c r="QMX103" s="211"/>
      <c r="QMY103" s="209"/>
      <c r="QNA103" s="208"/>
      <c r="QNF103" s="209"/>
      <c r="QNG103" s="209"/>
      <c r="QNH103" s="209"/>
      <c r="QNI103" s="210"/>
      <c r="QNJ103" s="211"/>
      <c r="QNK103" s="209"/>
      <c r="QNM103" s="208"/>
      <c r="QNR103" s="209"/>
      <c r="QNS103" s="209"/>
      <c r="QNT103" s="209"/>
      <c r="QNU103" s="210"/>
      <c r="QNV103" s="211"/>
      <c r="QNW103" s="209"/>
      <c r="QNY103" s="208"/>
      <c r="QOD103" s="209"/>
      <c r="QOE103" s="209"/>
      <c r="QOF103" s="209"/>
      <c r="QOG103" s="210"/>
      <c r="QOH103" s="211"/>
      <c r="QOI103" s="209"/>
      <c r="QOK103" s="208"/>
      <c r="QOP103" s="209"/>
      <c r="QOQ103" s="209"/>
      <c r="QOR103" s="209"/>
      <c r="QOS103" s="210"/>
      <c r="QOT103" s="211"/>
      <c r="QOU103" s="209"/>
      <c r="QOW103" s="208"/>
      <c r="QPB103" s="209"/>
      <c r="QPC103" s="209"/>
      <c r="QPD103" s="209"/>
      <c r="QPE103" s="210"/>
      <c r="QPF103" s="211"/>
      <c r="QPG103" s="209"/>
      <c r="QPI103" s="208"/>
      <c r="QPN103" s="209"/>
      <c r="QPO103" s="209"/>
      <c r="QPP103" s="209"/>
      <c r="QPQ103" s="210"/>
      <c r="QPR103" s="211"/>
      <c r="QPS103" s="209"/>
      <c r="QPU103" s="208"/>
      <c r="QPZ103" s="209"/>
      <c r="QQA103" s="209"/>
      <c r="QQB103" s="209"/>
      <c r="QQC103" s="210"/>
      <c r="QQD103" s="211"/>
      <c r="QQE103" s="209"/>
      <c r="QQG103" s="208"/>
      <c r="QQL103" s="209"/>
      <c r="QQM103" s="209"/>
      <c r="QQN103" s="209"/>
      <c r="QQO103" s="210"/>
      <c r="QQP103" s="211"/>
      <c r="QQQ103" s="209"/>
      <c r="QQS103" s="208"/>
      <c r="QQX103" s="209"/>
      <c r="QQY103" s="209"/>
      <c r="QQZ103" s="209"/>
      <c r="QRA103" s="210"/>
      <c r="QRB103" s="211"/>
      <c r="QRC103" s="209"/>
      <c r="QRE103" s="208"/>
      <c r="QRJ103" s="209"/>
      <c r="QRK103" s="209"/>
      <c r="QRL103" s="209"/>
      <c r="QRM103" s="210"/>
      <c r="QRN103" s="211"/>
      <c r="QRO103" s="209"/>
      <c r="QRQ103" s="208"/>
      <c r="QRV103" s="209"/>
      <c r="QRW103" s="209"/>
      <c r="QRX103" s="209"/>
      <c r="QRY103" s="210"/>
      <c r="QRZ103" s="211"/>
      <c r="QSA103" s="209"/>
      <c r="QSC103" s="208"/>
      <c r="QSH103" s="209"/>
      <c r="QSI103" s="209"/>
      <c r="QSJ103" s="209"/>
      <c r="QSK103" s="210"/>
      <c r="QSL103" s="211"/>
      <c r="QSM103" s="209"/>
      <c r="QSO103" s="208"/>
      <c r="QST103" s="209"/>
      <c r="QSU103" s="209"/>
      <c r="QSV103" s="209"/>
      <c r="QSW103" s="210"/>
      <c r="QSX103" s="211"/>
      <c r="QSY103" s="209"/>
      <c r="QTA103" s="208"/>
      <c r="QTF103" s="209"/>
      <c r="QTG103" s="209"/>
      <c r="QTH103" s="209"/>
      <c r="QTI103" s="210"/>
      <c r="QTJ103" s="211"/>
      <c r="QTK103" s="209"/>
      <c r="QTM103" s="208"/>
      <c r="QTR103" s="209"/>
      <c r="QTS103" s="209"/>
      <c r="QTT103" s="209"/>
      <c r="QTU103" s="210"/>
      <c r="QTV103" s="211"/>
      <c r="QTW103" s="209"/>
      <c r="QTY103" s="208"/>
      <c r="QUD103" s="209"/>
      <c r="QUE103" s="209"/>
      <c r="QUF103" s="209"/>
      <c r="QUG103" s="210"/>
      <c r="QUH103" s="211"/>
      <c r="QUI103" s="209"/>
      <c r="QUK103" s="208"/>
      <c r="QUP103" s="209"/>
      <c r="QUQ103" s="209"/>
      <c r="QUR103" s="209"/>
      <c r="QUS103" s="210"/>
      <c r="QUT103" s="211"/>
      <c r="QUU103" s="209"/>
      <c r="QUW103" s="208"/>
      <c r="QVB103" s="209"/>
      <c r="QVC103" s="209"/>
      <c r="QVD103" s="209"/>
      <c r="QVE103" s="210"/>
      <c r="QVF103" s="211"/>
      <c r="QVG103" s="209"/>
      <c r="QVI103" s="208"/>
      <c r="QVN103" s="209"/>
      <c r="QVO103" s="209"/>
      <c r="QVP103" s="209"/>
      <c r="QVQ103" s="210"/>
      <c r="QVR103" s="211"/>
      <c r="QVS103" s="209"/>
      <c r="QVU103" s="208"/>
      <c r="QVZ103" s="209"/>
      <c r="QWA103" s="209"/>
      <c r="QWB103" s="209"/>
      <c r="QWC103" s="210"/>
      <c r="QWD103" s="211"/>
      <c r="QWE103" s="209"/>
      <c r="QWG103" s="208"/>
      <c r="QWL103" s="209"/>
      <c r="QWM103" s="209"/>
      <c r="QWN103" s="209"/>
      <c r="QWO103" s="210"/>
      <c r="QWP103" s="211"/>
      <c r="QWQ103" s="209"/>
      <c r="QWS103" s="208"/>
      <c r="QWX103" s="209"/>
      <c r="QWY103" s="209"/>
      <c r="QWZ103" s="209"/>
      <c r="QXA103" s="210"/>
      <c r="QXB103" s="211"/>
      <c r="QXC103" s="209"/>
      <c r="QXE103" s="208"/>
      <c r="QXJ103" s="209"/>
      <c r="QXK103" s="209"/>
      <c r="QXL103" s="209"/>
      <c r="QXM103" s="210"/>
      <c r="QXN103" s="211"/>
      <c r="QXO103" s="209"/>
      <c r="QXQ103" s="208"/>
      <c r="QXV103" s="209"/>
      <c r="QXW103" s="209"/>
      <c r="QXX103" s="209"/>
      <c r="QXY103" s="210"/>
      <c r="QXZ103" s="211"/>
      <c r="QYA103" s="209"/>
      <c r="QYC103" s="208"/>
      <c r="QYH103" s="209"/>
      <c r="QYI103" s="209"/>
      <c r="QYJ103" s="209"/>
      <c r="QYK103" s="210"/>
      <c r="QYL103" s="211"/>
      <c r="QYM103" s="209"/>
      <c r="QYO103" s="208"/>
      <c r="QYT103" s="209"/>
      <c r="QYU103" s="209"/>
      <c r="QYV103" s="209"/>
      <c r="QYW103" s="210"/>
      <c r="QYX103" s="211"/>
      <c r="QYY103" s="209"/>
      <c r="QZA103" s="208"/>
      <c r="QZF103" s="209"/>
      <c r="QZG103" s="209"/>
      <c r="QZH103" s="209"/>
      <c r="QZI103" s="210"/>
      <c r="QZJ103" s="211"/>
      <c r="QZK103" s="209"/>
      <c r="QZM103" s="208"/>
      <c r="QZR103" s="209"/>
      <c r="QZS103" s="209"/>
      <c r="QZT103" s="209"/>
      <c r="QZU103" s="210"/>
      <c r="QZV103" s="211"/>
      <c r="QZW103" s="209"/>
      <c r="QZY103" s="208"/>
      <c r="RAD103" s="209"/>
      <c r="RAE103" s="209"/>
      <c r="RAF103" s="209"/>
      <c r="RAG103" s="210"/>
      <c r="RAH103" s="211"/>
      <c r="RAI103" s="209"/>
      <c r="RAK103" s="208"/>
      <c r="RAP103" s="209"/>
      <c r="RAQ103" s="209"/>
      <c r="RAR103" s="209"/>
      <c r="RAS103" s="210"/>
      <c r="RAT103" s="211"/>
      <c r="RAU103" s="209"/>
      <c r="RAW103" s="208"/>
      <c r="RBB103" s="209"/>
      <c r="RBC103" s="209"/>
      <c r="RBD103" s="209"/>
      <c r="RBE103" s="210"/>
      <c r="RBF103" s="211"/>
      <c r="RBG103" s="209"/>
      <c r="RBI103" s="208"/>
      <c r="RBN103" s="209"/>
      <c r="RBO103" s="209"/>
      <c r="RBP103" s="209"/>
      <c r="RBQ103" s="210"/>
      <c r="RBR103" s="211"/>
      <c r="RBS103" s="209"/>
      <c r="RBU103" s="208"/>
      <c r="RBZ103" s="209"/>
      <c r="RCA103" s="209"/>
      <c r="RCB103" s="209"/>
      <c r="RCC103" s="210"/>
      <c r="RCD103" s="211"/>
      <c r="RCE103" s="209"/>
      <c r="RCG103" s="208"/>
      <c r="RCL103" s="209"/>
      <c r="RCM103" s="209"/>
      <c r="RCN103" s="209"/>
      <c r="RCO103" s="210"/>
      <c r="RCP103" s="211"/>
      <c r="RCQ103" s="209"/>
      <c r="RCS103" s="208"/>
      <c r="RCX103" s="209"/>
      <c r="RCY103" s="209"/>
      <c r="RCZ103" s="209"/>
      <c r="RDA103" s="210"/>
      <c r="RDB103" s="211"/>
      <c r="RDC103" s="209"/>
      <c r="RDE103" s="208"/>
      <c r="RDJ103" s="209"/>
      <c r="RDK103" s="209"/>
      <c r="RDL103" s="209"/>
      <c r="RDM103" s="210"/>
      <c r="RDN103" s="211"/>
      <c r="RDO103" s="209"/>
      <c r="RDQ103" s="208"/>
      <c r="RDV103" s="209"/>
      <c r="RDW103" s="209"/>
      <c r="RDX103" s="209"/>
      <c r="RDY103" s="210"/>
      <c r="RDZ103" s="211"/>
      <c r="REA103" s="209"/>
      <c r="REC103" s="208"/>
      <c r="REH103" s="209"/>
      <c r="REI103" s="209"/>
      <c r="REJ103" s="209"/>
      <c r="REK103" s="210"/>
      <c r="REL103" s="211"/>
      <c r="REM103" s="209"/>
      <c r="REO103" s="208"/>
      <c r="RET103" s="209"/>
      <c r="REU103" s="209"/>
      <c r="REV103" s="209"/>
      <c r="REW103" s="210"/>
      <c r="REX103" s="211"/>
      <c r="REY103" s="209"/>
      <c r="RFA103" s="208"/>
      <c r="RFF103" s="209"/>
      <c r="RFG103" s="209"/>
      <c r="RFH103" s="209"/>
      <c r="RFI103" s="210"/>
      <c r="RFJ103" s="211"/>
      <c r="RFK103" s="209"/>
      <c r="RFM103" s="208"/>
      <c r="RFR103" s="209"/>
      <c r="RFS103" s="209"/>
      <c r="RFT103" s="209"/>
      <c r="RFU103" s="210"/>
      <c r="RFV103" s="211"/>
      <c r="RFW103" s="209"/>
      <c r="RFY103" s="208"/>
      <c r="RGD103" s="209"/>
      <c r="RGE103" s="209"/>
      <c r="RGF103" s="209"/>
      <c r="RGG103" s="210"/>
      <c r="RGH103" s="211"/>
      <c r="RGI103" s="209"/>
      <c r="RGK103" s="208"/>
      <c r="RGP103" s="209"/>
      <c r="RGQ103" s="209"/>
      <c r="RGR103" s="209"/>
      <c r="RGS103" s="210"/>
      <c r="RGT103" s="211"/>
      <c r="RGU103" s="209"/>
      <c r="RGW103" s="208"/>
      <c r="RHB103" s="209"/>
      <c r="RHC103" s="209"/>
      <c r="RHD103" s="209"/>
      <c r="RHE103" s="210"/>
      <c r="RHF103" s="211"/>
      <c r="RHG103" s="209"/>
      <c r="RHI103" s="208"/>
      <c r="RHN103" s="209"/>
      <c r="RHO103" s="209"/>
      <c r="RHP103" s="209"/>
      <c r="RHQ103" s="210"/>
      <c r="RHR103" s="211"/>
      <c r="RHS103" s="209"/>
      <c r="RHU103" s="208"/>
      <c r="RHZ103" s="209"/>
      <c r="RIA103" s="209"/>
      <c r="RIB103" s="209"/>
      <c r="RIC103" s="210"/>
      <c r="RID103" s="211"/>
      <c r="RIE103" s="209"/>
      <c r="RIG103" s="208"/>
      <c r="RIL103" s="209"/>
      <c r="RIM103" s="209"/>
      <c r="RIN103" s="209"/>
      <c r="RIO103" s="210"/>
      <c r="RIP103" s="211"/>
      <c r="RIQ103" s="209"/>
      <c r="RIS103" s="208"/>
      <c r="RIX103" s="209"/>
      <c r="RIY103" s="209"/>
      <c r="RIZ103" s="209"/>
      <c r="RJA103" s="210"/>
      <c r="RJB103" s="211"/>
      <c r="RJC103" s="209"/>
      <c r="RJE103" s="208"/>
      <c r="RJJ103" s="209"/>
      <c r="RJK103" s="209"/>
      <c r="RJL103" s="209"/>
      <c r="RJM103" s="210"/>
      <c r="RJN103" s="211"/>
      <c r="RJO103" s="209"/>
      <c r="RJQ103" s="208"/>
      <c r="RJV103" s="209"/>
      <c r="RJW103" s="209"/>
      <c r="RJX103" s="209"/>
      <c r="RJY103" s="210"/>
      <c r="RJZ103" s="211"/>
      <c r="RKA103" s="209"/>
      <c r="RKC103" s="208"/>
      <c r="RKH103" s="209"/>
      <c r="RKI103" s="209"/>
      <c r="RKJ103" s="209"/>
      <c r="RKK103" s="210"/>
      <c r="RKL103" s="211"/>
      <c r="RKM103" s="209"/>
      <c r="RKO103" s="208"/>
      <c r="RKT103" s="209"/>
      <c r="RKU103" s="209"/>
      <c r="RKV103" s="209"/>
      <c r="RKW103" s="210"/>
      <c r="RKX103" s="211"/>
      <c r="RKY103" s="209"/>
      <c r="RLA103" s="208"/>
      <c r="RLF103" s="209"/>
      <c r="RLG103" s="209"/>
      <c r="RLH103" s="209"/>
      <c r="RLI103" s="210"/>
      <c r="RLJ103" s="211"/>
      <c r="RLK103" s="209"/>
      <c r="RLM103" s="208"/>
      <c r="RLR103" s="209"/>
      <c r="RLS103" s="209"/>
      <c r="RLT103" s="209"/>
      <c r="RLU103" s="210"/>
      <c r="RLV103" s="211"/>
      <c r="RLW103" s="209"/>
      <c r="RLY103" s="208"/>
      <c r="RMD103" s="209"/>
      <c r="RME103" s="209"/>
      <c r="RMF103" s="209"/>
      <c r="RMG103" s="210"/>
      <c r="RMH103" s="211"/>
      <c r="RMI103" s="209"/>
      <c r="RMK103" s="208"/>
      <c r="RMP103" s="209"/>
      <c r="RMQ103" s="209"/>
      <c r="RMR103" s="209"/>
      <c r="RMS103" s="210"/>
      <c r="RMT103" s="211"/>
      <c r="RMU103" s="209"/>
      <c r="RMW103" s="208"/>
      <c r="RNB103" s="209"/>
      <c r="RNC103" s="209"/>
      <c r="RND103" s="209"/>
      <c r="RNE103" s="210"/>
      <c r="RNF103" s="211"/>
      <c r="RNG103" s="209"/>
      <c r="RNI103" s="208"/>
      <c r="RNN103" s="209"/>
      <c r="RNO103" s="209"/>
      <c r="RNP103" s="209"/>
      <c r="RNQ103" s="210"/>
      <c r="RNR103" s="211"/>
      <c r="RNS103" s="209"/>
      <c r="RNU103" s="208"/>
      <c r="RNZ103" s="209"/>
      <c r="ROA103" s="209"/>
      <c r="ROB103" s="209"/>
      <c r="ROC103" s="210"/>
      <c r="ROD103" s="211"/>
      <c r="ROE103" s="209"/>
      <c r="ROG103" s="208"/>
      <c r="ROL103" s="209"/>
      <c r="ROM103" s="209"/>
      <c r="RON103" s="209"/>
      <c r="ROO103" s="210"/>
      <c r="ROP103" s="211"/>
      <c r="ROQ103" s="209"/>
      <c r="ROS103" s="208"/>
      <c r="ROX103" s="209"/>
      <c r="ROY103" s="209"/>
      <c r="ROZ103" s="209"/>
      <c r="RPA103" s="210"/>
      <c r="RPB103" s="211"/>
      <c r="RPC103" s="209"/>
      <c r="RPE103" s="208"/>
      <c r="RPJ103" s="209"/>
      <c r="RPK103" s="209"/>
      <c r="RPL103" s="209"/>
      <c r="RPM103" s="210"/>
      <c r="RPN103" s="211"/>
      <c r="RPO103" s="209"/>
      <c r="RPQ103" s="208"/>
      <c r="RPV103" s="209"/>
      <c r="RPW103" s="209"/>
      <c r="RPX103" s="209"/>
      <c r="RPY103" s="210"/>
      <c r="RPZ103" s="211"/>
      <c r="RQA103" s="209"/>
      <c r="RQC103" s="208"/>
      <c r="RQH103" s="209"/>
      <c r="RQI103" s="209"/>
      <c r="RQJ103" s="209"/>
      <c r="RQK103" s="210"/>
      <c r="RQL103" s="211"/>
      <c r="RQM103" s="209"/>
      <c r="RQO103" s="208"/>
      <c r="RQT103" s="209"/>
      <c r="RQU103" s="209"/>
      <c r="RQV103" s="209"/>
      <c r="RQW103" s="210"/>
      <c r="RQX103" s="211"/>
      <c r="RQY103" s="209"/>
      <c r="RRA103" s="208"/>
      <c r="RRF103" s="209"/>
      <c r="RRG103" s="209"/>
      <c r="RRH103" s="209"/>
      <c r="RRI103" s="210"/>
      <c r="RRJ103" s="211"/>
      <c r="RRK103" s="209"/>
      <c r="RRM103" s="208"/>
      <c r="RRR103" s="209"/>
      <c r="RRS103" s="209"/>
      <c r="RRT103" s="209"/>
      <c r="RRU103" s="210"/>
      <c r="RRV103" s="211"/>
      <c r="RRW103" s="209"/>
      <c r="RRY103" s="208"/>
      <c r="RSD103" s="209"/>
      <c r="RSE103" s="209"/>
      <c r="RSF103" s="209"/>
      <c r="RSG103" s="210"/>
      <c r="RSH103" s="211"/>
      <c r="RSI103" s="209"/>
      <c r="RSK103" s="208"/>
      <c r="RSP103" s="209"/>
      <c r="RSQ103" s="209"/>
      <c r="RSR103" s="209"/>
      <c r="RSS103" s="210"/>
      <c r="RST103" s="211"/>
      <c r="RSU103" s="209"/>
      <c r="RSW103" s="208"/>
      <c r="RTB103" s="209"/>
      <c r="RTC103" s="209"/>
      <c r="RTD103" s="209"/>
      <c r="RTE103" s="210"/>
      <c r="RTF103" s="211"/>
      <c r="RTG103" s="209"/>
      <c r="RTI103" s="208"/>
      <c r="RTN103" s="209"/>
      <c r="RTO103" s="209"/>
      <c r="RTP103" s="209"/>
      <c r="RTQ103" s="210"/>
      <c r="RTR103" s="211"/>
      <c r="RTS103" s="209"/>
      <c r="RTU103" s="208"/>
      <c r="RTZ103" s="209"/>
      <c r="RUA103" s="209"/>
      <c r="RUB103" s="209"/>
      <c r="RUC103" s="210"/>
      <c r="RUD103" s="211"/>
      <c r="RUE103" s="209"/>
      <c r="RUG103" s="208"/>
      <c r="RUL103" s="209"/>
      <c r="RUM103" s="209"/>
      <c r="RUN103" s="209"/>
      <c r="RUO103" s="210"/>
      <c r="RUP103" s="211"/>
      <c r="RUQ103" s="209"/>
      <c r="RUS103" s="208"/>
      <c r="RUX103" s="209"/>
      <c r="RUY103" s="209"/>
      <c r="RUZ103" s="209"/>
      <c r="RVA103" s="210"/>
      <c r="RVB103" s="211"/>
      <c r="RVC103" s="209"/>
      <c r="RVE103" s="208"/>
      <c r="RVJ103" s="209"/>
      <c r="RVK103" s="209"/>
      <c r="RVL103" s="209"/>
      <c r="RVM103" s="210"/>
      <c r="RVN103" s="211"/>
      <c r="RVO103" s="209"/>
      <c r="RVQ103" s="208"/>
      <c r="RVV103" s="209"/>
      <c r="RVW103" s="209"/>
      <c r="RVX103" s="209"/>
      <c r="RVY103" s="210"/>
      <c r="RVZ103" s="211"/>
      <c r="RWA103" s="209"/>
      <c r="RWC103" s="208"/>
      <c r="RWH103" s="209"/>
      <c r="RWI103" s="209"/>
      <c r="RWJ103" s="209"/>
      <c r="RWK103" s="210"/>
      <c r="RWL103" s="211"/>
      <c r="RWM103" s="209"/>
      <c r="RWO103" s="208"/>
      <c r="RWT103" s="209"/>
      <c r="RWU103" s="209"/>
      <c r="RWV103" s="209"/>
      <c r="RWW103" s="210"/>
      <c r="RWX103" s="211"/>
      <c r="RWY103" s="209"/>
      <c r="RXA103" s="208"/>
      <c r="RXF103" s="209"/>
      <c r="RXG103" s="209"/>
      <c r="RXH103" s="209"/>
      <c r="RXI103" s="210"/>
      <c r="RXJ103" s="211"/>
      <c r="RXK103" s="209"/>
      <c r="RXM103" s="208"/>
      <c r="RXR103" s="209"/>
      <c r="RXS103" s="209"/>
      <c r="RXT103" s="209"/>
      <c r="RXU103" s="210"/>
      <c r="RXV103" s="211"/>
      <c r="RXW103" s="209"/>
      <c r="RXY103" s="208"/>
      <c r="RYD103" s="209"/>
      <c r="RYE103" s="209"/>
      <c r="RYF103" s="209"/>
      <c r="RYG103" s="210"/>
      <c r="RYH103" s="211"/>
      <c r="RYI103" s="209"/>
      <c r="RYK103" s="208"/>
      <c r="RYP103" s="209"/>
      <c r="RYQ103" s="209"/>
      <c r="RYR103" s="209"/>
      <c r="RYS103" s="210"/>
      <c r="RYT103" s="211"/>
      <c r="RYU103" s="209"/>
      <c r="RYW103" s="208"/>
      <c r="RZB103" s="209"/>
      <c r="RZC103" s="209"/>
      <c r="RZD103" s="209"/>
      <c r="RZE103" s="210"/>
      <c r="RZF103" s="211"/>
      <c r="RZG103" s="209"/>
      <c r="RZI103" s="208"/>
      <c r="RZN103" s="209"/>
      <c r="RZO103" s="209"/>
      <c r="RZP103" s="209"/>
      <c r="RZQ103" s="210"/>
      <c r="RZR103" s="211"/>
      <c r="RZS103" s="209"/>
      <c r="RZU103" s="208"/>
      <c r="RZZ103" s="209"/>
      <c r="SAA103" s="209"/>
      <c r="SAB103" s="209"/>
      <c r="SAC103" s="210"/>
      <c r="SAD103" s="211"/>
      <c r="SAE103" s="209"/>
      <c r="SAG103" s="208"/>
      <c r="SAL103" s="209"/>
      <c r="SAM103" s="209"/>
      <c r="SAN103" s="209"/>
      <c r="SAO103" s="210"/>
      <c r="SAP103" s="211"/>
      <c r="SAQ103" s="209"/>
      <c r="SAS103" s="208"/>
      <c r="SAX103" s="209"/>
      <c r="SAY103" s="209"/>
      <c r="SAZ103" s="209"/>
      <c r="SBA103" s="210"/>
      <c r="SBB103" s="211"/>
      <c r="SBC103" s="209"/>
      <c r="SBE103" s="208"/>
      <c r="SBJ103" s="209"/>
      <c r="SBK103" s="209"/>
      <c r="SBL103" s="209"/>
      <c r="SBM103" s="210"/>
      <c r="SBN103" s="211"/>
      <c r="SBO103" s="209"/>
      <c r="SBQ103" s="208"/>
      <c r="SBV103" s="209"/>
      <c r="SBW103" s="209"/>
      <c r="SBX103" s="209"/>
      <c r="SBY103" s="210"/>
      <c r="SBZ103" s="211"/>
      <c r="SCA103" s="209"/>
      <c r="SCC103" s="208"/>
      <c r="SCH103" s="209"/>
      <c r="SCI103" s="209"/>
      <c r="SCJ103" s="209"/>
      <c r="SCK103" s="210"/>
      <c r="SCL103" s="211"/>
      <c r="SCM103" s="209"/>
      <c r="SCO103" s="208"/>
      <c r="SCT103" s="209"/>
      <c r="SCU103" s="209"/>
      <c r="SCV103" s="209"/>
      <c r="SCW103" s="210"/>
      <c r="SCX103" s="211"/>
      <c r="SCY103" s="209"/>
      <c r="SDA103" s="208"/>
      <c r="SDF103" s="209"/>
      <c r="SDG103" s="209"/>
      <c r="SDH103" s="209"/>
      <c r="SDI103" s="210"/>
      <c r="SDJ103" s="211"/>
      <c r="SDK103" s="209"/>
      <c r="SDM103" s="208"/>
      <c r="SDR103" s="209"/>
      <c r="SDS103" s="209"/>
      <c r="SDT103" s="209"/>
      <c r="SDU103" s="210"/>
      <c r="SDV103" s="211"/>
      <c r="SDW103" s="209"/>
      <c r="SDY103" s="208"/>
      <c r="SED103" s="209"/>
      <c r="SEE103" s="209"/>
      <c r="SEF103" s="209"/>
      <c r="SEG103" s="210"/>
      <c r="SEH103" s="211"/>
      <c r="SEI103" s="209"/>
      <c r="SEK103" s="208"/>
      <c r="SEP103" s="209"/>
      <c r="SEQ103" s="209"/>
      <c r="SER103" s="209"/>
      <c r="SES103" s="210"/>
      <c r="SET103" s="211"/>
      <c r="SEU103" s="209"/>
      <c r="SEW103" s="208"/>
      <c r="SFB103" s="209"/>
      <c r="SFC103" s="209"/>
      <c r="SFD103" s="209"/>
      <c r="SFE103" s="210"/>
      <c r="SFF103" s="211"/>
      <c r="SFG103" s="209"/>
      <c r="SFI103" s="208"/>
      <c r="SFN103" s="209"/>
      <c r="SFO103" s="209"/>
      <c r="SFP103" s="209"/>
      <c r="SFQ103" s="210"/>
      <c r="SFR103" s="211"/>
      <c r="SFS103" s="209"/>
      <c r="SFU103" s="208"/>
      <c r="SFZ103" s="209"/>
      <c r="SGA103" s="209"/>
      <c r="SGB103" s="209"/>
      <c r="SGC103" s="210"/>
      <c r="SGD103" s="211"/>
      <c r="SGE103" s="209"/>
      <c r="SGG103" s="208"/>
      <c r="SGL103" s="209"/>
      <c r="SGM103" s="209"/>
      <c r="SGN103" s="209"/>
      <c r="SGO103" s="210"/>
      <c r="SGP103" s="211"/>
      <c r="SGQ103" s="209"/>
      <c r="SGS103" s="208"/>
      <c r="SGX103" s="209"/>
      <c r="SGY103" s="209"/>
      <c r="SGZ103" s="209"/>
      <c r="SHA103" s="210"/>
      <c r="SHB103" s="211"/>
      <c r="SHC103" s="209"/>
      <c r="SHE103" s="208"/>
      <c r="SHJ103" s="209"/>
      <c r="SHK103" s="209"/>
      <c r="SHL103" s="209"/>
      <c r="SHM103" s="210"/>
      <c r="SHN103" s="211"/>
      <c r="SHO103" s="209"/>
      <c r="SHQ103" s="208"/>
      <c r="SHV103" s="209"/>
      <c r="SHW103" s="209"/>
      <c r="SHX103" s="209"/>
      <c r="SHY103" s="210"/>
      <c r="SHZ103" s="211"/>
      <c r="SIA103" s="209"/>
      <c r="SIC103" s="208"/>
      <c r="SIH103" s="209"/>
      <c r="SII103" s="209"/>
      <c r="SIJ103" s="209"/>
      <c r="SIK103" s="210"/>
      <c r="SIL103" s="211"/>
      <c r="SIM103" s="209"/>
      <c r="SIO103" s="208"/>
      <c r="SIT103" s="209"/>
      <c r="SIU103" s="209"/>
      <c r="SIV103" s="209"/>
      <c r="SIW103" s="210"/>
      <c r="SIX103" s="211"/>
      <c r="SIY103" s="209"/>
      <c r="SJA103" s="208"/>
      <c r="SJF103" s="209"/>
      <c r="SJG103" s="209"/>
      <c r="SJH103" s="209"/>
      <c r="SJI103" s="210"/>
      <c r="SJJ103" s="211"/>
      <c r="SJK103" s="209"/>
      <c r="SJM103" s="208"/>
      <c r="SJR103" s="209"/>
      <c r="SJS103" s="209"/>
      <c r="SJT103" s="209"/>
      <c r="SJU103" s="210"/>
      <c r="SJV103" s="211"/>
      <c r="SJW103" s="209"/>
      <c r="SJY103" s="208"/>
      <c r="SKD103" s="209"/>
      <c r="SKE103" s="209"/>
      <c r="SKF103" s="209"/>
      <c r="SKG103" s="210"/>
      <c r="SKH103" s="211"/>
      <c r="SKI103" s="209"/>
      <c r="SKK103" s="208"/>
      <c r="SKP103" s="209"/>
      <c r="SKQ103" s="209"/>
      <c r="SKR103" s="209"/>
      <c r="SKS103" s="210"/>
      <c r="SKT103" s="211"/>
      <c r="SKU103" s="209"/>
      <c r="SKW103" s="208"/>
      <c r="SLB103" s="209"/>
      <c r="SLC103" s="209"/>
      <c r="SLD103" s="209"/>
      <c r="SLE103" s="210"/>
      <c r="SLF103" s="211"/>
      <c r="SLG103" s="209"/>
      <c r="SLI103" s="208"/>
      <c r="SLN103" s="209"/>
      <c r="SLO103" s="209"/>
      <c r="SLP103" s="209"/>
      <c r="SLQ103" s="210"/>
      <c r="SLR103" s="211"/>
      <c r="SLS103" s="209"/>
      <c r="SLU103" s="208"/>
      <c r="SLZ103" s="209"/>
      <c r="SMA103" s="209"/>
      <c r="SMB103" s="209"/>
      <c r="SMC103" s="210"/>
      <c r="SMD103" s="211"/>
      <c r="SME103" s="209"/>
      <c r="SMG103" s="208"/>
      <c r="SML103" s="209"/>
      <c r="SMM103" s="209"/>
      <c r="SMN103" s="209"/>
      <c r="SMO103" s="210"/>
      <c r="SMP103" s="211"/>
      <c r="SMQ103" s="209"/>
      <c r="SMS103" s="208"/>
      <c r="SMX103" s="209"/>
      <c r="SMY103" s="209"/>
      <c r="SMZ103" s="209"/>
      <c r="SNA103" s="210"/>
      <c r="SNB103" s="211"/>
      <c r="SNC103" s="209"/>
      <c r="SNE103" s="208"/>
      <c r="SNJ103" s="209"/>
      <c r="SNK103" s="209"/>
      <c r="SNL103" s="209"/>
      <c r="SNM103" s="210"/>
      <c r="SNN103" s="211"/>
      <c r="SNO103" s="209"/>
      <c r="SNQ103" s="208"/>
      <c r="SNV103" s="209"/>
      <c r="SNW103" s="209"/>
      <c r="SNX103" s="209"/>
      <c r="SNY103" s="210"/>
      <c r="SNZ103" s="211"/>
      <c r="SOA103" s="209"/>
      <c r="SOC103" s="208"/>
      <c r="SOH103" s="209"/>
      <c r="SOI103" s="209"/>
      <c r="SOJ103" s="209"/>
      <c r="SOK103" s="210"/>
      <c r="SOL103" s="211"/>
      <c r="SOM103" s="209"/>
      <c r="SOO103" s="208"/>
      <c r="SOT103" s="209"/>
      <c r="SOU103" s="209"/>
      <c r="SOV103" s="209"/>
      <c r="SOW103" s="210"/>
      <c r="SOX103" s="211"/>
      <c r="SOY103" s="209"/>
      <c r="SPA103" s="208"/>
      <c r="SPF103" s="209"/>
      <c r="SPG103" s="209"/>
      <c r="SPH103" s="209"/>
      <c r="SPI103" s="210"/>
      <c r="SPJ103" s="211"/>
      <c r="SPK103" s="209"/>
      <c r="SPM103" s="208"/>
      <c r="SPR103" s="209"/>
      <c r="SPS103" s="209"/>
      <c r="SPT103" s="209"/>
      <c r="SPU103" s="210"/>
      <c r="SPV103" s="211"/>
      <c r="SPW103" s="209"/>
      <c r="SPY103" s="208"/>
      <c r="SQD103" s="209"/>
      <c r="SQE103" s="209"/>
      <c r="SQF103" s="209"/>
      <c r="SQG103" s="210"/>
      <c r="SQH103" s="211"/>
      <c r="SQI103" s="209"/>
      <c r="SQK103" s="208"/>
      <c r="SQP103" s="209"/>
      <c r="SQQ103" s="209"/>
      <c r="SQR103" s="209"/>
      <c r="SQS103" s="210"/>
      <c r="SQT103" s="211"/>
      <c r="SQU103" s="209"/>
      <c r="SQW103" s="208"/>
      <c r="SRB103" s="209"/>
      <c r="SRC103" s="209"/>
      <c r="SRD103" s="209"/>
      <c r="SRE103" s="210"/>
      <c r="SRF103" s="211"/>
      <c r="SRG103" s="209"/>
      <c r="SRI103" s="208"/>
      <c r="SRN103" s="209"/>
      <c r="SRO103" s="209"/>
      <c r="SRP103" s="209"/>
      <c r="SRQ103" s="210"/>
      <c r="SRR103" s="211"/>
      <c r="SRS103" s="209"/>
      <c r="SRU103" s="208"/>
      <c r="SRZ103" s="209"/>
      <c r="SSA103" s="209"/>
      <c r="SSB103" s="209"/>
      <c r="SSC103" s="210"/>
      <c r="SSD103" s="211"/>
      <c r="SSE103" s="209"/>
      <c r="SSG103" s="208"/>
      <c r="SSL103" s="209"/>
      <c r="SSM103" s="209"/>
      <c r="SSN103" s="209"/>
      <c r="SSO103" s="210"/>
      <c r="SSP103" s="211"/>
      <c r="SSQ103" s="209"/>
      <c r="SSS103" s="208"/>
      <c r="SSX103" s="209"/>
      <c r="SSY103" s="209"/>
      <c r="SSZ103" s="209"/>
      <c r="STA103" s="210"/>
      <c r="STB103" s="211"/>
      <c r="STC103" s="209"/>
      <c r="STE103" s="208"/>
      <c r="STJ103" s="209"/>
      <c r="STK103" s="209"/>
      <c r="STL103" s="209"/>
      <c r="STM103" s="210"/>
      <c r="STN103" s="211"/>
      <c r="STO103" s="209"/>
      <c r="STQ103" s="208"/>
      <c r="STV103" s="209"/>
      <c r="STW103" s="209"/>
      <c r="STX103" s="209"/>
      <c r="STY103" s="210"/>
      <c r="STZ103" s="211"/>
      <c r="SUA103" s="209"/>
      <c r="SUC103" s="208"/>
      <c r="SUH103" s="209"/>
      <c r="SUI103" s="209"/>
      <c r="SUJ103" s="209"/>
      <c r="SUK103" s="210"/>
      <c r="SUL103" s="211"/>
      <c r="SUM103" s="209"/>
      <c r="SUO103" s="208"/>
      <c r="SUT103" s="209"/>
      <c r="SUU103" s="209"/>
      <c r="SUV103" s="209"/>
      <c r="SUW103" s="210"/>
      <c r="SUX103" s="211"/>
      <c r="SUY103" s="209"/>
      <c r="SVA103" s="208"/>
      <c r="SVF103" s="209"/>
      <c r="SVG103" s="209"/>
      <c r="SVH103" s="209"/>
      <c r="SVI103" s="210"/>
      <c r="SVJ103" s="211"/>
      <c r="SVK103" s="209"/>
      <c r="SVM103" s="208"/>
      <c r="SVR103" s="209"/>
      <c r="SVS103" s="209"/>
      <c r="SVT103" s="209"/>
      <c r="SVU103" s="210"/>
      <c r="SVV103" s="211"/>
      <c r="SVW103" s="209"/>
      <c r="SVY103" s="208"/>
      <c r="SWD103" s="209"/>
      <c r="SWE103" s="209"/>
      <c r="SWF103" s="209"/>
      <c r="SWG103" s="210"/>
      <c r="SWH103" s="211"/>
      <c r="SWI103" s="209"/>
      <c r="SWK103" s="208"/>
      <c r="SWP103" s="209"/>
      <c r="SWQ103" s="209"/>
      <c r="SWR103" s="209"/>
      <c r="SWS103" s="210"/>
      <c r="SWT103" s="211"/>
      <c r="SWU103" s="209"/>
      <c r="SWW103" s="208"/>
      <c r="SXB103" s="209"/>
      <c r="SXC103" s="209"/>
      <c r="SXD103" s="209"/>
      <c r="SXE103" s="210"/>
      <c r="SXF103" s="211"/>
      <c r="SXG103" s="209"/>
      <c r="SXI103" s="208"/>
      <c r="SXN103" s="209"/>
      <c r="SXO103" s="209"/>
      <c r="SXP103" s="209"/>
      <c r="SXQ103" s="210"/>
      <c r="SXR103" s="211"/>
      <c r="SXS103" s="209"/>
      <c r="SXU103" s="208"/>
      <c r="SXZ103" s="209"/>
      <c r="SYA103" s="209"/>
      <c r="SYB103" s="209"/>
      <c r="SYC103" s="210"/>
      <c r="SYD103" s="211"/>
      <c r="SYE103" s="209"/>
      <c r="SYG103" s="208"/>
      <c r="SYL103" s="209"/>
      <c r="SYM103" s="209"/>
      <c r="SYN103" s="209"/>
      <c r="SYO103" s="210"/>
      <c r="SYP103" s="211"/>
      <c r="SYQ103" s="209"/>
      <c r="SYS103" s="208"/>
      <c r="SYX103" s="209"/>
      <c r="SYY103" s="209"/>
      <c r="SYZ103" s="209"/>
      <c r="SZA103" s="210"/>
      <c r="SZB103" s="211"/>
      <c r="SZC103" s="209"/>
      <c r="SZE103" s="208"/>
      <c r="SZJ103" s="209"/>
      <c r="SZK103" s="209"/>
      <c r="SZL103" s="209"/>
      <c r="SZM103" s="210"/>
      <c r="SZN103" s="211"/>
      <c r="SZO103" s="209"/>
      <c r="SZQ103" s="208"/>
      <c r="SZV103" s="209"/>
      <c r="SZW103" s="209"/>
      <c r="SZX103" s="209"/>
      <c r="SZY103" s="210"/>
      <c r="SZZ103" s="211"/>
      <c r="TAA103" s="209"/>
      <c r="TAC103" s="208"/>
      <c r="TAH103" s="209"/>
      <c r="TAI103" s="209"/>
      <c r="TAJ103" s="209"/>
      <c r="TAK103" s="210"/>
      <c r="TAL103" s="211"/>
      <c r="TAM103" s="209"/>
      <c r="TAO103" s="208"/>
      <c r="TAT103" s="209"/>
      <c r="TAU103" s="209"/>
      <c r="TAV103" s="209"/>
      <c r="TAW103" s="210"/>
      <c r="TAX103" s="211"/>
      <c r="TAY103" s="209"/>
      <c r="TBA103" s="208"/>
      <c r="TBF103" s="209"/>
      <c r="TBG103" s="209"/>
      <c r="TBH103" s="209"/>
      <c r="TBI103" s="210"/>
      <c r="TBJ103" s="211"/>
      <c r="TBK103" s="209"/>
      <c r="TBM103" s="208"/>
      <c r="TBR103" s="209"/>
      <c r="TBS103" s="209"/>
      <c r="TBT103" s="209"/>
      <c r="TBU103" s="210"/>
      <c r="TBV103" s="211"/>
      <c r="TBW103" s="209"/>
      <c r="TBY103" s="208"/>
      <c r="TCD103" s="209"/>
      <c r="TCE103" s="209"/>
      <c r="TCF103" s="209"/>
      <c r="TCG103" s="210"/>
      <c r="TCH103" s="211"/>
      <c r="TCI103" s="209"/>
      <c r="TCK103" s="208"/>
      <c r="TCP103" s="209"/>
      <c r="TCQ103" s="209"/>
      <c r="TCR103" s="209"/>
      <c r="TCS103" s="210"/>
      <c r="TCT103" s="211"/>
      <c r="TCU103" s="209"/>
      <c r="TCW103" s="208"/>
      <c r="TDB103" s="209"/>
      <c r="TDC103" s="209"/>
      <c r="TDD103" s="209"/>
      <c r="TDE103" s="210"/>
      <c r="TDF103" s="211"/>
      <c r="TDG103" s="209"/>
      <c r="TDI103" s="208"/>
      <c r="TDN103" s="209"/>
      <c r="TDO103" s="209"/>
      <c r="TDP103" s="209"/>
      <c r="TDQ103" s="210"/>
      <c r="TDR103" s="211"/>
      <c r="TDS103" s="209"/>
      <c r="TDU103" s="208"/>
      <c r="TDZ103" s="209"/>
      <c r="TEA103" s="209"/>
      <c r="TEB103" s="209"/>
      <c r="TEC103" s="210"/>
      <c r="TED103" s="211"/>
      <c r="TEE103" s="209"/>
      <c r="TEG103" s="208"/>
      <c r="TEL103" s="209"/>
      <c r="TEM103" s="209"/>
      <c r="TEN103" s="209"/>
      <c r="TEO103" s="210"/>
      <c r="TEP103" s="211"/>
      <c r="TEQ103" s="209"/>
      <c r="TES103" s="208"/>
      <c r="TEX103" s="209"/>
      <c r="TEY103" s="209"/>
      <c r="TEZ103" s="209"/>
      <c r="TFA103" s="210"/>
      <c r="TFB103" s="211"/>
      <c r="TFC103" s="209"/>
      <c r="TFE103" s="208"/>
      <c r="TFJ103" s="209"/>
      <c r="TFK103" s="209"/>
      <c r="TFL103" s="209"/>
      <c r="TFM103" s="210"/>
      <c r="TFN103" s="211"/>
      <c r="TFO103" s="209"/>
      <c r="TFQ103" s="208"/>
      <c r="TFV103" s="209"/>
      <c r="TFW103" s="209"/>
      <c r="TFX103" s="209"/>
      <c r="TFY103" s="210"/>
      <c r="TFZ103" s="211"/>
      <c r="TGA103" s="209"/>
      <c r="TGC103" s="208"/>
      <c r="TGH103" s="209"/>
      <c r="TGI103" s="209"/>
      <c r="TGJ103" s="209"/>
      <c r="TGK103" s="210"/>
      <c r="TGL103" s="211"/>
      <c r="TGM103" s="209"/>
      <c r="TGO103" s="208"/>
      <c r="TGT103" s="209"/>
      <c r="TGU103" s="209"/>
      <c r="TGV103" s="209"/>
      <c r="TGW103" s="210"/>
      <c r="TGX103" s="211"/>
      <c r="TGY103" s="209"/>
      <c r="THA103" s="208"/>
      <c r="THF103" s="209"/>
      <c r="THG103" s="209"/>
      <c r="THH103" s="209"/>
      <c r="THI103" s="210"/>
      <c r="THJ103" s="211"/>
      <c r="THK103" s="209"/>
      <c r="THM103" s="208"/>
      <c r="THR103" s="209"/>
      <c r="THS103" s="209"/>
      <c r="THT103" s="209"/>
      <c r="THU103" s="210"/>
      <c r="THV103" s="211"/>
      <c r="THW103" s="209"/>
      <c r="THY103" s="208"/>
      <c r="TID103" s="209"/>
      <c r="TIE103" s="209"/>
      <c r="TIF103" s="209"/>
      <c r="TIG103" s="210"/>
      <c r="TIH103" s="211"/>
      <c r="TII103" s="209"/>
      <c r="TIK103" s="208"/>
      <c r="TIP103" s="209"/>
      <c r="TIQ103" s="209"/>
      <c r="TIR103" s="209"/>
      <c r="TIS103" s="210"/>
      <c r="TIT103" s="211"/>
      <c r="TIU103" s="209"/>
      <c r="TIW103" s="208"/>
      <c r="TJB103" s="209"/>
      <c r="TJC103" s="209"/>
      <c r="TJD103" s="209"/>
      <c r="TJE103" s="210"/>
      <c r="TJF103" s="211"/>
      <c r="TJG103" s="209"/>
      <c r="TJI103" s="208"/>
      <c r="TJN103" s="209"/>
      <c r="TJO103" s="209"/>
      <c r="TJP103" s="209"/>
      <c r="TJQ103" s="210"/>
      <c r="TJR103" s="211"/>
      <c r="TJS103" s="209"/>
      <c r="TJU103" s="208"/>
      <c r="TJZ103" s="209"/>
      <c r="TKA103" s="209"/>
      <c r="TKB103" s="209"/>
      <c r="TKC103" s="210"/>
      <c r="TKD103" s="211"/>
      <c r="TKE103" s="209"/>
      <c r="TKG103" s="208"/>
      <c r="TKL103" s="209"/>
      <c r="TKM103" s="209"/>
      <c r="TKN103" s="209"/>
      <c r="TKO103" s="210"/>
      <c r="TKP103" s="211"/>
      <c r="TKQ103" s="209"/>
      <c r="TKS103" s="208"/>
      <c r="TKX103" s="209"/>
      <c r="TKY103" s="209"/>
      <c r="TKZ103" s="209"/>
      <c r="TLA103" s="210"/>
      <c r="TLB103" s="211"/>
      <c r="TLC103" s="209"/>
      <c r="TLE103" s="208"/>
      <c r="TLJ103" s="209"/>
      <c r="TLK103" s="209"/>
      <c r="TLL103" s="209"/>
      <c r="TLM103" s="210"/>
      <c r="TLN103" s="211"/>
      <c r="TLO103" s="209"/>
      <c r="TLQ103" s="208"/>
      <c r="TLV103" s="209"/>
      <c r="TLW103" s="209"/>
      <c r="TLX103" s="209"/>
      <c r="TLY103" s="210"/>
      <c r="TLZ103" s="211"/>
      <c r="TMA103" s="209"/>
      <c r="TMC103" s="208"/>
      <c r="TMH103" s="209"/>
      <c r="TMI103" s="209"/>
      <c r="TMJ103" s="209"/>
      <c r="TMK103" s="210"/>
      <c r="TML103" s="211"/>
      <c r="TMM103" s="209"/>
      <c r="TMO103" s="208"/>
      <c r="TMT103" s="209"/>
      <c r="TMU103" s="209"/>
      <c r="TMV103" s="209"/>
      <c r="TMW103" s="210"/>
      <c r="TMX103" s="211"/>
      <c r="TMY103" s="209"/>
      <c r="TNA103" s="208"/>
      <c r="TNF103" s="209"/>
      <c r="TNG103" s="209"/>
      <c r="TNH103" s="209"/>
      <c r="TNI103" s="210"/>
      <c r="TNJ103" s="211"/>
      <c r="TNK103" s="209"/>
      <c r="TNM103" s="208"/>
      <c r="TNR103" s="209"/>
      <c r="TNS103" s="209"/>
      <c r="TNT103" s="209"/>
      <c r="TNU103" s="210"/>
      <c r="TNV103" s="211"/>
      <c r="TNW103" s="209"/>
      <c r="TNY103" s="208"/>
      <c r="TOD103" s="209"/>
      <c r="TOE103" s="209"/>
      <c r="TOF103" s="209"/>
      <c r="TOG103" s="210"/>
      <c r="TOH103" s="211"/>
      <c r="TOI103" s="209"/>
      <c r="TOK103" s="208"/>
      <c r="TOP103" s="209"/>
      <c r="TOQ103" s="209"/>
      <c r="TOR103" s="209"/>
      <c r="TOS103" s="210"/>
      <c r="TOT103" s="211"/>
      <c r="TOU103" s="209"/>
      <c r="TOW103" s="208"/>
      <c r="TPB103" s="209"/>
      <c r="TPC103" s="209"/>
      <c r="TPD103" s="209"/>
      <c r="TPE103" s="210"/>
      <c r="TPF103" s="211"/>
      <c r="TPG103" s="209"/>
      <c r="TPI103" s="208"/>
      <c r="TPN103" s="209"/>
      <c r="TPO103" s="209"/>
      <c r="TPP103" s="209"/>
      <c r="TPQ103" s="210"/>
      <c r="TPR103" s="211"/>
      <c r="TPS103" s="209"/>
      <c r="TPU103" s="208"/>
      <c r="TPZ103" s="209"/>
      <c r="TQA103" s="209"/>
      <c r="TQB103" s="209"/>
      <c r="TQC103" s="210"/>
      <c r="TQD103" s="211"/>
      <c r="TQE103" s="209"/>
      <c r="TQG103" s="208"/>
      <c r="TQL103" s="209"/>
      <c r="TQM103" s="209"/>
      <c r="TQN103" s="209"/>
      <c r="TQO103" s="210"/>
      <c r="TQP103" s="211"/>
      <c r="TQQ103" s="209"/>
      <c r="TQS103" s="208"/>
      <c r="TQX103" s="209"/>
      <c r="TQY103" s="209"/>
      <c r="TQZ103" s="209"/>
      <c r="TRA103" s="210"/>
      <c r="TRB103" s="211"/>
      <c r="TRC103" s="209"/>
      <c r="TRE103" s="208"/>
      <c r="TRJ103" s="209"/>
      <c r="TRK103" s="209"/>
      <c r="TRL103" s="209"/>
      <c r="TRM103" s="210"/>
      <c r="TRN103" s="211"/>
      <c r="TRO103" s="209"/>
      <c r="TRQ103" s="208"/>
      <c r="TRV103" s="209"/>
      <c r="TRW103" s="209"/>
      <c r="TRX103" s="209"/>
      <c r="TRY103" s="210"/>
      <c r="TRZ103" s="211"/>
      <c r="TSA103" s="209"/>
      <c r="TSC103" s="208"/>
      <c r="TSH103" s="209"/>
      <c r="TSI103" s="209"/>
      <c r="TSJ103" s="209"/>
      <c r="TSK103" s="210"/>
      <c r="TSL103" s="211"/>
      <c r="TSM103" s="209"/>
      <c r="TSO103" s="208"/>
      <c r="TST103" s="209"/>
      <c r="TSU103" s="209"/>
      <c r="TSV103" s="209"/>
      <c r="TSW103" s="210"/>
      <c r="TSX103" s="211"/>
      <c r="TSY103" s="209"/>
      <c r="TTA103" s="208"/>
      <c r="TTF103" s="209"/>
      <c r="TTG103" s="209"/>
      <c r="TTH103" s="209"/>
      <c r="TTI103" s="210"/>
      <c r="TTJ103" s="211"/>
      <c r="TTK103" s="209"/>
      <c r="TTM103" s="208"/>
      <c r="TTR103" s="209"/>
      <c r="TTS103" s="209"/>
      <c r="TTT103" s="209"/>
      <c r="TTU103" s="210"/>
      <c r="TTV103" s="211"/>
      <c r="TTW103" s="209"/>
      <c r="TTY103" s="208"/>
      <c r="TUD103" s="209"/>
      <c r="TUE103" s="209"/>
      <c r="TUF103" s="209"/>
      <c r="TUG103" s="210"/>
      <c r="TUH103" s="211"/>
      <c r="TUI103" s="209"/>
      <c r="TUK103" s="208"/>
      <c r="TUP103" s="209"/>
      <c r="TUQ103" s="209"/>
      <c r="TUR103" s="209"/>
      <c r="TUS103" s="210"/>
      <c r="TUT103" s="211"/>
      <c r="TUU103" s="209"/>
      <c r="TUW103" s="208"/>
      <c r="TVB103" s="209"/>
      <c r="TVC103" s="209"/>
      <c r="TVD103" s="209"/>
      <c r="TVE103" s="210"/>
      <c r="TVF103" s="211"/>
      <c r="TVG103" s="209"/>
      <c r="TVI103" s="208"/>
      <c r="TVN103" s="209"/>
      <c r="TVO103" s="209"/>
      <c r="TVP103" s="209"/>
      <c r="TVQ103" s="210"/>
      <c r="TVR103" s="211"/>
      <c r="TVS103" s="209"/>
      <c r="TVU103" s="208"/>
      <c r="TVZ103" s="209"/>
      <c r="TWA103" s="209"/>
      <c r="TWB103" s="209"/>
      <c r="TWC103" s="210"/>
      <c r="TWD103" s="211"/>
      <c r="TWE103" s="209"/>
      <c r="TWG103" s="208"/>
      <c r="TWL103" s="209"/>
      <c r="TWM103" s="209"/>
      <c r="TWN103" s="209"/>
      <c r="TWO103" s="210"/>
      <c r="TWP103" s="211"/>
      <c r="TWQ103" s="209"/>
      <c r="TWS103" s="208"/>
      <c r="TWX103" s="209"/>
      <c r="TWY103" s="209"/>
      <c r="TWZ103" s="209"/>
      <c r="TXA103" s="210"/>
      <c r="TXB103" s="211"/>
      <c r="TXC103" s="209"/>
      <c r="TXE103" s="208"/>
      <c r="TXJ103" s="209"/>
      <c r="TXK103" s="209"/>
      <c r="TXL103" s="209"/>
      <c r="TXM103" s="210"/>
      <c r="TXN103" s="211"/>
      <c r="TXO103" s="209"/>
      <c r="TXQ103" s="208"/>
      <c r="TXV103" s="209"/>
      <c r="TXW103" s="209"/>
      <c r="TXX103" s="209"/>
      <c r="TXY103" s="210"/>
      <c r="TXZ103" s="211"/>
      <c r="TYA103" s="209"/>
      <c r="TYC103" s="208"/>
      <c r="TYH103" s="209"/>
      <c r="TYI103" s="209"/>
      <c r="TYJ103" s="209"/>
      <c r="TYK103" s="210"/>
      <c r="TYL103" s="211"/>
      <c r="TYM103" s="209"/>
      <c r="TYO103" s="208"/>
      <c r="TYT103" s="209"/>
      <c r="TYU103" s="209"/>
      <c r="TYV103" s="209"/>
      <c r="TYW103" s="210"/>
      <c r="TYX103" s="211"/>
      <c r="TYY103" s="209"/>
      <c r="TZA103" s="208"/>
      <c r="TZF103" s="209"/>
      <c r="TZG103" s="209"/>
      <c r="TZH103" s="209"/>
      <c r="TZI103" s="210"/>
      <c r="TZJ103" s="211"/>
      <c r="TZK103" s="209"/>
      <c r="TZM103" s="208"/>
      <c r="TZR103" s="209"/>
      <c r="TZS103" s="209"/>
      <c r="TZT103" s="209"/>
      <c r="TZU103" s="210"/>
      <c r="TZV103" s="211"/>
      <c r="TZW103" s="209"/>
      <c r="TZY103" s="208"/>
      <c r="UAD103" s="209"/>
      <c r="UAE103" s="209"/>
      <c r="UAF103" s="209"/>
      <c r="UAG103" s="210"/>
      <c r="UAH103" s="211"/>
      <c r="UAI103" s="209"/>
      <c r="UAK103" s="208"/>
      <c r="UAP103" s="209"/>
      <c r="UAQ103" s="209"/>
      <c r="UAR103" s="209"/>
      <c r="UAS103" s="210"/>
      <c r="UAT103" s="211"/>
      <c r="UAU103" s="209"/>
      <c r="UAW103" s="208"/>
      <c r="UBB103" s="209"/>
      <c r="UBC103" s="209"/>
      <c r="UBD103" s="209"/>
      <c r="UBE103" s="210"/>
      <c r="UBF103" s="211"/>
      <c r="UBG103" s="209"/>
      <c r="UBI103" s="208"/>
      <c r="UBN103" s="209"/>
      <c r="UBO103" s="209"/>
      <c r="UBP103" s="209"/>
      <c r="UBQ103" s="210"/>
      <c r="UBR103" s="211"/>
      <c r="UBS103" s="209"/>
      <c r="UBU103" s="208"/>
      <c r="UBZ103" s="209"/>
      <c r="UCA103" s="209"/>
      <c r="UCB103" s="209"/>
      <c r="UCC103" s="210"/>
      <c r="UCD103" s="211"/>
      <c r="UCE103" s="209"/>
      <c r="UCG103" s="208"/>
      <c r="UCL103" s="209"/>
      <c r="UCM103" s="209"/>
      <c r="UCN103" s="209"/>
      <c r="UCO103" s="210"/>
      <c r="UCP103" s="211"/>
      <c r="UCQ103" s="209"/>
      <c r="UCS103" s="208"/>
      <c r="UCX103" s="209"/>
      <c r="UCY103" s="209"/>
      <c r="UCZ103" s="209"/>
      <c r="UDA103" s="210"/>
      <c r="UDB103" s="211"/>
      <c r="UDC103" s="209"/>
      <c r="UDE103" s="208"/>
      <c r="UDJ103" s="209"/>
      <c r="UDK103" s="209"/>
      <c r="UDL103" s="209"/>
      <c r="UDM103" s="210"/>
      <c r="UDN103" s="211"/>
      <c r="UDO103" s="209"/>
      <c r="UDQ103" s="208"/>
      <c r="UDV103" s="209"/>
      <c r="UDW103" s="209"/>
      <c r="UDX103" s="209"/>
      <c r="UDY103" s="210"/>
      <c r="UDZ103" s="211"/>
      <c r="UEA103" s="209"/>
      <c r="UEC103" s="208"/>
      <c r="UEH103" s="209"/>
      <c r="UEI103" s="209"/>
      <c r="UEJ103" s="209"/>
      <c r="UEK103" s="210"/>
      <c r="UEL103" s="211"/>
      <c r="UEM103" s="209"/>
      <c r="UEO103" s="208"/>
      <c r="UET103" s="209"/>
      <c r="UEU103" s="209"/>
      <c r="UEV103" s="209"/>
      <c r="UEW103" s="210"/>
      <c r="UEX103" s="211"/>
      <c r="UEY103" s="209"/>
      <c r="UFA103" s="208"/>
      <c r="UFF103" s="209"/>
      <c r="UFG103" s="209"/>
      <c r="UFH103" s="209"/>
      <c r="UFI103" s="210"/>
      <c r="UFJ103" s="211"/>
      <c r="UFK103" s="209"/>
      <c r="UFM103" s="208"/>
      <c r="UFR103" s="209"/>
      <c r="UFS103" s="209"/>
      <c r="UFT103" s="209"/>
      <c r="UFU103" s="210"/>
      <c r="UFV103" s="211"/>
      <c r="UFW103" s="209"/>
      <c r="UFY103" s="208"/>
      <c r="UGD103" s="209"/>
      <c r="UGE103" s="209"/>
      <c r="UGF103" s="209"/>
      <c r="UGG103" s="210"/>
      <c r="UGH103" s="211"/>
      <c r="UGI103" s="209"/>
      <c r="UGK103" s="208"/>
      <c r="UGP103" s="209"/>
      <c r="UGQ103" s="209"/>
      <c r="UGR103" s="209"/>
      <c r="UGS103" s="210"/>
      <c r="UGT103" s="211"/>
      <c r="UGU103" s="209"/>
      <c r="UGW103" s="208"/>
      <c r="UHB103" s="209"/>
      <c r="UHC103" s="209"/>
      <c r="UHD103" s="209"/>
      <c r="UHE103" s="210"/>
      <c r="UHF103" s="211"/>
      <c r="UHG103" s="209"/>
      <c r="UHI103" s="208"/>
      <c r="UHN103" s="209"/>
      <c r="UHO103" s="209"/>
      <c r="UHP103" s="209"/>
      <c r="UHQ103" s="210"/>
      <c r="UHR103" s="211"/>
      <c r="UHS103" s="209"/>
      <c r="UHU103" s="208"/>
      <c r="UHZ103" s="209"/>
      <c r="UIA103" s="209"/>
      <c r="UIB103" s="209"/>
      <c r="UIC103" s="210"/>
      <c r="UID103" s="211"/>
      <c r="UIE103" s="209"/>
      <c r="UIG103" s="208"/>
      <c r="UIL103" s="209"/>
      <c r="UIM103" s="209"/>
      <c r="UIN103" s="209"/>
      <c r="UIO103" s="210"/>
      <c r="UIP103" s="211"/>
      <c r="UIQ103" s="209"/>
      <c r="UIS103" s="208"/>
      <c r="UIX103" s="209"/>
      <c r="UIY103" s="209"/>
      <c r="UIZ103" s="209"/>
      <c r="UJA103" s="210"/>
      <c r="UJB103" s="211"/>
      <c r="UJC103" s="209"/>
      <c r="UJE103" s="208"/>
      <c r="UJJ103" s="209"/>
      <c r="UJK103" s="209"/>
      <c r="UJL103" s="209"/>
      <c r="UJM103" s="210"/>
      <c r="UJN103" s="211"/>
      <c r="UJO103" s="209"/>
      <c r="UJQ103" s="208"/>
      <c r="UJV103" s="209"/>
      <c r="UJW103" s="209"/>
      <c r="UJX103" s="209"/>
      <c r="UJY103" s="210"/>
      <c r="UJZ103" s="211"/>
      <c r="UKA103" s="209"/>
      <c r="UKC103" s="208"/>
      <c r="UKH103" s="209"/>
      <c r="UKI103" s="209"/>
      <c r="UKJ103" s="209"/>
      <c r="UKK103" s="210"/>
      <c r="UKL103" s="211"/>
      <c r="UKM103" s="209"/>
      <c r="UKO103" s="208"/>
      <c r="UKT103" s="209"/>
      <c r="UKU103" s="209"/>
      <c r="UKV103" s="209"/>
      <c r="UKW103" s="210"/>
      <c r="UKX103" s="211"/>
      <c r="UKY103" s="209"/>
      <c r="ULA103" s="208"/>
      <c r="ULF103" s="209"/>
      <c r="ULG103" s="209"/>
      <c r="ULH103" s="209"/>
      <c r="ULI103" s="210"/>
      <c r="ULJ103" s="211"/>
      <c r="ULK103" s="209"/>
      <c r="ULM103" s="208"/>
      <c r="ULR103" s="209"/>
      <c r="ULS103" s="209"/>
      <c r="ULT103" s="209"/>
      <c r="ULU103" s="210"/>
      <c r="ULV103" s="211"/>
      <c r="ULW103" s="209"/>
      <c r="ULY103" s="208"/>
      <c r="UMD103" s="209"/>
      <c r="UME103" s="209"/>
      <c r="UMF103" s="209"/>
      <c r="UMG103" s="210"/>
      <c r="UMH103" s="211"/>
      <c r="UMI103" s="209"/>
      <c r="UMK103" s="208"/>
      <c r="UMP103" s="209"/>
      <c r="UMQ103" s="209"/>
      <c r="UMR103" s="209"/>
      <c r="UMS103" s="210"/>
      <c r="UMT103" s="211"/>
      <c r="UMU103" s="209"/>
      <c r="UMW103" s="208"/>
      <c r="UNB103" s="209"/>
      <c r="UNC103" s="209"/>
      <c r="UND103" s="209"/>
      <c r="UNE103" s="210"/>
      <c r="UNF103" s="211"/>
      <c r="UNG103" s="209"/>
      <c r="UNI103" s="208"/>
      <c r="UNN103" s="209"/>
      <c r="UNO103" s="209"/>
      <c r="UNP103" s="209"/>
      <c r="UNQ103" s="210"/>
      <c r="UNR103" s="211"/>
      <c r="UNS103" s="209"/>
      <c r="UNU103" s="208"/>
      <c r="UNZ103" s="209"/>
      <c r="UOA103" s="209"/>
      <c r="UOB103" s="209"/>
      <c r="UOC103" s="210"/>
      <c r="UOD103" s="211"/>
      <c r="UOE103" s="209"/>
      <c r="UOG103" s="208"/>
      <c r="UOL103" s="209"/>
      <c r="UOM103" s="209"/>
      <c r="UON103" s="209"/>
      <c r="UOO103" s="210"/>
      <c r="UOP103" s="211"/>
      <c r="UOQ103" s="209"/>
      <c r="UOS103" s="208"/>
      <c r="UOX103" s="209"/>
      <c r="UOY103" s="209"/>
      <c r="UOZ103" s="209"/>
      <c r="UPA103" s="210"/>
      <c r="UPB103" s="211"/>
      <c r="UPC103" s="209"/>
      <c r="UPE103" s="208"/>
      <c r="UPJ103" s="209"/>
      <c r="UPK103" s="209"/>
      <c r="UPL103" s="209"/>
      <c r="UPM103" s="210"/>
      <c r="UPN103" s="211"/>
      <c r="UPO103" s="209"/>
      <c r="UPQ103" s="208"/>
      <c r="UPV103" s="209"/>
      <c r="UPW103" s="209"/>
      <c r="UPX103" s="209"/>
      <c r="UPY103" s="210"/>
      <c r="UPZ103" s="211"/>
      <c r="UQA103" s="209"/>
      <c r="UQC103" s="208"/>
      <c r="UQH103" s="209"/>
      <c r="UQI103" s="209"/>
      <c r="UQJ103" s="209"/>
      <c r="UQK103" s="210"/>
      <c r="UQL103" s="211"/>
      <c r="UQM103" s="209"/>
      <c r="UQO103" s="208"/>
      <c r="UQT103" s="209"/>
      <c r="UQU103" s="209"/>
      <c r="UQV103" s="209"/>
      <c r="UQW103" s="210"/>
      <c r="UQX103" s="211"/>
      <c r="UQY103" s="209"/>
      <c r="URA103" s="208"/>
      <c r="URF103" s="209"/>
      <c r="URG103" s="209"/>
      <c r="URH103" s="209"/>
      <c r="URI103" s="210"/>
      <c r="URJ103" s="211"/>
      <c r="URK103" s="209"/>
      <c r="URM103" s="208"/>
      <c r="URR103" s="209"/>
      <c r="URS103" s="209"/>
      <c r="URT103" s="209"/>
      <c r="URU103" s="210"/>
      <c r="URV103" s="211"/>
      <c r="URW103" s="209"/>
      <c r="URY103" s="208"/>
      <c r="USD103" s="209"/>
      <c r="USE103" s="209"/>
      <c r="USF103" s="209"/>
      <c r="USG103" s="210"/>
      <c r="USH103" s="211"/>
      <c r="USI103" s="209"/>
      <c r="USK103" s="208"/>
      <c r="USP103" s="209"/>
      <c r="USQ103" s="209"/>
      <c r="USR103" s="209"/>
      <c r="USS103" s="210"/>
      <c r="UST103" s="211"/>
      <c r="USU103" s="209"/>
      <c r="USW103" s="208"/>
      <c r="UTB103" s="209"/>
      <c r="UTC103" s="209"/>
      <c r="UTD103" s="209"/>
      <c r="UTE103" s="210"/>
      <c r="UTF103" s="211"/>
      <c r="UTG103" s="209"/>
      <c r="UTI103" s="208"/>
      <c r="UTN103" s="209"/>
      <c r="UTO103" s="209"/>
      <c r="UTP103" s="209"/>
      <c r="UTQ103" s="210"/>
      <c r="UTR103" s="211"/>
      <c r="UTS103" s="209"/>
      <c r="UTU103" s="208"/>
      <c r="UTZ103" s="209"/>
      <c r="UUA103" s="209"/>
      <c r="UUB103" s="209"/>
      <c r="UUC103" s="210"/>
      <c r="UUD103" s="211"/>
      <c r="UUE103" s="209"/>
      <c r="UUG103" s="208"/>
      <c r="UUL103" s="209"/>
      <c r="UUM103" s="209"/>
      <c r="UUN103" s="209"/>
      <c r="UUO103" s="210"/>
      <c r="UUP103" s="211"/>
      <c r="UUQ103" s="209"/>
      <c r="UUS103" s="208"/>
      <c r="UUX103" s="209"/>
      <c r="UUY103" s="209"/>
      <c r="UUZ103" s="209"/>
      <c r="UVA103" s="210"/>
      <c r="UVB103" s="211"/>
      <c r="UVC103" s="209"/>
      <c r="UVE103" s="208"/>
      <c r="UVJ103" s="209"/>
      <c r="UVK103" s="209"/>
      <c r="UVL103" s="209"/>
      <c r="UVM103" s="210"/>
      <c r="UVN103" s="211"/>
      <c r="UVO103" s="209"/>
      <c r="UVQ103" s="208"/>
      <c r="UVV103" s="209"/>
      <c r="UVW103" s="209"/>
      <c r="UVX103" s="209"/>
      <c r="UVY103" s="210"/>
      <c r="UVZ103" s="211"/>
      <c r="UWA103" s="209"/>
      <c r="UWC103" s="208"/>
      <c r="UWH103" s="209"/>
      <c r="UWI103" s="209"/>
      <c r="UWJ103" s="209"/>
      <c r="UWK103" s="210"/>
      <c r="UWL103" s="211"/>
      <c r="UWM103" s="209"/>
      <c r="UWO103" s="208"/>
      <c r="UWT103" s="209"/>
      <c r="UWU103" s="209"/>
      <c r="UWV103" s="209"/>
      <c r="UWW103" s="210"/>
      <c r="UWX103" s="211"/>
      <c r="UWY103" s="209"/>
      <c r="UXA103" s="208"/>
      <c r="UXF103" s="209"/>
      <c r="UXG103" s="209"/>
      <c r="UXH103" s="209"/>
      <c r="UXI103" s="210"/>
      <c r="UXJ103" s="211"/>
      <c r="UXK103" s="209"/>
      <c r="UXM103" s="208"/>
      <c r="UXR103" s="209"/>
      <c r="UXS103" s="209"/>
      <c r="UXT103" s="209"/>
      <c r="UXU103" s="210"/>
      <c r="UXV103" s="211"/>
      <c r="UXW103" s="209"/>
      <c r="UXY103" s="208"/>
      <c r="UYD103" s="209"/>
      <c r="UYE103" s="209"/>
      <c r="UYF103" s="209"/>
      <c r="UYG103" s="210"/>
      <c r="UYH103" s="211"/>
      <c r="UYI103" s="209"/>
      <c r="UYK103" s="208"/>
      <c r="UYP103" s="209"/>
      <c r="UYQ103" s="209"/>
      <c r="UYR103" s="209"/>
      <c r="UYS103" s="210"/>
      <c r="UYT103" s="211"/>
      <c r="UYU103" s="209"/>
      <c r="UYW103" s="208"/>
      <c r="UZB103" s="209"/>
      <c r="UZC103" s="209"/>
      <c r="UZD103" s="209"/>
      <c r="UZE103" s="210"/>
      <c r="UZF103" s="211"/>
      <c r="UZG103" s="209"/>
      <c r="UZI103" s="208"/>
      <c r="UZN103" s="209"/>
      <c r="UZO103" s="209"/>
      <c r="UZP103" s="209"/>
      <c r="UZQ103" s="210"/>
      <c r="UZR103" s="211"/>
      <c r="UZS103" s="209"/>
      <c r="UZU103" s="208"/>
      <c r="UZZ103" s="209"/>
      <c r="VAA103" s="209"/>
      <c r="VAB103" s="209"/>
      <c r="VAC103" s="210"/>
      <c r="VAD103" s="211"/>
      <c r="VAE103" s="209"/>
      <c r="VAG103" s="208"/>
      <c r="VAL103" s="209"/>
      <c r="VAM103" s="209"/>
      <c r="VAN103" s="209"/>
      <c r="VAO103" s="210"/>
      <c r="VAP103" s="211"/>
      <c r="VAQ103" s="209"/>
      <c r="VAS103" s="208"/>
      <c r="VAX103" s="209"/>
      <c r="VAY103" s="209"/>
      <c r="VAZ103" s="209"/>
      <c r="VBA103" s="210"/>
      <c r="VBB103" s="211"/>
      <c r="VBC103" s="209"/>
      <c r="VBE103" s="208"/>
      <c r="VBJ103" s="209"/>
      <c r="VBK103" s="209"/>
      <c r="VBL103" s="209"/>
      <c r="VBM103" s="210"/>
      <c r="VBN103" s="211"/>
      <c r="VBO103" s="209"/>
      <c r="VBQ103" s="208"/>
      <c r="VBV103" s="209"/>
      <c r="VBW103" s="209"/>
      <c r="VBX103" s="209"/>
      <c r="VBY103" s="210"/>
      <c r="VBZ103" s="211"/>
      <c r="VCA103" s="209"/>
      <c r="VCC103" s="208"/>
      <c r="VCH103" s="209"/>
      <c r="VCI103" s="209"/>
      <c r="VCJ103" s="209"/>
      <c r="VCK103" s="210"/>
      <c r="VCL103" s="211"/>
      <c r="VCM103" s="209"/>
      <c r="VCO103" s="208"/>
      <c r="VCT103" s="209"/>
      <c r="VCU103" s="209"/>
      <c r="VCV103" s="209"/>
      <c r="VCW103" s="210"/>
      <c r="VCX103" s="211"/>
      <c r="VCY103" s="209"/>
      <c r="VDA103" s="208"/>
      <c r="VDF103" s="209"/>
      <c r="VDG103" s="209"/>
      <c r="VDH103" s="209"/>
      <c r="VDI103" s="210"/>
      <c r="VDJ103" s="211"/>
      <c r="VDK103" s="209"/>
      <c r="VDM103" s="208"/>
      <c r="VDR103" s="209"/>
      <c r="VDS103" s="209"/>
      <c r="VDT103" s="209"/>
      <c r="VDU103" s="210"/>
      <c r="VDV103" s="211"/>
      <c r="VDW103" s="209"/>
      <c r="VDY103" s="208"/>
      <c r="VED103" s="209"/>
      <c r="VEE103" s="209"/>
      <c r="VEF103" s="209"/>
      <c r="VEG103" s="210"/>
      <c r="VEH103" s="211"/>
      <c r="VEI103" s="209"/>
      <c r="VEK103" s="208"/>
      <c r="VEP103" s="209"/>
      <c r="VEQ103" s="209"/>
      <c r="VER103" s="209"/>
      <c r="VES103" s="210"/>
      <c r="VET103" s="211"/>
      <c r="VEU103" s="209"/>
      <c r="VEW103" s="208"/>
      <c r="VFB103" s="209"/>
      <c r="VFC103" s="209"/>
      <c r="VFD103" s="209"/>
      <c r="VFE103" s="210"/>
      <c r="VFF103" s="211"/>
      <c r="VFG103" s="209"/>
      <c r="VFI103" s="208"/>
      <c r="VFN103" s="209"/>
      <c r="VFO103" s="209"/>
      <c r="VFP103" s="209"/>
      <c r="VFQ103" s="210"/>
      <c r="VFR103" s="211"/>
      <c r="VFS103" s="209"/>
      <c r="VFU103" s="208"/>
      <c r="VFZ103" s="209"/>
      <c r="VGA103" s="209"/>
      <c r="VGB103" s="209"/>
      <c r="VGC103" s="210"/>
      <c r="VGD103" s="211"/>
      <c r="VGE103" s="209"/>
      <c r="VGG103" s="208"/>
      <c r="VGL103" s="209"/>
      <c r="VGM103" s="209"/>
      <c r="VGN103" s="209"/>
      <c r="VGO103" s="210"/>
      <c r="VGP103" s="211"/>
      <c r="VGQ103" s="209"/>
      <c r="VGS103" s="208"/>
      <c r="VGX103" s="209"/>
      <c r="VGY103" s="209"/>
      <c r="VGZ103" s="209"/>
      <c r="VHA103" s="210"/>
      <c r="VHB103" s="211"/>
      <c r="VHC103" s="209"/>
      <c r="VHE103" s="208"/>
      <c r="VHJ103" s="209"/>
      <c r="VHK103" s="209"/>
      <c r="VHL103" s="209"/>
      <c r="VHM103" s="210"/>
      <c r="VHN103" s="211"/>
      <c r="VHO103" s="209"/>
      <c r="VHQ103" s="208"/>
      <c r="VHV103" s="209"/>
      <c r="VHW103" s="209"/>
      <c r="VHX103" s="209"/>
      <c r="VHY103" s="210"/>
      <c r="VHZ103" s="211"/>
      <c r="VIA103" s="209"/>
      <c r="VIC103" s="208"/>
      <c r="VIH103" s="209"/>
      <c r="VII103" s="209"/>
      <c r="VIJ103" s="209"/>
      <c r="VIK103" s="210"/>
      <c r="VIL103" s="211"/>
      <c r="VIM103" s="209"/>
      <c r="VIO103" s="208"/>
      <c r="VIT103" s="209"/>
      <c r="VIU103" s="209"/>
      <c r="VIV103" s="209"/>
      <c r="VIW103" s="210"/>
      <c r="VIX103" s="211"/>
      <c r="VIY103" s="209"/>
      <c r="VJA103" s="208"/>
      <c r="VJF103" s="209"/>
      <c r="VJG103" s="209"/>
      <c r="VJH103" s="209"/>
      <c r="VJI103" s="210"/>
      <c r="VJJ103" s="211"/>
      <c r="VJK103" s="209"/>
      <c r="VJM103" s="208"/>
      <c r="VJR103" s="209"/>
      <c r="VJS103" s="209"/>
      <c r="VJT103" s="209"/>
      <c r="VJU103" s="210"/>
      <c r="VJV103" s="211"/>
      <c r="VJW103" s="209"/>
      <c r="VJY103" s="208"/>
      <c r="VKD103" s="209"/>
      <c r="VKE103" s="209"/>
      <c r="VKF103" s="209"/>
      <c r="VKG103" s="210"/>
      <c r="VKH103" s="211"/>
      <c r="VKI103" s="209"/>
      <c r="VKK103" s="208"/>
      <c r="VKP103" s="209"/>
      <c r="VKQ103" s="209"/>
      <c r="VKR103" s="209"/>
      <c r="VKS103" s="210"/>
      <c r="VKT103" s="211"/>
      <c r="VKU103" s="209"/>
      <c r="VKW103" s="208"/>
      <c r="VLB103" s="209"/>
      <c r="VLC103" s="209"/>
      <c r="VLD103" s="209"/>
      <c r="VLE103" s="210"/>
      <c r="VLF103" s="211"/>
      <c r="VLG103" s="209"/>
      <c r="VLI103" s="208"/>
      <c r="VLN103" s="209"/>
      <c r="VLO103" s="209"/>
      <c r="VLP103" s="209"/>
      <c r="VLQ103" s="210"/>
      <c r="VLR103" s="211"/>
      <c r="VLS103" s="209"/>
      <c r="VLU103" s="208"/>
      <c r="VLZ103" s="209"/>
      <c r="VMA103" s="209"/>
      <c r="VMB103" s="209"/>
      <c r="VMC103" s="210"/>
      <c r="VMD103" s="211"/>
      <c r="VME103" s="209"/>
      <c r="VMG103" s="208"/>
      <c r="VML103" s="209"/>
      <c r="VMM103" s="209"/>
      <c r="VMN103" s="209"/>
      <c r="VMO103" s="210"/>
      <c r="VMP103" s="211"/>
      <c r="VMQ103" s="209"/>
      <c r="VMS103" s="208"/>
      <c r="VMX103" s="209"/>
      <c r="VMY103" s="209"/>
      <c r="VMZ103" s="209"/>
      <c r="VNA103" s="210"/>
      <c r="VNB103" s="211"/>
      <c r="VNC103" s="209"/>
      <c r="VNE103" s="208"/>
      <c r="VNJ103" s="209"/>
      <c r="VNK103" s="209"/>
      <c r="VNL103" s="209"/>
      <c r="VNM103" s="210"/>
      <c r="VNN103" s="211"/>
      <c r="VNO103" s="209"/>
      <c r="VNQ103" s="208"/>
      <c r="VNV103" s="209"/>
      <c r="VNW103" s="209"/>
      <c r="VNX103" s="209"/>
      <c r="VNY103" s="210"/>
      <c r="VNZ103" s="211"/>
      <c r="VOA103" s="209"/>
      <c r="VOC103" s="208"/>
      <c r="VOH103" s="209"/>
      <c r="VOI103" s="209"/>
      <c r="VOJ103" s="209"/>
      <c r="VOK103" s="210"/>
      <c r="VOL103" s="211"/>
      <c r="VOM103" s="209"/>
      <c r="VOO103" s="208"/>
      <c r="VOT103" s="209"/>
      <c r="VOU103" s="209"/>
      <c r="VOV103" s="209"/>
      <c r="VOW103" s="210"/>
      <c r="VOX103" s="211"/>
      <c r="VOY103" s="209"/>
      <c r="VPA103" s="208"/>
      <c r="VPF103" s="209"/>
      <c r="VPG103" s="209"/>
      <c r="VPH103" s="209"/>
      <c r="VPI103" s="210"/>
      <c r="VPJ103" s="211"/>
      <c r="VPK103" s="209"/>
      <c r="VPM103" s="208"/>
      <c r="VPR103" s="209"/>
      <c r="VPS103" s="209"/>
      <c r="VPT103" s="209"/>
      <c r="VPU103" s="210"/>
      <c r="VPV103" s="211"/>
      <c r="VPW103" s="209"/>
      <c r="VPY103" s="208"/>
      <c r="VQD103" s="209"/>
      <c r="VQE103" s="209"/>
      <c r="VQF103" s="209"/>
      <c r="VQG103" s="210"/>
      <c r="VQH103" s="211"/>
      <c r="VQI103" s="209"/>
      <c r="VQK103" s="208"/>
      <c r="VQP103" s="209"/>
      <c r="VQQ103" s="209"/>
      <c r="VQR103" s="209"/>
      <c r="VQS103" s="210"/>
      <c r="VQT103" s="211"/>
      <c r="VQU103" s="209"/>
      <c r="VQW103" s="208"/>
      <c r="VRB103" s="209"/>
      <c r="VRC103" s="209"/>
      <c r="VRD103" s="209"/>
      <c r="VRE103" s="210"/>
      <c r="VRF103" s="211"/>
      <c r="VRG103" s="209"/>
      <c r="VRI103" s="208"/>
      <c r="VRN103" s="209"/>
      <c r="VRO103" s="209"/>
      <c r="VRP103" s="209"/>
      <c r="VRQ103" s="210"/>
      <c r="VRR103" s="211"/>
      <c r="VRS103" s="209"/>
      <c r="VRU103" s="208"/>
      <c r="VRZ103" s="209"/>
      <c r="VSA103" s="209"/>
      <c r="VSB103" s="209"/>
      <c r="VSC103" s="210"/>
      <c r="VSD103" s="211"/>
      <c r="VSE103" s="209"/>
      <c r="VSG103" s="208"/>
      <c r="VSL103" s="209"/>
      <c r="VSM103" s="209"/>
      <c r="VSN103" s="209"/>
      <c r="VSO103" s="210"/>
      <c r="VSP103" s="211"/>
      <c r="VSQ103" s="209"/>
      <c r="VSS103" s="208"/>
      <c r="VSX103" s="209"/>
      <c r="VSY103" s="209"/>
      <c r="VSZ103" s="209"/>
      <c r="VTA103" s="210"/>
      <c r="VTB103" s="211"/>
      <c r="VTC103" s="209"/>
      <c r="VTE103" s="208"/>
      <c r="VTJ103" s="209"/>
      <c r="VTK103" s="209"/>
      <c r="VTL103" s="209"/>
      <c r="VTM103" s="210"/>
      <c r="VTN103" s="211"/>
      <c r="VTO103" s="209"/>
      <c r="VTQ103" s="208"/>
      <c r="VTV103" s="209"/>
      <c r="VTW103" s="209"/>
      <c r="VTX103" s="209"/>
      <c r="VTY103" s="210"/>
      <c r="VTZ103" s="211"/>
      <c r="VUA103" s="209"/>
      <c r="VUC103" s="208"/>
      <c r="VUH103" s="209"/>
      <c r="VUI103" s="209"/>
      <c r="VUJ103" s="209"/>
      <c r="VUK103" s="210"/>
      <c r="VUL103" s="211"/>
      <c r="VUM103" s="209"/>
      <c r="VUO103" s="208"/>
      <c r="VUT103" s="209"/>
      <c r="VUU103" s="209"/>
      <c r="VUV103" s="209"/>
      <c r="VUW103" s="210"/>
      <c r="VUX103" s="211"/>
      <c r="VUY103" s="209"/>
      <c r="VVA103" s="208"/>
      <c r="VVF103" s="209"/>
      <c r="VVG103" s="209"/>
      <c r="VVH103" s="209"/>
      <c r="VVI103" s="210"/>
      <c r="VVJ103" s="211"/>
      <c r="VVK103" s="209"/>
      <c r="VVM103" s="208"/>
      <c r="VVR103" s="209"/>
      <c r="VVS103" s="209"/>
      <c r="VVT103" s="209"/>
      <c r="VVU103" s="210"/>
      <c r="VVV103" s="211"/>
      <c r="VVW103" s="209"/>
      <c r="VVY103" s="208"/>
      <c r="VWD103" s="209"/>
      <c r="VWE103" s="209"/>
      <c r="VWF103" s="209"/>
      <c r="VWG103" s="210"/>
      <c r="VWH103" s="211"/>
      <c r="VWI103" s="209"/>
      <c r="VWK103" s="208"/>
      <c r="VWP103" s="209"/>
      <c r="VWQ103" s="209"/>
      <c r="VWR103" s="209"/>
      <c r="VWS103" s="210"/>
      <c r="VWT103" s="211"/>
      <c r="VWU103" s="209"/>
      <c r="VWW103" s="208"/>
      <c r="VXB103" s="209"/>
      <c r="VXC103" s="209"/>
      <c r="VXD103" s="209"/>
      <c r="VXE103" s="210"/>
      <c r="VXF103" s="211"/>
      <c r="VXG103" s="209"/>
      <c r="VXI103" s="208"/>
      <c r="VXN103" s="209"/>
      <c r="VXO103" s="209"/>
      <c r="VXP103" s="209"/>
      <c r="VXQ103" s="210"/>
      <c r="VXR103" s="211"/>
      <c r="VXS103" s="209"/>
      <c r="VXU103" s="208"/>
      <c r="VXZ103" s="209"/>
      <c r="VYA103" s="209"/>
      <c r="VYB103" s="209"/>
      <c r="VYC103" s="210"/>
      <c r="VYD103" s="211"/>
      <c r="VYE103" s="209"/>
      <c r="VYG103" s="208"/>
      <c r="VYL103" s="209"/>
      <c r="VYM103" s="209"/>
      <c r="VYN103" s="209"/>
      <c r="VYO103" s="210"/>
      <c r="VYP103" s="211"/>
      <c r="VYQ103" s="209"/>
      <c r="VYS103" s="208"/>
      <c r="VYX103" s="209"/>
      <c r="VYY103" s="209"/>
      <c r="VYZ103" s="209"/>
      <c r="VZA103" s="210"/>
      <c r="VZB103" s="211"/>
      <c r="VZC103" s="209"/>
      <c r="VZE103" s="208"/>
      <c r="VZJ103" s="209"/>
      <c r="VZK103" s="209"/>
      <c r="VZL103" s="209"/>
      <c r="VZM103" s="210"/>
      <c r="VZN103" s="211"/>
      <c r="VZO103" s="209"/>
      <c r="VZQ103" s="208"/>
      <c r="VZV103" s="209"/>
      <c r="VZW103" s="209"/>
      <c r="VZX103" s="209"/>
      <c r="VZY103" s="210"/>
      <c r="VZZ103" s="211"/>
      <c r="WAA103" s="209"/>
      <c r="WAC103" s="208"/>
      <c r="WAH103" s="209"/>
      <c r="WAI103" s="209"/>
      <c r="WAJ103" s="209"/>
      <c r="WAK103" s="210"/>
      <c r="WAL103" s="211"/>
      <c r="WAM103" s="209"/>
      <c r="WAO103" s="208"/>
      <c r="WAT103" s="209"/>
      <c r="WAU103" s="209"/>
      <c r="WAV103" s="209"/>
      <c r="WAW103" s="210"/>
      <c r="WAX103" s="211"/>
      <c r="WAY103" s="209"/>
      <c r="WBA103" s="208"/>
      <c r="WBF103" s="209"/>
      <c r="WBG103" s="209"/>
      <c r="WBH103" s="209"/>
      <c r="WBI103" s="210"/>
      <c r="WBJ103" s="211"/>
      <c r="WBK103" s="209"/>
      <c r="WBM103" s="208"/>
      <c r="WBR103" s="209"/>
      <c r="WBS103" s="209"/>
      <c r="WBT103" s="209"/>
      <c r="WBU103" s="210"/>
      <c r="WBV103" s="211"/>
      <c r="WBW103" s="209"/>
      <c r="WBY103" s="208"/>
      <c r="WCD103" s="209"/>
      <c r="WCE103" s="209"/>
      <c r="WCF103" s="209"/>
      <c r="WCG103" s="210"/>
      <c r="WCH103" s="211"/>
      <c r="WCI103" s="209"/>
      <c r="WCK103" s="208"/>
      <c r="WCP103" s="209"/>
      <c r="WCQ103" s="209"/>
      <c r="WCR103" s="209"/>
      <c r="WCS103" s="210"/>
      <c r="WCT103" s="211"/>
      <c r="WCU103" s="209"/>
      <c r="WCW103" s="208"/>
      <c r="WDB103" s="209"/>
      <c r="WDC103" s="209"/>
      <c r="WDD103" s="209"/>
      <c r="WDE103" s="210"/>
      <c r="WDF103" s="211"/>
      <c r="WDG103" s="209"/>
      <c r="WDI103" s="208"/>
      <c r="WDN103" s="209"/>
      <c r="WDO103" s="209"/>
      <c r="WDP103" s="209"/>
      <c r="WDQ103" s="210"/>
      <c r="WDR103" s="211"/>
      <c r="WDS103" s="209"/>
      <c r="WDU103" s="208"/>
      <c r="WDZ103" s="209"/>
      <c r="WEA103" s="209"/>
      <c r="WEB103" s="209"/>
      <c r="WEC103" s="210"/>
      <c r="WED103" s="211"/>
      <c r="WEE103" s="209"/>
      <c r="WEG103" s="208"/>
      <c r="WEL103" s="209"/>
      <c r="WEM103" s="209"/>
      <c r="WEN103" s="209"/>
      <c r="WEO103" s="210"/>
      <c r="WEP103" s="211"/>
      <c r="WEQ103" s="209"/>
      <c r="WES103" s="208"/>
      <c r="WEX103" s="209"/>
      <c r="WEY103" s="209"/>
      <c r="WEZ103" s="209"/>
      <c r="WFA103" s="210"/>
      <c r="WFB103" s="211"/>
      <c r="WFC103" s="209"/>
      <c r="WFE103" s="208"/>
      <c r="WFJ103" s="209"/>
      <c r="WFK103" s="209"/>
      <c r="WFL103" s="209"/>
      <c r="WFM103" s="210"/>
      <c r="WFN103" s="211"/>
      <c r="WFO103" s="209"/>
      <c r="WFQ103" s="208"/>
      <c r="WFV103" s="209"/>
      <c r="WFW103" s="209"/>
      <c r="WFX103" s="209"/>
      <c r="WFY103" s="210"/>
      <c r="WFZ103" s="211"/>
      <c r="WGA103" s="209"/>
      <c r="WGC103" s="208"/>
      <c r="WGH103" s="209"/>
      <c r="WGI103" s="209"/>
      <c r="WGJ103" s="209"/>
      <c r="WGK103" s="210"/>
      <c r="WGL103" s="211"/>
      <c r="WGM103" s="209"/>
      <c r="WGO103" s="208"/>
      <c r="WGT103" s="209"/>
      <c r="WGU103" s="209"/>
      <c r="WGV103" s="209"/>
      <c r="WGW103" s="210"/>
      <c r="WGX103" s="211"/>
      <c r="WGY103" s="209"/>
      <c r="WHA103" s="208"/>
      <c r="WHF103" s="209"/>
      <c r="WHG103" s="209"/>
      <c r="WHH103" s="209"/>
      <c r="WHI103" s="210"/>
      <c r="WHJ103" s="211"/>
      <c r="WHK103" s="209"/>
      <c r="WHM103" s="208"/>
      <c r="WHR103" s="209"/>
      <c r="WHS103" s="209"/>
      <c r="WHT103" s="209"/>
      <c r="WHU103" s="210"/>
      <c r="WHV103" s="211"/>
      <c r="WHW103" s="209"/>
      <c r="WHY103" s="208"/>
      <c r="WID103" s="209"/>
      <c r="WIE103" s="209"/>
      <c r="WIF103" s="209"/>
      <c r="WIG103" s="210"/>
      <c r="WIH103" s="211"/>
      <c r="WII103" s="209"/>
      <c r="WIK103" s="208"/>
      <c r="WIP103" s="209"/>
      <c r="WIQ103" s="209"/>
      <c r="WIR103" s="209"/>
      <c r="WIS103" s="210"/>
      <c r="WIT103" s="211"/>
      <c r="WIU103" s="209"/>
      <c r="WIW103" s="208"/>
      <c r="WJB103" s="209"/>
      <c r="WJC103" s="209"/>
      <c r="WJD103" s="209"/>
      <c r="WJE103" s="210"/>
      <c r="WJF103" s="211"/>
      <c r="WJG103" s="209"/>
      <c r="WJI103" s="208"/>
      <c r="WJN103" s="209"/>
      <c r="WJO103" s="209"/>
      <c r="WJP103" s="209"/>
      <c r="WJQ103" s="210"/>
      <c r="WJR103" s="211"/>
      <c r="WJS103" s="209"/>
      <c r="WJU103" s="208"/>
      <c r="WJZ103" s="209"/>
      <c r="WKA103" s="209"/>
      <c r="WKB103" s="209"/>
      <c r="WKC103" s="210"/>
      <c r="WKD103" s="211"/>
      <c r="WKE103" s="209"/>
      <c r="WKG103" s="208"/>
      <c r="WKL103" s="209"/>
      <c r="WKM103" s="209"/>
      <c r="WKN103" s="209"/>
      <c r="WKO103" s="210"/>
      <c r="WKP103" s="211"/>
      <c r="WKQ103" s="209"/>
      <c r="WKS103" s="208"/>
      <c r="WKX103" s="209"/>
      <c r="WKY103" s="209"/>
      <c r="WKZ103" s="209"/>
      <c r="WLA103" s="210"/>
      <c r="WLB103" s="211"/>
      <c r="WLC103" s="209"/>
      <c r="WLE103" s="208"/>
      <c r="WLJ103" s="209"/>
      <c r="WLK103" s="209"/>
      <c r="WLL103" s="209"/>
      <c r="WLM103" s="210"/>
      <c r="WLN103" s="211"/>
      <c r="WLO103" s="209"/>
      <c r="WLQ103" s="208"/>
      <c r="WLV103" s="209"/>
      <c r="WLW103" s="209"/>
      <c r="WLX103" s="209"/>
      <c r="WLY103" s="210"/>
      <c r="WLZ103" s="211"/>
      <c r="WMA103" s="209"/>
      <c r="WMC103" s="208"/>
      <c r="WMH103" s="209"/>
      <c r="WMI103" s="209"/>
      <c r="WMJ103" s="209"/>
      <c r="WMK103" s="210"/>
      <c r="WML103" s="211"/>
      <c r="WMM103" s="209"/>
      <c r="WMO103" s="208"/>
      <c r="WMT103" s="209"/>
      <c r="WMU103" s="209"/>
      <c r="WMV103" s="209"/>
      <c r="WMW103" s="210"/>
      <c r="WMX103" s="211"/>
      <c r="WMY103" s="209"/>
      <c r="WNA103" s="208"/>
      <c r="WNF103" s="209"/>
      <c r="WNG103" s="209"/>
      <c r="WNH103" s="209"/>
      <c r="WNI103" s="210"/>
      <c r="WNJ103" s="211"/>
      <c r="WNK103" s="209"/>
      <c r="WNM103" s="208"/>
      <c r="WNR103" s="209"/>
      <c r="WNS103" s="209"/>
      <c r="WNT103" s="209"/>
      <c r="WNU103" s="210"/>
      <c r="WNV103" s="211"/>
      <c r="WNW103" s="209"/>
      <c r="WNY103" s="208"/>
      <c r="WOD103" s="209"/>
      <c r="WOE103" s="209"/>
      <c r="WOF103" s="209"/>
      <c r="WOG103" s="210"/>
      <c r="WOH103" s="211"/>
      <c r="WOI103" s="209"/>
      <c r="WOK103" s="208"/>
      <c r="WOP103" s="209"/>
      <c r="WOQ103" s="209"/>
      <c r="WOR103" s="209"/>
      <c r="WOS103" s="210"/>
      <c r="WOT103" s="211"/>
      <c r="WOU103" s="209"/>
      <c r="WOW103" s="208"/>
      <c r="WPB103" s="209"/>
      <c r="WPC103" s="209"/>
      <c r="WPD103" s="209"/>
      <c r="WPE103" s="210"/>
      <c r="WPF103" s="211"/>
      <c r="WPG103" s="209"/>
      <c r="WPI103" s="208"/>
      <c r="WPN103" s="209"/>
      <c r="WPO103" s="209"/>
      <c r="WPP103" s="209"/>
      <c r="WPQ103" s="210"/>
      <c r="WPR103" s="211"/>
      <c r="WPS103" s="209"/>
      <c r="WPU103" s="208"/>
      <c r="WPZ103" s="209"/>
      <c r="WQA103" s="209"/>
      <c r="WQB103" s="209"/>
      <c r="WQC103" s="210"/>
      <c r="WQD103" s="211"/>
      <c r="WQE103" s="209"/>
      <c r="WQG103" s="208"/>
      <c r="WQL103" s="209"/>
      <c r="WQM103" s="209"/>
      <c r="WQN103" s="209"/>
      <c r="WQO103" s="210"/>
      <c r="WQP103" s="211"/>
      <c r="WQQ103" s="209"/>
      <c r="WQS103" s="208"/>
      <c r="WQX103" s="209"/>
      <c r="WQY103" s="209"/>
      <c r="WQZ103" s="209"/>
      <c r="WRA103" s="210"/>
      <c r="WRB103" s="211"/>
      <c r="WRC103" s="209"/>
      <c r="WRE103" s="208"/>
      <c r="WRJ103" s="209"/>
      <c r="WRK103" s="209"/>
      <c r="WRL103" s="209"/>
      <c r="WRM103" s="210"/>
      <c r="WRN103" s="211"/>
      <c r="WRO103" s="209"/>
      <c r="WRQ103" s="208"/>
      <c r="WRV103" s="209"/>
      <c r="WRW103" s="209"/>
      <c r="WRX103" s="209"/>
      <c r="WRY103" s="210"/>
      <c r="WRZ103" s="211"/>
      <c r="WSA103" s="209"/>
      <c r="WSC103" s="208"/>
      <c r="WSH103" s="209"/>
      <c r="WSI103" s="209"/>
      <c r="WSJ103" s="209"/>
      <c r="WSK103" s="210"/>
      <c r="WSL103" s="211"/>
      <c r="WSM103" s="209"/>
      <c r="WSO103" s="208"/>
      <c r="WST103" s="209"/>
      <c r="WSU103" s="209"/>
      <c r="WSV103" s="209"/>
      <c r="WSW103" s="210"/>
      <c r="WSX103" s="211"/>
      <c r="WSY103" s="209"/>
      <c r="WTA103" s="208"/>
      <c r="WTF103" s="209"/>
      <c r="WTG103" s="209"/>
      <c r="WTH103" s="209"/>
      <c r="WTI103" s="210"/>
      <c r="WTJ103" s="211"/>
      <c r="WTK103" s="209"/>
      <c r="WTM103" s="208"/>
      <c r="WTR103" s="209"/>
      <c r="WTS103" s="209"/>
      <c r="WTT103" s="209"/>
      <c r="WTU103" s="210"/>
      <c r="WTV103" s="211"/>
      <c r="WTW103" s="209"/>
      <c r="WTY103" s="208"/>
      <c r="WUD103" s="209"/>
      <c r="WUE103" s="209"/>
      <c r="WUF103" s="209"/>
      <c r="WUG103" s="210"/>
      <c r="WUH103" s="211"/>
      <c r="WUI103" s="209"/>
      <c r="WUK103" s="208"/>
      <c r="WUP103" s="209"/>
      <c r="WUQ103" s="209"/>
      <c r="WUR103" s="209"/>
      <c r="WUS103" s="210"/>
      <c r="WUT103" s="211"/>
      <c r="WUU103" s="209"/>
      <c r="WUW103" s="208"/>
      <c r="WVB103" s="209"/>
      <c r="WVC103" s="209"/>
      <c r="WVD103" s="209"/>
      <c r="WVE103" s="210"/>
      <c r="WVF103" s="211"/>
      <c r="WVG103" s="209"/>
      <c r="WVI103" s="208"/>
      <c r="WVN103" s="209"/>
      <c r="WVO103" s="209"/>
      <c r="WVP103" s="209"/>
      <c r="WVQ103" s="210"/>
      <c r="WVR103" s="211"/>
      <c r="WVS103" s="209"/>
      <c r="WVU103" s="208"/>
      <c r="WVZ103" s="209"/>
      <c r="WWA103" s="209"/>
      <c r="WWB103" s="209"/>
      <c r="WWC103" s="210"/>
      <c r="WWD103" s="211"/>
      <c r="WWE103" s="209"/>
      <c r="WWG103" s="208"/>
      <c r="WWL103" s="209"/>
      <c r="WWM103" s="209"/>
      <c r="WWN103" s="209"/>
      <c r="WWO103" s="210"/>
      <c r="WWP103" s="211"/>
      <c r="WWQ103" s="209"/>
      <c r="WWS103" s="208"/>
      <c r="WWX103" s="209"/>
      <c r="WWY103" s="209"/>
      <c r="WWZ103" s="209"/>
      <c r="WXA103" s="210"/>
      <c r="WXB103" s="211"/>
      <c r="WXC103" s="209"/>
      <c r="WXE103" s="208"/>
      <c r="WXJ103" s="209"/>
      <c r="WXK103" s="209"/>
      <c r="WXL103" s="209"/>
      <c r="WXM103" s="210"/>
      <c r="WXN103" s="211"/>
      <c r="WXO103" s="209"/>
      <c r="WXQ103" s="208"/>
      <c r="WXV103" s="209"/>
      <c r="WXW103" s="209"/>
      <c r="WXX103" s="209"/>
      <c r="WXY103" s="210"/>
      <c r="WXZ103" s="211"/>
      <c r="WYA103" s="209"/>
      <c r="WYC103" s="208"/>
      <c r="WYH103" s="209"/>
      <c r="WYI103" s="209"/>
      <c r="WYJ103" s="209"/>
      <c r="WYK103" s="210"/>
      <c r="WYL103" s="211"/>
      <c r="WYM103" s="209"/>
      <c r="WYO103" s="208"/>
      <c r="WYT103" s="209"/>
      <c r="WYU103" s="209"/>
      <c r="WYV103" s="209"/>
      <c r="WYW103" s="210"/>
      <c r="WYX103" s="211"/>
      <c r="WYY103" s="209"/>
      <c r="WZA103" s="208"/>
      <c r="WZF103" s="209"/>
      <c r="WZG103" s="209"/>
      <c r="WZH103" s="209"/>
      <c r="WZI103" s="210"/>
      <c r="WZJ103" s="211"/>
      <c r="WZK103" s="209"/>
      <c r="WZM103" s="208"/>
      <c r="WZR103" s="209"/>
      <c r="WZS103" s="209"/>
      <c r="WZT103" s="209"/>
      <c r="WZU103" s="210"/>
      <c r="WZV103" s="211"/>
      <c r="WZW103" s="209"/>
      <c r="WZY103" s="208"/>
      <c r="XAD103" s="209"/>
      <c r="XAE103" s="209"/>
      <c r="XAF103" s="209"/>
      <c r="XAG103" s="210"/>
      <c r="XAH103" s="211"/>
      <c r="XAI103" s="209"/>
      <c r="XAK103" s="208"/>
      <c r="XAP103" s="209"/>
      <c r="XAQ103" s="209"/>
      <c r="XAR103" s="209"/>
      <c r="XAS103" s="210"/>
      <c r="XAT103" s="211"/>
      <c r="XAU103" s="209"/>
      <c r="XAW103" s="208"/>
      <c r="XBB103" s="209"/>
      <c r="XBC103" s="209"/>
      <c r="XBD103" s="209"/>
      <c r="XBE103" s="210"/>
      <c r="XBF103" s="211"/>
      <c r="XBG103" s="209"/>
      <c r="XBI103" s="208"/>
      <c r="XBN103" s="209"/>
      <c r="XBO103" s="209"/>
      <c r="XBP103" s="209"/>
      <c r="XBQ103" s="210"/>
      <c r="XBR103" s="211"/>
      <c r="XBS103" s="209"/>
      <c r="XBU103" s="208"/>
      <c r="XBZ103" s="209"/>
      <c r="XCA103" s="209"/>
      <c r="XCB103" s="209"/>
      <c r="XCC103" s="210"/>
      <c r="XCD103" s="211"/>
      <c r="XCE103" s="209"/>
      <c r="XCG103" s="208"/>
      <c r="XCL103" s="209"/>
      <c r="XCM103" s="209"/>
      <c r="XCN103" s="209"/>
      <c r="XCO103" s="210"/>
      <c r="XCP103" s="211"/>
      <c r="XCQ103" s="209"/>
      <c r="XCS103" s="208"/>
      <c r="XCX103" s="209"/>
      <c r="XCY103" s="209"/>
      <c r="XCZ103" s="209"/>
      <c r="XDA103" s="210"/>
      <c r="XDB103" s="211"/>
      <c r="XDC103" s="209"/>
      <c r="XDE103" s="208"/>
      <c r="XDJ103" s="209"/>
      <c r="XDK103" s="209"/>
      <c r="XDL103" s="209"/>
      <c r="XDM103" s="210"/>
      <c r="XDN103" s="211"/>
      <c r="XDO103" s="209"/>
      <c r="XDQ103" s="208"/>
      <c r="XDV103" s="209"/>
      <c r="XDW103" s="209"/>
      <c r="XDX103" s="209"/>
      <c r="XDY103" s="210"/>
      <c r="XDZ103" s="211"/>
      <c r="XEA103" s="209"/>
      <c r="XEC103" s="208"/>
      <c r="XEH103" s="209"/>
      <c r="XEI103" s="209"/>
      <c r="XEJ103" s="209"/>
      <c r="XEK103" s="210"/>
      <c r="XEL103" s="211"/>
      <c r="XEM103" s="209"/>
      <c r="XEO103" s="208"/>
      <c r="XET103" s="209"/>
      <c r="XEU103" s="209"/>
      <c r="XEV103" s="209"/>
      <c r="XEW103" s="210"/>
      <c r="XEX103" s="211"/>
      <c r="XEY103" s="209"/>
      <c r="XFA103" s="208"/>
    </row>
    <row r="104" spans="1:1021 1026:3071 3073:4093 4098:6143 6145:7165 7170:9215 9217:10237 10242:12287 12289:13309 13314:15359 15361:16381">
      <c r="A104" s="185"/>
      <c r="B104" s="186" t="s">
        <v>14676</v>
      </c>
      <c r="C104" s="186" t="s">
        <v>14773</v>
      </c>
      <c r="D104" s="186" t="s">
        <v>14636</v>
      </c>
      <c r="E104" s="186" t="s">
        <v>14656</v>
      </c>
      <c r="F104" s="187">
        <v>55.85</v>
      </c>
      <c r="G104" s="187"/>
      <c r="H104" s="187">
        <v>33.549999999999997</v>
      </c>
      <c r="I104" s="202"/>
      <c r="J104" s="203"/>
      <c r="K104" s="187"/>
      <c r="L104" s="190"/>
      <c r="M104" s="208"/>
      <c r="R104" s="209"/>
      <c r="S104" s="209"/>
      <c r="T104" s="209"/>
      <c r="U104" s="210"/>
      <c r="V104" s="211"/>
      <c r="W104" s="209"/>
      <c r="Y104" s="208"/>
      <c r="AD104" s="209"/>
      <c r="AE104" s="209"/>
      <c r="AF104" s="209"/>
      <c r="AG104" s="210"/>
      <c r="AH104" s="211"/>
      <c r="AI104" s="209"/>
      <c r="AK104" s="208"/>
      <c r="AP104" s="209"/>
      <c r="AQ104" s="209"/>
      <c r="AR104" s="209"/>
      <c r="AS104" s="210"/>
      <c r="AT104" s="211"/>
      <c r="AU104" s="209"/>
      <c r="AW104" s="208"/>
      <c r="BB104" s="209"/>
      <c r="BC104" s="209"/>
      <c r="BD104" s="209"/>
      <c r="BE104" s="210"/>
      <c r="BF104" s="211"/>
      <c r="BG104" s="209"/>
      <c r="BI104" s="208"/>
      <c r="BN104" s="209"/>
      <c r="BO104" s="209"/>
      <c r="BP104" s="209"/>
      <c r="BQ104" s="210"/>
      <c r="BR104" s="211"/>
      <c r="BS104" s="209"/>
      <c r="BU104" s="208"/>
      <c r="BZ104" s="209"/>
      <c r="CA104" s="209"/>
      <c r="CB104" s="209"/>
      <c r="CC104" s="210"/>
      <c r="CD104" s="211"/>
      <c r="CE104" s="209"/>
      <c r="CG104" s="208"/>
      <c r="CL104" s="209"/>
      <c r="CM104" s="209"/>
      <c r="CN104" s="209"/>
      <c r="CO104" s="210"/>
      <c r="CP104" s="211"/>
      <c r="CQ104" s="209"/>
      <c r="CS104" s="208"/>
      <c r="CX104" s="209"/>
      <c r="CY104" s="209"/>
      <c r="CZ104" s="209"/>
      <c r="DA104" s="210"/>
      <c r="DB104" s="211"/>
      <c r="DC104" s="209"/>
      <c r="DE104" s="208"/>
      <c r="DJ104" s="209"/>
      <c r="DK104" s="209"/>
      <c r="DL104" s="209"/>
      <c r="DM104" s="210"/>
      <c r="DN104" s="211"/>
      <c r="DO104" s="209"/>
      <c r="DQ104" s="208"/>
      <c r="DV104" s="209"/>
      <c r="DW104" s="209"/>
      <c r="DX104" s="209"/>
      <c r="DY104" s="210"/>
      <c r="DZ104" s="211"/>
      <c r="EA104" s="209"/>
      <c r="EC104" s="208"/>
      <c r="EH104" s="209"/>
      <c r="EI104" s="209"/>
      <c r="EJ104" s="209"/>
      <c r="EK104" s="210"/>
      <c r="EL104" s="211"/>
      <c r="EM104" s="209"/>
      <c r="EO104" s="208"/>
      <c r="ET104" s="209"/>
      <c r="EU104" s="209"/>
      <c r="EV104" s="209"/>
      <c r="EW104" s="210"/>
      <c r="EX104" s="211"/>
      <c r="EY104" s="209"/>
      <c r="FA104" s="208"/>
      <c r="FF104" s="209"/>
      <c r="FG104" s="209"/>
      <c r="FH104" s="209"/>
      <c r="FI104" s="210"/>
      <c r="FJ104" s="211"/>
      <c r="FK104" s="209"/>
      <c r="FM104" s="208"/>
      <c r="FR104" s="209"/>
      <c r="FS104" s="209"/>
      <c r="FT104" s="209"/>
      <c r="FU104" s="210"/>
      <c r="FV104" s="211"/>
      <c r="FW104" s="209"/>
      <c r="FY104" s="208"/>
      <c r="GD104" s="209"/>
      <c r="GE104" s="209"/>
      <c r="GF104" s="209"/>
      <c r="GG104" s="210"/>
      <c r="GH104" s="211"/>
      <c r="GI104" s="209"/>
      <c r="GK104" s="208"/>
      <c r="GP104" s="209"/>
      <c r="GQ104" s="209"/>
      <c r="GR104" s="209"/>
      <c r="GS104" s="210"/>
      <c r="GT104" s="211"/>
      <c r="GU104" s="209"/>
      <c r="GW104" s="208"/>
      <c r="HB104" s="209"/>
      <c r="HC104" s="209"/>
      <c r="HD104" s="209"/>
      <c r="HE104" s="210"/>
      <c r="HF104" s="211"/>
      <c r="HG104" s="209"/>
      <c r="HI104" s="208"/>
      <c r="HN104" s="209"/>
      <c r="HO104" s="209"/>
      <c r="HP104" s="209"/>
      <c r="HQ104" s="210"/>
      <c r="HR104" s="211"/>
      <c r="HS104" s="209"/>
      <c r="HU104" s="208"/>
      <c r="HZ104" s="209"/>
      <c r="IA104" s="209"/>
      <c r="IB104" s="209"/>
      <c r="IC104" s="210"/>
      <c r="ID104" s="211"/>
      <c r="IE104" s="209"/>
      <c r="IG104" s="208"/>
      <c r="IL104" s="209"/>
      <c r="IM104" s="209"/>
      <c r="IN104" s="209"/>
      <c r="IO104" s="210"/>
      <c r="IP104" s="211"/>
      <c r="IQ104" s="209"/>
      <c r="IS104" s="208"/>
      <c r="IX104" s="209"/>
      <c r="IY104" s="209"/>
      <c r="IZ104" s="209"/>
      <c r="JA104" s="210"/>
      <c r="JB104" s="211"/>
      <c r="JC104" s="209"/>
      <c r="JE104" s="208"/>
      <c r="JJ104" s="209"/>
      <c r="JK104" s="209"/>
      <c r="JL104" s="209"/>
      <c r="JM104" s="210"/>
      <c r="JN104" s="211"/>
      <c r="JO104" s="209"/>
      <c r="JQ104" s="208"/>
      <c r="JV104" s="209"/>
      <c r="JW104" s="209"/>
      <c r="JX104" s="209"/>
      <c r="JY104" s="210"/>
      <c r="JZ104" s="211"/>
      <c r="KA104" s="209"/>
      <c r="KC104" s="208"/>
      <c r="KH104" s="209"/>
      <c r="KI104" s="209"/>
      <c r="KJ104" s="209"/>
      <c r="KK104" s="210"/>
      <c r="KL104" s="211"/>
      <c r="KM104" s="209"/>
      <c r="KO104" s="208"/>
      <c r="KT104" s="209"/>
      <c r="KU104" s="209"/>
      <c r="KV104" s="209"/>
      <c r="KW104" s="210"/>
      <c r="KX104" s="211"/>
      <c r="KY104" s="209"/>
      <c r="LA104" s="208"/>
      <c r="LF104" s="209"/>
      <c r="LG104" s="209"/>
      <c r="LH104" s="209"/>
      <c r="LI104" s="210"/>
      <c r="LJ104" s="211"/>
      <c r="LK104" s="209"/>
      <c r="LM104" s="208"/>
      <c r="LR104" s="209"/>
      <c r="LS104" s="209"/>
      <c r="LT104" s="209"/>
      <c r="LU104" s="210"/>
      <c r="LV104" s="211"/>
      <c r="LW104" s="209"/>
      <c r="LY104" s="208"/>
      <c r="MD104" s="209"/>
      <c r="ME104" s="209"/>
      <c r="MF104" s="209"/>
      <c r="MG104" s="210"/>
      <c r="MH104" s="211"/>
      <c r="MI104" s="209"/>
      <c r="MK104" s="208"/>
      <c r="MP104" s="209"/>
      <c r="MQ104" s="209"/>
      <c r="MR104" s="209"/>
      <c r="MS104" s="210"/>
      <c r="MT104" s="211"/>
      <c r="MU104" s="209"/>
      <c r="MW104" s="208"/>
      <c r="NB104" s="209"/>
      <c r="NC104" s="209"/>
      <c r="ND104" s="209"/>
      <c r="NE104" s="210"/>
      <c r="NF104" s="211"/>
      <c r="NG104" s="209"/>
      <c r="NI104" s="208"/>
      <c r="NN104" s="209"/>
      <c r="NO104" s="209"/>
      <c r="NP104" s="209"/>
      <c r="NQ104" s="210"/>
      <c r="NR104" s="211"/>
      <c r="NS104" s="209"/>
      <c r="NU104" s="208"/>
      <c r="NZ104" s="209"/>
      <c r="OA104" s="209"/>
      <c r="OB104" s="209"/>
      <c r="OC104" s="210"/>
      <c r="OD104" s="211"/>
      <c r="OE104" s="209"/>
      <c r="OG104" s="208"/>
      <c r="OL104" s="209"/>
      <c r="OM104" s="209"/>
      <c r="ON104" s="209"/>
      <c r="OO104" s="210"/>
      <c r="OP104" s="211"/>
      <c r="OQ104" s="209"/>
      <c r="OS104" s="208"/>
      <c r="OX104" s="209"/>
      <c r="OY104" s="209"/>
      <c r="OZ104" s="209"/>
      <c r="PA104" s="210"/>
      <c r="PB104" s="211"/>
      <c r="PC104" s="209"/>
      <c r="PE104" s="208"/>
      <c r="PJ104" s="209"/>
      <c r="PK104" s="209"/>
      <c r="PL104" s="209"/>
      <c r="PM104" s="210"/>
      <c r="PN104" s="211"/>
      <c r="PO104" s="209"/>
      <c r="PQ104" s="208"/>
      <c r="PV104" s="209"/>
      <c r="PW104" s="209"/>
      <c r="PX104" s="209"/>
      <c r="PY104" s="210"/>
      <c r="PZ104" s="211"/>
      <c r="QA104" s="209"/>
      <c r="QC104" s="208"/>
      <c r="QH104" s="209"/>
      <c r="QI104" s="209"/>
      <c r="QJ104" s="209"/>
      <c r="QK104" s="210"/>
      <c r="QL104" s="211"/>
      <c r="QM104" s="209"/>
      <c r="QO104" s="208"/>
      <c r="QT104" s="209"/>
      <c r="QU104" s="209"/>
      <c r="QV104" s="209"/>
      <c r="QW104" s="210"/>
      <c r="QX104" s="211"/>
      <c r="QY104" s="209"/>
      <c r="RA104" s="208"/>
      <c r="RF104" s="209"/>
      <c r="RG104" s="209"/>
      <c r="RH104" s="209"/>
      <c r="RI104" s="210"/>
      <c r="RJ104" s="211"/>
      <c r="RK104" s="209"/>
      <c r="RM104" s="208"/>
      <c r="RR104" s="209"/>
      <c r="RS104" s="209"/>
      <c r="RT104" s="209"/>
      <c r="RU104" s="210"/>
      <c r="RV104" s="211"/>
      <c r="RW104" s="209"/>
      <c r="RY104" s="208"/>
      <c r="SD104" s="209"/>
      <c r="SE104" s="209"/>
      <c r="SF104" s="209"/>
      <c r="SG104" s="210"/>
      <c r="SH104" s="211"/>
      <c r="SI104" s="209"/>
      <c r="SK104" s="208"/>
      <c r="SP104" s="209"/>
      <c r="SQ104" s="209"/>
      <c r="SR104" s="209"/>
      <c r="SS104" s="210"/>
      <c r="ST104" s="211"/>
      <c r="SU104" s="209"/>
      <c r="SW104" s="208"/>
      <c r="TB104" s="209"/>
      <c r="TC104" s="209"/>
      <c r="TD104" s="209"/>
      <c r="TE104" s="210"/>
      <c r="TF104" s="211"/>
      <c r="TG104" s="209"/>
      <c r="TI104" s="208"/>
      <c r="TN104" s="209"/>
      <c r="TO104" s="209"/>
      <c r="TP104" s="209"/>
      <c r="TQ104" s="210"/>
      <c r="TR104" s="211"/>
      <c r="TS104" s="209"/>
      <c r="TU104" s="208"/>
      <c r="TZ104" s="209"/>
      <c r="UA104" s="209"/>
      <c r="UB104" s="209"/>
      <c r="UC104" s="210"/>
      <c r="UD104" s="211"/>
      <c r="UE104" s="209"/>
      <c r="UG104" s="208"/>
      <c r="UL104" s="209"/>
      <c r="UM104" s="209"/>
      <c r="UN104" s="209"/>
      <c r="UO104" s="210"/>
      <c r="UP104" s="211"/>
      <c r="UQ104" s="209"/>
      <c r="US104" s="208"/>
      <c r="UX104" s="209"/>
      <c r="UY104" s="209"/>
      <c r="UZ104" s="209"/>
      <c r="VA104" s="210"/>
      <c r="VB104" s="211"/>
      <c r="VC104" s="209"/>
      <c r="VE104" s="208"/>
      <c r="VJ104" s="209"/>
      <c r="VK104" s="209"/>
      <c r="VL104" s="209"/>
      <c r="VM104" s="210"/>
      <c r="VN104" s="211"/>
      <c r="VO104" s="209"/>
      <c r="VQ104" s="208"/>
      <c r="VV104" s="209"/>
      <c r="VW104" s="209"/>
      <c r="VX104" s="209"/>
      <c r="VY104" s="210"/>
      <c r="VZ104" s="211"/>
      <c r="WA104" s="209"/>
      <c r="WC104" s="208"/>
      <c r="WH104" s="209"/>
      <c r="WI104" s="209"/>
      <c r="WJ104" s="209"/>
      <c r="WK104" s="210"/>
      <c r="WL104" s="211"/>
      <c r="WM104" s="209"/>
      <c r="WO104" s="208"/>
      <c r="WT104" s="209"/>
      <c r="WU104" s="209"/>
      <c r="WV104" s="209"/>
      <c r="WW104" s="210"/>
      <c r="WX104" s="211"/>
      <c r="WY104" s="209"/>
      <c r="XA104" s="208"/>
      <c r="XF104" s="209"/>
      <c r="XG104" s="209"/>
      <c r="XH104" s="209"/>
      <c r="XI104" s="210"/>
      <c r="XJ104" s="211"/>
      <c r="XK104" s="209"/>
      <c r="XM104" s="208"/>
      <c r="XR104" s="209"/>
      <c r="XS104" s="209"/>
      <c r="XT104" s="209"/>
      <c r="XU104" s="210"/>
      <c r="XV104" s="211"/>
      <c r="XW104" s="209"/>
      <c r="XY104" s="208"/>
      <c r="YD104" s="209"/>
      <c r="YE104" s="209"/>
      <c r="YF104" s="209"/>
      <c r="YG104" s="210"/>
      <c r="YH104" s="211"/>
      <c r="YI104" s="209"/>
      <c r="YK104" s="208"/>
      <c r="YP104" s="209"/>
      <c r="YQ104" s="209"/>
      <c r="YR104" s="209"/>
      <c r="YS104" s="210"/>
      <c r="YT104" s="211"/>
      <c r="YU104" s="209"/>
      <c r="YW104" s="208"/>
      <c r="ZB104" s="209"/>
      <c r="ZC104" s="209"/>
      <c r="ZD104" s="209"/>
      <c r="ZE104" s="210"/>
      <c r="ZF104" s="211"/>
      <c r="ZG104" s="209"/>
      <c r="ZI104" s="208"/>
      <c r="ZN104" s="209"/>
      <c r="ZO104" s="209"/>
      <c r="ZP104" s="209"/>
      <c r="ZQ104" s="210"/>
      <c r="ZR104" s="211"/>
      <c r="ZS104" s="209"/>
      <c r="ZU104" s="208"/>
      <c r="ZZ104" s="209"/>
      <c r="AAA104" s="209"/>
      <c r="AAB104" s="209"/>
      <c r="AAC104" s="210"/>
      <c r="AAD104" s="211"/>
      <c r="AAE104" s="209"/>
      <c r="AAG104" s="208"/>
      <c r="AAL104" s="209"/>
      <c r="AAM104" s="209"/>
      <c r="AAN104" s="209"/>
      <c r="AAO104" s="210"/>
      <c r="AAP104" s="211"/>
      <c r="AAQ104" s="209"/>
      <c r="AAS104" s="208"/>
      <c r="AAX104" s="209"/>
      <c r="AAY104" s="209"/>
      <c r="AAZ104" s="209"/>
      <c r="ABA104" s="210"/>
      <c r="ABB104" s="211"/>
      <c r="ABC104" s="209"/>
      <c r="ABE104" s="208"/>
      <c r="ABJ104" s="209"/>
      <c r="ABK104" s="209"/>
      <c r="ABL104" s="209"/>
      <c r="ABM104" s="210"/>
      <c r="ABN104" s="211"/>
      <c r="ABO104" s="209"/>
      <c r="ABQ104" s="208"/>
      <c r="ABV104" s="209"/>
      <c r="ABW104" s="209"/>
      <c r="ABX104" s="209"/>
      <c r="ABY104" s="210"/>
      <c r="ABZ104" s="211"/>
      <c r="ACA104" s="209"/>
      <c r="ACC104" s="208"/>
      <c r="ACH104" s="209"/>
      <c r="ACI104" s="209"/>
      <c r="ACJ104" s="209"/>
      <c r="ACK104" s="210"/>
      <c r="ACL104" s="211"/>
      <c r="ACM104" s="209"/>
      <c r="ACO104" s="208"/>
      <c r="ACT104" s="209"/>
      <c r="ACU104" s="209"/>
      <c r="ACV104" s="209"/>
      <c r="ACW104" s="210"/>
      <c r="ACX104" s="211"/>
      <c r="ACY104" s="209"/>
      <c r="ADA104" s="208"/>
      <c r="ADF104" s="209"/>
      <c r="ADG104" s="209"/>
      <c r="ADH104" s="209"/>
      <c r="ADI104" s="210"/>
      <c r="ADJ104" s="211"/>
      <c r="ADK104" s="209"/>
      <c r="ADM104" s="208"/>
      <c r="ADR104" s="209"/>
      <c r="ADS104" s="209"/>
      <c r="ADT104" s="209"/>
      <c r="ADU104" s="210"/>
      <c r="ADV104" s="211"/>
      <c r="ADW104" s="209"/>
      <c r="ADY104" s="208"/>
      <c r="AED104" s="209"/>
      <c r="AEE104" s="209"/>
      <c r="AEF104" s="209"/>
      <c r="AEG104" s="210"/>
      <c r="AEH104" s="211"/>
      <c r="AEI104" s="209"/>
      <c r="AEK104" s="208"/>
      <c r="AEP104" s="209"/>
      <c r="AEQ104" s="209"/>
      <c r="AER104" s="209"/>
      <c r="AES104" s="210"/>
      <c r="AET104" s="211"/>
      <c r="AEU104" s="209"/>
      <c r="AEW104" s="208"/>
      <c r="AFB104" s="209"/>
      <c r="AFC104" s="209"/>
      <c r="AFD104" s="209"/>
      <c r="AFE104" s="210"/>
      <c r="AFF104" s="211"/>
      <c r="AFG104" s="209"/>
      <c r="AFI104" s="208"/>
      <c r="AFN104" s="209"/>
      <c r="AFO104" s="209"/>
      <c r="AFP104" s="209"/>
      <c r="AFQ104" s="210"/>
      <c r="AFR104" s="211"/>
      <c r="AFS104" s="209"/>
      <c r="AFU104" s="208"/>
      <c r="AFZ104" s="209"/>
      <c r="AGA104" s="209"/>
      <c r="AGB104" s="209"/>
      <c r="AGC104" s="210"/>
      <c r="AGD104" s="211"/>
      <c r="AGE104" s="209"/>
      <c r="AGG104" s="208"/>
      <c r="AGL104" s="209"/>
      <c r="AGM104" s="209"/>
      <c r="AGN104" s="209"/>
      <c r="AGO104" s="210"/>
      <c r="AGP104" s="211"/>
      <c r="AGQ104" s="209"/>
      <c r="AGS104" s="208"/>
      <c r="AGX104" s="209"/>
      <c r="AGY104" s="209"/>
      <c r="AGZ104" s="209"/>
      <c r="AHA104" s="210"/>
      <c r="AHB104" s="211"/>
      <c r="AHC104" s="209"/>
      <c r="AHE104" s="208"/>
      <c r="AHJ104" s="209"/>
      <c r="AHK104" s="209"/>
      <c r="AHL104" s="209"/>
      <c r="AHM104" s="210"/>
      <c r="AHN104" s="211"/>
      <c r="AHO104" s="209"/>
      <c r="AHQ104" s="208"/>
      <c r="AHV104" s="209"/>
      <c r="AHW104" s="209"/>
      <c r="AHX104" s="209"/>
      <c r="AHY104" s="210"/>
      <c r="AHZ104" s="211"/>
      <c r="AIA104" s="209"/>
      <c r="AIC104" s="208"/>
      <c r="AIH104" s="209"/>
      <c r="AII104" s="209"/>
      <c r="AIJ104" s="209"/>
      <c r="AIK104" s="210"/>
      <c r="AIL104" s="211"/>
      <c r="AIM104" s="209"/>
      <c r="AIO104" s="208"/>
      <c r="AIT104" s="209"/>
      <c r="AIU104" s="209"/>
      <c r="AIV104" s="209"/>
      <c r="AIW104" s="210"/>
      <c r="AIX104" s="211"/>
      <c r="AIY104" s="209"/>
      <c r="AJA104" s="208"/>
      <c r="AJF104" s="209"/>
      <c r="AJG104" s="209"/>
      <c r="AJH104" s="209"/>
      <c r="AJI104" s="210"/>
      <c r="AJJ104" s="211"/>
      <c r="AJK104" s="209"/>
      <c r="AJM104" s="208"/>
      <c r="AJR104" s="209"/>
      <c r="AJS104" s="209"/>
      <c r="AJT104" s="209"/>
      <c r="AJU104" s="210"/>
      <c r="AJV104" s="211"/>
      <c r="AJW104" s="209"/>
      <c r="AJY104" s="208"/>
      <c r="AKD104" s="209"/>
      <c r="AKE104" s="209"/>
      <c r="AKF104" s="209"/>
      <c r="AKG104" s="210"/>
      <c r="AKH104" s="211"/>
      <c r="AKI104" s="209"/>
      <c r="AKK104" s="208"/>
      <c r="AKP104" s="209"/>
      <c r="AKQ104" s="209"/>
      <c r="AKR104" s="209"/>
      <c r="AKS104" s="210"/>
      <c r="AKT104" s="211"/>
      <c r="AKU104" s="209"/>
      <c r="AKW104" s="208"/>
      <c r="ALB104" s="209"/>
      <c r="ALC104" s="209"/>
      <c r="ALD104" s="209"/>
      <c r="ALE104" s="210"/>
      <c r="ALF104" s="211"/>
      <c r="ALG104" s="209"/>
      <c r="ALI104" s="208"/>
      <c r="ALN104" s="209"/>
      <c r="ALO104" s="209"/>
      <c r="ALP104" s="209"/>
      <c r="ALQ104" s="210"/>
      <c r="ALR104" s="211"/>
      <c r="ALS104" s="209"/>
      <c r="ALU104" s="208"/>
      <c r="ALZ104" s="209"/>
      <c r="AMA104" s="209"/>
      <c r="AMB104" s="209"/>
      <c r="AMC104" s="210"/>
      <c r="AMD104" s="211"/>
      <c r="AME104" s="209"/>
      <c r="AMG104" s="208"/>
      <c r="AML104" s="209"/>
      <c r="AMM104" s="209"/>
      <c r="AMN104" s="209"/>
      <c r="AMO104" s="210"/>
      <c r="AMP104" s="211"/>
      <c r="AMQ104" s="209"/>
      <c r="AMS104" s="208"/>
      <c r="AMX104" s="209"/>
      <c r="AMY104" s="209"/>
      <c r="AMZ104" s="209"/>
      <c r="ANA104" s="210"/>
      <c r="ANB104" s="211"/>
      <c r="ANC104" s="209"/>
      <c r="ANE104" s="208"/>
      <c r="ANJ104" s="209"/>
      <c r="ANK104" s="209"/>
      <c r="ANL104" s="209"/>
      <c r="ANM104" s="210"/>
      <c r="ANN104" s="211"/>
      <c r="ANO104" s="209"/>
      <c r="ANQ104" s="208"/>
      <c r="ANV104" s="209"/>
      <c r="ANW104" s="209"/>
      <c r="ANX104" s="209"/>
      <c r="ANY104" s="210"/>
      <c r="ANZ104" s="211"/>
      <c r="AOA104" s="209"/>
      <c r="AOC104" s="208"/>
      <c r="AOH104" s="209"/>
      <c r="AOI104" s="209"/>
      <c r="AOJ104" s="209"/>
      <c r="AOK104" s="210"/>
      <c r="AOL104" s="211"/>
      <c r="AOM104" s="209"/>
      <c r="AOO104" s="208"/>
      <c r="AOT104" s="209"/>
      <c r="AOU104" s="209"/>
      <c r="AOV104" s="209"/>
      <c r="AOW104" s="210"/>
      <c r="AOX104" s="211"/>
      <c r="AOY104" s="209"/>
      <c r="APA104" s="208"/>
      <c r="APF104" s="209"/>
      <c r="APG104" s="209"/>
      <c r="APH104" s="209"/>
      <c r="API104" s="210"/>
      <c r="APJ104" s="211"/>
      <c r="APK104" s="209"/>
      <c r="APM104" s="208"/>
      <c r="APR104" s="209"/>
      <c r="APS104" s="209"/>
      <c r="APT104" s="209"/>
      <c r="APU104" s="210"/>
      <c r="APV104" s="211"/>
      <c r="APW104" s="209"/>
      <c r="APY104" s="208"/>
      <c r="AQD104" s="209"/>
      <c r="AQE104" s="209"/>
      <c r="AQF104" s="209"/>
      <c r="AQG104" s="210"/>
      <c r="AQH104" s="211"/>
      <c r="AQI104" s="209"/>
      <c r="AQK104" s="208"/>
      <c r="AQP104" s="209"/>
      <c r="AQQ104" s="209"/>
      <c r="AQR104" s="209"/>
      <c r="AQS104" s="210"/>
      <c r="AQT104" s="211"/>
      <c r="AQU104" s="209"/>
      <c r="AQW104" s="208"/>
      <c r="ARB104" s="209"/>
      <c r="ARC104" s="209"/>
      <c r="ARD104" s="209"/>
      <c r="ARE104" s="210"/>
      <c r="ARF104" s="211"/>
      <c r="ARG104" s="209"/>
      <c r="ARI104" s="208"/>
      <c r="ARN104" s="209"/>
      <c r="ARO104" s="209"/>
      <c r="ARP104" s="209"/>
      <c r="ARQ104" s="210"/>
      <c r="ARR104" s="211"/>
      <c r="ARS104" s="209"/>
      <c r="ARU104" s="208"/>
      <c r="ARZ104" s="209"/>
      <c r="ASA104" s="209"/>
      <c r="ASB104" s="209"/>
      <c r="ASC104" s="210"/>
      <c r="ASD104" s="211"/>
      <c r="ASE104" s="209"/>
      <c r="ASG104" s="208"/>
      <c r="ASL104" s="209"/>
      <c r="ASM104" s="209"/>
      <c r="ASN104" s="209"/>
      <c r="ASO104" s="210"/>
      <c r="ASP104" s="211"/>
      <c r="ASQ104" s="209"/>
      <c r="ASS104" s="208"/>
      <c r="ASX104" s="209"/>
      <c r="ASY104" s="209"/>
      <c r="ASZ104" s="209"/>
      <c r="ATA104" s="210"/>
      <c r="ATB104" s="211"/>
      <c r="ATC104" s="209"/>
      <c r="ATE104" s="208"/>
      <c r="ATJ104" s="209"/>
      <c r="ATK104" s="209"/>
      <c r="ATL104" s="209"/>
      <c r="ATM104" s="210"/>
      <c r="ATN104" s="211"/>
      <c r="ATO104" s="209"/>
      <c r="ATQ104" s="208"/>
      <c r="ATV104" s="209"/>
      <c r="ATW104" s="209"/>
      <c r="ATX104" s="209"/>
      <c r="ATY104" s="210"/>
      <c r="ATZ104" s="211"/>
      <c r="AUA104" s="209"/>
      <c r="AUC104" s="208"/>
      <c r="AUH104" s="209"/>
      <c r="AUI104" s="209"/>
      <c r="AUJ104" s="209"/>
      <c r="AUK104" s="210"/>
      <c r="AUL104" s="211"/>
      <c r="AUM104" s="209"/>
      <c r="AUO104" s="208"/>
      <c r="AUT104" s="209"/>
      <c r="AUU104" s="209"/>
      <c r="AUV104" s="209"/>
      <c r="AUW104" s="210"/>
      <c r="AUX104" s="211"/>
      <c r="AUY104" s="209"/>
      <c r="AVA104" s="208"/>
      <c r="AVF104" s="209"/>
      <c r="AVG104" s="209"/>
      <c r="AVH104" s="209"/>
      <c r="AVI104" s="210"/>
      <c r="AVJ104" s="211"/>
      <c r="AVK104" s="209"/>
      <c r="AVM104" s="208"/>
      <c r="AVR104" s="209"/>
      <c r="AVS104" s="209"/>
      <c r="AVT104" s="209"/>
      <c r="AVU104" s="210"/>
      <c r="AVV104" s="211"/>
      <c r="AVW104" s="209"/>
      <c r="AVY104" s="208"/>
      <c r="AWD104" s="209"/>
      <c r="AWE104" s="209"/>
      <c r="AWF104" s="209"/>
      <c r="AWG104" s="210"/>
      <c r="AWH104" s="211"/>
      <c r="AWI104" s="209"/>
      <c r="AWK104" s="208"/>
      <c r="AWP104" s="209"/>
      <c r="AWQ104" s="209"/>
      <c r="AWR104" s="209"/>
      <c r="AWS104" s="210"/>
      <c r="AWT104" s="211"/>
      <c r="AWU104" s="209"/>
      <c r="AWW104" s="208"/>
      <c r="AXB104" s="209"/>
      <c r="AXC104" s="209"/>
      <c r="AXD104" s="209"/>
      <c r="AXE104" s="210"/>
      <c r="AXF104" s="211"/>
      <c r="AXG104" s="209"/>
      <c r="AXI104" s="208"/>
      <c r="AXN104" s="209"/>
      <c r="AXO104" s="209"/>
      <c r="AXP104" s="209"/>
      <c r="AXQ104" s="210"/>
      <c r="AXR104" s="211"/>
      <c r="AXS104" s="209"/>
      <c r="AXU104" s="208"/>
      <c r="AXZ104" s="209"/>
      <c r="AYA104" s="209"/>
      <c r="AYB104" s="209"/>
      <c r="AYC104" s="210"/>
      <c r="AYD104" s="211"/>
      <c r="AYE104" s="209"/>
      <c r="AYG104" s="208"/>
      <c r="AYL104" s="209"/>
      <c r="AYM104" s="209"/>
      <c r="AYN104" s="209"/>
      <c r="AYO104" s="210"/>
      <c r="AYP104" s="211"/>
      <c r="AYQ104" s="209"/>
      <c r="AYS104" s="208"/>
      <c r="AYX104" s="209"/>
      <c r="AYY104" s="209"/>
      <c r="AYZ104" s="209"/>
      <c r="AZA104" s="210"/>
      <c r="AZB104" s="211"/>
      <c r="AZC104" s="209"/>
      <c r="AZE104" s="208"/>
      <c r="AZJ104" s="209"/>
      <c r="AZK104" s="209"/>
      <c r="AZL104" s="209"/>
      <c r="AZM104" s="210"/>
      <c r="AZN104" s="211"/>
      <c r="AZO104" s="209"/>
      <c r="AZQ104" s="208"/>
      <c r="AZV104" s="209"/>
      <c r="AZW104" s="209"/>
      <c r="AZX104" s="209"/>
      <c r="AZY104" s="210"/>
      <c r="AZZ104" s="211"/>
      <c r="BAA104" s="209"/>
      <c r="BAC104" s="208"/>
      <c r="BAH104" s="209"/>
      <c r="BAI104" s="209"/>
      <c r="BAJ104" s="209"/>
      <c r="BAK104" s="210"/>
      <c r="BAL104" s="211"/>
      <c r="BAM104" s="209"/>
      <c r="BAO104" s="208"/>
      <c r="BAT104" s="209"/>
      <c r="BAU104" s="209"/>
      <c r="BAV104" s="209"/>
      <c r="BAW104" s="210"/>
      <c r="BAX104" s="211"/>
      <c r="BAY104" s="209"/>
      <c r="BBA104" s="208"/>
      <c r="BBF104" s="209"/>
      <c r="BBG104" s="209"/>
      <c r="BBH104" s="209"/>
      <c r="BBI104" s="210"/>
      <c r="BBJ104" s="211"/>
      <c r="BBK104" s="209"/>
      <c r="BBM104" s="208"/>
      <c r="BBR104" s="209"/>
      <c r="BBS104" s="209"/>
      <c r="BBT104" s="209"/>
      <c r="BBU104" s="210"/>
      <c r="BBV104" s="211"/>
      <c r="BBW104" s="209"/>
      <c r="BBY104" s="208"/>
      <c r="BCD104" s="209"/>
      <c r="BCE104" s="209"/>
      <c r="BCF104" s="209"/>
      <c r="BCG104" s="210"/>
      <c r="BCH104" s="211"/>
      <c r="BCI104" s="209"/>
      <c r="BCK104" s="208"/>
      <c r="BCP104" s="209"/>
      <c r="BCQ104" s="209"/>
      <c r="BCR104" s="209"/>
      <c r="BCS104" s="210"/>
      <c r="BCT104" s="211"/>
      <c r="BCU104" s="209"/>
      <c r="BCW104" s="208"/>
      <c r="BDB104" s="209"/>
      <c r="BDC104" s="209"/>
      <c r="BDD104" s="209"/>
      <c r="BDE104" s="210"/>
      <c r="BDF104" s="211"/>
      <c r="BDG104" s="209"/>
      <c r="BDI104" s="208"/>
      <c r="BDN104" s="209"/>
      <c r="BDO104" s="209"/>
      <c r="BDP104" s="209"/>
      <c r="BDQ104" s="210"/>
      <c r="BDR104" s="211"/>
      <c r="BDS104" s="209"/>
      <c r="BDU104" s="208"/>
      <c r="BDZ104" s="209"/>
      <c r="BEA104" s="209"/>
      <c r="BEB104" s="209"/>
      <c r="BEC104" s="210"/>
      <c r="BED104" s="211"/>
      <c r="BEE104" s="209"/>
      <c r="BEG104" s="208"/>
      <c r="BEL104" s="209"/>
      <c r="BEM104" s="209"/>
      <c r="BEN104" s="209"/>
      <c r="BEO104" s="210"/>
      <c r="BEP104" s="211"/>
      <c r="BEQ104" s="209"/>
      <c r="BES104" s="208"/>
      <c r="BEX104" s="209"/>
      <c r="BEY104" s="209"/>
      <c r="BEZ104" s="209"/>
      <c r="BFA104" s="210"/>
      <c r="BFB104" s="211"/>
      <c r="BFC104" s="209"/>
      <c r="BFE104" s="208"/>
      <c r="BFJ104" s="209"/>
      <c r="BFK104" s="209"/>
      <c r="BFL104" s="209"/>
      <c r="BFM104" s="210"/>
      <c r="BFN104" s="211"/>
      <c r="BFO104" s="209"/>
      <c r="BFQ104" s="208"/>
      <c r="BFV104" s="209"/>
      <c r="BFW104" s="209"/>
      <c r="BFX104" s="209"/>
      <c r="BFY104" s="210"/>
      <c r="BFZ104" s="211"/>
      <c r="BGA104" s="209"/>
      <c r="BGC104" s="208"/>
      <c r="BGH104" s="209"/>
      <c r="BGI104" s="209"/>
      <c r="BGJ104" s="209"/>
      <c r="BGK104" s="210"/>
      <c r="BGL104" s="211"/>
      <c r="BGM104" s="209"/>
      <c r="BGO104" s="208"/>
      <c r="BGT104" s="209"/>
      <c r="BGU104" s="209"/>
      <c r="BGV104" s="209"/>
      <c r="BGW104" s="210"/>
      <c r="BGX104" s="211"/>
      <c r="BGY104" s="209"/>
      <c r="BHA104" s="208"/>
      <c r="BHF104" s="209"/>
      <c r="BHG104" s="209"/>
      <c r="BHH104" s="209"/>
      <c r="BHI104" s="210"/>
      <c r="BHJ104" s="211"/>
      <c r="BHK104" s="209"/>
      <c r="BHM104" s="208"/>
      <c r="BHR104" s="209"/>
      <c r="BHS104" s="209"/>
      <c r="BHT104" s="209"/>
      <c r="BHU104" s="210"/>
      <c r="BHV104" s="211"/>
      <c r="BHW104" s="209"/>
      <c r="BHY104" s="208"/>
      <c r="BID104" s="209"/>
      <c r="BIE104" s="209"/>
      <c r="BIF104" s="209"/>
      <c r="BIG104" s="210"/>
      <c r="BIH104" s="211"/>
      <c r="BII104" s="209"/>
      <c r="BIK104" s="208"/>
      <c r="BIP104" s="209"/>
      <c r="BIQ104" s="209"/>
      <c r="BIR104" s="209"/>
      <c r="BIS104" s="210"/>
      <c r="BIT104" s="211"/>
      <c r="BIU104" s="209"/>
      <c r="BIW104" s="208"/>
      <c r="BJB104" s="209"/>
      <c r="BJC104" s="209"/>
      <c r="BJD104" s="209"/>
      <c r="BJE104" s="210"/>
      <c r="BJF104" s="211"/>
      <c r="BJG104" s="209"/>
      <c r="BJI104" s="208"/>
      <c r="BJN104" s="209"/>
      <c r="BJO104" s="209"/>
      <c r="BJP104" s="209"/>
      <c r="BJQ104" s="210"/>
      <c r="BJR104" s="211"/>
      <c r="BJS104" s="209"/>
      <c r="BJU104" s="208"/>
      <c r="BJZ104" s="209"/>
      <c r="BKA104" s="209"/>
      <c r="BKB104" s="209"/>
      <c r="BKC104" s="210"/>
      <c r="BKD104" s="211"/>
      <c r="BKE104" s="209"/>
      <c r="BKG104" s="208"/>
      <c r="BKL104" s="209"/>
      <c r="BKM104" s="209"/>
      <c r="BKN104" s="209"/>
      <c r="BKO104" s="210"/>
      <c r="BKP104" s="211"/>
      <c r="BKQ104" s="209"/>
      <c r="BKS104" s="208"/>
      <c r="BKX104" s="209"/>
      <c r="BKY104" s="209"/>
      <c r="BKZ104" s="209"/>
      <c r="BLA104" s="210"/>
      <c r="BLB104" s="211"/>
      <c r="BLC104" s="209"/>
      <c r="BLE104" s="208"/>
      <c r="BLJ104" s="209"/>
      <c r="BLK104" s="209"/>
      <c r="BLL104" s="209"/>
      <c r="BLM104" s="210"/>
      <c r="BLN104" s="211"/>
      <c r="BLO104" s="209"/>
      <c r="BLQ104" s="208"/>
      <c r="BLV104" s="209"/>
      <c r="BLW104" s="209"/>
      <c r="BLX104" s="209"/>
      <c r="BLY104" s="210"/>
      <c r="BLZ104" s="211"/>
      <c r="BMA104" s="209"/>
      <c r="BMC104" s="208"/>
      <c r="BMH104" s="209"/>
      <c r="BMI104" s="209"/>
      <c r="BMJ104" s="209"/>
      <c r="BMK104" s="210"/>
      <c r="BML104" s="211"/>
      <c r="BMM104" s="209"/>
      <c r="BMO104" s="208"/>
      <c r="BMT104" s="209"/>
      <c r="BMU104" s="209"/>
      <c r="BMV104" s="209"/>
      <c r="BMW104" s="210"/>
      <c r="BMX104" s="211"/>
      <c r="BMY104" s="209"/>
      <c r="BNA104" s="208"/>
      <c r="BNF104" s="209"/>
      <c r="BNG104" s="209"/>
      <c r="BNH104" s="209"/>
      <c r="BNI104" s="210"/>
      <c r="BNJ104" s="211"/>
      <c r="BNK104" s="209"/>
      <c r="BNM104" s="208"/>
      <c r="BNR104" s="209"/>
      <c r="BNS104" s="209"/>
      <c r="BNT104" s="209"/>
      <c r="BNU104" s="210"/>
      <c r="BNV104" s="211"/>
      <c r="BNW104" s="209"/>
      <c r="BNY104" s="208"/>
      <c r="BOD104" s="209"/>
      <c r="BOE104" s="209"/>
      <c r="BOF104" s="209"/>
      <c r="BOG104" s="210"/>
      <c r="BOH104" s="211"/>
      <c r="BOI104" s="209"/>
      <c r="BOK104" s="208"/>
      <c r="BOP104" s="209"/>
      <c r="BOQ104" s="209"/>
      <c r="BOR104" s="209"/>
      <c r="BOS104" s="210"/>
      <c r="BOT104" s="211"/>
      <c r="BOU104" s="209"/>
      <c r="BOW104" s="208"/>
      <c r="BPB104" s="209"/>
      <c r="BPC104" s="209"/>
      <c r="BPD104" s="209"/>
      <c r="BPE104" s="210"/>
      <c r="BPF104" s="211"/>
      <c r="BPG104" s="209"/>
      <c r="BPI104" s="208"/>
      <c r="BPN104" s="209"/>
      <c r="BPO104" s="209"/>
      <c r="BPP104" s="209"/>
      <c r="BPQ104" s="210"/>
      <c r="BPR104" s="211"/>
      <c r="BPS104" s="209"/>
      <c r="BPU104" s="208"/>
      <c r="BPZ104" s="209"/>
      <c r="BQA104" s="209"/>
      <c r="BQB104" s="209"/>
      <c r="BQC104" s="210"/>
      <c r="BQD104" s="211"/>
      <c r="BQE104" s="209"/>
      <c r="BQG104" s="208"/>
      <c r="BQL104" s="209"/>
      <c r="BQM104" s="209"/>
      <c r="BQN104" s="209"/>
      <c r="BQO104" s="210"/>
      <c r="BQP104" s="211"/>
      <c r="BQQ104" s="209"/>
      <c r="BQS104" s="208"/>
      <c r="BQX104" s="209"/>
      <c r="BQY104" s="209"/>
      <c r="BQZ104" s="209"/>
      <c r="BRA104" s="210"/>
      <c r="BRB104" s="211"/>
      <c r="BRC104" s="209"/>
      <c r="BRE104" s="208"/>
      <c r="BRJ104" s="209"/>
      <c r="BRK104" s="209"/>
      <c r="BRL104" s="209"/>
      <c r="BRM104" s="210"/>
      <c r="BRN104" s="211"/>
      <c r="BRO104" s="209"/>
      <c r="BRQ104" s="208"/>
      <c r="BRV104" s="209"/>
      <c r="BRW104" s="209"/>
      <c r="BRX104" s="209"/>
      <c r="BRY104" s="210"/>
      <c r="BRZ104" s="211"/>
      <c r="BSA104" s="209"/>
      <c r="BSC104" s="208"/>
      <c r="BSH104" s="209"/>
      <c r="BSI104" s="209"/>
      <c r="BSJ104" s="209"/>
      <c r="BSK104" s="210"/>
      <c r="BSL104" s="211"/>
      <c r="BSM104" s="209"/>
      <c r="BSO104" s="208"/>
      <c r="BST104" s="209"/>
      <c r="BSU104" s="209"/>
      <c r="BSV104" s="209"/>
      <c r="BSW104" s="210"/>
      <c r="BSX104" s="211"/>
      <c r="BSY104" s="209"/>
      <c r="BTA104" s="208"/>
      <c r="BTF104" s="209"/>
      <c r="BTG104" s="209"/>
      <c r="BTH104" s="209"/>
      <c r="BTI104" s="210"/>
      <c r="BTJ104" s="211"/>
      <c r="BTK104" s="209"/>
      <c r="BTM104" s="208"/>
      <c r="BTR104" s="209"/>
      <c r="BTS104" s="209"/>
      <c r="BTT104" s="209"/>
      <c r="BTU104" s="210"/>
      <c r="BTV104" s="211"/>
      <c r="BTW104" s="209"/>
      <c r="BTY104" s="208"/>
      <c r="BUD104" s="209"/>
      <c r="BUE104" s="209"/>
      <c r="BUF104" s="209"/>
      <c r="BUG104" s="210"/>
      <c r="BUH104" s="211"/>
      <c r="BUI104" s="209"/>
      <c r="BUK104" s="208"/>
      <c r="BUP104" s="209"/>
      <c r="BUQ104" s="209"/>
      <c r="BUR104" s="209"/>
      <c r="BUS104" s="210"/>
      <c r="BUT104" s="211"/>
      <c r="BUU104" s="209"/>
      <c r="BUW104" s="208"/>
      <c r="BVB104" s="209"/>
      <c r="BVC104" s="209"/>
      <c r="BVD104" s="209"/>
      <c r="BVE104" s="210"/>
      <c r="BVF104" s="211"/>
      <c r="BVG104" s="209"/>
      <c r="BVI104" s="208"/>
      <c r="BVN104" s="209"/>
      <c r="BVO104" s="209"/>
      <c r="BVP104" s="209"/>
      <c r="BVQ104" s="210"/>
      <c r="BVR104" s="211"/>
      <c r="BVS104" s="209"/>
      <c r="BVU104" s="208"/>
      <c r="BVZ104" s="209"/>
      <c r="BWA104" s="209"/>
      <c r="BWB104" s="209"/>
      <c r="BWC104" s="210"/>
      <c r="BWD104" s="211"/>
      <c r="BWE104" s="209"/>
      <c r="BWG104" s="208"/>
      <c r="BWL104" s="209"/>
      <c r="BWM104" s="209"/>
      <c r="BWN104" s="209"/>
      <c r="BWO104" s="210"/>
      <c r="BWP104" s="211"/>
      <c r="BWQ104" s="209"/>
      <c r="BWS104" s="208"/>
      <c r="BWX104" s="209"/>
      <c r="BWY104" s="209"/>
      <c r="BWZ104" s="209"/>
      <c r="BXA104" s="210"/>
      <c r="BXB104" s="211"/>
      <c r="BXC104" s="209"/>
      <c r="BXE104" s="208"/>
      <c r="BXJ104" s="209"/>
      <c r="BXK104" s="209"/>
      <c r="BXL104" s="209"/>
      <c r="BXM104" s="210"/>
      <c r="BXN104" s="211"/>
      <c r="BXO104" s="209"/>
      <c r="BXQ104" s="208"/>
      <c r="BXV104" s="209"/>
      <c r="BXW104" s="209"/>
      <c r="BXX104" s="209"/>
      <c r="BXY104" s="210"/>
      <c r="BXZ104" s="211"/>
      <c r="BYA104" s="209"/>
      <c r="BYC104" s="208"/>
      <c r="BYH104" s="209"/>
      <c r="BYI104" s="209"/>
      <c r="BYJ104" s="209"/>
      <c r="BYK104" s="210"/>
      <c r="BYL104" s="211"/>
      <c r="BYM104" s="209"/>
      <c r="BYO104" s="208"/>
      <c r="BYT104" s="209"/>
      <c r="BYU104" s="209"/>
      <c r="BYV104" s="209"/>
      <c r="BYW104" s="210"/>
      <c r="BYX104" s="211"/>
      <c r="BYY104" s="209"/>
      <c r="BZA104" s="208"/>
      <c r="BZF104" s="209"/>
      <c r="BZG104" s="209"/>
      <c r="BZH104" s="209"/>
      <c r="BZI104" s="210"/>
      <c r="BZJ104" s="211"/>
      <c r="BZK104" s="209"/>
      <c r="BZM104" s="208"/>
      <c r="BZR104" s="209"/>
      <c r="BZS104" s="209"/>
      <c r="BZT104" s="209"/>
      <c r="BZU104" s="210"/>
      <c r="BZV104" s="211"/>
      <c r="BZW104" s="209"/>
      <c r="BZY104" s="208"/>
      <c r="CAD104" s="209"/>
      <c r="CAE104" s="209"/>
      <c r="CAF104" s="209"/>
      <c r="CAG104" s="210"/>
      <c r="CAH104" s="211"/>
      <c r="CAI104" s="209"/>
      <c r="CAK104" s="208"/>
      <c r="CAP104" s="209"/>
      <c r="CAQ104" s="209"/>
      <c r="CAR104" s="209"/>
      <c r="CAS104" s="210"/>
      <c r="CAT104" s="211"/>
      <c r="CAU104" s="209"/>
      <c r="CAW104" s="208"/>
      <c r="CBB104" s="209"/>
      <c r="CBC104" s="209"/>
      <c r="CBD104" s="209"/>
      <c r="CBE104" s="210"/>
      <c r="CBF104" s="211"/>
      <c r="CBG104" s="209"/>
      <c r="CBI104" s="208"/>
      <c r="CBN104" s="209"/>
      <c r="CBO104" s="209"/>
      <c r="CBP104" s="209"/>
      <c r="CBQ104" s="210"/>
      <c r="CBR104" s="211"/>
      <c r="CBS104" s="209"/>
      <c r="CBU104" s="208"/>
      <c r="CBZ104" s="209"/>
      <c r="CCA104" s="209"/>
      <c r="CCB104" s="209"/>
      <c r="CCC104" s="210"/>
      <c r="CCD104" s="211"/>
      <c r="CCE104" s="209"/>
      <c r="CCG104" s="208"/>
      <c r="CCL104" s="209"/>
      <c r="CCM104" s="209"/>
      <c r="CCN104" s="209"/>
      <c r="CCO104" s="210"/>
      <c r="CCP104" s="211"/>
      <c r="CCQ104" s="209"/>
      <c r="CCS104" s="208"/>
      <c r="CCX104" s="209"/>
      <c r="CCY104" s="209"/>
      <c r="CCZ104" s="209"/>
      <c r="CDA104" s="210"/>
      <c r="CDB104" s="211"/>
      <c r="CDC104" s="209"/>
      <c r="CDE104" s="208"/>
      <c r="CDJ104" s="209"/>
      <c r="CDK104" s="209"/>
      <c r="CDL104" s="209"/>
      <c r="CDM104" s="210"/>
      <c r="CDN104" s="211"/>
      <c r="CDO104" s="209"/>
      <c r="CDQ104" s="208"/>
      <c r="CDV104" s="209"/>
      <c r="CDW104" s="209"/>
      <c r="CDX104" s="209"/>
      <c r="CDY104" s="210"/>
      <c r="CDZ104" s="211"/>
      <c r="CEA104" s="209"/>
      <c r="CEC104" s="208"/>
      <c r="CEH104" s="209"/>
      <c r="CEI104" s="209"/>
      <c r="CEJ104" s="209"/>
      <c r="CEK104" s="210"/>
      <c r="CEL104" s="211"/>
      <c r="CEM104" s="209"/>
      <c r="CEO104" s="208"/>
      <c r="CET104" s="209"/>
      <c r="CEU104" s="209"/>
      <c r="CEV104" s="209"/>
      <c r="CEW104" s="210"/>
      <c r="CEX104" s="211"/>
      <c r="CEY104" s="209"/>
      <c r="CFA104" s="208"/>
      <c r="CFF104" s="209"/>
      <c r="CFG104" s="209"/>
      <c r="CFH104" s="209"/>
      <c r="CFI104" s="210"/>
      <c r="CFJ104" s="211"/>
      <c r="CFK104" s="209"/>
      <c r="CFM104" s="208"/>
      <c r="CFR104" s="209"/>
      <c r="CFS104" s="209"/>
      <c r="CFT104" s="209"/>
      <c r="CFU104" s="210"/>
      <c r="CFV104" s="211"/>
      <c r="CFW104" s="209"/>
      <c r="CFY104" s="208"/>
      <c r="CGD104" s="209"/>
      <c r="CGE104" s="209"/>
      <c r="CGF104" s="209"/>
      <c r="CGG104" s="210"/>
      <c r="CGH104" s="211"/>
      <c r="CGI104" s="209"/>
      <c r="CGK104" s="208"/>
      <c r="CGP104" s="209"/>
      <c r="CGQ104" s="209"/>
      <c r="CGR104" s="209"/>
      <c r="CGS104" s="210"/>
      <c r="CGT104" s="211"/>
      <c r="CGU104" s="209"/>
      <c r="CGW104" s="208"/>
      <c r="CHB104" s="209"/>
      <c r="CHC104" s="209"/>
      <c r="CHD104" s="209"/>
      <c r="CHE104" s="210"/>
      <c r="CHF104" s="211"/>
      <c r="CHG104" s="209"/>
      <c r="CHI104" s="208"/>
      <c r="CHN104" s="209"/>
      <c r="CHO104" s="209"/>
      <c r="CHP104" s="209"/>
      <c r="CHQ104" s="210"/>
      <c r="CHR104" s="211"/>
      <c r="CHS104" s="209"/>
      <c r="CHU104" s="208"/>
      <c r="CHZ104" s="209"/>
      <c r="CIA104" s="209"/>
      <c r="CIB104" s="209"/>
      <c r="CIC104" s="210"/>
      <c r="CID104" s="211"/>
      <c r="CIE104" s="209"/>
      <c r="CIG104" s="208"/>
      <c r="CIL104" s="209"/>
      <c r="CIM104" s="209"/>
      <c r="CIN104" s="209"/>
      <c r="CIO104" s="210"/>
      <c r="CIP104" s="211"/>
      <c r="CIQ104" s="209"/>
      <c r="CIS104" s="208"/>
      <c r="CIX104" s="209"/>
      <c r="CIY104" s="209"/>
      <c r="CIZ104" s="209"/>
      <c r="CJA104" s="210"/>
      <c r="CJB104" s="211"/>
      <c r="CJC104" s="209"/>
      <c r="CJE104" s="208"/>
      <c r="CJJ104" s="209"/>
      <c r="CJK104" s="209"/>
      <c r="CJL104" s="209"/>
      <c r="CJM104" s="210"/>
      <c r="CJN104" s="211"/>
      <c r="CJO104" s="209"/>
      <c r="CJQ104" s="208"/>
      <c r="CJV104" s="209"/>
      <c r="CJW104" s="209"/>
      <c r="CJX104" s="209"/>
      <c r="CJY104" s="210"/>
      <c r="CJZ104" s="211"/>
      <c r="CKA104" s="209"/>
      <c r="CKC104" s="208"/>
      <c r="CKH104" s="209"/>
      <c r="CKI104" s="209"/>
      <c r="CKJ104" s="209"/>
      <c r="CKK104" s="210"/>
      <c r="CKL104" s="211"/>
      <c r="CKM104" s="209"/>
      <c r="CKO104" s="208"/>
      <c r="CKT104" s="209"/>
      <c r="CKU104" s="209"/>
      <c r="CKV104" s="209"/>
      <c r="CKW104" s="210"/>
      <c r="CKX104" s="211"/>
      <c r="CKY104" s="209"/>
      <c r="CLA104" s="208"/>
      <c r="CLF104" s="209"/>
      <c r="CLG104" s="209"/>
      <c r="CLH104" s="209"/>
      <c r="CLI104" s="210"/>
      <c r="CLJ104" s="211"/>
      <c r="CLK104" s="209"/>
      <c r="CLM104" s="208"/>
      <c r="CLR104" s="209"/>
      <c r="CLS104" s="209"/>
      <c r="CLT104" s="209"/>
      <c r="CLU104" s="210"/>
      <c r="CLV104" s="211"/>
      <c r="CLW104" s="209"/>
      <c r="CLY104" s="208"/>
      <c r="CMD104" s="209"/>
      <c r="CME104" s="209"/>
      <c r="CMF104" s="209"/>
      <c r="CMG104" s="210"/>
      <c r="CMH104" s="211"/>
      <c r="CMI104" s="209"/>
      <c r="CMK104" s="208"/>
      <c r="CMP104" s="209"/>
      <c r="CMQ104" s="209"/>
      <c r="CMR104" s="209"/>
      <c r="CMS104" s="210"/>
      <c r="CMT104" s="211"/>
      <c r="CMU104" s="209"/>
      <c r="CMW104" s="208"/>
      <c r="CNB104" s="209"/>
      <c r="CNC104" s="209"/>
      <c r="CND104" s="209"/>
      <c r="CNE104" s="210"/>
      <c r="CNF104" s="211"/>
      <c r="CNG104" s="209"/>
      <c r="CNI104" s="208"/>
      <c r="CNN104" s="209"/>
      <c r="CNO104" s="209"/>
      <c r="CNP104" s="209"/>
      <c r="CNQ104" s="210"/>
      <c r="CNR104" s="211"/>
      <c r="CNS104" s="209"/>
      <c r="CNU104" s="208"/>
      <c r="CNZ104" s="209"/>
      <c r="COA104" s="209"/>
      <c r="COB104" s="209"/>
      <c r="COC104" s="210"/>
      <c r="COD104" s="211"/>
      <c r="COE104" s="209"/>
      <c r="COG104" s="208"/>
      <c r="COL104" s="209"/>
      <c r="COM104" s="209"/>
      <c r="CON104" s="209"/>
      <c r="COO104" s="210"/>
      <c r="COP104" s="211"/>
      <c r="COQ104" s="209"/>
      <c r="COS104" s="208"/>
      <c r="COX104" s="209"/>
      <c r="COY104" s="209"/>
      <c r="COZ104" s="209"/>
      <c r="CPA104" s="210"/>
      <c r="CPB104" s="211"/>
      <c r="CPC104" s="209"/>
      <c r="CPE104" s="208"/>
      <c r="CPJ104" s="209"/>
      <c r="CPK104" s="209"/>
      <c r="CPL104" s="209"/>
      <c r="CPM104" s="210"/>
      <c r="CPN104" s="211"/>
      <c r="CPO104" s="209"/>
      <c r="CPQ104" s="208"/>
      <c r="CPV104" s="209"/>
      <c r="CPW104" s="209"/>
      <c r="CPX104" s="209"/>
      <c r="CPY104" s="210"/>
      <c r="CPZ104" s="211"/>
      <c r="CQA104" s="209"/>
      <c r="CQC104" s="208"/>
      <c r="CQH104" s="209"/>
      <c r="CQI104" s="209"/>
      <c r="CQJ104" s="209"/>
      <c r="CQK104" s="210"/>
      <c r="CQL104" s="211"/>
      <c r="CQM104" s="209"/>
      <c r="CQO104" s="208"/>
      <c r="CQT104" s="209"/>
      <c r="CQU104" s="209"/>
      <c r="CQV104" s="209"/>
      <c r="CQW104" s="210"/>
      <c r="CQX104" s="211"/>
      <c r="CQY104" s="209"/>
      <c r="CRA104" s="208"/>
      <c r="CRF104" s="209"/>
      <c r="CRG104" s="209"/>
      <c r="CRH104" s="209"/>
      <c r="CRI104" s="210"/>
      <c r="CRJ104" s="211"/>
      <c r="CRK104" s="209"/>
      <c r="CRM104" s="208"/>
      <c r="CRR104" s="209"/>
      <c r="CRS104" s="209"/>
      <c r="CRT104" s="209"/>
      <c r="CRU104" s="210"/>
      <c r="CRV104" s="211"/>
      <c r="CRW104" s="209"/>
      <c r="CRY104" s="208"/>
      <c r="CSD104" s="209"/>
      <c r="CSE104" s="209"/>
      <c r="CSF104" s="209"/>
      <c r="CSG104" s="210"/>
      <c r="CSH104" s="211"/>
      <c r="CSI104" s="209"/>
      <c r="CSK104" s="208"/>
      <c r="CSP104" s="209"/>
      <c r="CSQ104" s="209"/>
      <c r="CSR104" s="209"/>
      <c r="CSS104" s="210"/>
      <c r="CST104" s="211"/>
      <c r="CSU104" s="209"/>
      <c r="CSW104" s="208"/>
      <c r="CTB104" s="209"/>
      <c r="CTC104" s="209"/>
      <c r="CTD104" s="209"/>
      <c r="CTE104" s="210"/>
      <c r="CTF104" s="211"/>
      <c r="CTG104" s="209"/>
      <c r="CTI104" s="208"/>
      <c r="CTN104" s="209"/>
      <c r="CTO104" s="209"/>
      <c r="CTP104" s="209"/>
      <c r="CTQ104" s="210"/>
      <c r="CTR104" s="211"/>
      <c r="CTS104" s="209"/>
      <c r="CTU104" s="208"/>
      <c r="CTZ104" s="209"/>
      <c r="CUA104" s="209"/>
      <c r="CUB104" s="209"/>
      <c r="CUC104" s="210"/>
      <c r="CUD104" s="211"/>
      <c r="CUE104" s="209"/>
      <c r="CUG104" s="208"/>
      <c r="CUL104" s="209"/>
      <c r="CUM104" s="209"/>
      <c r="CUN104" s="209"/>
      <c r="CUO104" s="210"/>
      <c r="CUP104" s="211"/>
      <c r="CUQ104" s="209"/>
      <c r="CUS104" s="208"/>
      <c r="CUX104" s="209"/>
      <c r="CUY104" s="209"/>
      <c r="CUZ104" s="209"/>
      <c r="CVA104" s="210"/>
      <c r="CVB104" s="211"/>
      <c r="CVC104" s="209"/>
      <c r="CVE104" s="208"/>
      <c r="CVJ104" s="209"/>
      <c r="CVK104" s="209"/>
      <c r="CVL104" s="209"/>
      <c r="CVM104" s="210"/>
      <c r="CVN104" s="211"/>
      <c r="CVO104" s="209"/>
      <c r="CVQ104" s="208"/>
      <c r="CVV104" s="209"/>
      <c r="CVW104" s="209"/>
      <c r="CVX104" s="209"/>
      <c r="CVY104" s="210"/>
      <c r="CVZ104" s="211"/>
      <c r="CWA104" s="209"/>
      <c r="CWC104" s="208"/>
      <c r="CWH104" s="209"/>
      <c r="CWI104" s="209"/>
      <c r="CWJ104" s="209"/>
      <c r="CWK104" s="210"/>
      <c r="CWL104" s="211"/>
      <c r="CWM104" s="209"/>
      <c r="CWO104" s="208"/>
      <c r="CWT104" s="209"/>
      <c r="CWU104" s="209"/>
      <c r="CWV104" s="209"/>
      <c r="CWW104" s="210"/>
      <c r="CWX104" s="211"/>
      <c r="CWY104" s="209"/>
      <c r="CXA104" s="208"/>
      <c r="CXF104" s="209"/>
      <c r="CXG104" s="209"/>
      <c r="CXH104" s="209"/>
      <c r="CXI104" s="210"/>
      <c r="CXJ104" s="211"/>
      <c r="CXK104" s="209"/>
      <c r="CXM104" s="208"/>
      <c r="CXR104" s="209"/>
      <c r="CXS104" s="209"/>
      <c r="CXT104" s="209"/>
      <c r="CXU104" s="210"/>
      <c r="CXV104" s="211"/>
      <c r="CXW104" s="209"/>
      <c r="CXY104" s="208"/>
      <c r="CYD104" s="209"/>
      <c r="CYE104" s="209"/>
      <c r="CYF104" s="209"/>
      <c r="CYG104" s="210"/>
      <c r="CYH104" s="211"/>
      <c r="CYI104" s="209"/>
      <c r="CYK104" s="208"/>
      <c r="CYP104" s="209"/>
      <c r="CYQ104" s="209"/>
      <c r="CYR104" s="209"/>
      <c r="CYS104" s="210"/>
      <c r="CYT104" s="211"/>
      <c r="CYU104" s="209"/>
      <c r="CYW104" s="208"/>
      <c r="CZB104" s="209"/>
      <c r="CZC104" s="209"/>
      <c r="CZD104" s="209"/>
      <c r="CZE104" s="210"/>
      <c r="CZF104" s="211"/>
      <c r="CZG104" s="209"/>
      <c r="CZI104" s="208"/>
      <c r="CZN104" s="209"/>
      <c r="CZO104" s="209"/>
      <c r="CZP104" s="209"/>
      <c r="CZQ104" s="210"/>
      <c r="CZR104" s="211"/>
      <c r="CZS104" s="209"/>
      <c r="CZU104" s="208"/>
      <c r="CZZ104" s="209"/>
      <c r="DAA104" s="209"/>
      <c r="DAB104" s="209"/>
      <c r="DAC104" s="210"/>
      <c r="DAD104" s="211"/>
      <c r="DAE104" s="209"/>
      <c r="DAG104" s="208"/>
      <c r="DAL104" s="209"/>
      <c r="DAM104" s="209"/>
      <c r="DAN104" s="209"/>
      <c r="DAO104" s="210"/>
      <c r="DAP104" s="211"/>
      <c r="DAQ104" s="209"/>
      <c r="DAS104" s="208"/>
      <c r="DAX104" s="209"/>
      <c r="DAY104" s="209"/>
      <c r="DAZ104" s="209"/>
      <c r="DBA104" s="210"/>
      <c r="DBB104" s="211"/>
      <c r="DBC104" s="209"/>
      <c r="DBE104" s="208"/>
      <c r="DBJ104" s="209"/>
      <c r="DBK104" s="209"/>
      <c r="DBL104" s="209"/>
      <c r="DBM104" s="210"/>
      <c r="DBN104" s="211"/>
      <c r="DBO104" s="209"/>
      <c r="DBQ104" s="208"/>
      <c r="DBV104" s="209"/>
      <c r="DBW104" s="209"/>
      <c r="DBX104" s="209"/>
      <c r="DBY104" s="210"/>
      <c r="DBZ104" s="211"/>
      <c r="DCA104" s="209"/>
      <c r="DCC104" s="208"/>
      <c r="DCH104" s="209"/>
      <c r="DCI104" s="209"/>
      <c r="DCJ104" s="209"/>
      <c r="DCK104" s="210"/>
      <c r="DCL104" s="211"/>
      <c r="DCM104" s="209"/>
      <c r="DCO104" s="208"/>
      <c r="DCT104" s="209"/>
      <c r="DCU104" s="209"/>
      <c r="DCV104" s="209"/>
      <c r="DCW104" s="210"/>
      <c r="DCX104" s="211"/>
      <c r="DCY104" s="209"/>
      <c r="DDA104" s="208"/>
      <c r="DDF104" s="209"/>
      <c r="DDG104" s="209"/>
      <c r="DDH104" s="209"/>
      <c r="DDI104" s="210"/>
      <c r="DDJ104" s="211"/>
      <c r="DDK104" s="209"/>
      <c r="DDM104" s="208"/>
      <c r="DDR104" s="209"/>
      <c r="DDS104" s="209"/>
      <c r="DDT104" s="209"/>
      <c r="DDU104" s="210"/>
      <c r="DDV104" s="211"/>
      <c r="DDW104" s="209"/>
      <c r="DDY104" s="208"/>
      <c r="DED104" s="209"/>
      <c r="DEE104" s="209"/>
      <c r="DEF104" s="209"/>
      <c r="DEG104" s="210"/>
      <c r="DEH104" s="211"/>
      <c r="DEI104" s="209"/>
      <c r="DEK104" s="208"/>
      <c r="DEP104" s="209"/>
      <c r="DEQ104" s="209"/>
      <c r="DER104" s="209"/>
      <c r="DES104" s="210"/>
      <c r="DET104" s="211"/>
      <c r="DEU104" s="209"/>
      <c r="DEW104" s="208"/>
      <c r="DFB104" s="209"/>
      <c r="DFC104" s="209"/>
      <c r="DFD104" s="209"/>
      <c r="DFE104" s="210"/>
      <c r="DFF104" s="211"/>
      <c r="DFG104" s="209"/>
      <c r="DFI104" s="208"/>
      <c r="DFN104" s="209"/>
      <c r="DFO104" s="209"/>
      <c r="DFP104" s="209"/>
      <c r="DFQ104" s="210"/>
      <c r="DFR104" s="211"/>
      <c r="DFS104" s="209"/>
      <c r="DFU104" s="208"/>
      <c r="DFZ104" s="209"/>
      <c r="DGA104" s="209"/>
      <c r="DGB104" s="209"/>
      <c r="DGC104" s="210"/>
      <c r="DGD104" s="211"/>
      <c r="DGE104" s="209"/>
      <c r="DGG104" s="208"/>
      <c r="DGL104" s="209"/>
      <c r="DGM104" s="209"/>
      <c r="DGN104" s="209"/>
      <c r="DGO104" s="210"/>
      <c r="DGP104" s="211"/>
      <c r="DGQ104" s="209"/>
      <c r="DGS104" s="208"/>
      <c r="DGX104" s="209"/>
      <c r="DGY104" s="209"/>
      <c r="DGZ104" s="209"/>
      <c r="DHA104" s="210"/>
      <c r="DHB104" s="211"/>
      <c r="DHC104" s="209"/>
      <c r="DHE104" s="208"/>
      <c r="DHJ104" s="209"/>
      <c r="DHK104" s="209"/>
      <c r="DHL104" s="209"/>
      <c r="DHM104" s="210"/>
      <c r="DHN104" s="211"/>
      <c r="DHO104" s="209"/>
      <c r="DHQ104" s="208"/>
      <c r="DHV104" s="209"/>
      <c r="DHW104" s="209"/>
      <c r="DHX104" s="209"/>
      <c r="DHY104" s="210"/>
      <c r="DHZ104" s="211"/>
      <c r="DIA104" s="209"/>
      <c r="DIC104" s="208"/>
      <c r="DIH104" s="209"/>
      <c r="DII104" s="209"/>
      <c r="DIJ104" s="209"/>
      <c r="DIK104" s="210"/>
      <c r="DIL104" s="211"/>
      <c r="DIM104" s="209"/>
      <c r="DIO104" s="208"/>
      <c r="DIT104" s="209"/>
      <c r="DIU104" s="209"/>
      <c r="DIV104" s="209"/>
      <c r="DIW104" s="210"/>
      <c r="DIX104" s="211"/>
      <c r="DIY104" s="209"/>
      <c r="DJA104" s="208"/>
      <c r="DJF104" s="209"/>
      <c r="DJG104" s="209"/>
      <c r="DJH104" s="209"/>
      <c r="DJI104" s="210"/>
      <c r="DJJ104" s="211"/>
      <c r="DJK104" s="209"/>
      <c r="DJM104" s="208"/>
      <c r="DJR104" s="209"/>
      <c r="DJS104" s="209"/>
      <c r="DJT104" s="209"/>
      <c r="DJU104" s="210"/>
      <c r="DJV104" s="211"/>
      <c r="DJW104" s="209"/>
      <c r="DJY104" s="208"/>
      <c r="DKD104" s="209"/>
      <c r="DKE104" s="209"/>
      <c r="DKF104" s="209"/>
      <c r="DKG104" s="210"/>
      <c r="DKH104" s="211"/>
      <c r="DKI104" s="209"/>
      <c r="DKK104" s="208"/>
      <c r="DKP104" s="209"/>
      <c r="DKQ104" s="209"/>
      <c r="DKR104" s="209"/>
      <c r="DKS104" s="210"/>
      <c r="DKT104" s="211"/>
      <c r="DKU104" s="209"/>
      <c r="DKW104" s="208"/>
      <c r="DLB104" s="209"/>
      <c r="DLC104" s="209"/>
      <c r="DLD104" s="209"/>
      <c r="DLE104" s="210"/>
      <c r="DLF104" s="211"/>
      <c r="DLG104" s="209"/>
      <c r="DLI104" s="208"/>
      <c r="DLN104" s="209"/>
      <c r="DLO104" s="209"/>
      <c r="DLP104" s="209"/>
      <c r="DLQ104" s="210"/>
      <c r="DLR104" s="211"/>
      <c r="DLS104" s="209"/>
      <c r="DLU104" s="208"/>
      <c r="DLZ104" s="209"/>
      <c r="DMA104" s="209"/>
      <c r="DMB104" s="209"/>
      <c r="DMC104" s="210"/>
      <c r="DMD104" s="211"/>
      <c r="DME104" s="209"/>
      <c r="DMG104" s="208"/>
      <c r="DML104" s="209"/>
      <c r="DMM104" s="209"/>
      <c r="DMN104" s="209"/>
      <c r="DMO104" s="210"/>
      <c r="DMP104" s="211"/>
      <c r="DMQ104" s="209"/>
      <c r="DMS104" s="208"/>
      <c r="DMX104" s="209"/>
      <c r="DMY104" s="209"/>
      <c r="DMZ104" s="209"/>
      <c r="DNA104" s="210"/>
      <c r="DNB104" s="211"/>
      <c r="DNC104" s="209"/>
      <c r="DNE104" s="208"/>
      <c r="DNJ104" s="209"/>
      <c r="DNK104" s="209"/>
      <c r="DNL104" s="209"/>
      <c r="DNM104" s="210"/>
      <c r="DNN104" s="211"/>
      <c r="DNO104" s="209"/>
      <c r="DNQ104" s="208"/>
      <c r="DNV104" s="209"/>
      <c r="DNW104" s="209"/>
      <c r="DNX104" s="209"/>
      <c r="DNY104" s="210"/>
      <c r="DNZ104" s="211"/>
      <c r="DOA104" s="209"/>
      <c r="DOC104" s="208"/>
      <c r="DOH104" s="209"/>
      <c r="DOI104" s="209"/>
      <c r="DOJ104" s="209"/>
      <c r="DOK104" s="210"/>
      <c r="DOL104" s="211"/>
      <c r="DOM104" s="209"/>
      <c r="DOO104" s="208"/>
      <c r="DOT104" s="209"/>
      <c r="DOU104" s="209"/>
      <c r="DOV104" s="209"/>
      <c r="DOW104" s="210"/>
      <c r="DOX104" s="211"/>
      <c r="DOY104" s="209"/>
      <c r="DPA104" s="208"/>
      <c r="DPF104" s="209"/>
      <c r="DPG104" s="209"/>
      <c r="DPH104" s="209"/>
      <c r="DPI104" s="210"/>
      <c r="DPJ104" s="211"/>
      <c r="DPK104" s="209"/>
      <c r="DPM104" s="208"/>
      <c r="DPR104" s="209"/>
      <c r="DPS104" s="209"/>
      <c r="DPT104" s="209"/>
      <c r="DPU104" s="210"/>
      <c r="DPV104" s="211"/>
      <c r="DPW104" s="209"/>
      <c r="DPY104" s="208"/>
      <c r="DQD104" s="209"/>
      <c r="DQE104" s="209"/>
      <c r="DQF104" s="209"/>
      <c r="DQG104" s="210"/>
      <c r="DQH104" s="211"/>
      <c r="DQI104" s="209"/>
      <c r="DQK104" s="208"/>
      <c r="DQP104" s="209"/>
      <c r="DQQ104" s="209"/>
      <c r="DQR104" s="209"/>
      <c r="DQS104" s="210"/>
      <c r="DQT104" s="211"/>
      <c r="DQU104" s="209"/>
      <c r="DQW104" s="208"/>
      <c r="DRB104" s="209"/>
      <c r="DRC104" s="209"/>
      <c r="DRD104" s="209"/>
      <c r="DRE104" s="210"/>
      <c r="DRF104" s="211"/>
      <c r="DRG104" s="209"/>
      <c r="DRI104" s="208"/>
      <c r="DRN104" s="209"/>
      <c r="DRO104" s="209"/>
      <c r="DRP104" s="209"/>
      <c r="DRQ104" s="210"/>
      <c r="DRR104" s="211"/>
      <c r="DRS104" s="209"/>
      <c r="DRU104" s="208"/>
      <c r="DRZ104" s="209"/>
      <c r="DSA104" s="209"/>
      <c r="DSB104" s="209"/>
      <c r="DSC104" s="210"/>
      <c r="DSD104" s="211"/>
      <c r="DSE104" s="209"/>
      <c r="DSG104" s="208"/>
      <c r="DSL104" s="209"/>
      <c r="DSM104" s="209"/>
      <c r="DSN104" s="209"/>
      <c r="DSO104" s="210"/>
      <c r="DSP104" s="211"/>
      <c r="DSQ104" s="209"/>
      <c r="DSS104" s="208"/>
      <c r="DSX104" s="209"/>
      <c r="DSY104" s="209"/>
      <c r="DSZ104" s="209"/>
      <c r="DTA104" s="210"/>
      <c r="DTB104" s="211"/>
      <c r="DTC104" s="209"/>
      <c r="DTE104" s="208"/>
      <c r="DTJ104" s="209"/>
      <c r="DTK104" s="209"/>
      <c r="DTL104" s="209"/>
      <c r="DTM104" s="210"/>
      <c r="DTN104" s="211"/>
      <c r="DTO104" s="209"/>
      <c r="DTQ104" s="208"/>
      <c r="DTV104" s="209"/>
      <c r="DTW104" s="209"/>
      <c r="DTX104" s="209"/>
      <c r="DTY104" s="210"/>
      <c r="DTZ104" s="211"/>
      <c r="DUA104" s="209"/>
      <c r="DUC104" s="208"/>
      <c r="DUH104" s="209"/>
      <c r="DUI104" s="209"/>
      <c r="DUJ104" s="209"/>
      <c r="DUK104" s="210"/>
      <c r="DUL104" s="211"/>
      <c r="DUM104" s="209"/>
      <c r="DUO104" s="208"/>
      <c r="DUT104" s="209"/>
      <c r="DUU104" s="209"/>
      <c r="DUV104" s="209"/>
      <c r="DUW104" s="210"/>
      <c r="DUX104" s="211"/>
      <c r="DUY104" s="209"/>
      <c r="DVA104" s="208"/>
      <c r="DVF104" s="209"/>
      <c r="DVG104" s="209"/>
      <c r="DVH104" s="209"/>
      <c r="DVI104" s="210"/>
      <c r="DVJ104" s="211"/>
      <c r="DVK104" s="209"/>
      <c r="DVM104" s="208"/>
      <c r="DVR104" s="209"/>
      <c r="DVS104" s="209"/>
      <c r="DVT104" s="209"/>
      <c r="DVU104" s="210"/>
      <c r="DVV104" s="211"/>
      <c r="DVW104" s="209"/>
      <c r="DVY104" s="208"/>
      <c r="DWD104" s="209"/>
      <c r="DWE104" s="209"/>
      <c r="DWF104" s="209"/>
      <c r="DWG104" s="210"/>
      <c r="DWH104" s="211"/>
      <c r="DWI104" s="209"/>
      <c r="DWK104" s="208"/>
      <c r="DWP104" s="209"/>
      <c r="DWQ104" s="209"/>
      <c r="DWR104" s="209"/>
      <c r="DWS104" s="210"/>
      <c r="DWT104" s="211"/>
      <c r="DWU104" s="209"/>
      <c r="DWW104" s="208"/>
      <c r="DXB104" s="209"/>
      <c r="DXC104" s="209"/>
      <c r="DXD104" s="209"/>
      <c r="DXE104" s="210"/>
      <c r="DXF104" s="211"/>
      <c r="DXG104" s="209"/>
      <c r="DXI104" s="208"/>
      <c r="DXN104" s="209"/>
      <c r="DXO104" s="209"/>
      <c r="DXP104" s="209"/>
      <c r="DXQ104" s="210"/>
      <c r="DXR104" s="211"/>
      <c r="DXS104" s="209"/>
      <c r="DXU104" s="208"/>
      <c r="DXZ104" s="209"/>
      <c r="DYA104" s="209"/>
      <c r="DYB104" s="209"/>
      <c r="DYC104" s="210"/>
      <c r="DYD104" s="211"/>
      <c r="DYE104" s="209"/>
      <c r="DYG104" s="208"/>
      <c r="DYL104" s="209"/>
      <c r="DYM104" s="209"/>
      <c r="DYN104" s="209"/>
      <c r="DYO104" s="210"/>
      <c r="DYP104" s="211"/>
      <c r="DYQ104" s="209"/>
      <c r="DYS104" s="208"/>
      <c r="DYX104" s="209"/>
      <c r="DYY104" s="209"/>
      <c r="DYZ104" s="209"/>
      <c r="DZA104" s="210"/>
      <c r="DZB104" s="211"/>
      <c r="DZC104" s="209"/>
      <c r="DZE104" s="208"/>
      <c r="DZJ104" s="209"/>
      <c r="DZK104" s="209"/>
      <c r="DZL104" s="209"/>
      <c r="DZM104" s="210"/>
      <c r="DZN104" s="211"/>
      <c r="DZO104" s="209"/>
      <c r="DZQ104" s="208"/>
      <c r="DZV104" s="209"/>
      <c r="DZW104" s="209"/>
      <c r="DZX104" s="209"/>
      <c r="DZY104" s="210"/>
      <c r="DZZ104" s="211"/>
      <c r="EAA104" s="209"/>
      <c r="EAC104" s="208"/>
      <c r="EAH104" s="209"/>
      <c r="EAI104" s="209"/>
      <c r="EAJ104" s="209"/>
      <c r="EAK104" s="210"/>
      <c r="EAL104" s="211"/>
      <c r="EAM104" s="209"/>
      <c r="EAO104" s="208"/>
      <c r="EAT104" s="209"/>
      <c r="EAU104" s="209"/>
      <c r="EAV104" s="209"/>
      <c r="EAW104" s="210"/>
      <c r="EAX104" s="211"/>
      <c r="EAY104" s="209"/>
      <c r="EBA104" s="208"/>
      <c r="EBF104" s="209"/>
      <c r="EBG104" s="209"/>
      <c r="EBH104" s="209"/>
      <c r="EBI104" s="210"/>
      <c r="EBJ104" s="211"/>
      <c r="EBK104" s="209"/>
      <c r="EBM104" s="208"/>
      <c r="EBR104" s="209"/>
      <c r="EBS104" s="209"/>
      <c r="EBT104" s="209"/>
      <c r="EBU104" s="210"/>
      <c r="EBV104" s="211"/>
      <c r="EBW104" s="209"/>
      <c r="EBY104" s="208"/>
      <c r="ECD104" s="209"/>
      <c r="ECE104" s="209"/>
      <c r="ECF104" s="209"/>
      <c r="ECG104" s="210"/>
      <c r="ECH104" s="211"/>
      <c r="ECI104" s="209"/>
      <c r="ECK104" s="208"/>
      <c r="ECP104" s="209"/>
      <c r="ECQ104" s="209"/>
      <c r="ECR104" s="209"/>
      <c r="ECS104" s="210"/>
      <c r="ECT104" s="211"/>
      <c r="ECU104" s="209"/>
      <c r="ECW104" s="208"/>
      <c r="EDB104" s="209"/>
      <c r="EDC104" s="209"/>
      <c r="EDD104" s="209"/>
      <c r="EDE104" s="210"/>
      <c r="EDF104" s="211"/>
      <c r="EDG104" s="209"/>
      <c r="EDI104" s="208"/>
      <c r="EDN104" s="209"/>
      <c r="EDO104" s="209"/>
      <c r="EDP104" s="209"/>
      <c r="EDQ104" s="210"/>
      <c r="EDR104" s="211"/>
      <c r="EDS104" s="209"/>
      <c r="EDU104" s="208"/>
      <c r="EDZ104" s="209"/>
      <c r="EEA104" s="209"/>
      <c r="EEB104" s="209"/>
      <c r="EEC104" s="210"/>
      <c r="EED104" s="211"/>
      <c r="EEE104" s="209"/>
      <c r="EEG104" s="208"/>
      <c r="EEL104" s="209"/>
      <c r="EEM104" s="209"/>
      <c r="EEN104" s="209"/>
      <c r="EEO104" s="210"/>
      <c r="EEP104" s="211"/>
      <c r="EEQ104" s="209"/>
      <c r="EES104" s="208"/>
      <c r="EEX104" s="209"/>
      <c r="EEY104" s="209"/>
      <c r="EEZ104" s="209"/>
      <c r="EFA104" s="210"/>
      <c r="EFB104" s="211"/>
      <c r="EFC104" s="209"/>
      <c r="EFE104" s="208"/>
      <c r="EFJ104" s="209"/>
      <c r="EFK104" s="209"/>
      <c r="EFL104" s="209"/>
      <c r="EFM104" s="210"/>
      <c r="EFN104" s="211"/>
      <c r="EFO104" s="209"/>
      <c r="EFQ104" s="208"/>
      <c r="EFV104" s="209"/>
      <c r="EFW104" s="209"/>
      <c r="EFX104" s="209"/>
      <c r="EFY104" s="210"/>
      <c r="EFZ104" s="211"/>
      <c r="EGA104" s="209"/>
      <c r="EGC104" s="208"/>
      <c r="EGH104" s="209"/>
      <c r="EGI104" s="209"/>
      <c r="EGJ104" s="209"/>
      <c r="EGK104" s="210"/>
      <c r="EGL104" s="211"/>
      <c r="EGM104" s="209"/>
      <c r="EGO104" s="208"/>
      <c r="EGT104" s="209"/>
      <c r="EGU104" s="209"/>
      <c r="EGV104" s="209"/>
      <c r="EGW104" s="210"/>
      <c r="EGX104" s="211"/>
      <c r="EGY104" s="209"/>
      <c r="EHA104" s="208"/>
      <c r="EHF104" s="209"/>
      <c r="EHG104" s="209"/>
      <c r="EHH104" s="209"/>
      <c r="EHI104" s="210"/>
      <c r="EHJ104" s="211"/>
      <c r="EHK104" s="209"/>
      <c r="EHM104" s="208"/>
      <c r="EHR104" s="209"/>
      <c r="EHS104" s="209"/>
      <c r="EHT104" s="209"/>
      <c r="EHU104" s="210"/>
      <c r="EHV104" s="211"/>
      <c r="EHW104" s="209"/>
      <c r="EHY104" s="208"/>
      <c r="EID104" s="209"/>
      <c r="EIE104" s="209"/>
      <c r="EIF104" s="209"/>
      <c r="EIG104" s="210"/>
      <c r="EIH104" s="211"/>
      <c r="EII104" s="209"/>
      <c r="EIK104" s="208"/>
      <c r="EIP104" s="209"/>
      <c r="EIQ104" s="209"/>
      <c r="EIR104" s="209"/>
      <c r="EIS104" s="210"/>
      <c r="EIT104" s="211"/>
      <c r="EIU104" s="209"/>
      <c r="EIW104" s="208"/>
      <c r="EJB104" s="209"/>
      <c r="EJC104" s="209"/>
      <c r="EJD104" s="209"/>
      <c r="EJE104" s="210"/>
      <c r="EJF104" s="211"/>
      <c r="EJG104" s="209"/>
      <c r="EJI104" s="208"/>
      <c r="EJN104" s="209"/>
      <c r="EJO104" s="209"/>
      <c r="EJP104" s="209"/>
      <c r="EJQ104" s="210"/>
      <c r="EJR104" s="211"/>
      <c r="EJS104" s="209"/>
      <c r="EJU104" s="208"/>
      <c r="EJZ104" s="209"/>
      <c r="EKA104" s="209"/>
      <c r="EKB104" s="209"/>
      <c r="EKC104" s="210"/>
      <c r="EKD104" s="211"/>
      <c r="EKE104" s="209"/>
      <c r="EKG104" s="208"/>
      <c r="EKL104" s="209"/>
      <c r="EKM104" s="209"/>
      <c r="EKN104" s="209"/>
      <c r="EKO104" s="210"/>
      <c r="EKP104" s="211"/>
      <c r="EKQ104" s="209"/>
      <c r="EKS104" s="208"/>
      <c r="EKX104" s="209"/>
      <c r="EKY104" s="209"/>
      <c r="EKZ104" s="209"/>
      <c r="ELA104" s="210"/>
      <c r="ELB104" s="211"/>
      <c r="ELC104" s="209"/>
      <c r="ELE104" s="208"/>
      <c r="ELJ104" s="209"/>
      <c r="ELK104" s="209"/>
      <c r="ELL104" s="209"/>
      <c r="ELM104" s="210"/>
      <c r="ELN104" s="211"/>
      <c r="ELO104" s="209"/>
      <c r="ELQ104" s="208"/>
      <c r="ELV104" s="209"/>
      <c r="ELW104" s="209"/>
      <c r="ELX104" s="209"/>
      <c r="ELY104" s="210"/>
      <c r="ELZ104" s="211"/>
      <c r="EMA104" s="209"/>
      <c r="EMC104" s="208"/>
      <c r="EMH104" s="209"/>
      <c r="EMI104" s="209"/>
      <c r="EMJ104" s="209"/>
      <c r="EMK104" s="210"/>
      <c r="EML104" s="211"/>
      <c r="EMM104" s="209"/>
      <c r="EMO104" s="208"/>
      <c r="EMT104" s="209"/>
      <c r="EMU104" s="209"/>
      <c r="EMV104" s="209"/>
      <c r="EMW104" s="210"/>
      <c r="EMX104" s="211"/>
      <c r="EMY104" s="209"/>
      <c r="ENA104" s="208"/>
      <c r="ENF104" s="209"/>
      <c r="ENG104" s="209"/>
      <c r="ENH104" s="209"/>
      <c r="ENI104" s="210"/>
      <c r="ENJ104" s="211"/>
      <c r="ENK104" s="209"/>
      <c r="ENM104" s="208"/>
      <c r="ENR104" s="209"/>
      <c r="ENS104" s="209"/>
      <c r="ENT104" s="209"/>
      <c r="ENU104" s="210"/>
      <c r="ENV104" s="211"/>
      <c r="ENW104" s="209"/>
      <c r="ENY104" s="208"/>
      <c r="EOD104" s="209"/>
      <c r="EOE104" s="209"/>
      <c r="EOF104" s="209"/>
      <c r="EOG104" s="210"/>
      <c r="EOH104" s="211"/>
      <c r="EOI104" s="209"/>
      <c r="EOK104" s="208"/>
      <c r="EOP104" s="209"/>
      <c r="EOQ104" s="209"/>
      <c r="EOR104" s="209"/>
      <c r="EOS104" s="210"/>
      <c r="EOT104" s="211"/>
      <c r="EOU104" s="209"/>
      <c r="EOW104" s="208"/>
      <c r="EPB104" s="209"/>
      <c r="EPC104" s="209"/>
      <c r="EPD104" s="209"/>
      <c r="EPE104" s="210"/>
      <c r="EPF104" s="211"/>
      <c r="EPG104" s="209"/>
      <c r="EPI104" s="208"/>
      <c r="EPN104" s="209"/>
      <c r="EPO104" s="209"/>
      <c r="EPP104" s="209"/>
      <c r="EPQ104" s="210"/>
      <c r="EPR104" s="211"/>
      <c r="EPS104" s="209"/>
      <c r="EPU104" s="208"/>
      <c r="EPZ104" s="209"/>
      <c r="EQA104" s="209"/>
      <c r="EQB104" s="209"/>
      <c r="EQC104" s="210"/>
      <c r="EQD104" s="211"/>
      <c r="EQE104" s="209"/>
      <c r="EQG104" s="208"/>
      <c r="EQL104" s="209"/>
      <c r="EQM104" s="209"/>
      <c r="EQN104" s="209"/>
      <c r="EQO104" s="210"/>
      <c r="EQP104" s="211"/>
      <c r="EQQ104" s="209"/>
      <c r="EQS104" s="208"/>
      <c r="EQX104" s="209"/>
      <c r="EQY104" s="209"/>
      <c r="EQZ104" s="209"/>
      <c r="ERA104" s="210"/>
      <c r="ERB104" s="211"/>
      <c r="ERC104" s="209"/>
      <c r="ERE104" s="208"/>
      <c r="ERJ104" s="209"/>
      <c r="ERK104" s="209"/>
      <c r="ERL104" s="209"/>
      <c r="ERM104" s="210"/>
      <c r="ERN104" s="211"/>
      <c r="ERO104" s="209"/>
      <c r="ERQ104" s="208"/>
      <c r="ERV104" s="209"/>
      <c r="ERW104" s="209"/>
      <c r="ERX104" s="209"/>
      <c r="ERY104" s="210"/>
      <c r="ERZ104" s="211"/>
      <c r="ESA104" s="209"/>
      <c r="ESC104" s="208"/>
      <c r="ESH104" s="209"/>
      <c r="ESI104" s="209"/>
      <c r="ESJ104" s="209"/>
      <c r="ESK104" s="210"/>
      <c r="ESL104" s="211"/>
      <c r="ESM104" s="209"/>
      <c r="ESO104" s="208"/>
      <c r="EST104" s="209"/>
      <c r="ESU104" s="209"/>
      <c r="ESV104" s="209"/>
      <c r="ESW104" s="210"/>
      <c r="ESX104" s="211"/>
      <c r="ESY104" s="209"/>
      <c r="ETA104" s="208"/>
      <c r="ETF104" s="209"/>
      <c r="ETG104" s="209"/>
      <c r="ETH104" s="209"/>
      <c r="ETI104" s="210"/>
      <c r="ETJ104" s="211"/>
      <c r="ETK104" s="209"/>
      <c r="ETM104" s="208"/>
      <c r="ETR104" s="209"/>
      <c r="ETS104" s="209"/>
      <c r="ETT104" s="209"/>
      <c r="ETU104" s="210"/>
      <c r="ETV104" s="211"/>
      <c r="ETW104" s="209"/>
      <c r="ETY104" s="208"/>
      <c r="EUD104" s="209"/>
      <c r="EUE104" s="209"/>
      <c r="EUF104" s="209"/>
      <c r="EUG104" s="210"/>
      <c r="EUH104" s="211"/>
      <c r="EUI104" s="209"/>
      <c r="EUK104" s="208"/>
      <c r="EUP104" s="209"/>
      <c r="EUQ104" s="209"/>
      <c r="EUR104" s="209"/>
      <c r="EUS104" s="210"/>
      <c r="EUT104" s="211"/>
      <c r="EUU104" s="209"/>
      <c r="EUW104" s="208"/>
      <c r="EVB104" s="209"/>
      <c r="EVC104" s="209"/>
      <c r="EVD104" s="209"/>
      <c r="EVE104" s="210"/>
      <c r="EVF104" s="211"/>
      <c r="EVG104" s="209"/>
      <c r="EVI104" s="208"/>
      <c r="EVN104" s="209"/>
      <c r="EVO104" s="209"/>
      <c r="EVP104" s="209"/>
      <c r="EVQ104" s="210"/>
      <c r="EVR104" s="211"/>
      <c r="EVS104" s="209"/>
      <c r="EVU104" s="208"/>
      <c r="EVZ104" s="209"/>
      <c r="EWA104" s="209"/>
      <c r="EWB104" s="209"/>
      <c r="EWC104" s="210"/>
      <c r="EWD104" s="211"/>
      <c r="EWE104" s="209"/>
      <c r="EWG104" s="208"/>
      <c r="EWL104" s="209"/>
      <c r="EWM104" s="209"/>
      <c r="EWN104" s="209"/>
      <c r="EWO104" s="210"/>
      <c r="EWP104" s="211"/>
      <c r="EWQ104" s="209"/>
      <c r="EWS104" s="208"/>
      <c r="EWX104" s="209"/>
      <c r="EWY104" s="209"/>
      <c r="EWZ104" s="209"/>
      <c r="EXA104" s="210"/>
      <c r="EXB104" s="211"/>
      <c r="EXC104" s="209"/>
      <c r="EXE104" s="208"/>
      <c r="EXJ104" s="209"/>
      <c r="EXK104" s="209"/>
      <c r="EXL104" s="209"/>
      <c r="EXM104" s="210"/>
      <c r="EXN104" s="211"/>
      <c r="EXO104" s="209"/>
      <c r="EXQ104" s="208"/>
      <c r="EXV104" s="209"/>
      <c r="EXW104" s="209"/>
      <c r="EXX104" s="209"/>
      <c r="EXY104" s="210"/>
      <c r="EXZ104" s="211"/>
      <c r="EYA104" s="209"/>
      <c r="EYC104" s="208"/>
      <c r="EYH104" s="209"/>
      <c r="EYI104" s="209"/>
      <c r="EYJ104" s="209"/>
      <c r="EYK104" s="210"/>
      <c r="EYL104" s="211"/>
      <c r="EYM104" s="209"/>
      <c r="EYO104" s="208"/>
      <c r="EYT104" s="209"/>
      <c r="EYU104" s="209"/>
      <c r="EYV104" s="209"/>
      <c r="EYW104" s="210"/>
      <c r="EYX104" s="211"/>
      <c r="EYY104" s="209"/>
      <c r="EZA104" s="208"/>
      <c r="EZF104" s="209"/>
      <c r="EZG104" s="209"/>
      <c r="EZH104" s="209"/>
      <c r="EZI104" s="210"/>
      <c r="EZJ104" s="211"/>
      <c r="EZK104" s="209"/>
      <c r="EZM104" s="208"/>
      <c r="EZR104" s="209"/>
      <c r="EZS104" s="209"/>
      <c r="EZT104" s="209"/>
      <c r="EZU104" s="210"/>
      <c r="EZV104" s="211"/>
      <c r="EZW104" s="209"/>
      <c r="EZY104" s="208"/>
      <c r="FAD104" s="209"/>
      <c r="FAE104" s="209"/>
      <c r="FAF104" s="209"/>
      <c r="FAG104" s="210"/>
      <c r="FAH104" s="211"/>
      <c r="FAI104" s="209"/>
      <c r="FAK104" s="208"/>
      <c r="FAP104" s="209"/>
      <c r="FAQ104" s="209"/>
      <c r="FAR104" s="209"/>
      <c r="FAS104" s="210"/>
      <c r="FAT104" s="211"/>
      <c r="FAU104" s="209"/>
      <c r="FAW104" s="208"/>
      <c r="FBB104" s="209"/>
      <c r="FBC104" s="209"/>
      <c r="FBD104" s="209"/>
      <c r="FBE104" s="210"/>
      <c r="FBF104" s="211"/>
      <c r="FBG104" s="209"/>
      <c r="FBI104" s="208"/>
      <c r="FBN104" s="209"/>
      <c r="FBO104" s="209"/>
      <c r="FBP104" s="209"/>
      <c r="FBQ104" s="210"/>
      <c r="FBR104" s="211"/>
      <c r="FBS104" s="209"/>
      <c r="FBU104" s="208"/>
      <c r="FBZ104" s="209"/>
      <c r="FCA104" s="209"/>
      <c r="FCB104" s="209"/>
      <c r="FCC104" s="210"/>
      <c r="FCD104" s="211"/>
      <c r="FCE104" s="209"/>
      <c r="FCG104" s="208"/>
      <c r="FCL104" s="209"/>
      <c r="FCM104" s="209"/>
      <c r="FCN104" s="209"/>
      <c r="FCO104" s="210"/>
      <c r="FCP104" s="211"/>
      <c r="FCQ104" s="209"/>
      <c r="FCS104" s="208"/>
      <c r="FCX104" s="209"/>
      <c r="FCY104" s="209"/>
      <c r="FCZ104" s="209"/>
      <c r="FDA104" s="210"/>
      <c r="FDB104" s="211"/>
      <c r="FDC104" s="209"/>
      <c r="FDE104" s="208"/>
      <c r="FDJ104" s="209"/>
      <c r="FDK104" s="209"/>
      <c r="FDL104" s="209"/>
      <c r="FDM104" s="210"/>
      <c r="FDN104" s="211"/>
      <c r="FDO104" s="209"/>
      <c r="FDQ104" s="208"/>
      <c r="FDV104" s="209"/>
      <c r="FDW104" s="209"/>
      <c r="FDX104" s="209"/>
      <c r="FDY104" s="210"/>
      <c r="FDZ104" s="211"/>
      <c r="FEA104" s="209"/>
      <c r="FEC104" s="208"/>
      <c r="FEH104" s="209"/>
      <c r="FEI104" s="209"/>
      <c r="FEJ104" s="209"/>
      <c r="FEK104" s="210"/>
      <c r="FEL104" s="211"/>
      <c r="FEM104" s="209"/>
      <c r="FEO104" s="208"/>
      <c r="FET104" s="209"/>
      <c r="FEU104" s="209"/>
      <c r="FEV104" s="209"/>
      <c r="FEW104" s="210"/>
      <c r="FEX104" s="211"/>
      <c r="FEY104" s="209"/>
      <c r="FFA104" s="208"/>
      <c r="FFF104" s="209"/>
      <c r="FFG104" s="209"/>
      <c r="FFH104" s="209"/>
      <c r="FFI104" s="210"/>
      <c r="FFJ104" s="211"/>
      <c r="FFK104" s="209"/>
      <c r="FFM104" s="208"/>
      <c r="FFR104" s="209"/>
      <c r="FFS104" s="209"/>
      <c r="FFT104" s="209"/>
      <c r="FFU104" s="210"/>
      <c r="FFV104" s="211"/>
      <c r="FFW104" s="209"/>
      <c r="FFY104" s="208"/>
      <c r="FGD104" s="209"/>
      <c r="FGE104" s="209"/>
      <c r="FGF104" s="209"/>
      <c r="FGG104" s="210"/>
      <c r="FGH104" s="211"/>
      <c r="FGI104" s="209"/>
      <c r="FGK104" s="208"/>
      <c r="FGP104" s="209"/>
      <c r="FGQ104" s="209"/>
      <c r="FGR104" s="209"/>
      <c r="FGS104" s="210"/>
      <c r="FGT104" s="211"/>
      <c r="FGU104" s="209"/>
      <c r="FGW104" s="208"/>
      <c r="FHB104" s="209"/>
      <c r="FHC104" s="209"/>
      <c r="FHD104" s="209"/>
      <c r="FHE104" s="210"/>
      <c r="FHF104" s="211"/>
      <c r="FHG104" s="209"/>
      <c r="FHI104" s="208"/>
      <c r="FHN104" s="209"/>
      <c r="FHO104" s="209"/>
      <c r="FHP104" s="209"/>
      <c r="FHQ104" s="210"/>
      <c r="FHR104" s="211"/>
      <c r="FHS104" s="209"/>
      <c r="FHU104" s="208"/>
      <c r="FHZ104" s="209"/>
      <c r="FIA104" s="209"/>
      <c r="FIB104" s="209"/>
      <c r="FIC104" s="210"/>
      <c r="FID104" s="211"/>
      <c r="FIE104" s="209"/>
      <c r="FIG104" s="208"/>
      <c r="FIL104" s="209"/>
      <c r="FIM104" s="209"/>
      <c r="FIN104" s="209"/>
      <c r="FIO104" s="210"/>
      <c r="FIP104" s="211"/>
      <c r="FIQ104" s="209"/>
      <c r="FIS104" s="208"/>
      <c r="FIX104" s="209"/>
      <c r="FIY104" s="209"/>
      <c r="FIZ104" s="209"/>
      <c r="FJA104" s="210"/>
      <c r="FJB104" s="211"/>
      <c r="FJC104" s="209"/>
      <c r="FJE104" s="208"/>
      <c r="FJJ104" s="209"/>
      <c r="FJK104" s="209"/>
      <c r="FJL104" s="209"/>
      <c r="FJM104" s="210"/>
      <c r="FJN104" s="211"/>
      <c r="FJO104" s="209"/>
      <c r="FJQ104" s="208"/>
      <c r="FJV104" s="209"/>
      <c r="FJW104" s="209"/>
      <c r="FJX104" s="209"/>
      <c r="FJY104" s="210"/>
      <c r="FJZ104" s="211"/>
      <c r="FKA104" s="209"/>
      <c r="FKC104" s="208"/>
      <c r="FKH104" s="209"/>
      <c r="FKI104" s="209"/>
      <c r="FKJ104" s="209"/>
      <c r="FKK104" s="210"/>
      <c r="FKL104" s="211"/>
      <c r="FKM104" s="209"/>
      <c r="FKO104" s="208"/>
      <c r="FKT104" s="209"/>
      <c r="FKU104" s="209"/>
      <c r="FKV104" s="209"/>
      <c r="FKW104" s="210"/>
      <c r="FKX104" s="211"/>
      <c r="FKY104" s="209"/>
      <c r="FLA104" s="208"/>
      <c r="FLF104" s="209"/>
      <c r="FLG104" s="209"/>
      <c r="FLH104" s="209"/>
      <c r="FLI104" s="210"/>
      <c r="FLJ104" s="211"/>
      <c r="FLK104" s="209"/>
      <c r="FLM104" s="208"/>
      <c r="FLR104" s="209"/>
      <c r="FLS104" s="209"/>
      <c r="FLT104" s="209"/>
      <c r="FLU104" s="210"/>
      <c r="FLV104" s="211"/>
      <c r="FLW104" s="209"/>
      <c r="FLY104" s="208"/>
      <c r="FMD104" s="209"/>
      <c r="FME104" s="209"/>
      <c r="FMF104" s="209"/>
      <c r="FMG104" s="210"/>
      <c r="FMH104" s="211"/>
      <c r="FMI104" s="209"/>
      <c r="FMK104" s="208"/>
      <c r="FMP104" s="209"/>
      <c r="FMQ104" s="209"/>
      <c r="FMR104" s="209"/>
      <c r="FMS104" s="210"/>
      <c r="FMT104" s="211"/>
      <c r="FMU104" s="209"/>
      <c r="FMW104" s="208"/>
      <c r="FNB104" s="209"/>
      <c r="FNC104" s="209"/>
      <c r="FND104" s="209"/>
      <c r="FNE104" s="210"/>
      <c r="FNF104" s="211"/>
      <c r="FNG104" s="209"/>
      <c r="FNI104" s="208"/>
      <c r="FNN104" s="209"/>
      <c r="FNO104" s="209"/>
      <c r="FNP104" s="209"/>
      <c r="FNQ104" s="210"/>
      <c r="FNR104" s="211"/>
      <c r="FNS104" s="209"/>
      <c r="FNU104" s="208"/>
      <c r="FNZ104" s="209"/>
      <c r="FOA104" s="209"/>
      <c r="FOB104" s="209"/>
      <c r="FOC104" s="210"/>
      <c r="FOD104" s="211"/>
      <c r="FOE104" s="209"/>
      <c r="FOG104" s="208"/>
      <c r="FOL104" s="209"/>
      <c r="FOM104" s="209"/>
      <c r="FON104" s="209"/>
      <c r="FOO104" s="210"/>
      <c r="FOP104" s="211"/>
      <c r="FOQ104" s="209"/>
      <c r="FOS104" s="208"/>
      <c r="FOX104" s="209"/>
      <c r="FOY104" s="209"/>
      <c r="FOZ104" s="209"/>
      <c r="FPA104" s="210"/>
      <c r="FPB104" s="211"/>
      <c r="FPC104" s="209"/>
      <c r="FPE104" s="208"/>
      <c r="FPJ104" s="209"/>
      <c r="FPK104" s="209"/>
      <c r="FPL104" s="209"/>
      <c r="FPM104" s="210"/>
      <c r="FPN104" s="211"/>
      <c r="FPO104" s="209"/>
      <c r="FPQ104" s="208"/>
      <c r="FPV104" s="209"/>
      <c r="FPW104" s="209"/>
      <c r="FPX104" s="209"/>
      <c r="FPY104" s="210"/>
      <c r="FPZ104" s="211"/>
      <c r="FQA104" s="209"/>
      <c r="FQC104" s="208"/>
      <c r="FQH104" s="209"/>
      <c r="FQI104" s="209"/>
      <c r="FQJ104" s="209"/>
      <c r="FQK104" s="210"/>
      <c r="FQL104" s="211"/>
      <c r="FQM104" s="209"/>
      <c r="FQO104" s="208"/>
      <c r="FQT104" s="209"/>
      <c r="FQU104" s="209"/>
      <c r="FQV104" s="209"/>
      <c r="FQW104" s="210"/>
      <c r="FQX104" s="211"/>
      <c r="FQY104" s="209"/>
      <c r="FRA104" s="208"/>
      <c r="FRF104" s="209"/>
      <c r="FRG104" s="209"/>
      <c r="FRH104" s="209"/>
      <c r="FRI104" s="210"/>
      <c r="FRJ104" s="211"/>
      <c r="FRK104" s="209"/>
      <c r="FRM104" s="208"/>
      <c r="FRR104" s="209"/>
      <c r="FRS104" s="209"/>
      <c r="FRT104" s="209"/>
      <c r="FRU104" s="210"/>
      <c r="FRV104" s="211"/>
      <c r="FRW104" s="209"/>
      <c r="FRY104" s="208"/>
      <c r="FSD104" s="209"/>
      <c r="FSE104" s="209"/>
      <c r="FSF104" s="209"/>
      <c r="FSG104" s="210"/>
      <c r="FSH104" s="211"/>
      <c r="FSI104" s="209"/>
      <c r="FSK104" s="208"/>
      <c r="FSP104" s="209"/>
      <c r="FSQ104" s="209"/>
      <c r="FSR104" s="209"/>
      <c r="FSS104" s="210"/>
      <c r="FST104" s="211"/>
      <c r="FSU104" s="209"/>
      <c r="FSW104" s="208"/>
      <c r="FTB104" s="209"/>
      <c r="FTC104" s="209"/>
      <c r="FTD104" s="209"/>
      <c r="FTE104" s="210"/>
      <c r="FTF104" s="211"/>
      <c r="FTG104" s="209"/>
      <c r="FTI104" s="208"/>
      <c r="FTN104" s="209"/>
      <c r="FTO104" s="209"/>
      <c r="FTP104" s="209"/>
      <c r="FTQ104" s="210"/>
      <c r="FTR104" s="211"/>
      <c r="FTS104" s="209"/>
      <c r="FTU104" s="208"/>
      <c r="FTZ104" s="209"/>
      <c r="FUA104" s="209"/>
      <c r="FUB104" s="209"/>
      <c r="FUC104" s="210"/>
      <c r="FUD104" s="211"/>
      <c r="FUE104" s="209"/>
      <c r="FUG104" s="208"/>
      <c r="FUL104" s="209"/>
      <c r="FUM104" s="209"/>
      <c r="FUN104" s="209"/>
      <c r="FUO104" s="210"/>
      <c r="FUP104" s="211"/>
      <c r="FUQ104" s="209"/>
      <c r="FUS104" s="208"/>
      <c r="FUX104" s="209"/>
      <c r="FUY104" s="209"/>
      <c r="FUZ104" s="209"/>
      <c r="FVA104" s="210"/>
      <c r="FVB104" s="211"/>
      <c r="FVC104" s="209"/>
      <c r="FVE104" s="208"/>
      <c r="FVJ104" s="209"/>
      <c r="FVK104" s="209"/>
      <c r="FVL104" s="209"/>
      <c r="FVM104" s="210"/>
      <c r="FVN104" s="211"/>
      <c r="FVO104" s="209"/>
      <c r="FVQ104" s="208"/>
      <c r="FVV104" s="209"/>
      <c r="FVW104" s="209"/>
      <c r="FVX104" s="209"/>
      <c r="FVY104" s="210"/>
      <c r="FVZ104" s="211"/>
      <c r="FWA104" s="209"/>
      <c r="FWC104" s="208"/>
      <c r="FWH104" s="209"/>
      <c r="FWI104" s="209"/>
      <c r="FWJ104" s="209"/>
      <c r="FWK104" s="210"/>
      <c r="FWL104" s="211"/>
      <c r="FWM104" s="209"/>
      <c r="FWO104" s="208"/>
      <c r="FWT104" s="209"/>
      <c r="FWU104" s="209"/>
      <c r="FWV104" s="209"/>
      <c r="FWW104" s="210"/>
      <c r="FWX104" s="211"/>
      <c r="FWY104" s="209"/>
      <c r="FXA104" s="208"/>
      <c r="FXF104" s="209"/>
      <c r="FXG104" s="209"/>
      <c r="FXH104" s="209"/>
      <c r="FXI104" s="210"/>
      <c r="FXJ104" s="211"/>
      <c r="FXK104" s="209"/>
      <c r="FXM104" s="208"/>
      <c r="FXR104" s="209"/>
      <c r="FXS104" s="209"/>
      <c r="FXT104" s="209"/>
      <c r="FXU104" s="210"/>
      <c r="FXV104" s="211"/>
      <c r="FXW104" s="209"/>
      <c r="FXY104" s="208"/>
      <c r="FYD104" s="209"/>
      <c r="FYE104" s="209"/>
      <c r="FYF104" s="209"/>
      <c r="FYG104" s="210"/>
      <c r="FYH104" s="211"/>
      <c r="FYI104" s="209"/>
      <c r="FYK104" s="208"/>
      <c r="FYP104" s="209"/>
      <c r="FYQ104" s="209"/>
      <c r="FYR104" s="209"/>
      <c r="FYS104" s="210"/>
      <c r="FYT104" s="211"/>
      <c r="FYU104" s="209"/>
      <c r="FYW104" s="208"/>
      <c r="FZB104" s="209"/>
      <c r="FZC104" s="209"/>
      <c r="FZD104" s="209"/>
      <c r="FZE104" s="210"/>
      <c r="FZF104" s="211"/>
      <c r="FZG104" s="209"/>
      <c r="FZI104" s="208"/>
      <c r="FZN104" s="209"/>
      <c r="FZO104" s="209"/>
      <c r="FZP104" s="209"/>
      <c r="FZQ104" s="210"/>
      <c r="FZR104" s="211"/>
      <c r="FZS104" s="209"/>
      <c r="FZU104" s="208"/>
      <c r="FZZ104" s="209"/>
      <c r="GAA104" s="209"/>
      <c r="GAB104" s="209"/>
      <c r="GAC104" s="210"/>
      <c r="GAD104" s="211"/>
      <c r="GAE104" s="209"/>
      <c r="GAG104" s="208"/>
      <c r="GAL104" s="209"/>
      <c r="GAM104" s="209"/>
      <c r="GAN104" s="209"/>
      <c r="GAO104" s="210"/>
      <c r="GAP104" s="211"/>
      <c r="GAQ104" s="209"/>
      <c r="GAS104" s="208"/>
      <c r="GAX104" s="209"/>
      <c r="GAY104" s="209"/>
      <c r="GAZ104" s="209"/>
      <c r="GBA104" s="210"/>
      <c r="GBB104" s="211"/>
      <c r="GBC104" s="209"/>
      <c r="GBE104" s="208"/>
      <c r="GBJ104" s="209"/>
      <c r="GBK104" s="209"/>
      <c r="GBL104" s="209"/>
      <c r="GBM104" s="210"/>
      <c r="GBN104" s="211"/>
      <c r="GBO104" s="209"/>
      <c r="GBQ104" s="208"/>
      <c r="GBV104" s="209"/>
      <c r="GBW104" s="209"/>
      <c r="GBX104" s="209"/>
      <c r="GBY104" s="210"/>
      <c r="GBZ104" s="211"/>
      <c r="GCA104" s="209"/>
      <c r="GCC104" s="208"/>
      <c r="GCH104" s="209"/>
      <c r="GCI104" s="209"/>
      <c r="GCJ104" s="209"/>
      <c r="GCK104" s="210"/>
      <c r="GCL104" s="211"/>
      <c r="GCM104" s="209"/>
      <c r="GCO104" s="208"/>
      <c r="GCT104" s="209"/>
      <c r="GCU104" s="209"/>
      <c r="GCV104" s="209"/>
      <c r="GCW104" s="210"/>
      <c r="GCX104" s="211"/>
      <c r="GCY104" s="209"/>
      <c r="GDA104" s="208"/>
      <c r="GDF104" s="209"/>
      <c r="GDG104" s="209"/>
      <c r="GDH104" s="209"/>
      <c r="GDI104" s="210"/>
      <c r="GDJ104" s="211"/>
      <c r="GDK104" s="209"/>
      <c r="GDM104" s="208"/>
      <c r="GDR104" s="209"/>
      <c r="GDS104" s="209"/>
      <c r="GDT104" s="209"/>
      <c r="GDU104" s="210"/>
      <c r="GDV104" s="211"/>
      <c r="GDW104" s="209"/>
      <c r="GDY104" s="208"/>
      <c r="GED104" s="209"/>
      <c r="GEE104" s="209"/>
      <c r="GEF104" s="209"/>
      <c r="GEG104" s="210"/>
      <c r="GEH104" s="211"/>
      <c r="GEI104" s="209"/>
      <c r="GEK104" s="208"/>
      <c r="GEP104" s="209"/>
      <c r="GEQ104" s="209"/>
      <c r="GER104" s="209"/>
      <c r="GES104" s="210"/>
      <c r="GET104" s="211"/>
      <c r="GEU104" s="209"/>
      <c r="GEW104" s="208"/>
      <c r="GFB104" s="209"/>
      <c r="GFC104" s="209"/>
      <c r="GFD104" s="209"/>
      <c r="GFE104" s="210"/>
      <c r="GFF104" s="211"/>
      <c r="GFG104" s="209"/>
      <c r="GFI104" s="208"/>
      <c r="GFN104" s="209"/>
      <c r="GFO104" s="209"/>
      <c r="GFP104" s="209"/>
      <c r="GFQ104" s="210"/>
      <c r="GFR104" s="211"/>
      <c r="GFS104" s="209"/>
      <c r="GFU104" s="208"/>
      <c r="GFZ104" s="209"/>
      <c r="GGA104" s="209"/>
      <c r="GGB104" s="209"/>
      <c r="GGC104" s="210"/>
      <c r="GGD104" s="211"/>
      <c r="GGE104" s="209"/>
      <c r="GGG104" s="208"/>
      <c r="GGL104" s="209"/>
      <c r="GGM104" s="209"/>
      <c r="GGN104" s="209"/>
      <c r="GGO104" s="210"/>
      <c r="GGP104" s="211"/>
      <c r="GGQ104" s="209"/>
      <c r="GGS104" s="208"/>
      <c r="GGX104" s="209"/>
      <c r="GGY104" s="209"/>
      <c r="GGZ104" s="209"/>
      <c r="GHA104" s="210"/>
      <c r="GHB104" s="211"/>
      <c r="GHC104" s="209"/>
      <c r="GHE104" s="208"/>
      <c r="GHJ104" s="209"/>
      <c r="GHK104" s="209"/>
      <c r="GHL104" s="209"/>
      <c r="GHM104" s="210"/>
      <c r="GHN104" s="211"/>
      <c r="GHO104" s="209"/>
      <c r="GHQ104" s="208"/>
      <c r="GHV104" s="209"/>
      <c r="GHW104" s="209"/>
      <c r="GHX104" s="209"/>
      <c r="GHY104" s="210"/>
      <c r="GHZ104" s="211"/>
      <c r="GIA104" s="209"/>
      <c r="GIC104" s="208"/>
      <c r="GIH104" s="209"/>
      <c r="GII104" s="209"/>
      <c r="GIJ104" s="209"/>
      <c r="GIK104" s="210"/>
      <c r="GIL104" s="211"/>
      <c r="GIM104" s="209"/>
      <c r="GIO104" s="208"/>
      <c r="GIT104" s="209"/>
      <c r="GIU104" s="209"/>
      <c r="GIV104" s="209"/>
      <c r="GIW104" s="210"/>
      <c r="GIX104" s="211"/>
      <c r="GIY104" s="209"/>
      <c r="GJA104" s="208"/>
      <c r="GJF104" s="209"/>
      <c r="GJG104" s="209"/>
      <c r="GJH104" s="209"/>
      <c r="GJI104" s="210"/>
      <c r="GJJ104" s="211"/>
      <c r="GJK104" s="209"/>
      <c r="GJM104" s="208"/>
      <c r="GJR104" s="209"/>
      <c r="GJS104" s="209"/>
      <c r="GJT104" s="209"/>
      <c r="GJU104" s="210"/>
      <c r="GJV104" s="211"/>
      <c r="GJW104" s="209"/>
      <c r="GJY104" s="208"/>
      <c r="GKD104" s="209"/>
      <c r="GKE104" s="209"/>
      <c r="GKF104" s="209"/>
      <c r="GKG104" s="210"/>
      <c r="GKH104" s="211"/>
      <c r="GKI104" s="209"/>
      <c r="GKK104" s="208"/>
      <c r="GKP104" s="209"/>
      <c r="GKQ104" s="209"/>
      <c r="GKR104" s="209"/>
      <c r="GKS104" s="210"/>
      <c r="GKT104" s="211"/>
      <c r="GKU104" s="209"/>
      <c r="GKW104" s="208"/>
      <c r="GLB104" s="209"/>
      <c r="GLC104" s="209"/>
      <c r="GLD104" s="209"/>
      <c r="GLE104" s="210"/>
      <c r="GLF104" s="211"/>
      <c r="GLG104" s="209"/>
      <c r="GLI104" s="208"/>
      <c r="GLN104" s="209"/>
      <c r="GLO104" s="209"/>
      <c r="GLP104" s="209"/>
      <c r="GLQ104" s="210"/>
      <c r="GLR104" s="211"/>
      <c r="GLS104" s="209"/>
      <c r="GLU104" s="208"/>
      <c r="GLZ104" s="209"/>
      <c r="GMA104" s="209"/>
      <c r="GMB104" s="209"/>
      <c r="GMC104" s="210"/>
      <c r="GMD104" s="211"/>
      <c r="GME104" s="209"/>
      <c r="GMG104" s="208"/>
      <c r="GML104" s="209"/>
      <c r="GMM104" s="209"/>
      <c r="GMN104" s="209"/>
      <c r="GMO104" s="210"/>
      <c r="GMP104" s="211"/>
      <c r="GMQ104" s="209"/>
      <c r="GMS104" s="208"/>
      <c r="GMX104" s="209"/>
      <c r="GMY104" s="209"/>
      <c r="GMZ104" s="209"/>
      <c r="GNA104" s="210"/>
      <c r="GNB104" s="211"/>
      <c r="GNC104" s="209"/>
      <c r="GNE104" s="208"/>
      <c r="GNJ104" s="209"/>
      <c r="GNK104" s="209"/>
      <c r="GNL104" s="209"/>
      <c r="GNM104" s="210"/>
      <c r="GNN104" s="211"/>
      <c r="GNO104" s="209"/>
      <c r="GNQ104" s="208"/>
      <c r="GNV104" s="209"/>
      <c r="GNW104" s="209"/>
      <c r="GNX104" s="209"/>
      <c r="GNY104" s="210"/>
      <c r="GNZ104" s="211"/>
      <c r="GOA104" s="209"/>
      <c r="GOC104" s="208"/>
      <c r="GOH104" s="209"/>
      <c r="GOI104" s="209"/>
      <c r="GOJ104" s="209"/>
      <c r="GOK104" s="210"/>
      <c r="GOL104" s="211"/>
      <c r="GOM104" s="209"/>
      <c r="GOO104" s="208"/>
      <c r="GOT104" s="209"/>
      <c r="GOU104" s="209"/>
      <c r="GOV104" s="209"/>
      <c r="GOW104" s="210"/>
      <c r="GOX104" s="211"/>
      <c r="GOY104" s="209"/>
      <c r="GPA104" s="208"/>
      <c r="GPF104" s="209"/>
      <c r="GPG104" s="209"/>
      <c r="GPH104" s="209"/>
      <c r="GPI104" s="210"/>
      <c r="GPJ104" s="211"/>
      <c r="GPK104" s="209"/>
      <c r="GPM104" s="208"/>
      <c r="GPR104" s="209"/>
      <c r="GPS104" s="209"/>
      <c r="GPT104" s="209"/>
      <c r="GPU104" s="210"/>
      <c r="GPV104" s="211"/>
      <c r="GPW104" s="209"/>
      <c r="GPY104" s="208"/>
      <c r="GQD104" s="209"/>
      <c r="GQE104" s="209"/>
      <c r="GQF104" s="209"/>
      <c r="GQG104" s="210"/>
      <c r="GQH104" s="211"/>
      <c r="GQI104" s="209"/>
      <c r="GQK104" s="208"/>
      <c r="GQP104" s="209"/>
      <c r="GQQ104" s="209"/>
      <c r="GQR104" s="209"/>
      <c r="GQS104" s="210"/>
      <c r="GQT104" s="211"/>
      <c r="GQU104" s="209"/>
      <c r="GQW104" s="208"/>
      <c r="GRB104" s="209"/>
      <c r="GRC104" s="209"/>
      <c r="GRD104" s="209"/>
      <c r="GRE104" s="210"/>
      <c r="GRF104" s="211"/>
      <c r="GRG104" s="209"/>
      <c r="GRI104" s="208"/>
      <c r="GRN104" s="209"/>
      <c r="GRO104" s="209"/>
      <c r="GRP104" s="209"/>
      <c r="GRQ104" s="210"/>
      <c r="GRR104" s="211"/>
      <c r="GRS104" s="209"/>
      <c r="GRU104" s="208"/>
      <c r="GRZ104" s="209"/>
      <c r="GSA104" s="209"/>
      <c r="GSB104" s="209"/>
      <c r="GSC104" s="210"/>
      <c r="GSD104" s="211"/>
      <c r="GSE104" s="209"/>
      <c r="GSG104" s="208"/>
      <c r="GSL104" s="209"/>
      <c r="GSM104" s="209"/>
      <c r="GSN104" s="209"/>
      <c r="GSO104" s="210"/>
      <c r="GSP104" s="211"/>
      <c r="GSQ104" s="209"/>
      <c r="GSS104" s="208"/>
      <c r="GSX104" s="209"/>
      <c r="GSY104" s="209"/>
      <c r="GSZ104" s="209"/>
      <c r="GTA104" s="210"/>
      <c r="GTB104" s="211"/>
      <c r="GTC104" s="209"/>
      <c r="GTE104" s="208"/>
      <c r="GTJ104" s="209"/>
      <c r="GTK104" s="209"/>
      <c r="GTL104" s="209"/>
      <c r="GTM104" s="210"/>
      <c r="GTN104" s="211"/>
      <c r="GTO104" s="209"/>
      <c r="GTQ104" s="208"/>
      <c r="GTV104" s="209"/>
      <c r="GTW104" s="209"/>
      <c r="GTX104" s="209"/>
      <c r="GTY104" s="210"/>
      <c r="GTZ104" s="211"/>
      <c r="GUA104" s="209"/>
      <c r="GUC104" s="208"/>
      <c r="GUH104" s="209"/>
      <c r="GUI104" s="209"/>
      <c r="GUJ104" s="209"/>
      <c r="GUK104" s="210"/>
      <c r="GUL104" s="211"/>
      <c r="GUM104" s="209"/>
      <c r="GUO104" s="208"/>
      <c r="GUT104" s="209"/>
      <c r="GUU104" s="209"/>
      <c r="GUV104" s="209"/>
      <c r="GUW104" s="210"/>
      <c r="GUX104" s="211"/>
      <c r="GUY104" s="209"/>
      <c r="GVA104" s="208"/>
      <c r="GVF104" s="209"/>
      <c r="GVG104" s="209"/>
      <c r="GVH104" s="209"/>
      <c r="GVI104" s="210"/>
      <c r="GVJ104" s="211"/>
      <c r="GVK104" s="209"/>
      <c r="GVM104" s="208"/>
      <c r="GVR104" s="209"/>
      <c r="GVS104" s="209"/>
      <c r="GVT104" s="209"/>
      <c r="GVU104" s="210"/>
      <c r="GVV104" s="211"/>
      <c r="GVW104" s="209"/>
      <c r="GVY104" s="208"/>
      <c r="GWD104" s="209"/>
      <c r="GWE104" s="209"/>
      <c r="GWF104" s="209"/>
      <c r="GWG104" s="210"/>
      <c r="GWH104" s="211"/>
      <c r="GWI104" s="209"/>
      <c r="GWK104" s="208"/>
      <c r="GWP104" s="209"/>
      <c r="GWQ104" s="209"/>
      <c r="GWR104" s="209"/>
      <c r="GWS104" s="210"/>
      <c r="GWT104" s="211"/>
      <c r="GWU104" s="209"/>
      <c r="GWW104" s="208"/>
      <c r="GXB104" s="209"/>
      <c r="GXC104" s="209"/>
      <c r="GXD104" s="209"/>
      <c r="GXE104" s="210"/>
      <c r="GXF104" s="211"/>
      <c r="GXG104" s="209"/>
      <c r="GXI104" s="208"/>
      <c r="GXN104" s="209"/>
      <c r="GXO104" s="209"/>
      <c r="GXP104" s="209"/>
      <c r="GXQ104" s="210"/>
      <c r="GXR104" s="211"/>
      <c r="GXS104" s="209"/>
      <c r="GXU104" s="208"/>
      <c r="GXZ104" s="209"/>
      <c r="GYA104" s="209"/>
      <c r="GYB104" s="209"/>
      <c r="GYC104" s="210"/>
      <c r="GYD104" s="211"/>
      <c r="GYE104" s="209"/>
      <c r="GYG104" s="208"/>
      <c r="GYL104" s="209"/>
      <c r="GYM104" s="209"/>
      <c r="GYN104" s="209"/>
      <c r="GYO104" s="210"/>
      <c r="GYP104" s="211"/>
      <c r="GYQ104" s="209"/>
      <c r="GYS104" s="208"/>
      <c r="GYX104" s="209"/>
      <c r="GYY104" s="209"/>
      <c r="GYZ104" s="209"/>
      <c r="GZA104" s="210"/>
      <c r="GZB104" s="211"/>
      <c r="GZC104" s="209"/>
      <c r="GZE104" s="208"/>
      <c r="GZJ104" s="209"/>
      <c r="GZK104" s="209"/>
      <c r="GZL104" s="209"/>
      <c r="GZM104" s="210"/>
      <c r="GZN104" s="211"/>
      <c r="GZO104" s="209"/>
      <c r="GZQ104" s="208"/>
      <c r="GZV104" s="209"/>
      <c r="GZW104" s="209"/>
      <c r="GZX104" s="209"/>
      <c r="GZY104" s="210"/>
      <c r="GZZ104" s="211"/>
      <c r="HAA104" s="209"/>
      <c r="HAC104" s="208"/>
      <c r="HAH104" s="209"/>
      <c r="HAI104" s="209"/>
      <c r="HAJ104" s="209"/>
      <c r="HAK104" s="210"/>
      <c r="HAL104" s="211"/>
      <c r="HAM104" s="209"/>
      <c r="HAO104" s="208"/>
      <c r="HAT104" s="209"/>
      <c r="HAU104" s="209"/>
      <c r="HAV104" s="209"/>
      <c r="HAW104" s="210"/>
      <c r="HAX104" s="211"/>
      <c r="HAY104" s="209"/>
      <c r="HBA104" s="208"/>
      <c r="HBF104" s="209"/>
      <c r="HBG104" s="209"/>
      <c r="HBH104" s="209"/>
      <c r="HBI104" s="210"/>
      <c r="HBJ104" s="211"/>
      <c r="HBK104" s="209"/>
      <c r="HBM104" s="208"/>
      <c r="HBR104" s="209"/>
      <c r="HBS104" s="209"/>
      <c r="HBT104" s="209"/>
      <c r="HBU104" s="210"/>
      <c r="HBV104" s="211"/>
      <c r="HBW104" s="209"/>
      <c r="HBY104" s="208"/>
      <c r="HCD104" s="209"/>
      <c r="HCE104" s="209"/>
      <c r="HCF104" s="209"/>
      <c r="HCG104" s="210"/>
      <c r="HCH104" s="211"/>
      <c r="HCI104" s="209"/>
      <c r="HCK104" s="208"/>
      <c r="HCP104" s="209"/>
      <c r="HCQ104" s="209"/>
      <c r="HCR104" s="209"/>
      <c r="HCS104" s="210"/>
      <c r="HCT104" s="211"/>
      <c r="HCU104" s="209"/>
      <c r="HCW104" s="208"/>
      <c r="HDB104" s="209"/>
      <c r="HDC104" s="209"/>
      <c r="HDD104" s="209"/>
      <c r="HDE104" s="210"/>
      <c r="HDF104" s="211"/>
      <c r="HDG104" s="209"/>
      <c r="HDI104" s="208"/>
      <c r="HDN104" s="209"/>
      <c r="HDO104" s="209"/>
      <c r="HDP104" s="209"/>
      <c r="HDQ104" s="210"/>
      <c r="HDR104" s="211"/>
      <c r="HDS104" s="209"/>
      <c r="HDU104" s="208"/>
      <c r="HDZ104" s="209"/>
      <c r="HEA104" s="209"/>
      <c r="HEB104" s="209"/>
      <c r="HEC104" s="210"/>
      <c r="HED104" s="211"/>
      <c r="HEE104" s="209"/>
      <c r="HEG104" s="208"/>
      <c r="HEL104" s="209"/>
      <c r="HEM104" s="209"/>
      <c r="HEN104" s="209"/>
      <c r="HEO104" s="210"/>
      <c r="HEP104" s="211"/>
      <c r="HEQ104" s="209"/>
      <c r="HES104" s="208"/>
      <c r="HEX104" s="209"/>
      <c r="HEY104" s="209"/>
      <c r="HEZ104" s="209"/>
      <c r="HFA104" s="210"/>
      <c r="HFB104" s="211"/>
      <c r="HFC104" s="209"/>
      <c r="HFE104" s="208"/>
      <c r="HFJ104" s="209"/>
      <c r="HFK104" s="209"/>
      <c r="HFL104" s="209"/>
      <c r="HFM104" s="210"/>
      <c r="HFN104" s="211"/>
      <c r="HFO104" s="209"/>
      <c r="HFQ104" s="208"/>
      <c r="HFV104" s="209"/>
      <c r="HFW104" s="209"/>
      <c r="HFX104" s="209"/>
      <c r="HFY104" s="210"/>
      <c r="HFZ104" s="211"/>
      <c r="HGA104" s="209"/>
      <c r="HGC104" s="208"/>
      <c r="HGH104" s="209"/>
      <c r="HGI104" s="209"/>
      <c r="HGJ104" s="209"/>
      <c r="HGK104" s="210"/>
      <c r="HGL104" s="211"/>
      <c r="HGM104" s="209"/>
      <c r="HGO104" s="208"/>
      <c r="HGT104" s="209"/>
      <c r="HGU104" s="209"/>
      <c r="HGV104" s="209"/>
      <c r="HGW104" s="210"/>
      <c r="HGX104" s="211"/>
      <c r="HGY104" s="209"/>
      <c r="HHA104" s="208"/>
      <c r="HHF104" s="209"/>
      <c r="HHG104" s="209"/>
      <c r="HHH104" s="209"/>
      <c r="HHI104" s="210"/>
      <c r="HHJ104" s="211"/>
      <c r="HHK104" s="209"/>
      <c r="HHM104" s="208"/>
      <c r="HHR104" s="209"/>
      <c r="HHS104" s="209"/>
      <c r="HHT104" s="209"/>
      <c r="HHU104" s="210"/>
      <c r="HHV104" s="211"/>
      <c r="HHW104" s="209"/>
      <c r="HHY104" s="208"/>
      <c r="HID104" s="209"/>
      <c r="HIE104" s="209"/>
      <c r="HIF104" s="209"/>
      <c r="HIG104" s="210"/>
      <c r="HIH104" s="211"/>
      <c r="HII104" s="209"/>
      <c r="HIK104" s="208"/>
      <c r="HIP104" s="209"/>
      <c r="HIQ104" s="209"/>
      <c r="HIR104" s="209"/>
      <c r="HIS104" s="210"/>
      <c r="HIT104" s="211"/>
      <c r="HIU104" s="209"/>
      <c r="HIW104" s="208"/>
      <c r="HJB104" s="209"/>
      <c r="HJC104" s="209"/>
      <c r="HJD104" s="209"/>
      <c r="HJE104" s="210"/>
      <c r="HJF104" s="211"/>
      <c r="HJG104" s="209"/>
      <c r="HJI104" s="208"/>
      <c r="HJN104" s="209"/>
      <c r="HJO104" s="209"/>
      <c r="HJP104" s="209"/>
      <c r="HJQ104" s="210"/>
      <c r="HJR104" s="211"/>
      <c r="HJS104" s="209"/>
      <c r="HJU104" s="208"/>
      <c r="HJZ104" s="209"/>
      <c r="HKA104" s="209"/>
      <c r="HKB104" s="209"/>
      <c r="HKC104" s="210"/>
      <c r="HKD104" s="211"/>
      <c r="HKE104" s="209"/>
      <c r="HKG104" s="208"/>
      <c r="HKL104" s="209"/>
      <c r="HKM104" s="209"/>
      <c r="HKN104" s="209"/>
      <c r="HKO104" s="210"/>
      <c r="HKP104" s="211"/>
      <c r="HKQ104" s="209"/>
      <c r="HKS104" s="208"/>
      <c r="HKX104" s="209"/>
      <c r="HKY104" s="209"/>
      <c r="HKZ104" s="209"/>
      <c r="HLA104" s="210"/>
      <c r="HLB104" s="211"/>
      <c r="HLC104" s="209"/>
      <c r="HLE104" s="208"/>
      <c r="HLJ104" s="209"/>
      <c r="HLK104" s="209"/>
      <c r="HLL104" s="209"/>
      <c r="HLM104" s="210"/>
      <c r="HLN104" s="211"/>
      <c r="HLO104" s="209"/>
      <c r="HLQ104" s="208"/>
      <c r="HLV104" s="209"/>
      <c r="HLW104" s="209"/>
      <c r="HLX104" s="209"/>
      <c r="HLY104" s="210"/>
      <c r="HLZ104" s="211"/>
      <c r="HMA104" s="209"/>
      <c r="HMC104" s="208"/>
      <c r="HMH104" s="209"/>
      <c r="HMI104" s="209"/>
      <c r="HMJ104" s="209"/>
      <c r="HMK104" s="210"/>
      <c r="HML104" s="211"/>
      <c r="HMM104" s="209"/>
      <c r="HMO104" s="208"/>
      <c r="HMT104" s="209"/>
      <c r="HMU104" s="209"/>
      <c r="HMV104" s="209"/>
      <c r="HMW104" s="210"/>
      <c r="HMX104" s="211"/>
      <c r="HMY104" s="209"/>
      <c r="HNA104" s="208"/>
      <c r="HNF104" s="209"/>
      <c r="HNG104" s="209"/>
      <c r="HNH104" s="209"/>
      <c r="HNI104" s="210"/>
      <c r="HNJ104" s="211"/>
      <c r="HNK104" s="209"/>
      <c r="HNM104" s="208"/>
      <c r="HNR104" s="209"/>
      <c r="HNS104" s="209"/>
      <c r="HNT104" s="209"/>
      <c r="HNU104" s="210"/>
      <c r="HNV104" s="211"/>
      <c r="HNW104" s="209"/>
      <c r="HNY104" s="208"/>
      <c r="HOD104" s="209"/>
      <c r="HOE104" s="209"/>
      <c r="HOF104" s="209"/>
      <c r="HOG104" s="210"/>
      <c r="HOH104" s="211"/>
      <c r="HOI104" s="209"/>
      <c r="HOK104" s="208"/>
      <c r="HOP104" s="209"/>
      <c r="HOQ104" s="209"/>
      <c r="HOR104" s="209"/>
      <c r="HOS104" s="210"/>
      <c r="HOT104" s="211"/>
      <c r="HOU104" s="209"/>
      <c r="HOW104" s="208"/>
      <c r="HPB104" s="209"/>
      <c r="HPC104" s="209"/>
      <c r="HPD104" s="209"/>
      <c r="HPE104" s="210"/>
      <c r="HPF104" s="211"/>
      <c r="HPG104" s="209"/>
      <c r="HPI104" s="208"/>
      <c r="HPN104" s="209"/>
      <c r="HPO104" s="209"/>
      <c r="HPP104" s="209"/>
      <c r="HPQ104" s="210"/>
      <c r="HPR104" s="211"/>
      <c r="HPS104" s="209"/>
      <c r="HPU104" s="208"/>
      <c r="HPZ104" s="209"/>
      <c r="HQA104" s="209"/>
      <c r="HQB104" s="209"/>
      <c r="HQC104" s="210"/>
      <c r="HQD104" s="211"/>
      <c r="HQE104" s="209"/>
      <c r="HQG104" s="208"/>
      <c r="HQL104" s="209"/>
      <c r="HQM104" s="209"/>
      <c r="HQN104" s="209"/>
      <c r="HQO104" s="210"/>
      <c r="HQP104" s="211"/>
      <c r="HQQ104" s="209"/>
      <c r="HQS104" s="208"/>
      <c r="HQX104" s="209"/>
      <c r="HQY104" s="209"/>
      <c r="HQZ104" s="209"/>
      <c r="HRA104" s="210"/>
      <c r="HRB104" s="211"/>
      <c r="HRC104" s="209"/>
      <c r="HRE104" s="208"/>
      <c r="HRJ104" s="209"/>
      <c r="HRK104" s="209"/>
      <c r="HRL104" s="209"/>
      <c r="HRM104" s="210"/>
      <c r="HRN104" s="211"/>
      <c r="HRO104" s="209"/>
      <c r="HRQ104" s="208"/>
      <c r="HRV104" s="209"/>
      <c r="HRW104" s="209"/>
      <c r="HRX104" s="209"/>
      <c r="HRY104" s="210"/>
      <c r="HRZ104" s="211"/>
      <c r="HSA104" s="209"/>
      <c r="HSC104" s="208"/>
      <c r="HSH104" s="209"/>
      <c r="HSI104" s="209"/>
      <c r="HSJ104" s="209"/>
      <c r="HSK104" s="210"/>
      <c r="HSL104" s="211"/>
      <c r="HSM104" s="209"/>
      <c r="HSO104" s="208"/>
      <c r="HST104" s="209"/>
      <c r="HSU104" s="209"/>
      <c r="HSV104" s="209"/>
      <c r="HSW104" s="210"/>
      <c r="HSX104" s="211"/>
      <c r="HSY104" s="209"/>
      <c r="HTA104" s="208"/>
      <c r="HTF104" s="209"/>
      <c r="HTG104" s="209"/>
      <c r="HTH104" s="209"/>
      <c r="HTI104" s="210"/>
      <c r="HTJ104" s="211"/>
      <c r="HTK104" s="209"/>
      <c r="HTM104" s="208"/>
      <c r="HTR104" s="209"/>
      <c r="HTS104" s="209"/>
      <c r="HTT104" s="209"/>
      <c r="HTU104" s="210"/>
      <c r="HTV104" s="211"/>
      <c r="HTW104" s="209"/>
      <c r="HTY104" s="208"/>
      <c r="HUD104" s="209"/>
      <c r="HUE104" s="209"/>
      <c r="HUF104" s="209"/>
      <c r="HUG104" s="210"/>
      <c r="HUH104" s="211"/>
      <c r="HUI104" s="209"/>
      <c r="HUK104" s="208"/>
      <c r="HUP104" s="209"/>
      <c r="HUQ104" s="209"/>
      <c r="HUR104" s="209"/>
      <c r="HUS104" s="210"/>
      <c r="HUT104" s="211"/>
      <c r="HUU104" s="209"/>
      <c r="HUW104" s="208"/>
      <c r="HVB104" s="209"/>
      <c r="HVC104" s="209"/>
      <c r="HVD104" s="209"/>
      <c r="HVE104" s="210"/>
      <c r="HVF104" s="211"/>
      <c r="HVG104" s="209"/>
      <c r="HVI104" s="208"/>
      <c r="HVN104" s="209"/>
      <c r="HVO104" s="209"/>
      <c r="HVP104" s="209"/>
      <c r="HVQ104" s="210"/>
      <c r="HVR104" s="211"/>
      <c r="HVS104" s="209"/>
      <c r="HVU104" s="208"/>
      <c r="HVZ104" s="209"/>
      <c r="HWA104" s="209"/>
      <c r="HWB104" s="209"/>
      <c r="HWC104" s="210"/>
      <c r="HWD104" s="211"/>
      <c r="HWE104" s="209"/>
      <c r="HWG104" s="208"/>
      <c r="HWL104" s="209"/>
      <c r="HWM104" s="209"/>
      <c r="HWN104" s="209"/>
      <c r="HWO104" s="210"/>
      <c r="HWP104" s="211"/>
      <c r="HWQ104" s="209"/>
      <c r="HWS104" s="208"/>
      <c r="HWX104" s="209"/>
      <c r="HWY104" s="209"/>
      <c r="HWZ104" s="209"/>
      <c r="HXA104" s="210"/>
      <c r="HXB104" s="211"/>
      <c r="HXC104" s="209"/>
      <c r="HXE104" s="208"/>
      <c r="HXJ104" s="209"/>
      <c r="HXK104" s="209"/>
      <c r="HXL104" s="209"/>
      <c r="HXM104" s="210"/>
      <c r="HXN104" s="211"/>
      <c r="HXO104" s="209"/>
      <c r="HXQ104" s="208"/>
      <c r="HXV104" s="209"/>
      <c r="HXW104" s="209"/>
      <c r="HXX104" s="209"/>
      <c r="HXY104" s="210"/>
      <c r="HXZ104" s="211"/>
      <c r="HYA104" s="209"/>
      <c r="HYC104" s="208"/>
      <c r="HYH104" s="209"/>
      <c r="HYI104" s="209"/>
      <c r="HYJ104" s="209"/>
      <c r="HYK104" s="210"/>
      <c r="HYL104" s="211"/>
      <c r="HYM104" s="209"/>
      <c r="HYO104" s="208"/>
      <c r="HYT104" s="209"/>
      <c r="HYU104" s="209"/>
      <c r="HYV104" s="209"/>
      <c r="HYW104" s="210"/>
      <c r="HYX104" s="211"/>
      <c r="HYY104" s="209"/>
      <c r="HZA104" s="208"/>
      <c r="HZF104" s="209"/>
      <c r="HZG104" s="209"/>
      <c r="HZH104" s="209"/>
      <c r="HZI104" s="210"/>
      <c r="HZJ104" s="211"/>
      <c r="HZK104" s="209"/>
      <c r="HZM104" s="208"/>
      <c r="HZR104" s="209"/>
      <c r="HZS104" s="209"/>
      <c r="HZT104" s="209"/>
      <c r="HZU104" s="210"/>
      <c r="HZV104" s="211"/>
      <c r="HZW104" s="209"/>
      <c r="HZY104" s="208"/>
      <c r="IAD104" s="209"/>
      <c r="IAE104" s="209"/>
      <c r="IAF104" s="209"/>
      <c r="IAG104" s="210"/>
      <c r="IAH104" s="211"/>
      <c r="IAI104" s="209"/>
      <c r="IAK104" s="208"/>
      <c r="IAP104" s="209"/>
      <c r="IAQ104" s="209"/>
      <c r="IAR104" s="209"/>
      <c r="IAS104" s="210"/>
      <c r="IAT104" s="211"/>
      <c r="IAU104" s="209"/>
      <c r="IAW104" s="208"/>
      <c r="IBB104" s="209"/>
      <c r="IBC104" s="209"/>
      <c r="IBD104" s="209"/>
      <c r="IBE104" s="210"/>
      <c r="IBF104" s="211"/>
      <c r="IBG104" s="209"/>
      <c r="IBI104" s="208"/>
      <c r="IBN104" s="209"/>
      <c r="IBO104" s="209"/>
      <c r="IBP104" s="209"/>
      <c r="IBQ104" s="210"/>
      <c r="IBR104" s="211"/>
      <c r="IBS104" s="209"/>
      <c r="IBU104" s="208"/>
      <c r="IBZ104" s="209"/>
      <c r="ICA104" s="209"/>
      <c r="ICB104" s="209"/>
      <c r="ICC104" s="210"/>
      <c r="ICD104" s="211"/>
      <c r="ICE104" s="209"/>
      <c r="ICG104" s="208"/>
      <c r="ICL104" s="209"/>
      <c r="ICM104" s="209"/>
      <c r="ICN104" s="209"/>
      <c r="ICO104" s="210"/>
      <c r="ICP104" s="211"/>
      <c r="ICQ104" s="209"/>
      <c r="ICS104" s="208"/>
      <c r="ICX104" s="209"/>
      <c r="ICY104" s="209"/>
      <c r="ICZ104" s="209"/>
      <c r="IDA104" s="210"/>
      <c r="IDB104" s="211"/>
      <c r="IDC104" s="209"/>
      <c r="IDE104" s="208"/>
      <c r="IDJ104" s="209"/>
      <c r="IDK104" s="209"/>
      <c r="IDL104" s="209"/>
      <c r="IDM104" s="210"/>
      <c r="IDN104" s="211"/>
      <c r="IDO104" s="209"/>
      <c r="IDQ104" s="208"/>
      <c r="IDV104" s="209"/>
      <c r="IDW104" s="209"/>
      <c r="IDX104" s="209"/>
      <c r="IDY104" s="210"/>
      <c r="IDZ104" s="211"/>
      <c r="IEA104" s="209"/>
      <c r="IEC104" s="208"/>
      <c r="IEH104" s="209"/>
      <c r="IEI104" s="209"/>
      <c r="IEJ104" s="209"/>
      <c r="IEK104" s="210"/>
      <c r="IEL104" s="211"/>
      <c r="IEM104" s="209"/>
      <c r="IEO104" s="208"/>
      <c r="IET104" s="209"/>
      <c r="IEU104" s="209"/>
      <c r="IEV104" s="209"/>
      <c r="IEW104" s="210"/>
      <c r="IEX104" s="211"/>
      <c r="IEY104" s="209"/>
      <c r="IFA104" s="208"/>
      <c r="IFF104" s="209"/>
      <c r="IFG104" s="209"/>
      <c r="IFH104" s="209"/>
      <c r="IFI104" s="210"/>
      <c r="IFJ104" s="211"/>
      <c r="IFK104" s="209"/>
      <c r="IFM104" s="208"/>
      <c r="IFR104" s="209"/>
      <c r="IFS104" s="209"/>
      <c r="IFT104" s="209"/>
      <c r="IFU104" s="210"/>
      <c r="IFV104" s="211"/>
      <c r="IFW104" s="209"/>
      <c r="IFY104" s="208"/>
      <c r="IGD104" s="209"/>
      <c r="IGE104" s="209"/>
      <c r="IGF104" s="209"/>
      <c r="IGG104" s="210"/>
      <c r="IGH104" s="211"/>
      <c r="IGI104" s="209"/>
      <c r="IGK104" s="208"/>
      <c r="IGP104" s="209"/>
      <c r="IGQ104" s="209"/>
      <c r="IGR104" s="209"/>
      <c r="IGS104" s="210"/>
      <c r="IGT104" s="211"/>
      <c r="IGU104" s="209"/>
      <c r="IGW104" s="208"/>
      <c r="IHB104" s="209"/>
      <c r="IHC104" s="209"/>
      <c r="IHD104" s="209"/>
      <c r="IHE104" s="210"/>
      <c r="IHF104" s="211"/>
      <c r="IHG104" s="209"/>
      <c r="IHI104" s="208"/>
      <c r="IHN104" s="209"/>
      <c r="IHO104" s="209"/>
      <c r="IHP104" s="209"/>
      <c r="IHQ104" s="210"/>
      <c r="IHR104" s="211"/>
      <c r="IHS104" s="209"/>
      <c r="IHU104" s="208"/>
      <c r="IHZ104" s="209"/>
      <c r="IIA104" s="209"/>
      <c r="IIB104" s="209"/>
      <c r="IIC104" s="210"/>
      <c r="IID104" s="211"/>
      <c r="IIE104" s="209"/>
      <c r="IIG104" s="208"/>
      <c r="IIL104" s="209"/>
      <c r="IIM104" s="209"/>
      <c r="IIN104" s="209"/>
      <c r="IIO104" s="210"/>
      <c r="IIP104" s="211"/>
      <c r="IIQ104" s="209"/>
      <c r="IIS104" s="208"/>
      <c r="IIX104" s="209"/>
      <c r="IIY104" s="209"/>
      <c r="IIZ104" s="209"/>
      <c r="IJA104" s="210"/>
      <c r="IJB104" s="211"/>
      <c r="IJC104" s="209"/>
      <c r="IJE104" s="208"/>
      <c r="IJJ104" s="209"/>
      <c r="IJK104" s="209"/>
      <c r="IJL104" s="209"/>
      <c r="IJM104" s="210"/>
      <c r="IJN104" s="211"/>
      <c r="IJO104" s="209"/>
      <c r="IJQ104" s="208"/>
      <c r="IJV104" s="209"/>
      <c r="IJW104" s="209"/>
      <c r="IJX104" s="209"/>
      <c r="IJY104" s="210"/>
      <c r="IJZ104" s="211"/>
      <c r="IKA104" s="209"/>
      <c r="IKC104" s="208"/>
      <c r="IKH104" s="209"/>
      <c r="IKI104" s="209"/>
      <c r="IKJ104" s="209"/>
      <c r="IKK104" s="210"/>
      <c r="IKL104" s="211"/>
      <c r="IKM104" s="209"/>
      <c r="IKO104" s="208"/>
      <c r="IKT104" s="209"/>
      <c r="IKU104" s="209"/>
      <c r="IKV104" s="209"/>
      <c r="IKW104" s="210"/>
      <c r="IKX104" s="211"/>
      <c r="IKY104" s="209"/>
      <c r="ILA104" s="208"/>
      <c r="ILF104" s="209"/>
      <c r="ILG104" s="209"/>
      <c r="ILH104" s="209"/>
      <c r="ILI104" s="210"/>
      <c r="ILJ104" s="211"/>
      <c r="ILK104" s="209"/>
      <c r="ILM104" s="208"/>
      <c r="ILR104" s="209"/>
      <c r="ILS104" s="209"/>
      <c r="ILT104" s="209"/>
      <c r="ILU104" s="210"/>
      <c r="ILV104" s="211"/>
      <c r="ILW104" s="209"/>
      <c r="ILY104" s="208"/>
      <c r="IMD104" s="209"/>
      <c r="IME104" s="209"/>
      <c r="IMF104" s="209"/>
      <c r="IMG104" s="210"/>
      <c r="IMH104" s="211"/>
      <c r="IMI104" s="209"/>
      <c r="IMK104" s="208"/>
      <c r="IMP104" s="209"/>
      <c r="IMQ104" s="209"/>
      <c r="IMR104" s="209"/>
      <c r="IMS104" s="210"/>
      <c r="IMT104" s="211"/>
      <c r="IMU104" s="209"/>
      <c r="IMW104" s="208"/>
      <c r="INB104" s="209"/>
      <c r="INC104" s="209"/>
      <c r="IND104" s="209"/>
      <c r="INE104" s="210"/>
      <c r="INF104" s="211"/>
      <c r="ING104" s="209"/>
      <c r="INI104" s="208"/>
      <c r="INN104" s="209"/>
      <c r="INO104" s="209"/>
      <c r="INP104" s="209"/>
      <c r="INQ104" s="210"/>
      <c r="INR104" s="211"/>
      <c r="INS104" s="209"/>
      <c r="INU104" s="208"/>
      <c r="INZ104" s="209"/>
      <c r="IOA104" s="209"/>
      <c r="IOB104" s="209"/>
      <c r="IOC104" s="210"/>
      <c r="IOD104" s="211"/>
      <c r="IOE104" s="209"/>
      <c r="IOG104" s="208"/>
      <c r="IOL104" s="209"/>
      <c r="IOM104" s="209"/>
      <c r="ION104" s="209"/>
      <c r="IOO104" s="210"/>
      <c r="IOP104" s="211"/>
      <c r="IOQ104" s="209"/>
      <c r="IOS104" s="208"/>
      <c r="IOX104" s="209"/>
      <c r="IOY104" s="209"/>
      <c r="IOZ104" s="209"/>
      <c r="IPA104" s="210"/>
      <c r="IPB104" s="211"/>
      <c r="IPC104" s="209"/>
      <c r="IPE104" s="208"/>
      <c r="IPJ104" s="209"/>
      <c r="IPK104" s="209"/>
      <c r="IPL104" s="209"/>
      <c r="IPM104" s="210"/>
      <c r="IPN104" s="211"/>
      <c r="IPO104" s="209"/>
      <c r="IPQ104" s="208"/>
      <c r="IPV104" s="209"/>
      <c r="IPW104" s="209"/>
      <c r="IPX104" s="209"/>
      <c r="IPY104" s="210"/>
      <c r="IPZ104" s="211"/>
      <c r="IQA104" s="209"/>
      <c r="IQC104" s="208"/>
      <c r="IQH104" s="209"/>
      <c r="IQI104" s="209"/>
      <c r="IQJ104" s="209"/>
      <c r="IQK104" s="210"/>
      <c r="IQL104" s="211"/>
      <c r="IQM104" s="209"/>
      <c r="IQO104" s="208"/>
      <c r="IQT104" s="209"/>
      <c r="IQU104" s="209"/>
      <c r="IQV104" s="209"/>
      <c r="IQW104" s="210"/>
      <c r="IQX104" s="211"/>
      <c r="IQY104" s="209"/>
      <c r="IRA104" s="208"/>
      <c r="IRF104" s="209"/>
      <c r="IRG104" s="209"/>
      <c r="IRH104" s="209"/>
      <c r="IRI104" s="210"/>
      <c r="IRJ104" s="211"/>
      <c r="IRK104" s="209"/>
      <c r="IRM104" s="208"/>
      <c r="IRR104" s="209"/>
      <c r="IRS104" s="209"/>
      <c r="IRT104" s="209"/>
      <c r="IRU104" s="210"/>
      <c r="IRV104" s="211"/>
      <c r="IRW104" s="209"/>
      <c r="IRY104" s="208"/>
      <c r="ISD104" s="209"/>
      <c r="ISE104" s="209"/>
      <c r="ISF104" s="209"/>
      <c r="ISG104" s="210"/>
      <c r="ISH104" s="211"/>
      <c r="ISI104" s="209"/>
      <c r="ISK104" s="208"/>
      <c r="ISP104" s="209"/>
      <c r="ISQ104" s="209"/>
      <c r="ISR104" s="209"/>
      <c r="ISS104" s="210"/>
      <c r="IST104" s="211"/>
      <c r="ISU104" s="209"/>
      <c r="ISW104" s="208"/>
      <c r="ITB104" s="209"/>
      <c r="ITC104" s="209"/>
      <c r="ITD104" s="209"/>
      <c r="ITE104" s="210"/>
      <c r="ITF104" s="211"/>
      <c r="ITG104" s="209"/>
      <c r="ITI104" s="208"/>
      <c r="ITN104" s="209"/>
      <c r="ITO104" s="209"/>
      <c r="ITP104" s="209"/>
      <c r="ITQ104" s="210"/>
      <c r="ITR104" s="211"/>
      <c r="ITS104" s="209"/>
      <c r="ITU104" s="208"/>
      <c r="ITZ104" s="209"/>
      <c r="IUA104" s="209"/>
      <c r="IUB104" s="209"/>
      <c r="IUC104" s="210"/>
      <c r="IUD104" s="211"/>
      <c r="IUE104" s="209"/>
      <c r="IUG104" s="208"/>
      <c r="IUL104" s="209"/>
      <c r="IUM104" s="209"/>
      <c r="IUN104" s="209"/>
      <c r="IUO104" s="210"/>
      <c r="IUP104" s="211"/>
      <c r="IUQ104" s="209"/>
      <c r="IUS104" s="208"/>
      <c r="IUX104" s="209"/>
      <c r="IUY104" s="209"/>
      <c r="IUZ104" s="209"/>
      <c r="IVA104" s="210"/>
      <c r="IVB104" s="211"/>
      <c r="IVC104" s="209"/>
      <c r="IVE104" s="208"/>
      <c r="IVJ104" s="209"/>
      <c r="IVK104" s="209"/>
      <c r="IVL104" s="209"/>
      <c r="IVM104" s="210"/>
      <c r="IVN104" s="211"/>
      <c r="IVO104" s="209"/>
      <c r="IVQ104" s="208"/>
      <c r="IVV104" s="209"/>
      <c r="IVW104" s="209"/>
      <c r="IVX104" s="209"/>
      <c r="IVY104" s="210"/>
      <c r="IVZ104" s="211"/>
      <c r="IWA104" s="209"/>
      <c r="IWC104" s="208"/>
      <c r="IWH104" s="209"/>
      <c r="IWI104" s="209"/>
      <c r="IWJ104" s="209"/>
      <c r="IWK104" s="210"/>
      <c r="IWL104" s="211"/>
      <c r="IWM104" s="209"/>
      <c r="IWO104" s="208"/>
      <c r="IWT104" s="209"/>
      <c r="IWU104" s="209"/>
      <c r="IWV104" s="209"/>
      <c r="IWW104" s="210"/>
      <c r="IWX104" s="211"/>
      <c r="IWY104" s="209"/>
      <c r="IXA104" s="208"/>
      <c r="IXF104" s="209"/>
      <c r="IXG104" s="209"/>
      <c r="IXH104" s="209"/>
      <c r="IXI104" s="210"/>
      <c r="IXJ104" s="211"/>
      <c r="IXK104" s="209"/>
      <c r="IXM104" s="208"/>
      <c r="IXR104" s="209"/>
      <c r="IXS104" s="209"/>
      <c r="IXT104" s="209"/>
      <c r="IXU104" s="210"/>
      <c r="IXV104" s="211"/>
      <c r="IXW104" s="209"/>
      <c r="IXY104" s="208"/>
      <c r="IYD104" s="209"/>
      <c r="IYE104" s="209"/>
      <c r="IYF104" s="209"/>
      <c r="IYG104" s="210"/>
      <c r="IYH104" s="211"/>
      <c r="IYI104" s="209"/>
      <c r="IYK104" s="208"/>
      <c r="IYP104" s="209"/>
      <c r="IYQ104" s="209"/>
      <c r="IYR104" s="209"/>
      <c r="IYS104" s="210"/>
      <c r="IYT104" s="211"/>
      <c r="IYU104" s="209"/>
      <c r="IYW104" s="208"/>
      <c r="IZB104" s="209"/>
      <c r="IZC104" s="209"/>
      <c r="IZD104" s="209"/>
      <c r="IZE104" s="210"/>
      <c r="IZF104" s="211"/>
      <c r="IZG104" s="209"/>
      <c r="IZI104" s="208"/>
      <c r="IZN104" s="209"/>
      <c r="IZO104" s="209"/>
      <c r="IZP104" s="209"/>
      <c r="IZQ104" s="210"/>
      <c r="IZR104" s="211"/>
      <c r="IZS104" s="209"/>
      <c r="IZU104" s="208"/>
      <c r="IZZ104" s="209"/>
      <c r="JAA104" s="209"/>
      <c r="JAB104" s="209"/>
      <c r="JAC104" s="210"/>
      <c r="JAD104" s="211"/>
      <c r="JAE104" s="209"/>
      <c r="JAG104" s="208"/>
      <c r="JAL104" s="209"/>
      <c r="JAM104" s="209"/>
      <c r="JAN104" s="209"/>
      <c r="JAO104" s="210"/>
      <c r="JAP104" s="211"/>
      <c r="JAQ104" s="209"/>
      <c r="JAS104" s="208"/>
      <c r="JAX104" s="209"/>
      <c r="JAY104" s="209"/>
      <c r="JAZ104" s="209"/>
      <c r="JBA104" s="210"/>
      <c r="JBB104" s="211"/>
      <c r="JBC104" s="209"/>
      <c r="JBE104" s="208"/>
      <c r="JBJ104" s="209"/>
      <c r="JBK104" s="209"/>
      <c r="JBL104" s="209"/>
      <c r="JBM104" s="210"/>
      <c r="JBN104" s="211"/>
      <c r="JBO104" s="209"/>
      <c r="JBQ104" s="208"/>
      <c r="JBV104" s="209"/>
      <c r="JBW104" s="209"/>
      <c r="JBX104" s="209"/>
      <c r="JBY104" s="210"/>
      <c r="JBZ104" s="211"/>
      <c r="JCA104" s="209"/>
      <c r="JCC104" s="208"/>
      <c r="JCH104" s="209"/>
      <c r="JCI104" s="209"/>
      <c r="JCJ104" s="209"/>
      <c r="JCK104" s="210"/>
      <c r="JCL104" s="211"/>
      <c r="JCM104" s="209"/>
      <c r="JCO104" s="208"/>
      <c r="JCT104" s="209"/>
      <c r="JCU104" s="209"/>
      <c r="JCV104" s="209"/>
      <c r="JCW104" s="210"/>
      <c r="JCX104" s="211"/>
      <c r="JCY104" s="209"/>
      <c r="JDA104" s="208"/>
      <c r="JDF104" s="209"/>
      <c r="JDG104" s="209"/>
      <c r="JDH104" s="209"/>
      <c r="JDI104" s="210"/>
      <c r="JDJ104" s="211"/>
      <c r="JDK104" s="209"/>
      <c r="JDM104" s="208"/>
      <c r="JDR104" s="209"/>
      <c r="JDS104" s="209"/>
      <c r="JDT104" s="209"/>
      <c r="JDU104" s="210"/>
      <c r="JDV104" s="211"/>
      <c r="JDW104" s="209"/>
      <c r="JDY104" s="208"/>
      <c r="JED104" s="209"/>
      <c r="JEE104" s="209"/>
      <c r="JEF104" s="209"/>
      <c r="JEG104" s="210"/>
      <c r="JEH104" s="211"/>
      <c r="JEI104" s="209"/>
      <c r="JEK104" s="208"/>
      <c r="JEP104" s="209"/>
      <c r="JEQ104" s="209"/>
      <c r="JER104" s="209"/>
      <c r="JES104" s="210"/>
      <c r="JET104" s="211"/>
      <c r="JEU104" s="209"/>
      <c r="JEW104" s="208"/>
      <c r="JFB104" s="209"/>
      <c r="JFC104" s="209"/>
      <c r="JFD104" s="209"/>
      <c r="JFE104" s="210"/>
      <c r="JFF104" s="211"/>
      <c r="JFG104" s="209"/>
      <c r="JFI104" s="208"/>
      <c r="JFN104" s="209"/>
      <c r="JFO104" s="209"/>
      <c r="JFP104" s="209"/>
      <c r="JFQ104" s="210"/>
      <c r="JFR104" s="211"/>
      <c r="JFS104" s="209"/>
      <c r="JFU104" s="208"/>
      <c r="JFZ104" s="209"/>
      <c r="JGA104" s="209"/>
      <c r="JGB104" s="209"/>
      <c r="JGC104" s="210"/>
      <c r="JGD104" s="211"/>
      <c r="JGE104" s="209"/>
      <c r="JGG104" s="208"/>
      <c r="JGL104" s="209"/>
      <c r="JGM104" s="209"/>
      <c r="JGN104" s="209"/>
      <c r="JGO104" s="210"/>
      <c r="JGP104" s="211"/>
      <c r="JGQ104" s="209"/>
      <c r="JGS104" s="208"/>
      <c r="JGX104" s="209"/>
      <c r="JGY104" s="209"/>
      <c r="JGZ104" s="209"/>
      <c r="JHA104" s="210"/>
      <c r="JHB104" s="211"/>
      <c r="JHC104" s="209"/>
      <c r="JHE104" s="208"/>
      <c r="JHJ104" s="209"/>
      <c r="JHK104" s="209"/>
      <c r="JHL104" s="209"/>
      <c r="JHM104" s="210"/>
      <c r="JHN104" s="211"/>
      <c r="JHO104" s="209"/>
      <c r="JHQ104" s="208"/>
      <c r="JHV104" s="209"/>
      <c r="JHW104" s="209"/>
      <c r="JHX104" s="209"/>
      <c r="JHY104" s="210"/>
      <c r="JHZ104" s="211"/>
      <c r="JIA104" s="209"/>
      <c r="JIC104" s="208"/>
      <c r="JIH104" s="209"/>
      <c r="JII104" s="209"/>
      <c r="JIJ104" s="209"/>
      <c r="JIK104" s="210"/>
      <c r="JIL104" s="211"/>
      <c r="JIM104" s="209"/>
      <c r="JIO104" s="208"/>
      <c r="JIT104" s="209"/>
      <c r="JIU104" s="209"/>
      <c r="JIV104" s="209"/>
      <c r="JIW104" s="210"/>
      <c r="JIX104" s="211"/>
      <c r="JIY104" s="209"/>
      <c r="JJA104" s="208"/>
      <c r="JJF104" s="209"/>
      <c r="JJG104" s="209"/>
      <c r="JJH104" s="209"/>
      <c r="JJI104" s="210"/>
      <c r="JJJ104" s="211"/>
      <c r="JJK104" s="209"/>
      <c r="JJM104" s="208"/>
      <c r="JJR104" s="209"/>
      <c r="JJS104" s="209"/>
      <c r="JJT104" s="209"/>
      <c r="JJU104" s="210"/>
      <c r="JJV104" s="211"/>
      <c r="JJW104" s="209"/>
      <c r="JJY104" s="208"/>
      <c r="JKD104" s="209"/>
      <c r="JKE104" s="209"/>
      <c r="JKF104" s="209"/>
      <c r="JKG104" s="210"/>
      <c r="JKH104" s="211"/>
      <c r="JKI104" s="209"/>
      <c r="JKK104" s="208"/>
      <c r="JKP104" s="209"/>
      <c r="JKQ104" s="209"/>
      <c r="JKR104" s="209"/>
      <c r="JKS104" s="210"/>
      <c r="JKT104" s="211"/>
      <c r="JKU104" s="209"/>
      <c r="JKW104" s="208"/>
      <c r="JLB104" s="209"/>
      <c r="JLC104" s="209"/>
      <c r="JLD104" s="209"/>
      <c r="JLE104" s="210"/>
      <c r="JLF104" s="211"/>
      <c r="JLG104" s="209"/>
      <c r="JLI104" s="208"/>
      <c r="JLN104" s="209"/>
      <c r="JLO104" s="209"/>
      <c r="JLP104" s="209"/>
      <c r="JLQ104" s="210"/>
      <c r="JLR104" s="211"/>
      <c r="JLS104" s="209"/>
      <c r="JLU104" s="208"/>
      <c r="JLZ104" s="209"/>
      <c r="JMA104" s="209"/>
      <c r="JMB104" s="209"/>
      <c r="JMC104" s="210"/>
      <c r="JMD104" s="211"/>
      <c r="JME104" s="209"/>
      <c r="JMG104" s="208"/>
      <c r="JML104" s="209"/>
      <c r="JMM104" s="209"/>
      <c r="JMN104" s="209"/>
      <c r="JMO104" s="210"/>
      <c r="JMP104" s="211"/>
      <c r="JMQ104" s="209"/>
      <c r="JMS104" s="208"/>
      <c r="JMX104" s="209"/>
      <c r="JMY104" s="209"/>
      <c r="JMZ104" s="209"/>
      <c r="JNA104" s="210"/>
      <c r="JNB104" s="211"/>
      <c r="JNC104" s="209"/>
      <c r="JNE104" s="208"/>
      <c r="JNJ104" s="209"/>
      <c r="JNK104" s="209"/>
      <c r="JNL104" s="209"/>
      <c r="JNM104" s="210"/>
      <c r="JNN104" s="211"/>
      <c r="JNO104" s="209"/>
      <c r="JNQ104" s="208"/>
      <c r="JNV104" s="209"/>
      <c r="JNW104" s="209"/>
      <c r="JNX104" s="209"/>
      <c r="JNY104" s="210"/>
      <c r="JNZ104" s="211"/>
      <c r="JOA104" s="209"/>
      <c r="JOC104" s="208"/>
      <c r="JOH104" s="209"/>
      <c r="JOI104" s="209"/>
      <c r="JOJ104" s="209"/>
      <c r="JOK104" s="210"/>
      <c r="JOL104" s="211"/>
      <c r="JOM104" s="209"/>
      <c r="JOO104" s="208"/>
      <c r="JOT104" s="209"/>
      <c r="JOU104" s="209"/>
      <c r="JOV104" s="209"/>
      <c r="JOW104" s="210"/>
      <c r="JOX104" s="211"/>
      <c r="JOY104" s="209"/>
      <c r="JPA104" s="208"/>
      <c r="JPF104" s="209"/>
      <c r="JPG104" s="209"/>
      <c r="JPH104" s="209"/>
      <c r="JPI104" s="210"/>
      <c r="JPJ104" s="211"/>
      <c r="JPK104" s="209"/>
      <c r="JPM104" s="208"/>
      <c r="JPR104" s="209"/>
      <c r="JPS104" s="209"/>
      <c r="JPT104" s="209"/>
      <c r="JPU104" s="210"/>
      <c r="JPV104" s="211"/>
      <c r="JPW104" s="209"/>
      <c r="JPY104" s="208"/>
      <c r="JQD104" s="209"/>
      <c r="JQE104" s="209"/>
      <c r="JQF104" s="209"/>
      <c r="JQG104" s="210"/>
      <c r="JQH104" s="211"/>
      <c r="JQI104" s="209"/>
      <c r="JQK104" s="208"/>
      <c r="JQP104" s="209"/>
      <c r="JQQ104" s="209"/>
      <c r="JQR104" s="209"/>
      <c r="JQS104" s="210"/>
      <c r="JQT104" s="211"/>
      <c r="JQU104" s="209"/>
      <c r="JQW104" s="208"/>
      <c r="JRB104" s="209"/>
      <c r="JRC104" s="209"/>
      <c r="JRD104" s="209"/>
      <c r="JRE104" s="210"/>
      <c r="JRF104" s="211"/>
      <c r="JRG104" s="209"/>
      <c r="JRI104" s="208"/>
      <c r="JRN104" s="209"/>
      <c r="JRO104" s="209"/>
      <c r="JRP104" s="209"/>
      <c r="JRQ104" s="210"/>
      <c r="JRR104" s="211"/>
      <c r="JRS104" s="209"/>
      <c r="JRU104" s="208"/>
      <c r="JRZ104" s="209"/>
      <c r="JSA104" s="209"/>
      <c r="JSB104" s="209"/>
      <c r="JSC104" s="210"/>
      <c r="JSD104" s="211"/>
      <c r="JSE104" s="209"/>
      <c r="JSG104" s="208"/>
      <c r="JSL104" s="209"/>
      <c r="JSM104" s="209"/>
      <c r="JSN104" s="209"/>
      <c r="JSO104" s="210"/>
      <c r="JSP104" s="211"/>
      <c r="JSQ104" s="209"/>
      <c r="JSS104" s="208"/>
      <c r="JSX104" s="209"/>
      <c r="JSY104" s="209"/>
      <c r="JSZ104" s="209"/>
      <c r="JTA104" s="210"/>
      <c r="JTB104" s="211"/>
      <c r="JTC104" s="209"/>
      <c r="JTE104" s="208"/>
      <c r="JTJ104" s="209"/>
      <c r="JTK104" s="209"/>
      <c r="JTL104" s="209"/>
      <c r="JTM104" s="210"/>
      <c r="JTN104" s="211"/>
      <c r="JTO104" s="209"/>
      <c r="JTQ104" s="208"/>
      <c r="JTV104" s="209"/>
      <c r="JTW104" s="209"/>
      <c r="JTX104" s="209"/>
      <c r="JTY104" s="210"/>
      <c r="JTZ104" s="211"/>
      <c r="JUA104" s="209"/>
      <c r="JUC104" s="208"/>
      <c r="JUH104" s="209"/>
      <c r="JUI104" s="209"/>
      <c r="JUJ104" s="209"/>
      <c r="JUK104" s="210"/>
      <c r="JUL104" s="211"/>
      <c r="JUM104" s="209"/>
      <c r="JUO104" s="208"/>
      <c r="JUT104" s="209"/>
      <c r="JUU104" s="209"/>
      <c r="JUV104" s="209"/>
      <c r="JUW104" s="210"/>
      <c r="JUX104" s="211"/>
      <c r="JUY104" s="209"/>
      <c r="JVA104" s="208"/>
      <c r="JVF104" s="209"/>
      <c r="JVG104" s="209"/>
      <c r="JVH104" s="209"/>
      <c r="JVI104" s="210"/>
      <c r="JVJ104" s="211"/>
      <c r="JVK104" s="209"/>
      <c r="JVM104" s="208"/>
      <c r="JVR104" s="209"/>
      <c r="JVS104" s="209"/>
      <c r="JVT104" s="209"/>
      <c r="JVU104" s="210"/>
      <c r="JVV104" s="211"/>
      <c r="JVW104" s="209"/>
      <c r="JVY104" s="208"/>
      <c r="JWD104" s="209"/>
      <c r="JWE104" s="209"/>
      <c r="JWF104" s="209"/>
      <c r="JWG104" s="210"/>
      <c r="JWH104" s="211"/>
      <c r="JWI104" s="209"/>
      <c r="JWK104" s="208"/>
      <c r="JWP104" s="209"/>
      <c r="JWQ104" s="209"/>
      <c r="JWR104" s="209"/>
      <c r="JWS104" s="210"/>
      <c r="JWT104" s="211"/>
      <c r="JWU104" s="209"/>
      <c r="JWW104" s="208"/>
      <c r="JXB104" s="209"/>
      <c r="JXC104" s="209"/>
      <c r="JXD104" s="209"/>
      <c r="JXE104" s="210"/>
      <c r="JXF104" s="211"/>
      <c r="JXG104" s="209"/>
      <c r="JXI104" s="208"/>
      <c r="JXN104" s="209"/>
      <c r="JXO104" s="209"/>
      <c r="JXP104" s="209"/>
      <c r="JXQ104" s="210"/>
      <c r="JXR104" s="211"/>
      <c r="JXS104" s="209"/>
      <c r="JXU104" s="208"/>
      <c r="JXZ104" s="209"/>
      <c r="JYA104" s="209"/>
      <c r="JYB104" s="209"/>
      <c r="JYC104" s="210"/>
      <c r="JYD104" s="211"/>
      <c r="JYE104" s="209"/>
      <c r="JYG104" s="208"/>
      <c r="JYL104" s="209"/>
      <c r="JYM104" s="209"/>
      <c r="JYN104" s="209"/>
      <c r="JYO104" s="210"/>
      <c r="JYP104" s="211"/>
      <c r="JYQ104" s="209"/>
      <c r="JYS104" s="208"/>
      <c r="JYX104" s="209"/>
      <c r="JYY104" s="209"/>
      <c r="JYZ104" s="209"/>
      <c r="JZA104" s="210"/>
      <c r="JZB104" s="211"/>
      <c r="JZC104" s="209"/>
      <c r="JZE104" s="208"/>
      <c r="JZJ104" s="209"/>
      <c r="JZK104" s="209"/>
      <c r="JZL104" s="209"/>
      <c r="JZM104" s="210"/>
      <c r="JZN104" s="211"/>
      <c r="JZO104" s="209"/>
      <c r="JZQ104" s="208"/>
      <c r="JZV104" s="209"/>
      <c r="JZW104" s="209"/>
      <c r="JZX104" s="209"/>
      <c r="JZY104" s="210"/>
      <c r="JZZ104" s="211"/>
      <c r="KAA104" s="209"/>
      <c r="KAC104" s="208"/>
      <c r="KAH104" s="209"/>
      <c r="KAI104" s="209"/>
      <c r="KAJ104" s="209"/>
      <c r="KAK104" s="210"/>
      <c r="KAL104" s="211"/>
      <c r="KAM104" s="209"/>
      <c r="KAO104" s="208"/>
      <c r="KAT104" s="209"/>
      <c r="KAU104" s="209"/>
      <c r="KAV104" s="209"/>
      <c r="KAW104" s="210"/>
      <c r="KAX104" s="211"/>
      <c r="KAY104" s="209"/>
      <c r="KBA104" s="208"/>
      <c r="KBF104" s="209"/>
      <c r="KBG104" s="209"/>
      <c r="KBH104" s="209"/>
      <c r="KBI104" s="210"/>
      <c r="KBJ104" s="211"/>
      <c r="KBK104" s="209"/>
      <c r="KBM104" s="208"/>
      <c r="KBR104" s="209"/>
      <c r="KBS104" s="209"/>
      <c r="KBT104" s="209"/>
      <c r="KBU104" s="210"/>
      <c r="KBV104" s="211"/>
      <c r="KBW104" s="209"/>
      <c r="KBY104" s="208"/>
      <c r="KCD104" s="209"/>
      <c r="KCE104" s="209"/>
      <c r="KCF104" s="209"/>
      <c r="KCG104" s="210"/>
      <c r="KCH104" s="211"/>
      <c r="KCI104" s="209"/>
      <c r="KCK104" s="208"/>
      <c r="KCP104" s="209"/>
      <c r="KCQ104" s="209"/>
      <c r="KCR104" s="209"/>
      <c r="KCS104" s="210"/>
      <c r="KCT104" s="211"/>
      <c r="KCU104" s="209"/>
      <c r="KCW104" s="208"/>
      <c r="KDB104" s="209"/>
      <c r="KDC104" s="209"/>
      <c r="KDD104" s="209"/>
      <c r="KDE104" s="210"/>
      <c r="KDF104" s="211"/>
      <c r="KDG104" s="209"/>
      <c r="KDI104" s="208"/>
      <c r="KDN104" s="209"/>
      <c r="KDO104" s="209"/>
      <c r="KDP104" s="209"/>
      <c r="KDQ104" s="210"/>
      <c r="KDR104" s="211"/>
      <c r="KDS104" s="209"/>
      <c r="KDU104" s="208"/>
      <c r="KDZ104" s="209"/>
      <c r="KEA104" s="209"/>
      <c r="KEB104" s="209"/>
      <c r="KEC104" s="210"/>
      <c r="KED104" s="211"/>
      <c r="KEE104" s="209"/>
      <c r="KEG104" s="208"/>
      <c r="KEL104" s="209"/>
      <c r="KEM104" s="209"/>
      <c r="KEN104" s="209"/>
      <c r="KEO104" s="210"/>
      <c r="KEP104" s="211"/>
      <c r="KEQ104" s="209"/>
      <c r="KES104" s="208"/>
      <c r="KEX104" s="209"/>
      <c r="KEY104" s="209"/>
      <c r="KEZ104" s="209"/>
      <c r="KFA104" s="210"/>
      <c r="KFB104" s="211"/>
      <c r="KFC104" s="209"/>
      <c r="KFE104" s="208"/>
      <c r="KFJ104" s="209"/>
      <c r="KFK104" s="209"/>
      <c r="KFL104" s="209"/>
      <c r="KFM104" s="210"/>
      <c r="KFN104" s="211"/>
      <c r="KFO104" s="209"/>
      <c r="KFQ104" s="208"/>
      <c r="KFV104" s="209"/>
      <c r="KFW104" s="209"/>
      <c r="KFX104" s="209"/>
      <c r="KFY104" s="210"/>
      <c r="KFZ104" s="211"/>
      <c r="KGA104" s="209"/>
      <c r="KGC104" s="208"/>
      <c r="KGH104" s="209"/>
      <c r="KGI104" s="209"/>
      <c r="KGJ104" s="209"/>
      <c r="KGK104" s="210"/>
      <c r="KGL104" s="211"/>
      <c r="KGM104" s="209"/>
      <c r="KGO104" s="208"/>
      <c r="KGT104" s="209"/>
      <c r="KGU104" s="209"/>
      <c r="KGV104" s="209"/>
      <c r="KGW104" s="210"/>
      <c r="KGX104" s="211"/>
      <c r="KGY104" s="209"/>
      <c r="KHA104" s="208"/>
      <c r="KHF104" s="209"/>
      <c r="KHG104" s="209"/>
      <c r="KHH104" s="209"/>
      <c r="KHI104" s="210"/>
      <c r="KHJ104" s="211"/>
      <c r="KHK104" s="209"/>
      <c r="KHM104" s="208"/>
      <c r="KHR104" s="209"/>
      <c r="KHS104" s="209"/>
      <c r="KHT104" s="209"/>
      <c r="KHU104" s="210"/>
      <c r="KHV104" s="211"/>
      <c r="KHW104" s="209"/>
      <c r="KHY104" s="208"/>
      <c r="KID104" s="209"/>
      <c r="KIE104" s="209"/>
      <c r="KIF104" s="209"/>
      <c r="KIG104" s="210"/>
      <c r="KIH104" s="211"/>
      <c r="KII104" s="209"/>
      <c r="KIK104" s="208"/>
      <c r="KIP104" s="209"/>
      <c r="KIQ104" s="209"/>
      <c r="KIR104" s="209"/>
      <c r="KIS104" s="210"/>
      <c r="KIT104" s="211"/>
      <c r="KIU104" s="209"/>
      <c r="KIW104" s="208"/>
      <c r="KJB104" s="209"/>
      <c r="KJC104" s="209"/>
      <c r="KJD104" s="209"/>
      <c r="KJE104" s="210"/>
      <c r="KJF104" s="211"/>
      <c r="KJG104" s="209"/>
      <c r="KJI104" s="208"/>
      <c r="KJN104" s="209"/>
      <c r="KJO104" s="209"/>
      <c r="KJP104" s="209"/>
      <c r="KJQ104" s="210"/>
      <c r="KJR104" s="211"/>
      <c r="KJS104" s="209"/>
      <c r="KJU104" s="208"/>
      <c r="KJZ104" s="209"/>
      <c r="KKA104" s="209"/>
      <c r="KKB104" s="209"/>
      <c r="KKC104" s="210"/>
      <c r="KKD104" s="211"/>
      <c r="KKE104" s="209"/>
      <c r="KKG104" s="208"/>
      <c r="KKL104" s="209"/>
      <c r="KKM104" s="209"/>
      <c r="KKN104" s="209"/>
      <c r="KKO104" s="210"/>
      <c r="KKP104" s="211"/>
      <c r="KKQ104" s="209"/>
      <c r="KKS104" s="208"/>
      <c r="KKX104" s="209"/>
      <c r="KKY104" s="209"/>
      <c r="KKZ104" s="209"/>
      <c r="KLA104" s="210"/>
      <c r="KLB104" s="211"/>
      <c r="KLC104" s="209"/>
      <c r="KLE104" s="208"/>
      <c r="KLJ104" s="209"/>
      <c r="KLK104" s="209"/>
      <c r="KLL104" s="209"/>
      <c r="KLM104" s="210"/>
      <c r="KLN104" s="211"/>
      <c r="KLO104" s="209"/>
      <c r="KLQ104" s="208"/>
      <c r="KLV104" s="209"/>
      <c r="KLW104" s="209"/>
      <c r="KLX104" s="209"/>
      <c r="KLY104" s="210"/>
      <c r="KLZ104" s="211"/>
      <c r="KMA104" s="209"/>
      <c r="KMC104" s="208"/>
      <c r="KMH104" s="209"/>
      <c r="KMI104" s="209"/>
      <c r="KMJ104" s="209"/>
      <c r="KMK104" s="210"/>
      <c r="KML104" s="211"/>
      <c r="KMM104" s="209"/>
      <c r="KMO104" s="208"/>
      <c r="KMT104" s="209"/>
      <c r="KMU104" s="209"/>
      <c r="KMV104" s="209"/>
      <c r="KMW104" s="210"/>
      <c r="KMX104" s="211"/>
      <c r="KMY104" s="209"/>
      <c r="KNA104" s="208"/>
      <c r="KNF104" s="209"/>
      <c r="KNG104" s="209"/>
      <c r="KNH104" s="209"/>
      <c r="KNI104" s="210"/>
      <c r="KNJ104" s="211"/>
      <c r="KNK104" s="209"/>
      <c r="KNM104" s="208"/>
      <c r="KNR104" s="209"/>
      <c r="KNS104" s="209"/>
      <c r="KNT104" s="209"/>
      <c r="KNU104" s="210"/>
      <c r="KNV104" s="211"/>
      <c r="KNW104" s="209"/>
      <c r="KNY104" s="208"/>
      <c r="KOD104" s="209"/>
      <c r="KOE104" s="209"/>
      <c r="KOF104" s="209"/>
      <c r="KOG104" s="210"/>
      <c r="KOH104" s="211"/>
      <c r="KOI104" s="209"/>
      <c r="KOK104" s="208"/>
      <c r="KOP104" s="209"/>
      <c r="KOQ104" s="209"/>
      <c r="KOR104" s="209"/>
      <c r="KOS104" s="210"/>
      <c r="KOT104" s="211"/>
      <c r="KOU104" s="209"/>
      <c r="KOW104" s="208"/>
      <c r="KPB104" s="209"/>
      <c r="KPC104" s="209"/>
      <c r="KPD104" s="209"/>
      <c r="KPE104" s="210"/>
      <c r="KPF104" s="211"/>
      <c r="KPG104" s="209"/>
      <c r="KPI104" s="208"/>
      <c r="KPN104" s="209"/>
      <c r="KPO104" s="209"/>
      <c r="KPP104" s="209"/>
      <c r="KPQ104" s="210"/>
      <c r="KPR104" s="211"/>
      <c r="KPS104" s="209"/>
      <c r="KPU104" s="208"/>
      <c r="KPZ104" s="209"/>
      <c r="KQA104" s="209"/>
      <c r="KQB104" s="209"/>
      <c r="KQC104" s="210"/>
      <c r="KQD104" s="211"/>
      <c r="KQE104" s="209"/>
      <c r="KQG104" s="208"/>
      <c r="KQL104" s="209"/>
      <c r="KQM104" s="209"/>
      <c r="KQN104" s="209"/>
      <c r="KQO104" s="210"/>
      <c r="KQP104" s="211"/>
      <c r="KQQ104" s="209"/>
      <c r="KQS104" s="208"/>
      <c r="KQX104" s="209"/>
      <c r="KQY104" s="209"/>
      <c r="KQZ104" s="209"/>
      <c r="KRA104" s="210"/>
      <c r="KRB104" s="211"/>
      <c r="KRC104" s="209"/>
      <c r="KRE104" s="208"/>
      <c r="KRJ104" s="209"/>
      <c r="KRK104" s="209"/>
      <c r="KRL104" s="209"/>
      <c r="KRM104" s="210"/>
      <c r="KRN104" s="211"/>
      <c r="KRO104" s="209"/>
      <c r="KRQ104" s="208"/>
      <c r="KRV104" s="209"/>
      <c r="KRW104" s="209"/>
      <c r="KRX104" s="209"/>
      <c r="KRY104" s="210"/>
      <c r="KRZ104" s="211"/>
      <c r="KSA104" s="209"/>
      <c r="KSC104" s="208"/>
      <c r="KSH104" s="209"/>
      <c r="KSI104" s="209"/>
      <c r="KSJ104" s="209"/>
      <c r="KSK104" s="210"/>
      <c r="KSL104" s="211"/>
      <c r="KSM104" s="209"/>
      <c r="KSO104" s="208"/>
      <c r="KST104" s="209"/>
      <c r="KSU104" s="209"/>
      <c r="KSV104" s="209"/>
      <c r="KSW104" s="210"/>
      <c r="KSX104" s="211"/>
      <c r="KSY104" s="209"/>
      <c r="KTA104" s="208"/>
      <c r="KTF104" s="209"/>
      <c r="KTG104" s="209"/>
      <c r="KTH104" s="209"/>
      <c r="KTI104" s="210"/>
      <c r="KTJ104" s="211"/>
      <c r="KTK104" s="209"/>
      <c r="KTM104" s="208"/>
      <c r="KTR104" s="209"/>
      <c r="KTS104" s="209"/>
      <c r="KTT104" s="209"/>
      <c r="KTU104" s="210"/>
      <c r="KTV104" s="211"/>
      <c r="KTW104" s="209"/>
      <c r="KTY104" s="208"/>
      <c r="KUD104" s="209"/>
      <c r="KUE104" s="209"/>
      <c r="KUF104" s="209"/>
      <c r="KUG104" s="210"/>
      <c r="KUH104" s="211"/>
      <c r="KUI104" s="209"/>
      <c r="KUK104" s="208"/>
      <c r="KUP104" s="209"/>
      <c r="KUQ104" s="209"/>
      <c r="KUR104" s="209"/>
      <c r="KUS104" s="210"/>
      <c r="KUT104" s="211"/>
      <c r="KUU104" s="209"/>
      <c r="KUW104" s="208"/>
      <c r="KVB104" s="209"/>
      <c r="KVC104" s="209"/>
      <c r="KVD104" s="209"/>
      <c r="KVE104" s="210"/>
      <c r="KVF104" s="211"/>
      <c r="KVG104" s="209"/>
      <c r="KVI104" s="208"/>
      <c r="KVN104" s="209"/>
      <c r="KVO104" s="209"/>
      <c r="KVP104" s="209"/>
      <c r="KVQ104" s="210"/>
      <c r="KVR104" s="211"/>
      <c r="KVS104" s="209"/>
      <c r="KVU104" s="208"/>
      <c r="KVZ104" s="209"/>
      <c r="KWA104" s="209"/>
      <c r="KWB104" s="209"/>
      <c r="KWC104" s="210"/>
      <c r="KWD104" s="211"/>
      <c r="KWE104" s="209"/>
      <c r="KWG104" s="208"/>
      <c r="KWL104" s="209"/>
      <c r="KWM104" s="209"/>
      <c r="KWN104" s="209"/>
      <c r="KWO104" s="210"/>
      <c r="KWP104" s="211"/>
      <c r="KWQ104" s="209"/>
      <c r="KWS104" s="208"/>
      <c r="KWX104" s="209"/>
      <c r="KWY104" s="209"/>
      <c r="KWZ104" s="209"/>
      <c r="KXA104" s="210"/>
      <c r="KXB104" s="211"/>
      <c r="KXC104" s="209"/>
      <c r="KXE104" s="208"/>
      <c r="KXJ104" s="209"/>
      <c r="KXK104" s="209"/>
      <c r="KXL104" s="209"/>
      <c r="KXM104" s="210"/>
      <c r="KXN104" s="211"/>
      <c r="KXO104" s="209"/>
      <c r="KXQ104" s="208"/>
      <c r="KXV104" s="209"/>
      <c r="KXW104" s="209"/>
      <c r="KXX104" s="209"/>
      <c r="KXY104" s="210"/>
      <c r="KXZ104" s="211"/>
      <c r="KYA104" s="209"/>
      <c r="KYC104" s="208"/>
      <c r="KYH104" s="209"/>
      <c r="KYI104" s="209"/>
      <c r="KYJ104" s="209"/>
      <c r="KYK104" s="210"/>
      <c r="KYL104" s="211"/>
      <c r="KYM104" s="209"/>
      <c r="KYO104" s="208"/>
      <c r="KYT104" s="209"/>
      <c r="KYU104" s="209"/>
      <c r="KYV104" s="209"/>
      <c r="KYW104" s="210"/>
      <c r="KYX104" s="211"/>
      <c r="KYY104" s="209"/>
      <c r="KZA104" s="208"/>
      <c r="KZF104" s="209"/>
      <c r="KZG104" s="209"/>
      <c r="KZH104" s="209"/>
      <c r="KZI104" s="210"/>
      <c r="KZJ104" s="211"/>
      <c r="KZK104" s="209"/>
      <c r="KZM104" s="208"/>
      <c r="KZR104" s="209"/>
      <c r="KZS104" s="209"/>
      <c r="KZT104" s="209"/>
      <c r="KZU104" s="210"/>
      <c r="KZV104" s="211"/>
      <c r="KZW104" s="209"/>
      <c r="KZY104" s="208"/>
      <c r="LAD104" s="209"/>
      <c r="LAE104" s="209"/>
      <c r="LAF104" s="209"/>
      <c r="LAG104" s="210"/>
      <c r="LAH104" s="211"/>
      <c r="LAI104" s="209"/>
      <c r="LAK104" s="208"/>
      <c r="LAP104" s="209"/>
      <c r="LAQ104" s="209"/>
      <c r="LAR104" s="209"/>
      <c r="LAS104" s="210"/>
      <c r="LAT104" s="211"/>
      <c r="LAU104" s="209"/>
      <c r="LAW104" s="208"/>
      <c r="LBB104" s="209"/>
      <c r="LBC104" s="209"/>
      <c r="LBD104" s="209"/>
      <c r="LBE104" s="210"/>
      <c r="LBF104" s="211"/>
      <c r="LBG104" s="209"/>
      <c r="LBI104" s="208"/>
      <c r="LBN104" s="209"/>
      <c r="LBO104" s="209"/>
      <c r="LBP104" s="209"/>
      <c r="LBQ104" s="210"/>
      <c r="LBR104" s="211"/>
      <c r="LBS104" s="209"/>
      <c r="LBU104" s="208"/>
      <c r="LBZ104" s="209"/>
      <c r="LCA104" s="209"/>
      <c r="LCB104" s="209"/>
      <c r="LCC104" s="210"/>
      <c r="LCD104" s="211"/>
      <c r="LCE104" s="209"/>
      <c r="LCG104" s="208"/>
      <c r="LCL104" s="209"/>
      <c r="LCM104" s="209"/>
      <c r="LCN104" s="209"/>
      <c r="LCO104" s="210"/>
      <c r="LCP104" s="211"/>
      <c r="LCQ104" s="209"/>
      <c r="LCS104" s="208"/>
      <c r="LCX104" s="209"/>
      <c r="LCY104" s="209"/>
      <c r="LCZ104" s="209"/>
      <c r="LDA104" s="210"/>
      <c r="LDB104" s="211"/>
      <c r="LDC104" s="209"/>
      <c r="LDE104" s="208"/>
      <c r="LDJ104" s="209"/>
      <c r="LDK104" s="209"/>
      <c r="LDL104" s="209"/>
      <c r="LDM104" s="210"/>
      <c r="LDN104" s="211"/>
      <c r="LDO104" s="209"/>
      <c r="LDQ104" s="208"/>
      <c r="LDV104" s="209"/>
      <c r="LDW104" s="209"/>
      <c r="LDX104" s="209"/>
      <c r="LDY104" s="210"/>
      <c r="LDZ104" s="211"/>
      <c r="LEA104" s="209"/>
      <c r="LEC104" s="208"/>
      <c r="LEH104" s="209"/>
      <c r="LEI104" s="209"/>
      <c r="LEJ104" s="209"/>
      <c r="LEK104" s="210"/>
      <c r="LEL104" s="211"/>
      <c r="LEM104" s="209"/>
      <c r="LEO104" s="208"/>
      <c r="LET104" s="209"/>
      <c r="LEU104" s="209"/>
      <c r="LEV104" s="209"/>
      <c r="LEW104" s="210"/>
      <c r="LEX104" s="211"/>
      <c r="LEY104" s="209"/>
      <c r="LFA104" s="208"/>
      <c r="LFF104" s="209"/>
      <c r="LFG104" s="209"/>
      <c r="LFH104" s="209"/>
      <c r="LFI104" s="210"/>
      <c r="LFJ104" s="211"/>
      <c r="LFK104" s="209"/>
      <c r="LFM104" s="208"/>
      <c r="LFR104" s="209"/>
      <c r="LFS104" s="209"/>
      <c r="LFT104" s="209"/>
      <c r="LFU104" s="210"/>
      <c r="LFV104" s="211"/>
      <c r="LFW104" s="209"/>
      <c r="LFY104" s="208"/>
      <c r="LGD104" s="209"/>
      <c r="LGE104" s="209"/>
      <c r="LGF104" s="209"/>
      <c r="LGG104" s="210"/>
      <c r="LGH104" s="211"/>
      <c r="LGI104" s="209"/>
      <c r="LGK104" s="208"/>
      <c r="LGP104" s="209"/>
      <c r="LGQ104" s="209"/>
      <c r="LGR104" s="209"/>
      <c r="LGS104" s="210"/>
      <c r="LGT104" s="211"/>
      <c r="LGU104" s="209"/>
      <c r="LGW104" s="208"/>
      <c r="LHB104" s="209"/>
      <c r="LHC104" s="209"/>
      <c r="LHD104" s="209"/>
      <c r="LHE104" s="210"/>
      <c r="LHF104" s="211"/>
      <c r="LHG104" s="209"/>
      <c r="LHI104" s="208"/>
      <c r="LHN104" s="209"/>
      <c r="LHO104" s="209"/>
      <c r="LHP104" s="209"/>
      <c r="LHQ104" s="210"/>
      <c r="LHR104" s="211"/>
      <c r="LHS104" s="209"/>
      <c r="LHU104" s="208"/>
      <c r="LHZ104" s="209"/>
      <c r="LIA104" s="209"/>
      <c r="LIB104" s="209"/>
      <c r="LIC104" s="210"/>
      <c r="LID104" s="211"/>
      <c r="LIE104" s="209"/>
      <c r="LIG104" s="208"/>
      <c r="LIL104" s="209"/>
      <c r="LIM104" s="209"/>
      <c r="LIN104" s="209"/>
      <c r="LIO104" s="210"/>
      <c r="LIP104" s="211"/>
      <c r="LIQ104" s="209"/>
      <c r="LIS104" s="208"/>
      <c r="LIX104" s="209"/>
      <c r="LIY104" s="209"/>
      <c r="LIZ104" s="209"/>
      <c r="LJA104" s="210"/>
      <c r="LJB104" s="211"/>
      <c r="LJC104" s="209"/>
      <c r="LJE104" s="208"/>
      <c r="LJJ104" s="209"/>
      <c r="LJK104" s="209"/>
      <c r="LJL104" s="209"/>
      <c r="LJM104" s="210"/>
      <c r="LJN104" s="211"/>
      <c r="LJO104" s="209"/>
      <c r="LJQ104" s="208"/>
      <c r="LJV104" s="209"/>
      <c r="LJW104" s="209"/>
      <c r="LJX104" s="209"/>
      <c r="LJY104" s="210"/>
      <c r="LJZ104" s="211"/>
      <c r="LKA104" s="209"/>
      <c r="LKC104" s="208"/>
      <c r="LKH104" s="209"/>
      <c r="LKI104" s="209"/>
      <c r="LKJ104" s="209"/>
      <c r="LKK104" s="210"/>
      <c r="LKL104" s="211"/>
      <c r="LKM104" s="209"/>
      <c r="LKO104" s="208"/>
      <c r="LKT104" s="209"/>
      <c r="LKU104" s="209"/>
      <c r="LKV104" s="209"/>
      <c r="LKW104" s="210"/>
      <c r="LKX104" s="211"/>
      <c r="LKY104" s="209"/>
      <c r="LLA104" s="208"/>
      <c r="LLF104" s="209"/>
      <c r="LLG104" s="209"/>
      <c r="LLH104" s="209"/>
      <c r="LLI104" s="210"/>
      <c r="LLJ104" s="211"/>
      <c r="LLK104" s="209"/>
      <c r="LLM104" s="208"/>
      <c r="LLR104" s="209"/>
      <c r="LLS104" s="209"/>
      <c r="LLT104" s="209"/>
      <c r="LLU104" s="210"/>
      <c r="LLV104" s="211"/>
      <c r="LLW104" s="209"/>
      <c r="LLY104" s="208"/>
      <c r="LMD104" s="209"/>
      <c r="LME104" s="209"/>
      <c r="LMF104" s="209"/>
      <c r="LMG104" s="210"/>
      <c r="LMH104" s="211"/>
      <c r="LMI104" s="209"/>
      <c r="LMK104" s="208"/>
      <c r="LMP104" s="209"/>
      <c r="LMQ104" s="209"/>
      <c r="LMR104" s="209"/>
      <c r="LMS104" s="210"/>
      <c r="LMT104" s="211"/>
      <c r="LMU104" s="209"/>
      <c r="LMW104" s="208"/>
      <c r="LNB104" s="209"/>
      <c r="LNC104" s="209"/>
      <c r="LND104" s="209"/>
      <c r="LNE104" s="210"/>
      <c r="LNF104" s="211"/>
      <c r="LNG104" s="209"/>
      <c r="LNI104" s="208"/>
      <c r="LNN104" s="209"/>
      <c r="LNO104" s="209"/>
      <c r="LNP104" s="209"/>
      <c r="LNQ104" s="210"/>
      <c r="LNR104" s="211"/>
      <c r="LNS104" s="209"/>
      <c r="LNU104" s="208"/>
      <c r="LNZ104" s="209"/>
      <c r="LOA104" s="209"/>
      <c r="LOB104" s="209"/>
      <c r="LOC104" s="210"/>
      <c r="LOD104" s="211"/>
      <c r="LOE104" s="209"/>
      <c r="LOG104" s="208"/>
      <c r="LOL104" s="209"/>
      <c r="LOM104" s="209"/>
      <c r="LON104" s="209"/>
      <c r="LOO104" s="210"/>
      <c r="LOP104" s="211"/>
      <c r="LOQ104" s="209"/>
      <c r="LOS104" s="208"/>
      <c r="LOX104" s="209"/>
      <c r="LOY104" s="209"/>
      <c r="LOZ104" s="209"/>
      <c r="LPA104" s="210"/>
      <c r="LPB104" s="211"/>
      <c r="LPC104" s="209"/>
      <c r="LPE104" s="208"/>
      <c r="LPJ104" s="209"/>
      <c r="LPK104" s="209"/>
      <c r="LPL104" s="209"/>
      <c r="LPM104" s="210"/>
      <c r="LPN104" s="211"/>
      <c r="LPO104" s="209"/>
      <c r="LPQ104" s="208"/>
      <c r="LPV104" s="209"/>
      <c r="LPW104" s="209"/>
      <c r="LPX104" s="209"/>
      <c r="LPY104" s="210"/>
      <c r="LPZ104" s="211"/>
      <c r="LQA104" s="209"/>
      <c r="LQC104" s="208"/>
      <c r="LQH104" s="209"/>
      <c r="LQI104" s="209"/>
      <c r="LQJ104" s="209"/>
      <c r="LQK104" s="210"/>
      <c r="LQL104" s="211"/>
      <c r="LQM104" s="209"/>
      <c r="LQO104" s="208"/>
      <c r="LQT104" s="209"/>
      <c r="LQU104" s="209"/>
      <c r="LQV104" s="209"/>
      <c r="LQW104" s="210"/>
      <c r="LQX104" s="211"/>
      <c r="LQY104" s="209"/>
      <c r="LRA104" s="208"/>
      <c r="LRF104" s="209"/>
      <c r="LRG104" s="209"/>
      <c r="LRH104" s="209"/>
      <c r="LRI104" s="210"/>
      <c r="LRJ104" s="211"/>
      <c r="LRK104" s="209"/>
      <c r="LRM104" s="208"/>
      <c r="LRR104" s="209"/>
      <c r="LRS104" s="209"/>
      <c r="LRT104" s="209"/>
      <c r="LRU104" s="210"/>
      <c r="LRV104" s="211"/>
      <c r="LRW104" s="209"/>
      <c r="LRY104" s="208"/>
      <c r="LSD104" s="209"/>
      <c r="LSE104" s="209"/>
      <c r="LSF104" s="209"/>
      <c r="LSG104" s="210"/>
      <c r="LSH104" s="211"/>
      <c r="LSI104" s="209"/>
      <c r="LSK104" s="208"/>
      <c r="LSP104" s="209"/>
      <c r="LSQ104" s="209"/>
      <c r="LSR104" s="209"/>
      <c r="LSS104" s="210"/>
      <c r="LST104" s="211"/>
      <c r="LSU104" s="209"/>
      <c r="LSW104" s="208"/>
      <c r="LTB104" s="209"/>
      <c r="LTC104" s="209"/>
      <c r="LTD104" s="209"/>
      <c r="LTE104" s="210"/>
      <c r="LTF104" s="211"/>
      <c r="LTG104" s="209"/>
      <c r="LTI104" s="208"/>
      <c r="LTN104" s="209"/>
      <c r="LTO104" s="209"/>
      <c r="LTP104" s="209"/>
      <c r="LTQ104" s="210"/>
      <c r="LTR104" s="211"/>
      <c r="LTS104" s="209"/>
      <c r="LTU104" s="208"/>
      <c r="LTZ104" s="209"/>
      <c r="LUA104" s="209"/>
      <c r="LUB104" s="209"/>
      <c r="LUC104" s="210"/>
      <c r="LUD104" s="211"/>
      <c r="LUE104" s="209"/>
      <c r="LUG104" s="208"/>
      <c r="LUL104" s="209"/>
      <c r="LUM104" s="209"/>
      <c r="LUN104" s="209"/>
      <c r="LUO104" s="210"/>
      <c r="LUP104" s="211"/>
      <c r="LUQ104" s="209"/>
      <c r="LUS104" s="208"/>
      <c r="LUX104" s="209"/>
      <c r="LUY104" s="209"/>
      <c r="LUZ104" s="209"/>
      <c r="LVA104" s="210"/>
      <c r="LVB104" s="211"/>
      <c r="LVC104" s="209"/>
      <c r="LVE104" s="208"/>
      <c r="LVJ104" s="209"/>
      <c r="LVK104" s="209"/>
      <c r="LVL104" s="209"/>
      <c r="LVM104" s="210"/>
      <c r="LVN104" s="211"/>
      <c r="LVO104" s="209"/>
      <c r="LVQ104" s="208"/>
      <c r="LVV104" s="209"/>
      <c r="LVW104" s="209"/>
      <c r="LVX104" s="209"/>
      <c r="LVY104" s="210"/>
      <c r="LVZ104" s="211"/>
      <c r="LWA104" s="209"/>
      <c r="LWC104" s="208"/>
      <c r="LWH104" s="209"/>
      <c r="LWI104" s="209"/>
      <c r="LWJ104" s="209"/>
      <c r="LWK104" s="210"/>
      <c r="LWL104" s="211"/>
      <c r="LWM104" s="209"/>
      <c r="LWO104" s="208"/>
      <c r="LWT104" s="209"/>
      <c r="LWU104" s="209"/>
      <c r="LWV104" s="209"/>
      <c r="LWW104" s="210"/>
      <c r="LWX104" s="211"/>
      <c r="LWY104" s="209"/>
      <c r="LXA104" s="208"/>
      <c r="LXF104" s="209"/>
      <c r="LXG104" s="209"/>
      <c r="LXH104" s="209"/>
      <c r="LXI104" s="210"/>
      <c r="LXJ104" s="211"/>
      <c r="LXK104" s="209"/>
      <c r="LXM104" s="208"/>
      <c r="LXR104" s="209"/>
      <c r="LXS104" s="209"/>
      <c r="LXT104" s="209"/>
      <c r="LXU104" s="210"/>
      <c r="LXV104" s="211"/>
      <c r="LXW104" s="209"/>
      <c r="LXY104" s="208"/>
      <c r="LYD104" s="209"/>
      <c r="LYE104" s="209"/>
      <c r="LYF104" s="209"/>
      <c r="LYG104" s="210"/>
      <c r="LYH104" s="211"/>
      <c r="LYI104" s="209"/>
      <c r="LYK104" s="208"/>
      <c r="LYP104" s="209"/>
      <c r="LYQ104" s="209"/>
      <c r="LYR104" s="209"/>
      <c r="LYS104" s="210"/>
      <c r="LYT104" s="211"/>
      <c r="LYU104" s="209"/>
      <c r="LYW104" s="208"/>
      <c r="LZB104" s="209"/>
      <c r="LZC104" s="209"/>
      <c r="LZD104" s="209"/>
      <c r="LZE104" s="210"/>
      <c r="LZF104" s="211"/>
      <c r="LZG104" s="209"/>
      <c r="LZI104" s="208"/>
      <c r="LZN104" s="209"/>
      <c r="LZO104" s="209"/>
      <c r="LZP104" s="209"/>
      <c r="LZQ104" s="210"/>
      <c r="LZR104" s="211"/>
      <c r="LZS104" s="209"/>
      <c r="LZU104" s="208"/>
      <c r="LZZ104" s="209"/>
      <c r="MAA104" s="209"/>
      <c r="MAB104" s="209"/>
      <c r="MAC104" s="210"/>
      <c r="MAD104" s="211"/>
      <c r="MAE104" s="209"/>
      <c r="MAG104" s="208"/>
      <c r="MAL104" s="209"/>
      <c r="MAM104" s="209"/>
      <c r="MAN104" s="209"/>
      <c r="MAO104" s="210"/>
      <c r="MAP104" s="211"/>
      <c r="MAQ104" s="209"/>
      <c r="MAS104" s="208"/>
      <c r="MAX104" s="209"/>
      <c r="MAY104" s="209"/>
      <c r="MAZ104" s="209"/>
      <c r="MBA104" s="210"/>
      <c r="MBB104" s="211"/>
      <c r="MBC104" s="209"/>
      <c r="MBE104" s="208"/>
      <c r="MBJ104" s="209"/>
      <c r="MBK104" s="209"/>
      <c r="MBL104" s="209"/>
      <c r="MBM104" s="210"/>
      <c r="MBN104" s="211"/>
      <c r="MBO104" s="209"/>
      <c r="MBQ104" s="208"/>
      <c r="MBV104" s="209"/>
      <c r="MBW104" s="209"/>
      <c r="MBX104" s="209"/>
      <c r="MBY104" s="210"/>
      <c r="MBZ104" s="211"/>
      <c r="MCA104" s="209"/>
      <c r="MCC104" s="208"/>
      <c r="MCH104" s="209"/>
      <c r="MCI104" s="209"/>
      <c r="MCJ104" s="209"/>
      <c r="MCK104" s="210"/>
      <c r="MCL104" s="211"/>
      <c r="MCM104" s="209"/>
      <c r="MCO104" s="208"/>
      <c r="MCT104" s="209"/>
      <c r="MCU104" s="209"/>
      <c r="MCV104" s="209"/>
      <c r="MCW104" s="210"/>
      <c r="MCX104" s="211"/>
      <c r="MCY104" s="209"/>
      <c r="MDA104" s="208"/>
      <c r="MDF104" s="209"/>
      <c r="MDG104" s="209"/>
      <c r="MDH104" s="209"/>
      <c r="MDI104" s="210"/>
      <c r="MDJ104" s="211"/>
      <c r="MDK104" s="209"/>
      <c r="MDM104" s="208"/>
      <c r="MDR104" s="209"/>
      <c r="MDS104" s="209"/>
      <c r="MDT104" s="209"/>
      <c r="MDU104" s="210"/>
      <c r="MDV104" s="211"/>
      <c r="MDW104" s="209"/>
      <c r="MDY104" s="208"/>
      <c r="MED104" s="209"/>
      <c r="MEE104" s="209"/>
      <c r="MEF104" s="209"/>
      <c r="MEG104" s="210"/>
      <c r="MEH104" s="211"/>
      <c r="MEI104" s="209"/>
      <c r="MEK104" s="208"/>
      <c r="MEP104" s="209"/>
      <c r="MEQ104" s="209"/>
      <c r="MER104" s="209"/>
      <c r="MES104" s="210"/>
      <c r="MET104" s="211"/>
      <c r="MEU104" s="209"/>
      <c r="MEW104" s="208"/>
      <c r="MFB104" s="209"/>
      <c r="MFC104" s="209"/>
      <c r="MFD104" s="209"/>
      <c r="MFE104" s="210"/>
      <c r="MFF104" s="211"/>
      <c r="MFG104" s="209"/>
      <c r="MFI104" s="208"/>
      <c r="MFN104" s="209"/>
      <c r="MFO104" s="209"/>
      <c r="MFP104" s="209"/>
      <c r="MFQ104" s="210"/>
      <c r="MFR104" s="211"/>
      <c r="MFS104" s="209"/>
      <c r="MFU104" s="208"/>
      <c r="MFZ104" s="209"/>
      <c r="MGA104" s="209"/>
      <c r="MGB104" s="209"/>
      <c r="MGC104" s="210"/>
      <c r="MGD104" s="211"/>
      <c r="MGE104" s="209"/>
      <c r="MGG104" s="208"/>
      <c r="MGL104" s="209"/>
      <c r="MGM104" s="209"/>
      <c r="MGN104" s="209"/>
      <c r="MGO104" s="210"/>
      <c r="MGP104" s="211"/>
      <c r="MGQ104" s="209"/>
      <c r="MGS104" s="208"/>
      <c r="MGX104" s="209"/>
      <c r="MGY104" s="209"/>
      <c r="MGZ104" s="209"/>
      <c r="MHA104" s="210"/>
      <c r="MHB104" s="211"/>
      <c r="MHC104" s="209"/>
      <c r="MHE104" s="208"/>
      <c r="MHJ104" s="209"/>
      <c r="MHK104" s="209"/>
      <c r="MHL104" s="209"/>
      <c r="MHM104" s="210"/>
      <c r="MHN104" s="211"/>
      <c r="MHO104" s="209"/>
      <c r="MHQ104" s="208"/>
      <c r="MHV104" s="209"/>
      <c r="MHW104" s="209"/>
      <c r="MHX104" s="209"/>
      <c r="MHY104" s="210"/>
      <c r="MHZ104" s="211"/>
      <c r="MIA104" s="209"/>
      <c r="MIC104" s="208"/>
      <c r="MIH104" s="209"/>
      <c r="MII104" s="209"/>
      <c r="MIJ104" s="209"/>
      <c r="MIK104" s="210"/>
      <c r="MIL104" s="211"/>
      <c r="MIM104" s="209"/>
      <c r="MIO104" s="208"/>
      <c r="MIT104" s="209"/>
      <c r="MIU104" s="209"/>
      <c r="MIV104" s="209"/>
      <c r="MIW104" s="210"/>
      <c r="MIX104" s="211"/>
      <c r="MIY104" s="209"/>
      <c r="MJA104" s="208"/>
      <c r="MJF104" s="209"/>
      <c r="MJG104" s="209"/>
      <c r="MJH104" s="209"/>
      <c r="MJI104" s="210"/>
      <c r="MJJ104" s="211"/>
      <c r="MJK104" s="209"/>
      <c r="MJM104" s="208"/>
      <c r="MJR104" s="209"/>
      <c r="MJS104" s="209"/>
      <c r="MJT104" s="209"/>
      <c r="MJU104" s="210"/>
      <c r="MJV104" s="211"/>
      <c r="MJW104" s="209"/>
      <c r="MJY104" s="208"/>
      <c r="MKD104" s="209"/>
      <c r="MKE104" s="209"/>
      <c r="MKF104" s="209"/>
      <c r="MKG104" s="210"/>
      <c r="MKH104" s="211"/>
      <c r="MKI104" s="209"/>
      <c r="MKK104" s="208"/>
      <c r="MKP104" s="209"/>
      <c r="MKQ104" s="209"/>
      <c r="MKR104" s="209"/>
      <c r="MKS104" s="210"/>
      <c r="MKT104" s="211"/>
      <c r="MKU104" s="209"/>
      <c r="MKW104" s="208"/>
      <c r="MLB104" s="209"/>
      <c r="MLC104" s="209"/>
      <c r="MLD104" s="209"/>
      <c r="MLE104" s="210"/>
      <c r="MLF104" s="211"/>
      <c r="MLG104" s="209"/>
      <c r="MLI104" s="208"/>
      <c r="MLN104" s="209"/>
      <c r="MLO104" s="209"/>
      <c r="MLP104" s="209"/>
      <c r="MLQ104" s="210"/>
      <c r="MLR104" s="211"/>
      <c r="MLS104" s="209"/>
      <c r="MLU104" s="208"/>
      <c r="MLZ104" s="209"/>
      <c r="MMA104" s="209"/>
      <c r="MMB104" s="209"/>
      <c r="MMC104" s="210"/>
      <c r="MMD104" s="211"/>
      <c r="MME104" s="209"/>
      <c r="MMG104" s="208"/>
      <c r="MML104" s="209"/>
      <c r="MMM104" s="209"/>
      <c r="MMN104" s="209"/>
      <c r="MMO104" s="210"/>
      <c r="MMP104" s="211"/>
      <c r="MMQ104" s="209"/>
      <c r="MMS104" s="208"/>
      <c r="MMX104" s="209"/>
      <c r="MMY104" s="209"/>
      <c r="MMZ104" s="209"/>
      <c r="MNA104" s="210"/>
      <c r="MNB104" s="211"/>
      <c r="MNC104" s="209"/>
      <c r="MNE104" s="208"/>
      <c r="MNJ104" s="209"/>
      <c r="MNK104" s="209"/>
      <c r="MNL104" s="209"/>
      <c r="MNM104" s="210"/>
      <c r="MNN104" s="211"/>
      <c r="MNO104" s="209"/>
      <c r="MNQ104" s="208"/>
      <c r="MNV104" s="209"/>
      <c r="MNW104" s="209"/>
      <c r="MNX104" s="209"/>
      <c r="MNY104" s="210"/>
      <c r="MNZ104" s="211"/>
      <c r="MOA104" s="209"/>
      <c r="MOC104" s="208"/>
      <c r="MOH104" s="209"/>
      <c r="MOI104" s="209"/>
      <c r="MOJ104" s="209"/>
      <c r="MOK104" s="210"/>
      <c r="MOL104" s="211"/>
      <c r="MOM104" s="209"/>
      <c r="MOO104" s="208"/>
      <c r="MOT104" s="209"/>
      <c r="MOU104" s="209"/>
      <c r="MOV104" s="209"/>
      <c r="MOW104" s="210"/>
      <c r="MOX104" s="211"/>
      <c r="MOY104" s="209"/>
      <c r="MPA104" s="208"/>
      <c r="MPF104" s="209"/>
      <c r="MPG104" s="209"/>
      <c r="MPH104" s="209"/>
      <c r="MPI104" s="210"/>
      <c r="MPJ104" s="211"/>
      <c r="MPK104" s="209"/>
      <c r="MPM104" s="208"/>
      <c r="MPR104" s="209"/>
      <c r="MPS104" s="209"/>
      <c r="MPT104" s="209"/>
      <c r="MPU104" s="210"/>
      <c r="MPV104" s="211"/>
      <c r="MPW104" s="209"/>
      <c r="MPY104" s="208"/>
      <c r="MQD104" s="209"/>
      <c r="MQE104" s="209"/>
      <c r="MQF104" s="209"/>
      <c r="MQG104" s="210"/>
      <c r="MQH104" s="211"/>
      <c r="MQI104" s="209"/>
      <c r="MQK104" s="208"/>
      <c r="MQP104" s="209"/>
      <c r="MQQ104" s="209"/>
      <c r="MQR104" s="209"/>
      <c r="MQS104" s="210"/>
      <c r="MQT104" s="211"/>
      <c r="MQU104" s="209"/>
      <c r="MQW104" s="208"/>
      <c r="MRB104" s="209"/>
      <c r="MRC104" s="209"/>
      <c r="MRD104" s="209"/>
      <c r="MRE104" s="210"/>
      <c r="MRF104" s="211"/>
      <c r="MRG104" s="209"/>
      <c r="MRI104" s="208"/>
      <c r="MRN104" s="209"/>
      <c r="MRO104" s="209"/>
      <c r="MRP104" s="209"/>
      <c r="MRQ104" s="210"/>
      <c r="MRR104" s="211"/>
      <c r="MRS104" s="209"/>
      <c r="MRU104" s="208"/>
      <c r="MRZ104" s="209"/>
      <c r="MSA104" s="209"/>
      <c r="MSB104" s="209"/>
      <c r="MSC104" s="210"/>
      <c r="MSD104" s="211"/>
      <c r="MSE104" s="209"/>
      <c r="MSG104" s="208"/>
      <c r="MSL104" s="209"/>
      <c r="MSM104" s="209"/>
      <c r="MSN104" s="209"/>
      <c r="MSO104" s="210"/>
      <c r="MSP104" s="211"/>
      <c r="MSQ104" s="209"/>
      <c r="MSS104" s="208"/>
      <c r="MSX104" s="209"/>
      <c r="MSY104" s="209"/>
      <c r="MSZ104" s="209"/>
      <c r="MTA104" s="210"/>
      <c r="MTB104" s="211"/>
      <c r="MTC104" s="209"/>
      <c r="MTE104" s="208"/>
      <c r="MTJ104" s="209"/>
      <c r="MTK104" s="209"/>
      <c r="MTL104" s="209"/>
      <c r="MTM104" s="210"/>
      <c r="MTN104" s="211"/>
      <c r="MTO104" s="209"/>
      <c r="MTQ104" s="208"/>
      <c r="MTV104" s="209"/>
      <c r="MTW104" s="209"/>
      <c r="MTX104" s="209"/>
      <c r="MTY104" s="210"/>
      <c r="MTZ104" s="211"/>
      <c r="MUA104" s="209"/>
      <c r="MUC104" s="208"/>
      <c r="MUH104" s="209"/>
      <c r="MUI104" s="209"/>
      <c r="MUJ104" s="209"/>
      <c r="MUK104" s="210"/>
      <c r="MUL104" s="211"/>
      <c r="MUM104" s="209"/>
      <c r="MUO104" s="208"/>
      <c r="MUT104" s="209"/>
      <c r="MUU104" s="209"/>
      <c r="MUV104" s="209"/>
      <c r="MUW104" s="210"/>
      <c r="MUX104" s="211"/>
      <c r="MUY104" s="209"/>
      <c r="MVA104" s="208"/>
      <c r="MVF104" s="209"/>
      <c r="MVG104" s="209"/>
      <c r="MVH104" s="209"/>
      <c r="MVI104" s="210"/>
      <c r="MVJ104" s="211"/>
      <c r="MVK104" s="209"/>
      <c r="MVM104" s="208"/>
      <c r="MVR104" s="209"/>
      <c r="MVS104" s="209"/>
      <c r="MVT104" s="209"/>
      <c r="MVU104" s="210"/>
      <c r="MVV104" s="211"/>
      <c r="MVW104" s="209"/>
      <c r="MVY104" s="208"/>
      <c r="MWD104" s="209"/>
      <c r="MWE104" s="209"/>
      <c r="MWF104" s="209"/>
      <c r="MWG104" s="210"/>
      <c r="MWH104" s="211"/>
      <c r="MWI104" s="209"/>
      <c r="MWK104" s="208"/>
      <c r="MWP104" s="209"/>
      <c r="MWQ104" s="209"/>
      <c r="MWR104" s="209"/>
      <c r="MWS104" s="210"/>
      <c r="MWT104" s="211"/>
      <c r="MWU104" s="209"/>
      <c r="MWW104" s="208"/>
      <c r="MXB104" s="209"/>
      <c r="MXC104" s="209"/>
      <c r="MXD104" s="209"/>
      <c r="MXE104" s="210"/>
      <c r="MXF104" s="211"/>
      <c r="MXG104" s="209"/>
      <c r="MXI104" s="208"/>
      <c r="MXN104" s="209"/>
      <c r="MXO104" s="209"/>
      <c r="MXP104" s="209"/>
      <c r="MXQ104" s="210"/>
      <c r="MXR104" s="211"/>
      <c r="MXS104" s="209"/>
      <c r="MXU104" s="208"/>
      <c r="MXZ104" s="209"/>
      <c r="MYA104" s="209"/>
      <c r="MYB104" s="209"/>
      <c r="MYC104" s="210"/>
      <c r="MYD104" s="211"/>
      <c r="MYE104" s="209"/>
      <c r="MYG104" s="208"/>
      <c r="MYL104" s="209"/>
      <c r="MYM104" s="209"/>
      <c r="MYN104" s="209"/>
      <c r="MYO104" s="210"/>
      <c r="MYP104" s="211"/>
      <c r="MYQ104" s="209"/>
      <c r="MYS104" s="208"/>
      <c r="MYX104" s="209"/>
      <c r="MYY104" s="209"/>
      <c r="MYZ104" s="209"/>
      <c r="MZA104" s="210"/>
      <c r="MZB104" s="211"/>
      <c r="MZC104" s="209"/>
      <c r="MZE104" s="208"/>
      <c r="MZJ104" s="209"/>
      <c r="MZK104" s="209"/>
      <c r="MZL104" s="209"/>
      <c r="MZM104" s="210"/>
      <c r="MZN104" s="211"/>
      <c r="MZO104" s="209"/>
      <c r="MZQ104" s="208"/>
      <c r="MZV104" s="209"/>
      <c r="MZW104" s="209"/>
      <c r="MZX104" s="209"/>
      <c r="MZY104" s="210"/>
      <c r="MZZ104" s="211"/>
      <c r="NAA104" s="209"/>
      <c r="NAC104" s="208"/>
      <c r="NAH104" s="209"/>
      <c r="NAI104" s="209"/>
      <c r="NAJ104" s="209"/>
      <c r="NAK104" s="210"/>
      <c r="NAL104" s="211"/>
      <c r="NAM104" s="209"/>
      <c r="NAO104" s="208"/>
      <c r="NAT104" s="209"/>
      <c r="NAU104" s="209"/>
      <c r="NAV104" s="209"/>
      <c r="NAW104" s="210"/>
      <c r="NAX104" s="211"/>
      <c r="NAY104" s="209"/>
      <c r="NBA104" s="208"/>
      <c r="NBF104" s="209"/>
      <c r="NBG104" s="209"/>
      <c r="NBH104" s="209"/>
      <c r="NBI104" s="210"/>
      <c r="NBJ104" s="211"/>
      <c r="NBK104" s="209"/>
      <c r="NBM104" s="208"/>
      <c r="NBR104" s="209"/>
      <c r="NBS104" s="209"/>
      <c r="NBT104" s="209"/>
      <c r="NBU104" s="210"/>
      <c r="NBV104" s="211"/>
      <c r="NBW104" s="209"/>
      <c r="NBY104" s="208"/>
      <c r="NCD104" s="209"/>
      <c r="NCE104" s="209"/>
      <c r="NCF104" s="209"/>
      <c r="NCG104" s="210"/>
      <c r="NCH104" s="211"/>
      <c r="NCI104" s="209"/>
      <c r="NCK104" s="208"/>
      <c r="NCP104" s="209"/>
      <c r="NCQ104" s="209"/>
      <c r="NCR104" s="209"/>
      <c r="NCS104" s="210"/>
      <c r="NCT104" s="211"/>
      <c r="NCU104" s="209"/>
      <c r="NCW104" s="208"/>
      <c r="NDB104" s="209"/>
      <c r="NDC104" s="209"/>
      <c r="NDD104" s="209"/>
      <c r="NDE104" s="210"/>
      <c r="NDF104" s="211"/>
      <c r="NDG104" s="209"/>
      <c r="NDI104" s="208"/>
      <c r="NDN104" s="209"/>
      <c r="NDO104" s="209"/>
      <c r="NDP104" s="209"/>
      <c r="NDQ104" s="210"/>
      <c r="NDR104" s="211"/>
      <c r="NDS104" s="209"/>
      <c r="NDU104" s="208"/>
      <c r="NDZ104" s="209"/>
      <c r="NEA104" s="209"/>
      <c r="NEB104" s="209"/>
      <c r="NEC104" s="210"/>
      <c r="NED104" s="211"/>
      <c r="NEE104" s="209"/>
      <c r="NEG104" s="208"/>
      <c r="NEL104" s="209"/>
      <c r="NEM104" s="209"/>
      <c r="NEN104" s="209"/>
      <c r="NEO104" s="210"/>
      <c r="NEP104" s="211"/>
      <c r="NEQ104" s="209"/>
      <c r="NES104" s="208"/>
      <c r="NEX104" s="209"/>
      <c r="NEY104" s="209"/>
      <c r="NEZ104" s="209"/>
      <c r="NFA104" s="210"/>
      <c r="NFB104" s="211"/>
      <c r="NFC104" s="209"/>
      <c r="NFE104" s="208"/>
      <c r="NFJ104" s="209"/>
      <c r="NFK104" s="209"/>
      <c r="NFL104" s="209"/>
      <c r="NFM104" s="210"/>
      <c r="NFN104" s="211"/>
      <c r="NFO104" s="209"/>
      <c r="NFQ104" s="208"/>
      <c r="NFV104" s="209"/>
      <c r="NFW104" s="209"/>
      <c r="NFX104" s="209"/>
      <c r="NFY104" s="210"/>
      <c r="NFZ104" s="211"/>
      <c r="NGA104" s="209"/>
      <c r="NGC104" s="208"/>
      <c r="NGH104" s="209"/>
      <c r="NGI104" s="209"/>
      <c r="NGJ104" s="209"/>
      <c r="NGK104" s="210"/>
      <c r="NGL104" s="211"/>
      <c r="NGM104" s="209"/>
      <c r="NGO104" s="208"/>
      <c r="NGT104" s="209"/>
      <c r="NGU104" s="209"/>
      <c r="NGV104" s="209"/>
      <c r="NGW104" s="210"/>
      <c r="NGX104" s="211"/>
      <c r="NGY104" s="209"/>
      <c r="NHA104" s="208"/>
      <c r="NHF104" s="209"/>
      <c r="NHG104" s="209"/>
      <c r="NHH104" s="209"/>
      <c r="NHI104" s="210"/>
      <c r="NHJ104" s="211"/>
      <c r="NHK104" s="209"/>
      <c r="NHM104" s="208"/>
      <c r="NHR104" s="209"/>
      <c r="NHS104" s="209"/>
      <c r="NHT104" s="209"/>
      <c r="NHU104" s="210"/>
      <c r="NHV104" s="211"/>
      <c r="NHW104" s="209"/>
      <c r="NHY104" s="208"/>
      <c r="NID104" s="209"/>
      <c r="NIE104" s="209"/>
      <c r="NIF104" s="209"/>
      <c r="NIG104" s="210"/>
      <c r="NIH104" s="211"/>
      <c r="NII104" s="209"/>
      <c r="NIK104" s="208"/>
      <c r="NIP104" s="209"/>
      <c r="NIQ104" s="209"/>
      <c r="NIR104" s="209"/>
      <c r="NIS104" s="210"/>
      <c r="NIT104" s="211"/>
      <c r="NIU104" s="209"/>
      <c r="NIW104" s="208"/>
      <c r="NJB104" s="209"/>
      <c r="NJC104" s="209"/>
      <c r="NJD104" s="209"/>
      <c r="NJE104" s="210"/>
      <c r="NJF104" s="211"/>
      <c r="NJG104" s="209"/>
      <c r="NJI104" s="208"/>
      <c r="NJN104" s="209"/>
      <c r="NJO104" s="209"/>
      <c r="NJP104" s="209"/>
      <c r="NJQ104" s="210"/>
      <c r="NJR104" s="211"/>
      <c r="NJS104" s="209"/>
      <c r="NJU104" s="208"/>
      <c r="NJZ104" s="209"/>
      <c r="NKA104" s="209"/>
      <c r="NKB104" s="209"/>
      <c r="NKC104" s="210"/>
      <c r="NKD104" s="211"/>
      <c r="NKE104" s="209"/>
      <c r="NKG104" s="208"/>
      <c r="NKL104" s="209"/>
      <c r="NKM104" s="209"/>
      <c r="NKN104" s="209"/>
      <c r="NKO104" s="210"/>
      <c r="NKP104" s="211"/>
      <c r="NKQ104" s="209"/>
      <c r="NKS104" s="208"/>
      <c r="NKX104" s="209"/>
      <c r="NKY104" s="209"/>
      <c r="NKZ104" s="209"/>
      <c r="NLA104" s="210"/>
      <c r="NLB104" s="211"/>
      <c r="NLC104" s="209"/>
      <c r="NLE104" s="208"/>
      <c r="NLJ104" s="209"/>
      <c r="NLK104" s="209"/>
      <c r="NLL104" s="209"/>
      <c r="NLM104" s="210"/>
      <c r="NLN104" s="211"/>
      <c r="NLO104" s="209"/>
      <c r="NLQ104" s="208"/>
      <c r="NLV104" s="209"/>
      <c r="NLW104" s="209"/>
      <c r="NLX104" s="209"/>
      <c r="NLY104" s="210"/>
      <c r="NLZ104" s="211"/>
      <c r="NMA104" s="209"/>
      <c r="NMC104" s="208"/>
      <c r="NMH104" s="209"/>
      <c r="NMI104" s="209"/>
      <c r="NMJ104" s="209"/>
      <c r="NMK104" s="210"/>
      <c r="NML104" s="211"/>
      <c r="NMM104" s="209"/>
      <c r="NMO104" s="208"/>
      <c r="NMT104" s="209"/>
      <c r="NMU104" s="209"/>
      <c r="NMV104" s="209"/>
      <c r="NMW104" s="210"/>
      <c r="NMX104" s="211"/>
      <c r="NMY104" s="209"/>
      <c r="NNA104" s="208"/>
      <c r="NNF104" s="209"/>
      <c r="NNG104" s="209"/>
      <c r="NNH104" s="209"/>
      <c r="NNI104" s="210"/>
      <c r="NNJ104" s="211"/>
      <c r="NNK104" s="209"/>
      <c r="NNM104" s="208"/>
      <c r="NNR104" s="209"/>
      <c r="NNS104" s="209"/>
      <c r="NNT104" s="209"/>
      <c r="NNU104" s="210"/>
      <c r="NNV104" s="211"/>
      <c r="NNW104" s="209"/>
      <c r="NNY104" s="208"/>
      <c r="NOD104" s="209"/>
      <c r="NOE104" s="209"/>
      <c r="NOF104" s="209"/>
      <c r="NOG104" s="210"/>
      <c r="NOH104" s="211"/>
      <c r="NOI104" s="209"/>
      <c r="NOK104" s="208"/>
      <c r="NOP104" s="209"/>
      <c r="NOQ104" s="209"/>
      <c r="NOR104" s="209"/>
      <c r="NOS104" s="210"/>
      <c r="NOT104" s="211"/>
      <c r="NOU104" s="209"/>
      <c r="NOW104" s="208"/>
      <c r="NPB104" s="209"/>
      <c r="NPC104" s="209"/>
      <c r="NPD104" s="209"/>
      <c r="NPE104" s="210"/>
      <c r="NPF104" s="211"/>
      <c r="NPG104" s="209"/>
      <c r="NPI104" s="208"/>
      <c r="NPN104" s="209"/>
      <c r="NPO104" s="209"/>
      <c r="NPP104" s="209"/>
      <c r="NPQ104" s="210"/>
      <c r="NPR104" s="211"/>
      <c r="NPS104" s="209"/>
      <c r="NPU104" s="208"/>
      <c r="NPZ104" s="209"/>
      <c r="NQA104" s="209"/>
      <c r="NQB104" s="209"/>
      <c r="NQC104" s="210"/>
      <c r="NQD104" s="211"/>
      <c r="NQE104" s="209"/>
      <c r="NQG104" s="208"/>
      <c r="NQL104" s="209"/>
      <c r="NQM104" s="209"/>
      <c r="NQN104" s="209"/>
      <c r="NQO104" s="210"/>
      <c r="NQP104" s="211"/>
      <c r="NQQ104" s="209"/>
      <c r="NQS104" s="208"/>
      <c r="NQX104" s="209"/>
      <c r="NQY104" s="209"/>
      <c r="NQZ104" s="209"/>
      <c r="NRA104" s="210"/>
      <c r="NRB104" s="211"/>
      <c r="NRC104" s="209"/>
      <c r="NRE104" s="208"/>
      <c r="NRJ104" s="209"/>
      <c r="NRK104" s="209"/>
      <c r="NRL104" s="209"/>
      <c r="NRM104" s="210"/>
      <c r="NRN104" s="211"/>
      <c r="NRO104" s="209"/>
      <c r="NRQ104" s="208"/>
      <c r="NRV104" s="209"/>
      <c r="NRW104" s="209"/>
      <c r="NRX104" s="209"/>
      <c r="NRY104" s="210"/>
      <c r="NRZ104" s="211"/>
      <c r="NSA104" s="209"/>
      <c r="NSC104" s="208"/>
      <c r="NSH104" s="209"/>
      <c r="NSI104" s="209"/>
      <c r="NSJ104" s="209"/>
      <c r="NSK104" s="210"/>
      <c r="NSL104" s="211"/>
      <c r="NSM104" s="209"/>
      <c r="NSO104" s="208"/>
      <c r="NST104" s="209"/>
      <c r="NSU104" s="209"/>
      <c r="NSV104" s="209"/>
      <c r="NSW104" s="210"/>
      <c r="NSX104" s="211"/>
      <c r="NSY104" s="209"/>
      <c r="NTA104" s="208"/>
      <c r="NTF104" s="209"/>
      <c r="NTG104" s="209"/>
      <c r="NTH104" s="209"/>
      <c r="NTI104" s="210"/>
      <c r="NTJ104" s="211"/>
      <c r="NTK104" s="209"/>
      <c r="NTM104" s="208"/>
      <c r="NTR104" s="209"/>
      <c r="NTS104" s="209"/>
      <c r="NTT104" s="209"/>
      <c r="NTU104" s="210"/>
      <c r="NTV104" s="211"/>
      <c r="NTW104" s="209"/>
      <c r="NTY104" s="208"/>
      <c r="NUD104" s="209"/>
      <c r="NUE104" s="209"/>
      <c r="NUF104" s="209"/>
      <c r="NUG104" s="210"/>
      <c r="NUH104" s="211"/>
      <c r="NUI104" s="209"/>
      <c r="NUK104" s="208"/>
      <c r="NUP104" s="209"/>
      <c r="NUQ104" s="209"/>
      <c r="NUR104" s="209"/>
      <c r="NUS104" s="210"/>
      <c r="NUT104" s="211"/>
      <c r="NUU104" s="209"/>
      <c r="NUW104" s="208"/>
      <c r="NVB104" s="209"/>
      <c r="NVC104" s="209"/>
      <c r="NVD104" s="209"/>
      <c r="NVE104" s="210"/>
      <c r="NVF104" s="211"/>
      <c r="NVG104" s="209"/>
      <c r="NVI104" s="208"/>
      <c r="NVN104" s="209"/>
      <c r="NVO104" s="209"/>
      <c r="NVP104" s="209"/>
      <c r="NVQ104" s="210"/>
      <c r="NVR104" s="211"/>
      <c r="NVS104" s="209"/>
      <c r="NVU104" s="208"/>
      <c r="NVZ104" s="209"/>
      <c r="NWA104" s="209"/>
      <c r="NWB104" s="209"/>
      <c r="NWC104" s="210"/>
      <c r="NWD104" s="211"/>
      <c r="NWE104" s="209"/>
      <c r="NWG104" s="208"/>
      <c r="NWL104" s="209"/>
      <c r="NWM104" s="209"/>
      <c r="NWN104" s="209"/>
      <c r="NWO104" s="210"/>
      <c r="NWP104" s="211"/>
      <c r="NWQ104" s="209"/>
      <c r="NWS104" s="208"/>
      <c r="NWX104" s="209"/>
      <c r="NWY104" s="209"/>
      <c r="NWZ104" s="209"/>
      <c r="NXA104" s="210"/>
      <c r="NXB104" s="211"/>
      <c r="NXC104" s="209"/>
      <c r="NXE104" s="208"/>
      <c r="NXJ104" s="209"/>
      <c r="NXK104" s="209"/>
      <c r="NXL104" s="209"/>
      <c r="NXM104" s="210"/>
      <c r="NXN104" s="211"/>
      <c r="NXO104" s="209"/>
      <c r="NXQ104" s="208"/>
      <c r="NXV104" s="209"/>
      <c r="NXW104" s="209"/>
      <c r="NXX104" s="209"/>
      <c r="NXY104" s="210"/>
      <c r="NXZ104" s="211"/>
      <c r="NYA104" s="209"/>
      <c r="NYC104" s="208"/>
      <c r="NYH104" s="209"/>
      <c r="NYI104" s="209"/>
      <c r="NYJ104" s="209"/>
      <c r="NYK104" s="210"/>
      <c r="NYL104" s="211"/>
      <c r="NYM104" s="209"/>
      <c r="NYO104" s="208"/>
      <c r="NYT104" s="209"/>
      <c r="NYU104" s="209"/>
      <c r="NYV104" s="209"/>
      <c r="NYW104" s="210"/>
      <c r="NYX104" s="211"/>
      <c r="NYY104" s="209"/>
      <c r="NZA104" s="208"/>
      <c r="NZF104" s="209"/>
      <c r="NZG104" s="209"/>
      <c r="NZH104" s="209"/>
      <c r="NZI104" s="210"/>
      <c r="NZJ104" s="211"/>
      <c r="NZK104" s="209"/>
      <c r="NZM104" s="208"/>
      <c r="NZR104" s="209"/>
      <c r="NZS104" s="209"/>
      <c r="NZT104" s="209"/>
      <c r="NZU104" s="210"/>
      <c r="NZV104" s="211"/>
      <c r="NZW104" s="209"/>
      <c r="NZY104" s="208"/>
      <c r="OAD104" s="209"/>
      <c r="OAE104" s="209"/>
      <c r="OAF104" s="209"/>
      <c r="OAG104" s="210"/>
      <c r="OAH104" s="211"/>
      <c r="OAI104" s="209"/>
      <c r="OAK104" s="208"/>
      <c r="OAP104" s="209"/>
      <c r="OAQ104" s="209"/>
      <c r="OAR104" s="209"/>
      <c r="OAS104" s="210"/>
      <c r="OAT104" s="211"/>
      <c r="OAU104" s="209"/>
      <c r="OAW104" s="208"/>
      <c r="OBB104" s="209"/>
      <c r="OBC104" s="209"/>
      <c r="OBD104" s="209"/>
      <c r="OBE104" s="210"/>
      <c r="OBF104" s="211"/>
      <c r="OBG104" s="209"/>
      <c r="OBI104" s="208"/>
      <c r="OBN104" s="209"/>
      <c r="OBO104" s="209"/>
      <c r="OBP104" s="209"/>
      <c r="OBQ104" s="210"/>
      <c r="OBR104" s="211"/>
      <c r="OBS104" s="209"/>
      <c r="OBU104" s="208"/>
      <c r="OBZ104" s="209"/>
      <c r="OCA104" s="209"/>
      <c r="OCB104" s="209"/>
      <c r="OCC104" s="210"/>
      <c r="OCD104" s="211"/>
      <c r="OCE104" s="209"/>
      <c r="OCG104" s="208"/>
      <c r="OCL104" s="209"/>
      <c r="OCM104" s="209"/>
      <c r="OCN104" s="209"/>
      <c r="OCO104" s="210"/>
      <c r="OCP104" s="211"/>
      <c r="OCQ104" s="209"/>
      <c r="OCS104" s="208"/>
      <c r="OCX104" s="209"/>
      <c r="OCY104" s="209"/>
      <c r="OCZ104" s="209"/>
      <c r="ODA104" s="210"/>
      <c r="ODB104" s="211"/>
      <c r="ODC104" s="209"/>
      <c r="ODE104" s="208"/>
      <c r="ODJ104" s="209"/>
      <c r="ODK104" s="209"/>
      <c r="ODL104" s="209"/>
      <c r="ODM104" s="210"/>
      <c r="ODN104" s="211"/>
      <c r="ODO104" s="209"/>
      <c r="ODQ104" s="208"/>
      <c r="ODV104" s="209"/>
      <c r="ODW104" s="209"/>
      <c r="ODX104" s="209"/>
      <c r="ODY104" s="210"/>
      <c r="ODZ104" s="211"/>
      <c r="OEA104" s="209"/>
      <c r="OEC104" s="208"/>
      <c r="OEH104" s="209"/>
      <c r="OEI104" s="209"/>
      <c r="OEJ104" s="209"/>
      <c r="OEK104" s="210"/>
      <c r="OEL104" s="211"/>
      <c r="OEM104" s="209"/>
      <c r="OEO104" s="208"/>
      <c r="OET104" s="209"/>
      <c r="OEU104" s="209"/>
      <c r="OEV104" s="209"/>
      <c r="OEW104" s="210"/>
      <c r="OEX104" s="211"/>
      <c r="OEY104" s="209"/>
      <c r="OFA104" s="208"/>
      <c r="OFF104" s="209"/>
      <c r="OFG104" s="209"/>
      <c r="OFH104" s="209"/>
      <c r="OFI104" s="210"/>
      <c r="OFJ104" s="211"/>
      <c r="OFK104" s="209"/>
      <c r="OFM104" s="208"/>
      <c r="OFR104" s="209"/>
      <c r="OFS104" s="209"/>
      <c r="OFT104" s="209"/>
      <c r="OFU104" s="210"/>
      <c r="OFV104" s="211"/>
      <c r="OFW104" s="209"/>
      <c r="OFY104" s="208"/>
      <c r="OGD104" s="209"/>
      <c r="OGE104" s="209"/>
      <c r="OGF104" s="209"/>
      <c r="OGG104" s="210"/>
      <c r="OGH104" s="211"/>
      <c r="OGI104" s="209"/>
      <c r="OGK104" s="208"/>
      <c r="OGP104" s="209"/>
      <c r="OGQ104" s="209"/>
      <c r="OGR104" s="209"/>
      <c r="OGS104" s="210"/>
      <c r="OGT104" s="211"/>
      <c r="OGU104" s="209"/>
      <c r="OGW104" s="208"/>
      <c r="OHB104" s="209"/>
      <c r="OHC104" s="209"/>
      <c r="OHD104" s="209"/>
      <c r="OHE104" s="210"/>
      <c r="OHF104" s="211"/>
      <c r="OHG104" s="209"/>
      <c r="OHI104" s="208"/>
      <c r="OHN104" s="209"/>
      <c r="OHO104" s="209"/>
      <c r="OHP104" s="209"/>
      <c r="OHQ104" s="210"/>
      <c r="OHR104" s="211"/>
      <c r="OHS104" s="209"/>
      <c r="OHU104" s="208"/>
      <c r="OHZ104" s="209"/>
      <c r="OIA104" s="209"/>
      <c r="OIB104" s="209"/>
      <c r="OIC104" s="210"/>
      <c r="OID104" s="211"/>
      <c r="OIE104" s="209"/>
      <c r="OIG104" s="208"/>
      <c r="OIL104" s="209"/>
      <c r="OIM104" s="209"/>
      <c r="OIN104" s="209"/>
      <c r="OIO104" s="210"/>
      <c r="OIP104" s="211"/>
      <c r="OIQ104" s="209"/>
      <c r="OIS104" s="208"/>
      <c r="OIX104" s="209"/>
      <c r="OIY104" s="209"/>
      <c r="OIZ104" s="209"/>
      <c r="OJA104" s="210"/>
      <c r="OJB104" s="211"/>
      <c r="OJC104" s="209"/>
      <c r="OJE104" s="208"/>
      <c r="OJJ104" s="209"/>
      <c r="OJK104" s="209"/>
      <c r="OJL104" s="209"/>
      <c r="OJM104" s="210"/>
      <c r="OJN104" s="211"/>
      <c r="OJO104" s="209"/>
      <c r="OJQ104" s="208"/>
      <c r="OJV104" s="209"/>
      <c r="OJW104" s="209"/>
      <c r="OJX104" s="209"/>
      <c r="OJY104" s="210"/>
      <c r="OJZ104" s="211"/>
      <c r="OKA104" s="209"/>
      <c r="OKC104" s="208"/>
      <c r="OKH104" s="209"/>
      <c r="OKI104" s="209"/>
      <c r="OKJ104" s="209"/>
      <c r="OKK104" s="210"/>
      <c r="OKL104" s="211"/>
      <c r="OKM104" s="209"/>
      <c r="OKO104" s="208"/>
      <c r="OKT104" s="209"/>
      <c r="OKU104" s="209"/>
      <c r="OKV104" s="209"/>
      <c r="OKW104" s="210"/>
      <c r="OKX104" s="211"/>
      <c r="OKY104" s="209"/>
      <c r="OLA104" s="208"/>
      <c r="OLF104" s="209"/>
      <c r="OLG104" s="209"/>
      <c r="OLH104" s="209"/>
      <c r="OLI104" s="210"/>
      <c r="OLJ104" s="211"/>
      <c r="OLK104" s="209"/>
      <c r="OLM104" s="208"/>
      <c r="OLR104" s="209"/>
      <c r="OLS104" s="209"/>
      <c r="OLT104" s="209"/>
      <c r="OLU104" s="210"/>
      <c r="OLV104" s="211"/>
      <c r="OLW104" s="209"/>
      <c r="OLY104" s="208"/>
      <c r="OMD104" s="209"/>
      <c r="OME104" s="209"/>
      <c r="OMF104" s="209"/>
      <c r="OMG104" s="210"/>
      <c r="OMH104" s="211"/>
      <c r="OMI104" s="209"/>
      <c r="OMK104" s="208"/>
      <c r="OMP104" s="209"/>
      <c r="OMQ104" s="209"/>
      <c r="OMR104" s="209"/>
      <c r="OMS104" s="210"/>
      <c r="OMT104" s="211"/>
      <c r="OMU104" s="209"/>
      <c r="OMW104" s="208"/>
      <c r="ONB104" s="209"/>
      <c r="ONC104" s="209"/>
      <c r="OND104" s="209"/>
      <c r="ONE104" s="210"/>
      <c r="ONF104" s="211"/>
      <c r="ONG104" s="209"/>
      <c r="ONI104" s="208"/>
      <c r="ONN104" s="209"/>
      <c r="ONO104" s="209"/>
      <c r="ONP104" s="209"/>
      <c r="ONQ104" s="210"/>
      <c r="ONR104" s="211"/>
      <c r="ONS104" s="209"/>
      <c r="ONU104" s="208"/>
      <c r="ONZ104" s="209"/>
      <c r="OOA104" s="209"/>
      <c r="OOB104" s="209"/>
      <c r="OOC104" s="210"/>
      <c r="OOD104" s="211"/>
      <c r="OOE104" s="209"/>
      <c r="OOG104" s="208"/>
      <c r="OOL104" s="209"/>
      <c r="OOM104" s="209"/>
      <c r="OON104" s="209"/>
      <c r="OOO104" s="210"/>
      <c r="OOP104" s="211"/>
      <c r="OOQ104" s="209"/>
      <c r="OOS104" s="208"/>
      <c r="OOX104" s="209"/>
      <c r="OOY104" s="209"/>
      <c r="OOZ104" s="209"/>
      <c r="OPA104" s="210"/>
      <c r="OPB104" s="211"/>
      <c r="OPC104" s="209"/>
      <c r="OPE104" s="208"/>
      <c r="OPJ104" s="209"/>
      <c r="OPK104" s="209"/>
      <c r="OPL104" s="209"/>
      <c r="OPM104" s="210"/>
      <c r="OPN104" s="211"/>
      <c r="OPO104" s="209"/>
      <c r="OPQ104" s="208"/>
      <c r="OPV104" s="209"/>
      <c r="OPW104" s="209"/>
      <c r="OPX104" s="209"/>
      <c r="OPY104" s="210"/>
      <c r="OPZ104" s="211"/>
      <c r="OQA104" s="209"/>
      <c r="OQC104" s="208"/>
      <c r="OQH104" s="209"/>
      <c r="OQI104" s="209"/>
      <c r="OQJ104" s="209"/>
      <c r="OQK104" s="210"/>
      <c r="OQL104" s="211"/>
      <c r="OQM104" s="209"/>
      <c r="OQO104" s="208"/>
      <c r="OQT104" s="209"/>
      <c r="OQU104" s="209"/>
      <c r="OQV104" s="209"/>
      <c r="OQW104" s="210"/>
      <c r="OQX104" s="211"/>
      <c r="OQY104" s="209"/>
      <c r="ORA104" s="208"/>
      <c r="ORF104" s="209"/>
      <c r="ORG104" s="209"/>
      <c r="ORH104" s="209"/>
      <c r="ORI104" s="210"/>
      <c r="ORJ104" s="211"/>
      <c r="ORK104" s="209"/>
      <c r="ORM104" s="208"/>
      <c r="ORR104" s="209"/>
      <c r="ORS104" s="209"/>
      <c r="ORT104" s="209"/>
      <c r="ORU104" s="210"/>
      <c r="ORV104" s="211"/>
      <c r="ORW104" s="209"/>
      <c r="ORY104" s="208"/>
      <c r="OSD104" s="209"/>
      <c r="OSE104" s="209"/>
      <c r="OSF104" s="209"/>
      <c r="OSG104" s="210"/>
      <c r="OSH104" s="211"/>
      <c r="OSI104" s="209"/>
      <c r="OSK104" s="208"/>
      <c r="OSP104" s="209"/>
      <c r="OSQ104" s="209"/>
      <c r="OSR104" s="209"/>
      <c r="OSS104" s="210"/>
      <c r="OST104" s="211"/>
      <c r="OSU104" s="209"/>
      <c r="OSW104" s="208"/>
      <c r="OTB104" s="209"/>
      <c r="OTC104" s="209"/>
      <c r="OTD104" s="209"/>
      <c r="OTE104" s="210"/>
      <c r="OTF104" s="211"/>
      <c r="OTG104" s="209"/>
      <c r="OTI104" s="208"/>
      <c r="OTN104" s="209"/>
      <c r="OTO104" s="209"/>
      <c r="OTP104" s="209"/>
      <c r="OTQ104" s="210"/>
      <c r="OTR104" s="211"/>
      <c r="OTS104" s="209"/>
      <c r="OTU104" s="208"/>
      <c r="OTZ104" s="209"/>
      <c r="OUA104" s="209"/>
      <c r="OUB104" s="209"/>
      <c r="OUC104" s="210"/>
      <c r="OUD104" s="211"/>
      <c r="OUE104" s="209"/>
      <c r="OUG104" s="208"/>
      <c r="OUL104" s="209"/>
      <c r="OUM104" s="209"/>
      <c r="OUN104" s="209"/>
      <c r="OUO104" s="210"/>
      <c r="OUP104" s="211"/>
      <c r="OUQ104" s="209"/>
      <c r="OUS104" s="208"/>
      <c r="OUX104" s="209"/>
      <c r="OUY104" s="209"/>
      <c r="OUZ104" s="209"/>
      <c r="OVA104" s="210"/>
      <c r="OVB104" s="211"/>
      <c r="OVC104" s="209"/>
      <c r="OVE104" s="208"/>
      <c r="OVJ104" s="209"/>
      <c r="OVK104" s="209"/>
      <c r="OVL104" s="209"/>
      <c r="OVM104" s="210"/>
      <c r="OVN104" s="211"/>
      <c r="OVO104" s="209"/>
      <c r="OVQ104" s="208"/>
      <c r="OVV104" s="209"/>
      <c r="OVW104" s="209"/>
      <c r="OVX104" s="209"/>
      <c r="OVY104" s="210"/>
      <c r="OVZ104" s="211"/>
      <c r="OWA104" s="209"/>
      <c r="OWC104" s="208"/>
      <c r="OWH104" s="209"/>
      <c r="OWI104" s="209"/>
      <c r="OWJ104" s="209"/>
      <c r="OWK104" s="210"/>
      <c r="OWL104" s="211"/>
      <c r="OWM104" s="209"/>
      <c r="OWO104" s="208"/>
      <c r="OWT104" s="209"/>
      <c r="OWU104" s="209"/>
      <c r="OWV104" s="209"/>
      <c r="OWW104" s="210"/>
      <c r="OWX104" s="211"/>
      <c r="OWY104" s="209"/>
      <c r="OXA104" s="208"/>
      <c r="OXF104" s="209"/>
      <c r="OXG104" s="209"/>
      <c r="OXH104" s="209"/>
      <c r="OXI104" s="210"/>
      <c r="OXJ104" s="211"/>
      <c r="OXK104" s="209"/>
      <c r="OXM104" s="208"/>
      <c r="OXR104" s="209"/>
      <c r="OXS104" s="209"/>
      <c r="OXT104" s="209"/>
      <c r="OXU104" s="210"/>
      <c r="OXV104" s="211"/>
      <c r="OXW104" s="209"/>
      <c r="OXY104" s="208"/>
      <c r="OYD104" s="209"/>
      <c r="OYE104" s="209"/>
      <c r="OYF104" s="209"/>
      <c r="OYG104" s="210"/>
      <c r="OYH104" s="211"/>
      <c r="OYI104" s="209"/>
      <c r="OYK104" s="208"/>
      <c r="OYP104" s="209"/>
      <c r="OYQ104" s="209"/>
      <c r="OYR104" s="209"/>
      <c r="OYS104" s="210"/>
      <c r="OYT104" s="211"/>
      <c r="OYU104" s="209"/>
      <c r="OYW104" s="208"/>
      <c r="OZB104" s="209"/>
      <c r="OZC104" s="209"/>
      <c r="OZD104" s="209"/>
      <c r="OZE104" s="210"/>
      <c r="OZF104" s="211"/>
      <c r="OZG104" s="209"/>
      <c r="OZI104" s="208"/>
      <c r="OZN104" s="209"/>
      <c r="OZO104" s="209"/>
      <c r="OZP104" s="209"/>
      <c r="OZQ104" s="210"/>
      <c r="OZR104" s="211"/>
      <c r="OZS104" s="209"/>
      <c r="OZU104" s="208"/>
      <c r="OZZ104" s="209"/>
      <c r="PAA104" s="209"/>
      <c r="PAB104" s="209"/>
      <c r="PAC104" s="210"/>
      <c r="PAD104" s="211"/>
      <c r="PAE104" s="209"/>
      <c r="PAG104" s="208"/>
      <c r="PAL104" s="209"/>
      <c r="PAM104" s="209"/>
      <c r="PAN104" s="209"/>
      <c r="PAO104" s="210"/>
      <c r="PAP104" s="211"/>
      <c r="PAQ104" s="209"/>
      <c r="PAS104" s="208"/>
      <c r="PAX104" s="209"/>
      <c r="PAY104" s="209"/>
      <c r="PAZ104" s="209"/>
      <c r="PBA104" s="210"/>
      <c r="PBB104" s="211"/>
      <c r="PBC104" s="209"/>
      <c r="PBE104" s="208"/>
      <c r="PBJ104" s="209"/>
      <c r="PBK104" s="209"/>
      <c r="PBL104" s="209"/>
      <c r="PBM104" s="210"/>
      <c r="PBN104" s="211"/>
      <c r="PBO104" s="209"/>
      <c r="PBQ104" s="208"/>
      <c r="PBV104" s="209"/>
      <c r="PBW104" s="209"/>
      <c r="PBX104" s="209"/>
      <c r="PBY104" s="210"/>
      <c r="PBZ104" s="211"/>
      <c r="PCA104" s="209"/>
      <c r="PCC104" s="208"/>
      <c r="PCH104" s="209"/>
      <c r="PCI104" s="209"/>
      <c r="PCJ104" s="209"/>
      <c r="PCK104" s="210"/>
      <c r="PCL104" s="211"/>
      <c r="PCM104" s="209"/>
      <c r="PCO104" s="208"/>
      <c r="PCT104" s="209"/>
      <c r="PCU104" s="209"/>
      <c r="PCV104" s="209"/>
      <c r="PCW104" s="210"/>
      <c r="PCX104" s="211"/>
      <c r="PCY104" s="209"/>
      <c r="PDA104" s="208"/>
      <c r="PDF104" s="209"/>
      <c r="PDG104" s="209"/>
      <c r="PDH104" s="209"/>
      <c r="PDI104" s="210"/>
      <c r="PDJ104" s="211"/>
      <c r="PDK104" s="209"/>
      <c r="PDM104" s="208"/>
      <c r="PDR104" s="209"/>
      <c r="PDS104" s="209"/>
      <c r="PDT104" s="209"/>
      <c r="PDU104" s="210"/>
      <c r="PDV104" s="211"/>
      <c r="PDW104" s="209"/>
      <c r="PDY104" s="208"/>
      <c r="PED104" s="209"/>
      <c r="PEE104" s="209"/>
      <c r="PEF104" s="209"/>
      <c r="PEG104" s="210"/>
      <c r="PEH104" s="211"/>
      <c r="PEI104" s="209"/>
      <c r="PEK104" s="208"/>
      <c r="PEP104" s="209"/>
      <c r="PEQ104" s="209"/>
      <c r="PER104" s="209"/>
      <c r="PES104" s="210"/>
      <c r="PET104" s="211"/>
      <c r="PEU104" s="209"/>
      <c r="PEW104" s="208"/>
      <c r="PFB104" s="209"/>
      <c r="PFC104" s="209"/>
      <c r="PFD104" s="209"/>
      <c r="PFE104" s="210"/>
      <c r="PFF104" s="211"/>
      <c r="PFG104" s="209"/>
      <c r="PFI104" s="208"/>
      <c r="PFN104" s="209"/>
      <c r="PFO104" s="209"/>
      <c r="PFP104" s="209"/>
      <c r="PFQ104" s="210"/>
      <c r="PFR104" s="211"/>
      <c r="PFS104" s="209"/>
      <c r="PFU104" s="208"/>
      <c r="PFZ104" s="209"/>
      <c r="PGA104" s="209"/>
      <c r="PGB104" s="209"/>
      <c r="PGC104" s="210"/>
      <c r="PGD104" s="211"/>
      <c r="PGE104" s="209"/>
      <c r="PGG104" s="208"/>
      <c r="PGL104" s="209"/>
      <c r="PGM104" s="209"/>
      <c r="PGN104" s="209"/>
      <c r="PGO104" s="210"/>
      <c r="PGP104" s="211"/>
      <c r="PGQ104" s="209"/>
      <c r="PGS104" s="208"/>
      <c r="PGX104" s="209"/>
      <c r="PGY104" s="209"/>
      <c r="PGZ104" s="209"/>
      <c r="PHA104" s="210"/>
      <c r="PHB104" s="211"/>
      <c r="PHC104" s="209"/>
      <c r="PHE104" s="208"/>
      <c r="PHJ104" s="209"/>
      <c r="PHK104" s="209"/>
      <c r="PHL104" s="209"/>
      <c r="PHM104" s="210"/>
      <c r="PHN104" s="211"/>
      <c r="PHO104" s="209"/>
      <c r="PHQ104" s="208"/>
      <c r="PHV104" s="209"/>
      <c r="PHW104" s="209"/>
      <c r="PHX104" s="209"/>
      <c r="PHY104" s="210"/>
      <c r="PHZ104" s="211"/>
      <c r="PIA104" s="209"/>
      <c r="PIC104" s="208"/>
      <c r="PIH104" s="209"/>
      <c r="PII104" s="209"/>
      <c r="PIJ104" s="209"/>
      <c r="PIK104" s="210"/>
      <c r="PIL104" s="211"/>
      <c r="PIM104" s="209"/>
      <c r="PIO104" s="208"/>
      <c r="PIT104" s="209"/>
      <c r="PIU104" s="209"/>
      <c r="PIV104" s="209"/>
      <c r="PIW104" s="210"/>
      <c r="PIX104" s="211"/>
      <c r="PIY104" s="209"/>
      <c r="PJA104" s="208"/>
      <c r="PJF104" s="209"/>
      <c r="PJG104" s="209"/>
      <c r="PJH104" s="209"/>
      <c r="PJI104" s="210"/>
      <c r="PJJ104" s="211"/>
      <c r="PJK104" s="209"/>
      <c r="PJM104" s="208"/>
      <c r="PJR104" s="209"/>
      <c r="PJS104" s="209"/>
      <c r="PJT104" s="209"/>
      <c r="PJU104" s="210"/>
      <c r="PJV104" s="211"/>
      <c r="PJW104" s="209"/>
      <c r="PJY104" s="208"/>
      <c r="PKD104" s="209"/>
      <c r="PKE104" s="209"/>
      <c r="PKF104" s="209"/>
      <c r="PKG104" s="210"/>
      <c r="PKH104" s="211"/>
      <c r="PKI104" s="209"/>
      <c r="PKK104" s="208"/>
      <c r="PKP104" s="209"/>
      <c r="PKQ104" s="209"/>
      <c r="PKR104" s="209"/>
      <c r="PKS104" s="210"/>
      <c r="PKT104" s="211"/>
      <c r="PKU104" s="209"/>
      <c r="PKW104" s="208"/>
      <c r="PLB104" s="209"/>
      <c r="PLC104" s="209"/>
      <c r="PLD104" s="209"/>
      <c r="PLE104" s="210"/>
      <c r="PLF104" s="211"/>
      <c r="PLG104" s="209"/>
      <c r="PLI104" s="208"/>
      <c r="PLN104" s="209"/>
      <c r="PLO104" s="209"/>
      <c r="PLP104" s="209"/>
      <c r="PLQ104" s="210"/>
      <c r="PLR104" s="211"/>
      <c r="PLS104" s="209"/>
      <c r="PLU104" s="208"/>
      <c r="PLZ104" s="209"/>
      <c r="PMA104" s="209"/>
      <c r="PMB104" s="209"/>
      <c r="PMC104" s="210"/>
      <c r="PMD104" s="211"/>
      <c r="PME104" s="209"/>
      <c r="PMG104" s="208"/>
      <c r="PML104" s="209"/>
      <c r="PMM104" s="209"/>
      <c r="PMN104" s="209"/>
      <c r="PMO104" s="210"/>
      <c r="PMP104" s="211"/>
      <c r="PMQ104" s="209"/>
      <c r="PMS104" s="208"/>
      <c r="PMX104" s="209"/>
      <c r="PMY104" s="209"/>
      <c r="PMZ104" s="209"/>
      <c r="PNA104" s="210"/>
      <c r="PNB104" s="211"/>
      <c r="PNC104" s="209"/>
      <c r="PNE104" s="208"/>
      <c r="PNJ104" s="209"/>
      <c r="PNK104" s="209"/>
      <c r="PNL104" s="209"/>
      <c r="PNM104" s="210"/>
      <c r="PNN104" s="211"/>
      <c r="PNO104" s="209"/>
      <c r="PNQ104" s="208"/>
      <c r="PNV104" s="209"/>
      <c r="PNW104" s="209"/>
      <c r="PNX104" s="209"/>
      <c r="PNY104" s="210"/>
      <c r="PNZ104" s="211"/>
      <c r="POA104" s="209"/>
      <c r="POC104" s="208"/>
      <c r="POH104" s="209"/>
      <c r="POI104" s="209"/>
      <c r="POJ104" s="209"/>
      <c r="POK104" s="210"/>
      <c r="POL104" s="211"/>
      <c r="POM104" s="209"/>
      <c r="POO104" s="208"/>
      <c r="POT104" s="209"/>
      <c r="POU104" s="209"/>
      <c r="POV104" s="209"/>
      <c r="POW104" s="210"/>
      <c r="POX104" s="211"/>
      <c r="POY104" s="209"/>
      <c r="PPA104" s="208"/>
      <c r="PPF104" s="209"/>
      <c r="PPG104" s="209"/>
      <c r="PPH104" s="209"/>
      <c r="PPI104" s="210"/>
      <c r="PPJ104" s="211"/>
      <c r="PPK104" s="209"/>
      <c r="PPM104" s="208"/>
      <c r="PPR104" s="209"/>
      <c r="PPS104" s="209"/>
      <c r="PPT104" s="209"/>
      <c r="PPU104" s="210"/>
      <c r="PPV104" s="211"/>
      <c r="PPW104" s="209"/>
      <c r="PPY104" s="208"/>
      <c r="PQD104" s="209"/>
      <c r="PQE104" s="209"/>
      <c r="PQF104" s="209"/>
      <c r="PQG104" s="210"/>
      <c r="PQH104" s="211"/>
      <c r="PQI104" s="209"/>
      <c r="PQK104" s="208"/>
      <c r="PQP104" s="209"/>
      <c r="PQQ104" s="209"/>
      <c r="PQR104" s="209"/>
      <c r="PQS104" s="210"/>
      <c r="PQT104" s="211"/>
      <c r="PQU104" s="209"/>
      <c r="PQW104" s="208"/>
      <c r="PRB104" s="209"/>
      <c r="PRC104" s="209"/>
      <c r="PRD104" s="209"/>
      <c r="PRE104" s="210"/>
      <c r="PRF104" s="211"/>
      <c r="PRG104" s="209"/>
      <c r="PRI104" s="208"/>
      <c r="PRN104" s="209"/>
      <c r="PRO104" s="209"/>
      <c r="PRP104" s="209"/>
      <c r="PRQ104" s="210"/>
      <c r="PRR104" s="211"/>
      <c r="PRS104" s="209"/>
      <c r="PRU104" s="208"/>
      <c r="PRZ104" s="209"/>
      <c r="PSA104" s="209"/>
      <c r="PSB104" s="209"/>
      <c r="PSC104" s="210"/>
      <c r="PSD104" s="211"/>
      <c r="PSE104" s="209"/>
      <c r="PSG104" s="208"/>
      <c r="PSL104" s="209"/>
      <c r="PSM104" s="209"/>
      <c r="PSN104" s="209"/>
      <c r="PSO104" s="210"/>
      <c r="PSP104" s="211"/>
      <c r="PSQ104" s="209"/>
      <c r="PSS104" s="208"/>
      <c r="PSX104" s="209"/>
      <c r="PSY104" s="209"/>
      <c r="PSZ104" s="209"/>
      <c r="PTA104" s="210"/>
      <c r="PTB104" s="211"/>
      <c r="PTC104" s="209"/>
      <c r="PTE104" s="208"/>
      <c r="PTJ104" s="209"/>
      <c r="PTK104" s="209"/>
      <c r="PTL104" s="209"/>
      <c r="PTM104" s="210"/>
      <c r="PTN104" s="211"/>
      <c r="PTO104" s="209"/>
      <c r="PTQ104" s="208"/>
      <c r="PTV104" s="209"/>
      <c r="PTW104" s="209"/>
      <c r="PTX104" s="209"/>
      <c r="PTY104" s="210"/>
      <c r="PTZ104" s="211"/>
      <c r="PUA104" s="209"/>
      <c r="PUC104" s="208"/>
      <c r="PUH104" s="209"/>
      <c r="PUI104" s="209"/>
      <c r="PUJ104" s="209"/>
      <c r="PUK104" s="210"/>
      <c r="PUL104" s="211"/>
      <c r="PUM104" s="209"/>
      <c r="PUO104" s="208"/>
      <c r="PUT104" s="209"/>
      <c r="PUU104" s="209"/>
      <c r="PUV104" s="209"/>
      <c r="PUW104" s="210"/>
      <c r="PUX104" s="211"/>
      <c r="PUY104" s="209"/>
      <c r="PVA104" s="208"/>
      <c r="PVF104" s="209"/>
      <c r="PVG104" s="209"/>
      <c r="PVH104" s="209"/>
      <c r="PVI104" s="210"/>
      <c r="PVJ104" s="211"/>
      <c r="PVK104" s="209"/>
      <c r="PVM104" s="208"/>
      <c r="PVR104" s="209"/>
      <c r="PVS104" s="209"/>
      <c r="PVT104" s="209"/>
      <c r="PVU104" s="210"/>
      <c r="PVV104" s="211"/>
      <c r="PVW104" s="209"/>
      <c r="PVY104" s="208"/>
      <c r="PWD104" s="209"/>
      <c r="PWE104" s="209"/>
      <c r="PWF104" s="209"/>
      <c r="PWG104" s="210"/>
      <c r="PWH104" s="211"/>
      <c r="PWI104" s="209"/>
      <c r="PWK104" s="208"/>
      <c r="PWP104" s="209"/>
      <c r="PWQ104" s="209"/>
      <c r="PWR104" s="209"/>
      <c r="PWS104" s="210"/>
      <c r="PWT104" s="211"/>
      <c r="PWU104" s="209"/>
      <c r="PWW104" s="208"/>
      <c r="PXB104" s="209"/>
      <c r="PXC104" s="209"/>
      <c r="PXD104" s="209"/>
      <c r="PXE104" s="210"/>
      <c r="PXF104" s="211"/>
      <c r="PXG104" s="209"/>
      <c r="PXI104" s="208"/>
      <c r="PXN104" s="209"/>
      <c r="PXO104" s="209"/>
      <c r="PXP104" s="209"/>
      <c r="PXQ104" s="210"/>
      <c r="PXR104" s="211"/>
      <c r="PXS104" s="209"/>
      <c r="PXU104" s="208"/>
      <c r="PXZ104" s="209"/>
      <c r="PYA104" s="209"/>
      <c r="PYB104" s="209"/>
      <c r="PYC104" s="210"/>
      <c r="PYD104" s="211"/>
      <c r="PYE104" s="209"/>
      <c r="PYG104" s="208"/>
      <c r="PYL104" s="209"/>
      <c r="PYM104" s="209"/>
      <c r="PYN104" s="209"/>
      <c r="PYO104" s="210"/>
      <c r="PYP104" s="211"/>
      <c r="PYQ104" s="209"/>
      <c r="PYS104" s="208"/>
      <c r="PYX104" s="209"/>
      <c r="PYY104" s="209"/>
      <c r="PYZ104" s="209"/>
      <c r="PZA104" s="210"/>
      <c r="PZB104" s="211"/>
      <c r="PZC104" s="209"/>
      <c r="PZE104" s="208"/>
      <c r="PZJ104" s="209"/>
      <c r="PZK104" s="209"/>
      <c r="PZL104" s="209"/>
      <c r="PZM104" s="210"/>
      <c r="PZN104" s="211"/>
      <c r="PZO104" s="209"/>
      <c r="PZQ104" s="208"/>
      <c r="PZV104" s="209"/>
      <c r="PZW104" s="209"/>
      <c r="PZX104" s="209"/>
      <c r="PZY104" s="210"/>
      <c r="PZZ104" s="211"/>
      <c r="QAA104" s="209"/>
      <c r="QAC104" s="208"/>
      <c r="QAH104" s="209"/>
      <c r="QAI104" s="209"/>
      <c r="QAJ104" s="209"/>
      <c r="QAK104" s="210"/>
      <c r="QAL104" s="211"/>
      <c r="QAM104" s="209"/>
      <c r="QAO104" s="208"/>
      <c r="QAT104" s="209"/>
      <c r="QAU104" s="209"/>
      <c r="QAV104" s="209"/>
      <c r="QAW104" s="210"/>
      <c r="QAX104" s="211"/>
      <c r="QAY104" s="209"/>
      <c r="QBA104" s="208"/>
      <c r="QBF104" s="209"/>
      <c r="QBG104" s="209"/>
      <c r="QBH104" s="209"/>
      <c r="QBI104" s="210"/>
      <c r="QBJ104" s="211"/>
      <c r="QBK104" s="209"/>
      <c r="QBM104" s="208"/>
      <c r="QBR104" s="209"/>
      <c r="QBS104" s="209"/>
      <c r="QBT104" s="209"/>
      <c r="QBU104" s="210"/>
      <c r="QBV104" s="211"/>
      <c r="QBW104" s="209"/>
      <c r="QBY104" s="208"/>
      <c r="QCD104" s="209"/>
      <c r="QCE104" s="209"/>
      <c r="QCF104" s="209"/>
      <c r="QCG104" s="210"/>
      <c r="QCH104" s="211"/>
      <c r="QCI104" s="209"/>
      <c r="QCK104" s="208"/>
      <c r="QCP104" s="209"/>
      <c r="QCQ104" s="209"/>
      <c r="QCR104" s="209"/>
      <c r="QCS104" s="210"/>
      <c r="QCT104" s="211"/>
      <c r="QCU104" s="209"/>
      <c r="QCW104" s="208"/>
      <c r="QDB104" s="209"/>
      <c r="QDC104" s="209"/>
      <c r="QDD104" s="209"/>
      <c r="QDE104" s="210"/>
      <c r="QDF104" s="211"/>
      <c r="QDG104" s="209"/>
      <c r="QDI104" s="208"/>
      <c r="QDN104" s="209"/>
      <c r="QDO104" s="209"/>
      <c r="QDP104" s="209"/>
      <c r="QDQ104" s="210"/>
      <c r="QDR104" s="211"/>
      <c r="QDS104" s="209"/>
      <c r="QDU104" s="208"/>
      <c r="QDZ104" s="209"/>
      <c r="QEA104" s="209"/>
      <c r="QEB104" s="209"/>
      <c r="QEC104" s="210"/>
      <c r="QED104" s="211"/>
      <c r="QEE104" s="209"/>
      <c r="QEG104" s="208"/>
      <c r="QEL104" s="209"/>
      <c r="QEM104" s="209"/>
      <c r="QEN104" s="209"/>
      <c r="QEO104" s="210"/>
      <c r="QEP104" s="211"/>
      <c r="QEQ104" s="209"/>
      <c r="QES104" s="208"/>
      <c r="QEX104" s="209"/>
      <c r="QEY104" s="209"/>
      <c r="QEZ104" s="209"/>
      <c r="QFA104" s="210"/>
      <c r="QFB104" s="211"/>
      <c r="QFC104" s="209"/>
      <c r="QFE104" s="208"/>
      <c r="QFJ104" s="209"/>
      <c r="QFK104" s="209"/>
      <c r="QFL104" s="209"/>
      <c r="QFM104" s="210"/>
      <c r="QFN104" s="211"/>
      <c r="QFO104" s="209"/>
      <c r="QFQ104" s="208"/>
      <c r="QFV104" s="209"/>
      <c r="QFW104" s="209"/>
      <c r="QFX104" s="209"/>
      <c r="QFY104" s="210"/>
      <c r="QFZ104" s="211"/>
      <c r="QGA104" s="209"/>
      <c r="QGC104" s="208"/>
      <c r="QGH104" s="209"/>
      <c r="QGI104" s="209"/>
      <c r="QGJ104" s="209"/>
      <c r="QGK104" s="210"/>
      <c r="QGL104" s="211"/>
      <c r="QGM104" s="209"/>
      <c r="QGO104" s="208"/>
      <c r="QGT104" s="209"/>
      <c r="QGU104" s="209"/>
      <c r="QGV104" s="209"/>
      <c r="QGW104" s="210"/>
      <c r="QGX104" s="211"/>
      <c r="QGY104" s="209"/>
      <c r="QHA104" s="208"/>
      <c r="QHF104" s="209"/>
      <c r="QHG104" s="209"/>
      <c r="QHH104" s="209"/>
      <c r="QHI104" s="210"/>
      <c r="QHJ104" s="211"/>
      <c r="QHK104" s="209"/>
      <c r="QHM104" s="208"/>
      <c r="QHR104" s="209"/>
      <c r="QHS104" s="209"/>
      <c r="QHT104" s="209"/>
      <c r="QHU104" s="210"/>
      <c r="QHV104" s="211"/>
      <c r="QHW104" s="209"/>
      <c r="QHY104" s="208"/>
      <c r="QID104" s="209"/>
      <c r="QIE104" s="209"/>
      <c r="QIF104" s="209"/>
      <c r="QIG104" s="210"/>
      <c r="QIH104" s="211"/>
      <c r="QII104" s="209"/>
      <c r="QIK104" s="208"/>
      <c r="QIP104" s="209"/>
      <c r="QIQ104" s="209"/>
      <c r="QIR104" s="209"/>
      <c r="QIS104" s="210"/>
      <c r="QIT104" s="211"/>
      <c r="QIU104" s="209"/>
      <c r="QIW104" s="208"/>
      <c r="QJB104" s="209"/>
      <c r="QJC104" s="209"/>
      <c r="QJD104" s="209"/>
      <c r="QJE104" s="210"/>
      <c r="QJF104" s="211"/>
      <c r="QJG104" s="209"/>
      <c r="QJI104" s="208"/>
      <c r="QJN104" s="209"/>
      <c r="QJO104" s="209"/>
      <c r="QJP104" s="209"/>
      <c r="QJQ104" s="210"/>
      <c r="QJR104" s="211"/>
      <c r="QJS104" s="209"/>
      <c r="QJU104" s="208"/>
      <c r="QJZ104" s="209"/>
      <c r="QKA104" s="209"/>
      <c r="QKB104" s="209"/>
      <c r="QKC104" s="210"/>
      <c r="QKD104" s="211"/>
      <c r="QKE104" s="209"/>
      <c r="QKG104" s="208"/>
      <c r="QKL104" s="209"/>
      <c r="QKM104" s="209"/>
      <c r="QKN104" s="209"/>
      <c r="QKO104" s="210"/>
      <c r="QKP104" s="211"/>
      <c r="QKQ104" s="209"/>
      <c r="QKS104" s="208"/>
      <c r="QKX104" s="209"/>
      <c r="QKY104" s="209"/>
      <c r="QKZ104" s="209"/>
      <c r="QLA104" s="210"/>
      <c r="QLB104" s="211"/>
      <c r="QLC104" s="209"/>
      <c r="QLE104" s="208"/>
      <c r="QLJ104" s="209"/>
      <c r="QLK104" s="209"/>
      <c r="QLL104" s="209"/>
      <c r="QLM104" s="210"/>
      <c r="QLN104" s="211"/>
      <c r="QLO104" s="209"/>
      <c r="QLQ104" s="208"/>
      <c r="QLV104" s="209"/>
      <c r="QLW104" s="209"/>
      <c r="QLX104" s="209"/>
      <c r="QLY104" s="210"/>
      <c r="QLZ104" s="211"/>
      <c r="QMA104" s="209"/>
      <c r="QMC104" s="208"/>
      <c r="QMH104" s="209"/>
      <c r="QMI104" s="209"/>
      <c r="QMJ104" s="209"/>
      <c r="QMK104" s="210"/>
      <c r="QML104" s="211"/>
      <c r="QMM104" s="209"/>
      <c r="QMO104" s="208"/>
      <c r="QMT104" s="209"/>
      <c r="QMU104" s="209"/>
      <c r="QMV104" s="209"/>
      <c r="QMW104" s="210"/>
      <c r="QMX104" s="211"/>
      <c r="QMY104" s="209"/>
      <c r="QNA104" s="208"/>
      <c r="QNF104" s="209"/>
      <c r="QNG104" s="209"/>
      <c r="QNH104" s="209"/>
      <c r="QNI104" s="210"/>
      <c r="QNJ104" s="211"/>
      <c r="QNK104" s="209"/>
      <c r="QNM104" s="208"/>
      <c r="QNR104" s="209"/>
      <c r="QNS104" s="209"/>
      <c r="QNT104" s="209"/>
      <c r="QNU104" s="210"/>
      <c r="QNV104" s="211"/>
      <c r="QNW104" s="209"/>
      <c r="QNY104" s="208"/>
      <c r="QOD104" s="209"/>
      <c r="QOE104" s="209"/>
      <c r="QOF104" s="209"/>
      <c r="QOG104" s="210"/>
      <c r="QOH104" s="211"/>
      <c r="QOI104" s="209"/>
      <c r="QOK104" s="208"/>
      <c r="QOP104" s="209"/>
      <c r="QOQ104" s="209"/>
      <c r="QOR104" s="209"/>
      <c r="QOS104" s="210"/>
      <c r="QOT104" s="211"/>
      <c r="QOU104" s="209"/>
      <c r="QOW104" s="208"/>
      <c r="QPB104" s="209"/>
      <c r="QPC104" s="209"/>
      <c r="QPD104" s="209"/>
      <c r="QPE104" s="210"/>
      <c r="QPF104" s="211"/>
      <c r="QPG104" s="209"/>
      <c r="QPI104" s="208"/>
      <c r="QPN104" s="209"/>
      <c r="QPO104" s="209"/>
      <c r="QPP104" s="209"/>
      <c r="QPQ104" s="210"/>
      <c r="QPR104" s="211"/>
      <c r="QPS104" s="209"/>
      <c r="QPU104" s="208"/>
      <c r="QPZ104" s="209"/>
      <c r="QQA104" s="209"/>
      <c r="QQB104" s="209"/>
      <c r="QQC104" s="210"/>
      <c r="QQD104" s="211"/>
      <c r="QQE104" s="209"/>
      <c r="QQG104" s="208"/>
      <c r="QQL104" s="209"/>
      <c r="QQM104" s="209"/>
      <c r="QQN104" s="209"/>
      <c r="QQO104" s="210"/>
      <c r="QQP104" s="211"/>
      <c r="QQQ104" s="209"/>
      <c r="QQS104" s="208"/>
      <c r="QQX104" s="209"/>
      <c r="QQY104" s="209"/>
      <c r="QQZ104" s="209"/>
      <c r="QRA104" s="210"/>
      <c r="QRB104" s="211"/>
      <c r="QRC104" s="209"/>
      <c r="QRE104" s="208"/>
      <c r="QRJ104" s="209"/>
      <c r="QRK104" s="209"/>
      <c r="QRL104" s="209"/>
      <c r="QRM104" s="210"/>
      <c r="QRN104" s="211"/>
      <c r="QRO104" s="209"/>
      <c r="QRQ104" s="208"/>
      <c r="QRV104" s="209"/>
      <c r="QRW104" s="209"/>
      <c r="QRX104" s="209"/>
      <c r="QRY104" s="210"/>
      <c r="QRZ104" s="211"/>
      <c r="QSA104" s="209"/>
      <c r="QSC104" s="208"/>
      <c r="QSH104" s="209"/>
      <c r="QSI104" s="209"/>
      <c r="QSJ104" s="209"/>
      <c r="QSK104" s="210"/>
      <c r="QSL104" s="211"/>
      <c r="QSM104" s="209"/>
      <c r="QSO104" s="208"/>
      <c r="QST104" s="209"/>
      <c r="QSU104" s="209"/>
      <c r="QSV104" s="209"/>
      <c r="QSW104" s="210"/>
      <c r="QSX104" s="211"/>
      <c r="QSY104" s="209"/>
      <c r="QTA104" s="208"/>
      <c r="QTF104" s="209"/>
      <c r="QTG104" s="209"/>
      <c r="QTH104" s="209"/>
      <c r="QTI104" s="210"/>
      <c r="QTJ104" s="211"/>
      <c r="QTK104" s="209"/>
      <c r="QTM104" s="208"/>
      <c r="QTR104" s="209"/>
      <c r="QTS104" s="209"/>
      <c r="QTT104" s="209"/>
      <c r="QTU104" s="210"/>
      <c r="QTV104" s="211"/>
      <c r="QTW104" s="209"/>
      <c r="QTY104" s="208"/>
      <c r="QUD104" s="209"/>
      <c r="QUE104" s="209"/>
      <c r="QUF104" s="209"/>
      <c r="QUG104" s="210"/>
      <c r="QUH104" s="211"/>
      <c r="QUI104" s="209"/>
      <c r="QUK104" s="208"/>
      <c r="QUP104" s="209"/>
      <c r="QUQ104" s="209"/>
      <c r="QUR104" s="209"/>
      <c r="QUS104" s="210"/>
      <c r="QUT104" s="211"/>
      <c r="QUU104" s="209"/>
      <c r="QUW104" s="208"/>
      <c r="QVB104" s="209"/>
      <c r="QVC104" s="209"/>
      <c r="QVD104" s="209"/>
      <c r="QVE104" s="210"/>
      <c r="QVF104" s="211"/>
      <c r="QVG104" s="209"/>
      <c r="QVI104" s="208"/>
      <c r="QVN104" s="209"/>
      <c r="QVO104" s="209"/>
      <c r="QVP104" s="209"/>
      <c r="QVQ104" s="210"/>
      <c r="QVR104" s="211"/>
      <c r="QVS104" s="209"/>
      <c r="QVU104" s="208"/>
      <c r="QVZ104" s="209"/>
      <c r="QWA104" s="209"/>
      <c r="QWB104" s="209"/>
      <c r="QWC104" s="210"/>
      <c r="QWD104" s="211"/>
      <c r="QWE104" s="209"/>
      <c r="QWG104" s="208"/>
      <c r="QWL104" s="209"/>
      <c r="QWM104" s="209"/>
      <c r="QWN104" s="209"/>
      <c r="QWO104" s="210"/>
      <c r="QWP104" s="211"/>
      <c r="QWQ104" s="209"/>
      <c r="QWS104" s="208"/>
      <c r="QWX104" s="209"/>
      <c r="QWY104" s="209"/>
      <c r="QWZ104" s="209"/>
      <c r="QXA104" s="210"/>
      <c r="QXB104" s="211"/>
      <c r="QXC104" s="209"/>
      <c r="QXE104" s="208"/>
      <c r="QXJ104" s="209"/>
      <c r="QXK104" s="209"/>
      <c r="QXL104" s="209"/>
      <c r="QXM104" s="210"/>
      <c r="QXN104" s="211"/>
      <c r="QXO104" s="209"/>
      <c r="QXQ104" s="208"/>
      <c r="QXV104" s="209"/>
      <c r="QXW104" s="209"/>
      <c r="QXX104" s="209"/>
      <c r="QXY104" s="210"/>
      <c r="QXZ104" s="211"/>
      <c r="QYA104" s="209"/>
      <c r="QYC104" s="208"/>
      <c r="QYH104" s="209"/>
      <c r="QYI104" s="209"/>
      <c r="QYJ104" s="209"/>
      <c r="QYK104" s="210"/>
      <c r="QYL104" s="211"/>
      <c r="QYM104" s="209"/>
      <c r="QYO104" s="208"/>
      <c r="QYT104" s="209"/>
      <c r="QYU104" s="209"/>
      <c r="QYV104" s="209"/>
      <c r="QYW104" s="210"/>
      <c r="QYX104" s="211"/>
      <c r="QYY104" s="209"/>
      <c r="QZA104" s="208"/>
      <c r="QZF104" s="209"/>
      <c r="QZG104" s="209"/>
      <c r="QZH104" s="209"/>
      <c r="QZI104" s="210"/>
      <c r="QZJ104" s="211"/>
      <c r="QZK104" s="209"/>
      <c r="QZM104" s="208"/>
      <c r="QZR104" s="209"/>
      <c r="QZS104" s="209"/>
      <c r="QZT104" s="209"/>
      <c r="QZU104" s="210"/>
      <c r="QZV104" s="211"/>
      <c r="QZW104" s="209"/>
      <c r="QZY104" s="208"/>
      <c r="RAD104" s="209"/>
      <c r="RAE104" s="209"/>
      <c r="RAF104" s="209"/>
      <c r="RAG104" s="210"/>
      <c r="RAH104" s="211"/>
      <c r="RAI104" s="209"/>
      <c r="RAK104" s="208"/>
      <c r="RAP104" s="209"/>
      <c r="RAQ104" s="209"/>
      <c r="RAR104" s="209"/>
      <c r="RAS104" s="210"/>
      <c r="RAT104" s="211"/>
      <c r="RAU104" s="209"/>
      <c r="RAW104" s="208"/>
      <c r="RBB104" s="209"/>
      <c r="RBC104" s="209"/>
      <c r="RBD104" s="209"/>
      <c r="RBE104" s="210"/>
      <c r="RBF104" s="211"/>
      <c r="RBG104" s="209"/>
      <c r="RBI104" s="208"/>
      <c r="RBN104" s="209"/>
      <c r="RBO104" s="209"/>
      <c r="RBP104" s="209"/>
      <c r="RBQ104" s="210"/>
      <c r="RBR104" s="211"/>
      <c r="RBS104" s="209"/>
      <c r="RBU104" s="208"/>
      <c r="RBZ104" s="209"/>
      <c r="RCA104" s="209"/>
      <c r="RCB104" s="209"/>
      <c r="RCC104" s="210"/>
      <c r="RCD104" s="211"/>
      <c r="RCE104" s="209"/>
      <c r="RCG104" s="208"/>
      <c r="RCL104" s="209"/>
      <c r="RCM104" s="209"/>
      <c r="RCN104" s="209"/>
      <c r="RCO104" s="210"/>
      <c r="RCP104" s="211"/>
      <c r="RCQ104" s="209"/>
      <c r="RCS104" s="208"/>
      <c r="RCX104" s="209"/>
      <c r="RCY104" s="209"/>
      <c r="RCZ104" s="209"/>
      <c r="RDA104" s="210"/>
      <c r="RDB104" s="211"/>
      <c r="RDC104" s="209"/>
      <c r="RDE104" s="208"/>
      <c r="RDJ104" s="209"/>
      <c r="RDK104" s="209"/>
      <c r="RDL104" s="209"/>
      <c r="RDM104" s="210"/>
      <c r="RDN104" s="211"/>
      <c r="RDO104" s="209"/>
      <c r="RDQ104" s="208"/>
      <c r="RDV104" s="209"/>
      <c r="RDW104" s="209"/>
      <c r="RDX104" s="209"/>
      <c r="RDY104" s="210"/>
      <c r="RDZ104" s="211"/>
      <c r="REA104" s="209"/>
      <c r="REC104" s="208"/>
      <c r="REH104" s="209"/>
      <c r="REI104" s="209"/>
      <c r="REJ104" s="209"/>
      <c r="REK104" s="210"/>
      <c r="REL104" s="211"/>
      <c r="REM104" s="209"/>
      <c r="REO104" s="208"/>
      <c r="RET104" s="209"/>
      <c r="REU104" s="209"/>
      <c r="REV104" s="209"/>
      <c r="REW104" s="210"/>
      <c r="REX104" s="211"/>
      <c r="REY104" s="209"/>
      <c r="RFA104" s="208"/>
      <c r="RFF104" s="209"/>
      <c r="RFG104" s="209"/>
      <c r="RFH104" s="209"/>
      <c r="RFI104" s="210"/>
      <c r="RFJ104" s="211"/>
      <c r="RFK104" s="209"/>
      <c r="RFM104" s="208"/>
      <c r="RFR104" s="209"/>
      <c r="RFS104" s="209"/>
      <c r="RFT104" s="209"/>
      <c r="RFU104" s="210"/>
      <c r="RFV104" s="211"/>
      <c r="RFW104" s="209"/>
      <c r="RFY104" s="208"/>
      <c r="RGD104" s="209"/>
      <c r="RGE104" s="209"/>
      <c r="RGF104" s="209"/>
      <c r="RGG104" s="210"/>
      <c r="RGH104" s="211"/>
      <c r="RGI104" s="209"/>
      <c r="RGK104" s="208"/>
      <c r="RGP104" s="209"/>
      <c r="RGQ104" s="209"/>
      <c r="RGR104" s="209"/>
      <c r="RGS104" s="210"/>
      <c r="RGT104" s="211"/>
      <c r="RGU104" s="209"/>
      <c r="RGW104" s="208"/>
      <c r="RHB104" s="209"/>
      <c r="RHC104" s="209"/>
      <c r="RHD104" s="209"/>
      <c r="RHE104" s="210"/>
      <c r="RHF104" s="211"/>
      <c r="RHG104" s="209"/>
      <c r="RHI104" s="208"/>
      <c r="RHN104" s="209"/>
      <c r="RHO104" s="209"/>
      <c r="RHP104" s="209"/>
      <c r="RHQ104" s="210"/>
      <c r="RHR104" s="211"/>
      <c r="RHS104" s="209"/>
      <c r="RHU104" s="208"/>
      <c r="RHZ104" s="209"/>
      <c r="RIA104" s="209"/>
      <c r="RIB104" s="209"/>
      <c r="RIC104" s="210"/>
      <c r="RID104" s="211"/>
      <c r="RIE104" s="209"/>
      <c r="RIG104" s="208"/>
      <c r="RIL104" s="209"/>
      <c r="RIM104" s="209"/>
      <c r="RIN104" s="209"/>
      <c r="RIO104" s="210"/>
      <c r="RIP104" s="211"/>
      <c r="RIQ104" s="209"/>
      <c r="RIS104" s="208"/>
      <c r="RIX104" s="209"/>
      <c r="RIY104" s="209"/>
      <c r="RIZ104" s="209"/>
      <c r="RJA104" s="210"/>
      <c r="RJB104" s="211"/>
      <c r="RJC104" s="209"/>
      <c r="RJE104" s="208"/>
      <c r="RJJ104" s="209"/>
      <c r="RJK104" s="209"/>
      <c r="RJL104" s="209"/>
      <c r="RJM104" s="210"/>
      <c r="RJN104" s="211"/>
      <c r="RJO104" s="209"/>
      <c r="RJQ104" s="208"/>
      <c r="RJV104" s="209"/>
      <c r="RJW104" s="209"/>
      <c r="RJX104" s="209"/>
      <c r="RJY104" s="210"/>
      <c r="RJZ104" s="211"/>
      <c r="RKA104" s="209"/>
      <c r="RKC104" s="208"/>
      <c r="RKH104" s="209"/>
      <c r="RKI104" s="209"/>
      <c r="RKJ104" s="209"/>
      <c r="RKK104" s="210"/>
      <c r="RKL104" s="211"/>
      <c r="RKM104" s="209"/>
      <c r="RKO104" s="208"/>
      <c r="RKT104" s="209"/>
      <c r="RKU104" s="209"/>
      <c r="RKV104" s="209"/>
      <c r="RKW104" s="210"/>
      <c r="RKX104" s="211"/>
      <c r="RKY104" s="209"/>
      <c r="RLA104" s="208"/>
      <c r="RLF104" s="209"/>
      <c r="RLG104" s="209"/>
      <c r="RLH104" s="209"/>
      <c r="RLI104" s="210"/>
      <c r="RLJ104" s="211"/>
      <c r="RLK104" s="209"/>
      <c r="RLM104" s="208"/>
      <c r="RLR104" s="209"/>
      <c r="RLS104" s="209"/>
      <c r="RLT104" s="209"/>
      <c r="RLU104" s="210"/>
      <c r="RLV104" s="211"/>
      <c r="RLW104" s="209"/>
      <c r="RLY104" s="208"/>
      <c r="RMD104" s="209"/>
      <c r="RME104" s="209"/>
      <c r="RMF104" s="209"/>
      <c r="RMG104" s="210"/>
      <c r="RMH104" s="211"/>
      <c r="RMI104" s="209"/>
      <c r="RMK104" s="208"/>
      <c r="RMP104" s="209"/>
      <c r="RMQ104" s="209"/>
      <c r="RMR104" s="209"/>
      <c r="RMS104" s="210"/>
      <c r="RMT104" s="211"/>
      <c r="RMU104" s="209"/>
      <c r="RMW104" s="208"/>
      <c r="RNB104" s="209"/>
      <c r="RNC104" s="209"/>
      <c r="RND104" s="209"/>
      <c r="RNE104" s="210"/>
      <c r="RNF104" s="211"/>
      <c r="RNG104" s="209"/>
      <c r="RNI104" s="208"/>
      <c r="RNN104" s="209"/>
      <c r="RNO104" s="209"/>
      <c r="RNP104" s="209"/>
      <c r="RNQ104" s="210"/>
      <c r="RNR104" s="211"/>
      <c r="RNS104" s="209"/>
      <c r="RNU104" s="208"/>
      <c r="RNZ104" s="209"/>
      <c r="ROA104" s="209"/>
      <c r="ROB104" s="209"/>
      <c r="ROC104" s="210"/>
      <c r="ROD104" s="211"/>
      <c r="ROE104" s="209"/>
      <c r="ROG104" s="208"/>
      <c r="ROL104" s="209"/>
      <c r="ROM104" s="209"/>
      <c r="RON104" s="209"/>
      <c r="ROO104" s="210"/>
      <c r="ROP104" s="211"/>
      <c r="ROQ104" s="209"/>
      <c r="ROS104" s="208"/>
      <c r="ROX104" s="209"/>
      <c r="ROY104" s="209"/>
      <c r="ROZ104" s="209"/>
      <c r="RPA104" s="210"/>
      <c r="RPB104" s="211"/>
      <c r="RPC104" s="209"/>
      <c r="RPE104" s="208"/>
      <c r="RPJ104" s="209"/>
      <c r="RPK104" s="209"/>
      <c r="RPL104" s="209"/>
      <c r="RPM104" s="210"/>
      <c r="RPN104" s="211"/>
      <c r="RPO104" s="209"/>
      <c r="RPQ104" s="208"/>
      <c r="RPV104" s="209"/>
      <c r="RPW104" s="209"/>
      <c r="RPX104" s="209"/>
      <c r="RPY104" s="210"/>
      <c r="RPZ104" s="211"/>
      <c r="RQA104" s="209"/>
      <c r="RQC104" s="208"/>
      <c r="RQH104" s="209"/>
      <c r="RQI104" s="209"/>
      <c r="RQJ104" s="209"/>
      <c r="RQK104" s="210"/>
      <c r="RQL104" s="211"/>
      <c r="RQM104" s="209"/>
      <c r="RQO104" s="208"/>
      <c r="RQT104" s="209"/>
      <c r="RQU104" s="209"/>
      <c r="RQV104" s="209"/>
      <c r="RQW104" s="210"/>
      <c r="RQX104" s="211"/>
      <c r="RQY104" s="209"/>
      <c r="RRA104" s="208"/>
      <c r="RRF104" s="209"/>
      <c r="RRG104" s="209"/>
      <c r="RRH104" s="209"/>
      <c r="RRI104" s="210"/>
      <c r="RRJ104" s="211"/>
      <c r="RRK104" s="209"/>
      <c r="RRM104" s="208"/>
      <c r="RRR104" s="209"/>
      <c r="RRS104" s="209"/>
      <c r="RRT104" s="209"/>
      <c r="RRU104" s="210"/>
      <c r="RRV104" s="211"/>
      <c r="RRW104" s="209"/>
      <c r="RRY104" s="208"/>
      <c r="RSD104" s="209"/>
      <c r="RSE104" s="209"/>
      <c r="RSF104" s="209"/>
      <c r="RSG104" s="210"/>
      <c r="RSH104" s="211"/>
      <c r="RSI104" s="209"/>
      <c r="RSK104" s="208"/>
      <c r="RSP104" s="209"/>
      <c r="RSQ104" s="209"/>
      <c r="RSR104" s="209"/>
      <c r="RSS104" s="210"/>
      <c r="RST104" s="211"/>
      <c r="RSU104" s="209"/>
      <c r="RSW104" s="208"/>
      <c r="RTB104" s="209"/>
      <c r="RTC104" s="209"/>
      <c r="RTD104" s="209"/>
      <c r="RTE104" s="210"/>
      <c r="RTF104" s="211"/>
      <c r="RTG104" s="209"/>
      <c r="RTI104" s="208"/>
      <c r="RTN104" s="209"/>
      <c r="RTO104" s="209"/>
      <c r="RTP104" s="209"/>
      <c r="RTQ104" s="210"/>
      <c r="RTR104" s="211"/>
      <c r="RTS104" s="209"/>
      <c r="RTU104" s="208"/>
      <c r="RTZ104" s="209"/>
      <c r="RUA104" s="209"/>
      <c r="RUB104" s="209"/>
      <c r="RUC104" s="210"/>
      <c r="RUD104" s="211"/>
      <c r="RUE104" s="209"/>
      <c r="RUG104" s="208"/>
      <c r="RUL104" s="209"/>
      <c r="RUM104" s="209"/>
      <c r="RUN104" s="209"/>
      <c r="RUO104" s="210"/>
      <c r="RUP104" s="211"/>
      <c r="RUQ104" s="209"/>
      <c r="RUS104" s="208"/>
      <c r="RUX104" s="209"/>
      <c r="RUY104" s="209"/>
      <c r="RUZ104" s="209"/>
      <c r="RVA104" s="210"/>
      <c r="RVB104" s="211"/>
      <c r="RVC104" s="209"/>
      <c r="RVE104" s="208"/>
      <c r="RVJ104" s="209"/>
      <c r="RVK104" s="209"/>
      <c r="RVL104" s="209"/>
      <c r="RVM104" s="210"/>
      <c r="RVN104" s="211"/>
      <c r="RVO104" s="209"/>
      <c r="RVQ104" s="208"/>
      <c r="RVV104" s="209"/>
      <c r="RVW104" s="209"/>
      <c r="RVX104" s="209"/>
      <c r="RVY104" s="210"/>
      <c r="RVZ104" s="211"/>
      <c r="RWA104" s="209"/>
      <c r="RWC104" s="208"/>
      <c r="RWH104" s="209"/>
      <c r="RWI104" s="209"/>
      <c r="RWJ104" s="209"/>
      <c r="RWK104" s="210"/>
      <c r="RWL104" s="211"/>
      <c r="RWM104" s="209"/>
      <c r="RWO104" s="208"/>
      <c r="RWT104" s="209"/>
      <c r="RWU104" s="209"/>
      <c r="RWV104" s="209"/>
      <c r="RWW104" s="210"/>
      <c r="RWX104" s="211"/>
      <c r="RWY104" s="209"/>
      <c r="RXA104" s="208"/>
      <c r="RXF104" s="209"/>
      <c r="RXG104" s="209"/>
      <c r="RXH104" s="209"/>
      <c r="RXI104" s="210"/>
      <c r="RXJ104" s="211"/>
      <c r="RXK104" s="209"/>
      <c r="RXM104" s="208"/>
      <c r="RXR104" s="209"/>
      <c r="RXS104" s="209"/>
      <c r="RXT104" s="209"/>
      <c r="RXU104" s="210"/>
      <c r="RXV104" s="211"/>
      <c r="RXW104" s="209"/>
      <c r="RXY104" s="208"/>
      <c r="RYD104" s="209"/>
      <c r="RYE104" s="209"/>
      <c r="RYF104" s="209"/>
      <c r="RYG104" s="210"/>
      <c r="RYH104" s="211"/>
      <c r="RYI104" s="209"/>
      <c r="RYK104" s="208"/>
      <c r="RYP104" s="209"/>
      <c r="RYQ104" s="209"/>
      <c r="RYR104" s="209"/>
      <c r="RYS104" s="210"/>
      <c r="RYT104" s="211"/>
      <c r="RYU104" s="209"/>
      <c r="RYW104" s="208"/>
      <c r="RZB104" s="209"/>
      <c r="RZC104" s="209"/>
      <c r="RZD104" s="209"/>
      <c r="RZE104" s="210"/>
      <c r="RZF104" s="211"/>
      <c r="RZG104" s="209"/>
      <c r="RZI104" s="208"/>
      <c r="RZN104" s="209"/>
      <c r="RZO104" s="209"/>
      <c r="RZP104" s="209"/>
      <c r="RZQ104" s="210"/>
      <c r="RZR104" s="211"/>
      <c r="RZS104" s="209"/>
      <c r="RZU104" s="208"/>
      <c r="RZZ104" s="209"/>
      <c r="SAA104" s="209"/>
      <c r="SAB104" s="209"/>
      <c r="SAC104" s="210"/>
      <c r="SAD104" s="211"/>
      <c r="SAE104" s="209"/>
      <c r="SAG104" s="208"/>
      <c r="SAL104" s="209"/>
      <c r="SAM104" s="209"/>
      <c r="SAN104" s="209"/>
      <c r="SAO104" s="210"/>
      <c r="SAP104" s="211"/>
      <c r="SAQ104" s="209"/>
      <c r="SAS104" s="208"/>
      <c r="SAX104" s="209"/>
      <c r="SAY104" s="209"/>
      <c r="SAZ104" s="209"/>
      <c r="SBA104" s="210"/>
      <c r="SBB104" s="211"/>
      <c r="SBC104" s="209"/>
      <c r="SBE104" s="208"/>
      <c r="SBJ104" s="209"/>
      <c r="SBK104" s="209"/>
      <c r="SBL104" s="209"/>
      <c r="SBM104" s="210"/>
      <c r="SBN104" s="211"/>
      <c r="SBO104" s="209"/>
      <c r="SBQ104" s="208"/>
      <c r="SBV104" s="209"/>
      <c r="SBW104" s="209"/>
      <c r="SBX104" s="209"/>
      <c r="SBY104" s="210"/>
      <c r="SBZ104" s="211"/>
      <c r="SCA104" s="209"/>
      <c r="SCC104" s="208"/>
      <c r="SCH104" s="209"/>
      <c r="SCI104" s="209"/>
      <c r="SCJ104" s="209"/>
      <c r="SCK104" s="210"/>
      <c r="SCL104" s="211"/>
      <c r="SCM104" s="209"/>
      <c r="SCO104" s="208"/>
      <c r="SCT104" s="209"/>
      <c r="SCU104" s="209"/>
      <c r="SCV104" s="209"/>
      <c r="SCW104" s="210"/>
      <c r="SCX104" s="211"/>
      <c r="SCY104" s="209"/>
      <c r="SDA104" s="208"/>
      <c r="SDF104" s="209"/>
      <c r="SDG104" s="209"/>
      <c r="SDH104" s="209"/>
      <c r="SDI104" s="210"/>
      <c r="SDJ104" s="211"/>
      <c r="SDK104" s="209"/>
      <c r="SDM104" s="208"/>
      <c r="SDR104" s="209"/>
      <c r="SDS104" s="209"/>
      <c r="SDT104" s="209"/>
      <c r="SDU104" s="210"/>
      <c r="SDV104" s="211"/>
      <c r="SDW104" s="209"/>
      <c r="SDY104" s="208"/>
      <c r="SED104" s="209"/>
      <c r="SEE104" s="209"/>
      <c r="SEF104" s="209"/>
      <c r="SEG104" s="210"/>
      <c r="SEH104" s="211"/>
      <c r="SEI104" s="209"/>
      <c r="SEK104" s="208"/>
      <c r="SEP104" s="209"/>
      <c r="SEQ104" s="209"/>
      <c r="SER104" s="209"/>
      <c r="SES104" s="210"/>
      <c r="SET104" s="211"/>
      <c r="SEU104" s="209"/>
      <c r="SEW104" s="208"/>
      <c r="SFB104" s="209"/>
      <c r="SFC104" s="209"/>
      <c r="SFD104" s="209"/>
      <c r="SFE104" s="210"/>
      <c r="SFF104" s="211"/>
      <c r="SFG104" s="209"/>
      <c r="SFI104" s="208"/>
      <c r="SFN104" s="209"/>
      <c r="SFO104" s="209"/>
      <c r="SFP104" s="209"/>
      <c r="SFQ104" s="210"/>
      <c r="SFR104" s="211"/>
      <c r="SFS104" s="209"/>
      <c r="SFU104" s="208"/>
      <c r="SFZ104" s="209"/>
      <c r="SGA104" s="209"/>
      <c r="SGB104" s="209"/>
      <c r="SGC104" s="210"/>
      <c r="SGD104" s="211"/>
      <c r="SGE104" s="209"/>
      <c r="SGG104" s="208"/>
      <c r="SGL104" s="209"/>
      <c r="SGM104" s="209"/>
      <c r="SGN104" s="209"/>
      <c r="SGO104" s="210"/>
      <c r="SGP104" s="211"/>
      <c r="SGQ104" s="209"/>
      <c r="SGS104" s="208"/>
      <c r="SGX104" s="209"/>
      <c r="SGY104" s="209"/>
      <c r="SGZ104" s="209"/>
      <c r="SHA104" s="210"/>
      <c r="SHB104" s="211"/>
      <c r="SHC104" s="209"/>
      <c r="SHE104" s="208"/>
      <c r="SHJ104" s="209"/>
      <c r="SHK104" s="209"/>
      <c r="SHL104" s="209"/>
      <c r="SHM104" s="210"/>
      <c r="SHN104" s="211"/>
      <c r="SHO104" s="209"/>
      <c r="SHQ104" s="208"/>
      <c r="SHV104" s="209"/>
      <c r="SHW104" s="209"/>
      <c r="SHX104" s="209"/>
      <c r="SHY104" s="210"/>
      <c r="SHZ104" s="211"/>
      <c r="SIA104" s="209"/>
      <c r="SIC104" s="208"/>
      <c r="SIH104" s="209"/>
      <c r="SII104" s="209"/>
      <c r="SIJ104" s="209"/>
      <c r="SIK104" s="210"/>
      <c r="SIL104" s="211"/>
      <c r="SIM104" s="209"/>
      <c r="SIO104" s="208"/>
      <c r="SIT104" s="209"/>
      <c r="SIU104" s="209"/>
      <c r="SIV104" s="209"/>
      <c r="SIW104" s="210"/>
      <c r="SIX104" s="211"/>
      <c r="SIY104" s="209"/>
      <c r="SJA104" s="208"/>
      <c r="SJF104" s="209"/>
      <c r="SJG104" s="209"/>
      <c r="SJH104" s="209"/>
      <c r="SJI104" s="210"/>
      <c r="SJJ104" s="211"/>
      <c r="SJK104" s="209"/>
      <c r="SJM104" s="208"/>
      <c r="SJR104" s="209"/>
      <c r="SJS104" s="209"/>
      <c r="SJT104" s="209"/>
      <c r="SJU104" s="210"/>
      <c r="SJV104" s="211"/>
      <c r="SJW104" s="209"/>
      <c r="SJY104" s="208"/>
      <c r="SKD104" s="209"/>
      <c r="SKE104" s="209"/>
      <c r="SKF104" s="209"/>
      <c r="SKG104" s="210"/>
      <c r="SKH104" s="211"/>
      <c r="SKI104" s="209"/>
      <c r="SKK104" s="208"/>
      <c r="SKP104" s="209"/>
      <c r="SKQ104" s="209"/>
      <c r="SKR104" s="209"/>
      <c r="SKS104" s="210"/>
      <c r="SKT104" s="211"/>
      <c r="SKU104" s="209"/>
      <c r="SKW104" s="208"/>
      <c r="SLB104" s="209"/>
      <c r="SLC104" s="209"/>
      <c r="SLD104" s="209"/>
      <c r="SLE104" s="210"/>
      <c r="SLF104" s="211"/>
      <c r="SLG104" s="209"/>
      <c r="SLI104" s="208"/>
      <c r="SLN104" s="209"/>
      <c r="SLO104" s="209"/>
      <c r="SLP104" s="209"/>
      <c r="SLQ104" s="210"/>
      <c r="SLR104" s="211"/>
      <c r="SLS104" s="209"/>
      <c r="SLU104" s="208"/>
      <c r="SLZ104" s="209"/>
      <c r="SMA104" s="209"/>
      <c r="SMB104" s="209"/>
      <c r="SMC104" s="210"/>
      <c r="SMD104" s="211"/>
      <c r="SME104" s="209"/>
      <c r="SMG104" s="208"/>
      <c r="SML104" s="209"/>
      <c r="SMM104" s="209"/>
      <c r="SMN104" s="209"/>
      <c r="SMO104" s="210"/>
      <c r="SMP104" s="211"/>
      <c r="SMQ104" s="209"/>
      <c r="SMS104" s="208"/>
      <c r="SMX104" s="209"/>
      <c r="SMY104" s="209"/>
      <c r="SMZ104" s="209"/>
      <c r="SNA104" s="210"/>
      <c r="SNB104" s="211"/>
      <c r="SNC104" s="209"/>
      <c r="SNE104" s="208"/>
      <c r="SNJ104" s="209"/>
      <c r="SNK104" s="209"/>
      <c r="SNL104" s="209"/>
      <c r="SNM104" s="210"/>
      <c r="SNN104" s="211"/>
      <c r="SNO104" s="209"/>
      <c r="SNQ104" s="208"/>
      <c r="SNV104" s="209"/>
      <c r="SNW104" s="209"/>
      <c r="SNX104" s="209"/>
      <c r="SNY104" s="210"/>
      <c r="SNZ104" s="211"/>
      <c r="SOA104" s="209"/>
      <c r="SOC104" s="208"/>
      <c r="SOH104" s="209"/>
      <c r="SOI104" s="209"/>
      <c r="SOJ104" s="209"/>
      <c r="SOK104" s="210"/>
      <c r="SOL104" s="211"/>
      <c r="SOM104" s="209"/>
      <c r="SOO104" s="208"/>
      <c r="SOT104" s="209"/>
      <c r="SOU104" s="209"/>
      <c r="SOV104" s="209"/>
      <c r="SOW104" s="210"/>
      <c r="SOX104" s="211"/>
      <c r="SOY104" s="209"/>
      <c r="SPA104" s="208"/>
      <c r="SPF104" s="209"/>
      <c r="SPG104" s="209"/>
      <c r="SPH104" s="209"/>
      <c r="SPI104" s="210"/>
      <c r="SPJ104" s="211"/>
      <c r="SPK104" s="209"/>
      <c r="SPM104" s="208"/>
      <c r="SPR104" s="209"/>
      <c r="SPS104" s="209"/>
      <c r="SPT104" s="209"/>
      <c r="SPU104" s="210"/>
      <c r="SPV104" s="211"/>
      <c r="SPW104" s="209"/>
      <c r="SPY104" s="208"/>
      <c r="SQD104" s="209"/>
      <c r="SQE104" s="209"/>
      <c r="SQF104" s="209"/>
      <c r="SQG104" s="210"/>
      <c r="SQH104" s="211"/>
      <c r="SQI104" s="209"/>
      <c r="SQK104" s="208"/>
      <c r="SQP104" s="209"/>
      <c r="SQQ104" s="209"/>
      <c r="SQR104" s="209"/>
      <c r="SQS104" s="210"/>
      <c r="SQT104" s="211"/>
      <c r="SQU104" s="209"/>
      <c r="SQW104" s="208"/>
      <c r="SRB104" s="209"/>
      <c r="SRC104" s="209"/>
      <c r="SRD104" s="209"/>
      <c r="SRE104" s="210"/>
      <c r="SRF104" s="211"/>
      <c r="SRG104" s="209"/>
      <c r="SRI104" s="208"/>
      <c r="SRN104" s="209"/>
      <c r="SRO104" s="209"/>
      <c r="SRP104" s="209"/>
      <c r="SRQ104" s="210"/>
      <c r="SRR104" s="211"/>
      <c r="SRS104" s="209"/>
      <c r="SRU104" s="208"/>
      <c r="SRZ104" s="209"/>
      <c r="SSA104" s="209"/>
      <c r="SSB104" s="209"/>
      <c r="SSC104" s="210"/>
      <c r="SSD104" s="211"/>
      <c r="SSE104" s="209"/>
      <c r="SSG104" s="208"/>
      <c r="SSL104" s="209"/>
      <c r="SSM104" s="209"/>
      <c r="SSN104" s="209"/>
      <c r="SSO104" s="210"/>
      <c r="SSP104" s="211"/>
      <c r="SSQ104" s="209"/>
      <c r="SSS104" s="208"/>
      <c r="SSX104" s="209"/>
      <c r="SSY104" s="209"/>
      <c r="SSZ104" s="209"/>
      <c r="STA104" s="210"/>
      <c r="STB104" s="211"/>
      <c r="STC104" s="209"/>
      <c r="STE104" s="208"/>
      <c r="STJ104" s="209"/>
      <c r="STK104" s="209"/>
      <c r="STL104" s="209"/>
      <c r="STM104" s="210"/>
      <c r="STN104" s="211"/>
      <c r="STO104" s="209"/>
      <c r="STQ104" s="208"/>
      <c r="STV104" s="209"/>
      <c r="STW104" s="209"/>
      <c r="STX104" s="209"/>
      <c r="STY104" s="210"/>
      <c r="STZ104" s="211"/>
      <c r="SUA104" s="209"/>
      <c r="SUC104" s="208"/>
      <c r="SUH104" s="209"/>
      <c r="SUI104" s="209"/>
      <c r="SUJ104" s="209"/>
      <c r="SUK104" s="210"/>
      <c r="SUL104" s="211"/>
      <c r="SUM104" s="209"/>
      <c r="SUO104" s="208"/>
      <c r="SUT104" s="209"/>
      <c r="SUU104" s="209"/>
      <c r="SUV104" s="209"/>
      <c r="SUW104" s="210"/>
      <c r="SUX104" s="211"/>
      <c r="SUY104" s="209"/>
      <c r="SVA104" s="208"/>
      <c r="SVF104" s="209"/>
      <c r="SVG104" s="209"/>
      <c r="SVH104" s="209"/>
      <c r="SVI104" s="210"/>
      <c r="SVJ104" s="211"/>
      <c r="SVK104" s="209"/>
      <c r="SVM104" s="208"/>
      <c r="SVR104" s="209"/>
      <c r="SVS104" s="209"/>
      <c r="SVT104" s="209"/>
      <c r="SVU104" s="210"/>
      <c r="SVV104" s="211"/>
      <c r="SVW104" s="209"/>
      <c r="SVY104" s="208"/>
      <c r="SWD104" s="209"/>
      <c r="SWE104" s="209"/>
      <c r="SWF104" s="209"/>
      <c r="SWG104" s="210"/>
      <c r="SWH104" s="211"/>
      <c r="SWI104" s="209"/>
      <c r="SWK104" s="208"/>
      <c r="SWP104" s="209"/>
      <c r="SWQ104" s="209"/>
      <c r="SWR104" s="209"/>
      <c r="SWS104" s="210"/>
      <c r="SWT104" s="211"/>
      <c r="SWU104" s="209"/>
      <c r="SWW104" s="208"/>
      <c r="SXB104" s="209"/>
      <c r="SXC104" s="209"/>
      <c r="SXD104" s="209"/>
      <c r="SXE104" s="210"/>
      <c r="SXF104" s="211"/>
      <c r="SXG104" s="209"/>
      <c r="SXI104" s="208"/>
      <c r="SXN104" s="209"/>
      <c r="SXO104" s="209"/>
      <c r="SXP104" s="209"/>
      <c r="SXQ104" s="210"/>
      <c r="SXR104" s="211"/>
      <c r="SXS104" s="209"/>
      <c r="SXU104" s="208"/>
      <c r="SXZ104" s="209"/>
      <c r="SYA104" s="209"/>
      <c r="SYB104" s="209"/>
      <c r="SYC104" s="210"/>
      <c r="SYD104" s="211"/>
      <c r="SYE104" s="209"/>
      <c r="SYG104" s="208"/>
      <c r="SYL104" s="209"/>
      <c r="SYM104" s="209"/>
      <c r="SYN104" s="209"/>
      <c r="SYO104" s="210"/>
      <c r="SYP104" s="211"/>
      <c r="SYQ104" s="209"/>
      <c r="SYS104" s="208"/>
      <c r="SYX104" s="209"/>
      <c r="SYY104" s="209"/>
      <c r="SYZ104" s="209"/>
      <c r="SZA104" s="210"/>
      <c r="SZB104" s="211"/>
      <c r="SZC104" s="209"/>
      <c r="SZE104" s="208"/>
      <c r="SZJ104" s="209"/>
      <c r="SZK104" s="209"/>
      <c r="SZL104" s="209"/>
      <c r="SZM104" s="210"/>
      <c r="SZN104" s="211"/>
      <c r="SZO104" s="209"/>
      <c r="SZQ104" s="208"/>
      <c r="SZV104" s="209"/>
      <c r="SZW104" s="209"/>
      <c r="SZX104" s="209"/>
      <c r="SZY104" s="210"/>
      <c r="SZZ104" s="211"/>
      <c r="TAA104" s="209"/>
      <c r="TAC104" s="208"/>
      <c r="TAH104" s="209"/>
      <c r="TAI104" s="209"/>
      <c r="TAJ104" s="209"/>
      <c r="TAK104" s="210"/>
      <c r="TAL104" s="211"/>
      <c r="TAM104" s="209"/>
      <c r="TAO104" s="208"/>
      <c r="TAT104" s="209"/>
      <c r="TAU104" s="209"/>
      <c r="TAV104" s="209"/>
      <c r="TAW104" s="210"/>
      <c r="TAX104" s="211"/>
      <c r="TAY104" s="209"/>
      <c r="TBA104" s="208"/>
      <c r="TBF104" s="209"/>
      <c r="TBG104" s="209"/>
      <c r="TBH104" s="209"/>
      <c r="TBI104" s="210"/>
      <c r="TBJ104" s="211"/>
      <c r="TBK104" s="209"/>
      <c r="TBM104" s="208"/>
      <c r="TBR104" s="209"/>
      <c r="TBS104" s="209"/>
      <c r="TBT104" s="209"/>
      <c r="TBU104" s="210"/>
      <c r="TBV104" s="211"/>
      <c r="TBW104" s="209"/>
      <c r="TBY104" s="208"/>
      <c r="TCD104" s="209"/>
      <c r="TCE104" s="209"/>
      <c r="TCF104" s="209"/>
      <c r="TCG104" s="210"/>
      <c r="TCH104" s="211"/>
      <c r="TCI104" s="209"/>
      <c r="TCK104" s="208"/>
      <c r="TCP104" s="209"/>
      <c r="TCQ104" s="209"/>
      <c r="TCR104" s="209"/>
      <c r="TCS104" s="210"/>
      <c r="TCT104" s="211"/>
      <c r="TCU104" s="209"/>
      <c r="TCW104" s="208"/>
      <c r="TDB104" s="209"/>
      <c r="TDC104" s="209"/>
      <c r="TDD104" s="209"/>
      <c r="TDE104" s="210"/>
      <c r="TDF104" s="211"/>
      <c r="TDG104" s="209"/>
      <c r="TDI104" s="208"/>
      <c r="TDN104" s="209"/>
      <c r="TDO104" s="209"/>
      <c r="TDP104" s="209"/>
      <c r="TDQ104" s="210"/>
      <c r="TDR104" s="211"/>
      <c r="TDS104" s="209"/>
      <c r="TDU104" s="208"/>
      <c r="TDZ104" s="209"/>
      <c r="TEA104" s="209"/>
      <c r="TEB104" s="209"/>
      <c r="TEC104" s="210"/>
      <c r="TED104" s="211"/>
      <c r="TEE104" s="209"/>
      <c r="TEG104" s="208"/>
      <c r="TEL104" s="209"/>
      <c r="TEM104" s="209"/>
      <c r="TEN104" s="209"/>
      <c r="TEO104" s="210"/>
      <c r="TEP104" s="211"/>
      <c r="TEQ104" s="209"/>
      <c r="TES104" s="208"/>
      <c r="TEX104" s="209"/>
      <c r="TEY104" s="209"/>
      <c r="TEZ104" s="209"/>
      <c r="TFA104" s="210"/>
      <c r="TFB104" s="211"/>
      <c r="TFC104" s="209"/>
      <c r="TFE104" s="208"/>
      <c r="TFJ104" s="209"/>
      <c r="TFK104" s="209"/>
      <c r="TFL104" s="209"/>
      <c r="TFM104" s="210"/>
      <c r="TFN104" s="211"/>
      <c r="TFO104" s="209"/>
      <c r="TFQ104" s="208"/>
      <c r="TFV104" s="209"/>
      <c r="TFW104" s="209"/>
      <c r="TFX104" s="209"/>
      <c r="TFY104" s="210"/>
      <c r="TFZ104" s="211"/>
      <c r="TGA104" s="209"/>
      <c r="TGC104" s="208"/>
      <c r="TGH104" s="209"/>
      <c r="TGI104" s="209"/>
      <c r="TGJ104" s="209"/>
      <c r="TGK104" s="210"/>
      <c r="TGL104" s="211"/>
      <c r="TGM104" s="209"/>
      <c r="TGO104" s="208"/>
      <c r="TGT104" s="209"/>
      <c r="TGU104" s="209"/>
      <c r="TGV104" s="209"/>
      <c r="TGW104" s="210"/>
      <c r="TGX104" s="211"/>
      <c r="TGY104" s="209"/>
      <c r="THA104" s="208"/>
      <c r="THF104" s="209"/>
      <c r="THG104" s="209"/>
      <c r="THH104" s="209"/>
      <c r="THI104" s="210"/>
      <c r="THJ104" s="211"/>
      <c r="THK104" s="209"/>
      <c r="THM104" s="208"/>
      <c r="THR104" s="209"/>
      <c r="THS104" s="209"/>
      <c r="THT104" s="209"/>
      <c r="THU104" s="210"/>
      <c r="THV104" s="211"/>
      <c r="THW104" s="209"/>
      <c r="THY104" s="208"/>
      <c r="TID104" s="209"/>
      <c r="TIE104" s="209"/>
      <c r="TIF104" s="209"/>
      <c r="TIG104" s="210"/>
      <c r="TIH104" s="211"/>
      <c r="TII104" s="209"/>
      <c r="TIK104" s="208"/>
      <c r="TIP104" s="209"/>
      <c r="TIQ104" s="209"/>
      <c r="TIR104" s="209"/>
      <c r="TIS104" s="210"/>
      <c r="TIT104" s="211"/>
      <c r="TIU104" s="209"/>
      <c r="TIW104" s="208"/>
      <c r="TJB104" s="209"/>
      <c r="TJC104" s="209"/>
      <c r="TJD104" s="209"/>
      <c r="TJE104" s="210"/>
      <c r="TJF104" s="211"/>
      <c r="TJG104" s="209"/>
      <c r="TJI104" s="208"/>
      <c r="TJN104" s="209"/>
      <c r="TJO104" s="209"/>
      <c r="TJP104" s="209"/>
      <c r="TJQ104" s="210"/>
      <c r="TJR104" s="211"/>
      <c r="TJS104" s="209"/>
      <c r="TJU104" s="208"/>
      <c r="TJZ104" s="209"/>
      <c r="TKA104" s="209"/>
      <c r="TKB104" s="209"/>
      <c r="TKC104" s="210"/>
      <c r="TKD104" s="211"/>
      <c r="TKE104" s="209"/>
      <c r="TKG104" s="208"/>
      <c r="TKL104" s="209"/>
      <c r="TKM104" s="209"/>
      <c r="TKN104" s="209"/>
      <c r="TKO104" s="210"/>
      <c r="TKP104" s="211"/>
      <c r="TKQ104" s="209"/>
      <c r="TKS104" s="208"/>
      <c r="TKX104" s="209"/>
      <c r="TKY104" s="209"/>
      <c r="TKZ104" s="209"/>
      <c r="TLA104" s="210"/>
      <c r="TLB104" s="211"/>
      <c r="TLC104" s="209"/>
      <c r="TLE104" s="208"/>
      <c r="TLJ104" s="209"/>
      <c r="TLK104" s="209"/>
      <c r="TLL104" s="209"/>
      <c r="TLM104" s="210"/>
      <c r="TLN104" s="211"/>
      <c r="TLO104" s="209"/>
      <c r="TLQ104" s="208"/>
      <c r="TLV104" s="209"/>
      <c r="TLW104" s="209"/>
      <c r="TLX104" s="209"/>
      <c r="TLY104" s="210"/>
      <c r="TLZ104" s="211"/>
      <c r="TMA104" s="209"/>
      <c r="TMC104" s="208"/>
      <c r="TMH104" s="209"/>
      <c r="TMI104" s="209"/>
      <c r="TMJ104" s="209"/>
      <c r="TMK104" s="210"/>
      <c r="TML104" s="211"/>
      <c r="TMM104" s="209"/>
      <c r="TMO104" s="208"/>
      <c r="TMT104" s="209"/>
      <c r="TMU104" s="209"/>
      <c r="TMV104" s="209"/>
      <c r="TMW104" s="210"/>
      <c r="TMX104" s="211"/>
      <c r="TMY104" s="209"/>
      <c r="TNA104" s="208"/>
      <c r="TNF104" s="209"/>
      <c r="TNG104" s="209"/>
      <c r="TNH104" s="209"/>
      <c r="TNI104" s="210"/>
      <c r="TNJ104" s="211"/>
      <c r="TNK104" s="209"/>
      <c r="TNM104" s="208"/>
      <c r="TNR104" s="209"/>
      <c r="TNS104" s="209"/>
      <c r="TNT104" s="209"/>
      <c r="TNU104" s="210"/>
      <c r="TNV104" s="211"/>
      <c r="TNW104" s="209"/>
      <c r="TNY104" s="208"/>
      <c r="TOD104" s="209"/>
      <c r="TOE104" s="209"/>
      <c r="TOF104" s="209"/>
      <c r="TOG104" s="210"/>
      <c r="TOH104" s="211"/>
      <c r="TOI104" s="209"/>
      <c r="TOK104" s="208"/>
      <c r="TOP104" s="209"/>
      <c r="TOQ104" s="209"/>
      <c r="TOR104" s="209"/>
      <c r="TOS104" s="210"/>
      <c r="TOT104" s="211"/>
      <c r="TOU104" s="209"/>
      <c r="TOW104" s="208"/>
      <c r="TPB104" s="209"/>
      <c r="TPC104" s="209"/>
      <c r="TPD104" s="209"/>
      <c r="TPE104" s="210"/>
      <c r="TPF104" s="211"/>
      <c r="TPG104" s="209"/>
      <c r="TPI104" s="208"/>
      <c r="TPN104" s="209"/>
      <c r="TPO104" s="209"/>
      <c r="TPP104" s="209"/>
      <c r="TPQ104" s="210"/>
      <c r="TPR104" s="211"/>
      <c r="TPS104" s="209"/>
      <c r="TPU104" s="208"/>
      <c r="TPZ104" s="209"/>
      <c r="TQA104" s="209"/>
      <c r="TQB104" s="209"/>
      <c r="TQC104" s="210"/>
      <c r="TQD104" s="211"/>
      <c r="TQE104" s="209"/>
      <c r="TQG104" s="208"/>
      <c r="TQL104" s="209"/>
      <c r="TQM104" s="209"/>
      <c r="TQN104" s="209"/>
      <c r="TQO104" s="210"/>
      <c r="TQP104" s="211"/>
      <c r="TQQ104" s="209"/>
      <c r="TQS104" s="208"/>
      <c r="TQX104" s="209"/>
      <c r="TQY104" s="209"/>
      <c r="TQZ104" s="209"/>
      <c r="TRA104" s="210"/>
      <c r="TRB104" s="211"/>
      <c r="TRC104" s="209"/>
      <c r="TRE104" s="208"/>
      <c r="TRJ104" s="209"/>
      <c r="TRK104" s="209"/>
      <c r="TRL104" s="209"/>
      <c r="TRM104" s="210"/>
      <c r="TRN104" s="211"/>
      <c r="TRO104" s="209"/>
      <c r="TRQ104" s="208"/>
      <c r="TRV104" s="209"/>
      <c r="TRW104" s="209"/>
      <c r="TRX104" s="209"/>
      <c r="TRY104" s="210"/>
      <c r="TRZ104" s="211"/>
      <c r="TSA104" s="209"/>
      <c r="TSC104" s="208"/>
      <c r="TSH104" s="209"/>
      <c r="TSI104" s="209"/>
      <c r="TSJ104" s="209"/>
      <c r="TSK104" s="210"/>
      <c r="TSL104" s="211"/>
      <c r="TSM104" s="209"/>
      <c r="TSO104" s="208"/>
      <c r="TST104" s="209"/>
      <c r="TSU104" s="209"/>
      <c r="TSV104" s="209"/>
      <c r="TSW104" s="210"/>
      <c r="TSX104" s="211"/>
      <c r="TSY104" s="209"/>
      <c r="TTA104" s="208"/>
      <c r="TTF104" s="209"/>
      <c r="TTG104" s="209"/>
      <c r="TTH104" s="209"/>
      <c r="TTI104" s="210"/>
      <c r="TTJ104" s="211"/>
      <c r="TTK104" s="209"/>
      <c r="TTM104" s="208"/>
      <c r="TTR104" s="209"/>
      <c r="TTS104" s="209"/>
      <c r="TTT104" s="209"/>
      <c r="TTU104" s="210"/>
      <c r="TTV104" s="211"/>
      <c r="TTW104" s="209"/>
      <c r="TTY104" s="208"/>
      <c r="TUD104" s="209"/>
      <c r="TUE104" s="209"/>
      <c r="TUF104" s="209"/>
      <c r="TUG104" s="210"/>
      <c r="TUH104" s="211"/>
      <c r="TUI104" s="209"/>
      <c r="TUK104" s="208"/>
      <c r="TUP104" s="209"/>
      <c r="TUQ104" s="209"/>
      <c r="TUR104" s="209"/>
      <c r="TUS104" s="210"/>
      <c r="TUT104" s="211"/>
      <c r="TUU104" s="209"/>
      <c r="TUW104" s="208"/>
      <c r="TVB104" s="209"/>
      <c r="TVC104" s="209"/>
      <c r="TVD104" s="209"/>
      <c r="TVE104" s="210"/>
      <c r="TVF104" s="211"/>
      <c r="TVG104" s="209"/>
      <c r="TVI104" s="208"/>
      <c r="TVN104" s="209"/>
      <c r="TVO104" s="209"/>
      <c r="TVP104" s="209"/>
      <c r="TVQ104" s="210"/>
      <c r="TVR104" s="211"/>
      <c r="TVS104" s="209"/>
      <c r="TVU104" s="208"/>
      <c r="TVZ104" s="209"/>
      <c r="TWA104" s="209"/>
      <c r="TWB104" s="209"/>
      <c r="TWC104" s="210"/>
      <c r="TWD104" s="211"/>
      <c r="TWE104" s="209"/>
      <c r="TWG104" s="208"/>
      <c r="TWL104" s="209"/>
      <c r="TWM104" s="209"/>
      <c r="TWN104" s="209"/>
      <c r="TWO104" s="210"/>
      <c r="TWP104" s="211"/>
      <c r="TWQ104" s="209"/>
      <c r="TWS104" s="208"/>
      <c r="TWX104" s="209"/>
      <c r="TWY104" s="209"/>
      <c r="TWZ104" s="209"/>
      <c r="TXA104" s="210"/>
      <c r="TXB104" s="211"/>
      <c r="TXC104" s="209"/>
      <c r="TXE104" s="208"/>
      <c r="TXJ104" s="209"/>
      <c r="TXK104" s="209"/>
      <c r="TXL104" s="209"/>
      <c r="TXM104" s="210"/>
      <c r="TXN104" s="211"/>
      <c r="TXO104" s="209"/>
      <c r="TXQ104" s="208"/>
      <c r="TXV104" s="209"/>
      <c r="TXW104" s="209"/>
      <c r="TXX104" s="209"/>
      <c r="TXY104" s="210"/>
      <c r="TXZ104" s="211"/>
      <c r="TYA104" s="209"/>
      <c r="TYC104" s="208"/>
      <c r="TYH104" s="209"/>
      <c r="TYI104" s="209"/>
      <c r="TYJ104" s="209"/>
      <c r="TYK104" s="210"/>
      <c r="TYL104" s="211"/>
      <c r="TYM104" s="209"/>
      <c r="TYO104" s="208"/>
      <c r="TYT104" s="209"/>
      <c r="TYU104" s="209"/>
      <c r="TYV104" s="209"/>
      <c r="TYW104" s="210"/>
      <c r="TYX104" s="211"/>
      <c r="TYY104" s="209"/>
      <c r="TZA104" s="208"/>
      <c r="TZF104" s="209"/>
      <c r="TZG104" s="209"/>
      <c r="TZH104" s="209"/>
      <c r="TZI104" s="210"/>
      <c r="TZJ104" s="211"/>
      <c r="TZK104" s="209"/>
      <c r="TZM104" s="208"/>
      <c r="TZR104" s="209"/>
      <c r="TZS104" s="209"/>
      <c r="TZT104" s="209"/>
      <c r="TZU104" s="210"/>
      <c r="TZV104" s="211"/>
      <c r="TZW104" s="209"/>
      <c r="TZY104" s="208"/>
      <c r="UAD104" s="209"/>
      <c r="UAE104" s="209"/>
      <c r="UAF104" s="209"/>
      <c r="UAG104" s="210"/>
      <c r="UAH104" s="211"/>
      <c r="UAI104" s="209"/>
      <c r="UAK104" s="208"/>
      <c r="UAP104" s="209"/>
      <c r="UAQ104" s="209"/>
      <c r="UAR104" s="209"/>
      <c r="UAS104" s="210"/>
      <c r="UAT104" s="211"/>
      <c r="UAU104" s="209"/>
      <c r="UAW104" s="208"/>
      <c r="UBB104" s="209"/>
      <c r="UBC104" s="209"/>
      <c r="UBD104" s="209"/>
      <c r="UBE104" s="210"/>
      <c r="UBF104" s="211"/>
      <c r="UBG104" s="209"/>
      <c r="UBI104" s="208"/>
      <c r="UBN104" s="209"/>
      <c r="UBO104" s="209"/>
      <c r="UBP104" s="209"/>
      <c r="UBQ104" s="210"/>
      <c r="UBR104" s="211"/>
      <c r="UBS104" s="209"/>
      <c r="UBU104" s="208"/>
      <c r="UBZ104" s="209"/>
      <c r="UCA104" s="209"/>
      <c r="UCB104" s="209"/>
      <c r="UCC104" s="210"/>
      <c r="UCD104" s="211"/>
      <c r="UCE104" s="209"/>
      <c r="UCG104" s="208"/>
      <c r="UCL104" s="209"/>
      <c r="UCM104" s="209"/>
      <c r="UCN104" s="209"/>
      <c r="UCO104" s="210"/>
      <c r="UCP104" s="211"/>
      <c r="UCQ104" s="209"/>
      <c r="UCS104" s="208"/>
      <c r="UCX104" s="209"/>
      <c r="UCY104" s="209"/>
      <c r="UCZ104" s="209"/>
      <c r="UDA104" s="210"/>
      <c r="UDB104" s="211"/>
      <c r="UDC104" s="209"/>
      <c r="UDE104" s="208"/>
      <c r="UDJ104" s="209"/>
      <c r="UDK104" s="209"/>
      <c r="UDL104" s="209"/>
      <c r="UDM104" s="210"/>
      <c r="UDN104" s="211"/>
      <c r="UDO104" s="209"/>
      <c r="UDQ104" s="208"/>
      <c r="UDV104" s="209"/>
      <c r="UDW104" s="209"/>
      <c r="UDX104" s="209"/>
      <c r="UDY104" s="210"/>
      <c r="UDZ104" s="211"/>
      <c r="UEA104" s="209"/>
      <c r="UEC104" s="208"/>
      <c r="UEH104" s="209"/>
      <c r="UEI104" s="209"/>
      <c r="UEJ104" s="209"/>
      <c r="UEK104" s="210"/>
      <c r="UEL104" s="211"/>
      <c r="UEM104" s="209"/>
      <c r="UEO104" s="208"/>
      <c r="UET104" s="209"/>
      <c r="UEU104" s="209"/>
      <c r="UEV104" s="209"/>
      <c r="UEW104" s="210"/>
      <c r="UEX104" s="211"/>
      <c r="UEY104" s="209"/>
      <c r="UFA104" s="208"/>
      <c r="UFF104" s="209"/>
      <c r="UFG104" s="209"/>
      <c r="UFH104" s="209"/>
      <c r="UFI104" s="210"/>
      <c r="UFJ104" s="211"/>
      <c r="UFK104" s="209"/>
      <c r="UFM104" s="208"/>
      <c r="UFR104" s="209"/>
      <c r="UFS104" s="209"/>
      <c r="UFT104" s="209"/>
      <c r="UFU104" s="210"/>
      <c r="UFV104" s="211"/>
      <c r="UFW104" s="209"/>
      <c r="UFY104" s="208"/>
      <c r="UGD104" s="209"/>
      <c r="UGE104" s="209"/>
      <c r="UGF104" s="209"/>
      <c r="UGG104" s="210"/>
      <c r="UGH104" s="211"/>
      <c r="UGI104" s="209"/>
      <c r="UGK104" s="208"/>
      <c r="UGP104" s="209"/>
      <c r="UGQ104" s="209"/>
      <c r="UGR104" s="209"/>
      <c r="UGS104" s="210"/>
      <c r="UGT104" s="211"/>
      <c r="UGU104" s="209"/>
      <c r="UGW104" s="208"/>
      <c r="UHB104" s="209"/>
      <c r="UHC104" s="209"/>
      <c r="UHD104" s="209"/>
      <c r="UHE104" s="210"/>
      <c r="UHF104" s="211"/>
      <c r="UHG104" s="209"/>
      <c r="UHI104" s="208"/>
      <c r="UHN104" s="209"/>
      <c r="UHO104" s="209"/>
      <c r="UHP104" s="209"/>
      <c r="UHQ104" s="210"/>
      <c r="UHR104" s="211"/>
      <c r="UHS104" s="209"/>
      <c r="UHU104" s="208"/>
      <c r="UHZ104" s="209"/>
      <c r="UIA104" s="209"/>
      <c r="UIB104" s="209"/>
      <c r="UIC104" s="210"/>
      <c r="UID104" s="211"/>
      <c r="UIE104" s="209"/>
      <c r="UIG104" s="208"/>
      <c r="UIL104" s="209"/>
      <c r="UIM104" s="209"/>
      <c r="UIN104" s="209"/>
      <c r="UIO104" s="210"/>
      <c r="UIP104" s="211"/>
      <c r="UIQ104" s="209"/>
      <c r="UIS104" s="208"/>
      <c r="UIX104" s="209"/>
      <c r="UIY104" s="209"/>
      <c r="UIZ104" s="209"/>
      <c r="UJA104" s="210"/>
      <c r="UJB104" s="211"/>
      <c r="UJC104" s="209"/>
      <c r="UJE104" s="208"/>
      <c r="UJJ104" s="209"/>
      <c r="UJK104" s="209"/>
      <c r="UJL104" s="209"/>
      <c r="UJM104" s="210"/>
      <c r="UJN104" s="211"/>
      <c r="UJO104" s="209"/>
      <c r="UJQ104" s="208"/>
      <c r="UJV104" s="209"/>
      <c r="UJW104" s="209"/>
      <c r="UJX104" s="209"/>
      <c r="UJY104" s="210"/>
      <c r="UJZ104" s="211"/>
      <c r="UKA104" s="209"/>
      <c r="UKC104" s="208"/>
      <c r="UKH104" s="209"/>
      <c r="UKI104" s="209"/>
      <c r="UKJ104" s="209"/>
      <c r="UKK104" s="210"/>
      <c r="UKL104" s="211"/>
      <c r="UKM104" s="209"/>
      <c r="UKO104" s="208"/>
      <c r="UKT104" s="209"/>
      <c r="UKU104" s="209"/>
      <c r="UKV104" s="209"/>
      <c r="UKW104" s="210"/>
      <c r="UKX104" s="211"/>
      <c r="UKY104" s="209"/>
      <c r="ULA104" s="208"/>
      <c r="ULF104" s="209"/>
      <c r="ULG104" s="209"/>
      <c r="ULH104" s="209"/>
      <c r="ULI104" s="210"/>
      <c r="ULJ104" s="211"/>
      <c r="ULK104" s="209"/>
      <c r="ULM104" s="208"/>
      <c r="ULR104" s="209"/>
      <c r="ULS104" s="209"/>
      <c r="ULT104" s="209"/>
      <c r="ULU104" s="210"/>
      <c r="ULV104" s="211"/>
      <c r="ULW104" s="209"/>
      <c r="ULY104" s="208"/>
      <c r="UMD104" s="209"/>
      <c r="UME104" s="209"/>
      <c r="UMF104" s="209"/>
      <c r="UMG104" s="210"/>
      <c r="UMH104" s="211"/>
      <c r="UMI104" s="209"/>
      <c r="UMK104" s="208"/>
      <c r="UMP104" s="209"/>
      <c r="UMQ104" s="209"/>
      <c r="UMR104" s="209"/>
      <c r="UMS104" s="210"/>
      <c r="UMT104" s="211"/>
      <c r="UMU104" s="209"/>
      <c r="UMW104" s="208"/>
      <c r="UNB104" s="209"/>
      <c r="UNC104" s="209"/>
      <c r="UND104" s="209"/>
      <c r="UNE104" s="210"/>
      <c r="UNF104" s="211"/>
      <c r="UNG104" s="209"/>
      <c r="UNI104" s="208"/>
      <c r="UNN104" s="209"/>
      <c r="UNO104" s="209"/>
      <c r="UNP104" s="209"/>
      <c r="UNQ104" s="210"/>
      <c r="UNR104" s="211"/>
      <c r="UNS104" s="209"/>
      <c r="UNU104" s="208"/>
      <c r="UNZ104" s="209"/>
      <c r="UOA104" s="209"/>
      <c r="UOB104" s="209"/>
      <c r="UOC104" s="210"/>
      <c r="UOD104" s="211"/>
      <c r="UOE104" s="209"/>
      <c r="UOG104" s="208"/>
      <c r="UOL104" s="209"/>
      <c r="UOM104" s="209"/>
      <c r="UON104" s="209"/>
      <c r="UOO104" s="210"/>
      <c r="UOP104" s="211"/>
      <c r="UOQ104" s="209"/>
      <c r="UOS104" s="208"/>
      <c r="UOX104" s="209"/>
      <c r="UOY104" s="209"/>
      <c r="UOZ104" s="209"/>
      <c r="UPA104" s="210"/>
      <c r="UPB104" s="211"/>
      <c r="UPC104" s="209"/>
      <c r="UPE104" s="208"/>
      <c r="UPJ104" s="209"/>
      <c r="UPK104" s="209"/>
      <c r="UPL104" s="209"/>
      <c r="UPM104" s="210"/>
      <c r="UPN104" s="211"/>
      <c r="UPO104" s="209"/>
      <c r="UPQ104" s="208"/>
      <c r="UPV104" s="209"/>
      <c r="UPW104" s="209"/>
      <c r="UPX104" s="209"/>
      <c r="UPY104" s="210"/>
      <c r="UPZ104" s="211"/>
      <c r="UQA104" s="209"/>
      <c r="UQC104" s="208"/>
      <c r="UQH104" s="209"/>
      <c r="UQI104" s="209"/>
      <c r="UQJ104" s="209"/>
      <c r="UQK104" s="210"/>
      <c r="UQL104" s="211"/>
      <c r="UQM104" s="209"/>
      <c r="UQO104" s="208"/>
      <c r="UQT104" s="209"/>
      <c r="UQU104" s="209"/>
      <c r="UQV104" s="209"/>
      <c r="UQW104" s="210"/>
      <c r="UQX104" s="211"/>
      <c r="UQY104" s="209"/>
      <c r="URA104" s="208"/>
      <c r="URF104" s="209"/>
      <c r="URG104" s="209"/>
      <c r="URH104" s="209"/>
      <c r="URI104" s="210"/>
      <c r="URJ104" s="211"/>
      <c r="URK104" s="209"/>
      <c r="URM104" s="208"/>
      <c r="URR104" s="209"/>
      <c r="URS104" s="209"/>
      <c r="URT104" s="209"/>
      <c r="URU104" s="210"/>
      <c r="URV104" s="211"/>
      <c r="URW104" s="209"/>
      <c r="URY104" s="208"/>
      <c r="USD104" s="209"/>
      <c r="USE104" s="209"/>
      <c r="USF104" s="209"/>
      <c r="USG104" s="210"/>
      <c r="USH104" s="211"/>
      <c r="USI104" s="209"/>
      <c r="USK104" s="208"/>
      <c r="USP104" s="209"/>
      <c r="USQ104" s="209"/>
      <c r="USR104" s="209"/>
      <c r="USS104" s="210"/>
      <c r="UST104" s="211"/>
      <c r="USU104" s="209"/>
      <c r="USW104" s="208"/>
      <c r="UTB104" s="209"/>
      <c r="UTC104" s="209"/>
      <c r="UTD104" s="209"/>
      <c r="UTE104" s="210"/>
      <c r="UTF104" s="211"/>
      <c r="UTG104" s="209"/>
      <c r="UTI104" s="208"/>
      <c r="UTN104" s="209"/>
      <c r="UTO104" s="209"/>
      <c r="UTP104" s="209"/>
      <c r="UTQ104" s="210"/>
      <c r="UTR104" s="211"/>
      <c r="UTS104" s="209"/>
      <c r="UTU104" s="208"/>
      <c r="UTZ104" s="209"/>
      <c r="UUA104" s="209"/>
      <c r="UUB104" s="209"/>
      <c r="UUC104" s="210"/>
      <c r="UUD104" s="211"/>
      <c r="UUE104" s="209"/>
      <c r="UUG104" s="208"/>
      <c r="UUL104" s="209"/>
      <c r="UUM104" s="209"/>
      <c r="UUN104" s="209"/>
      <c r="UUO104" s="210"/>
      <c r="UUP104" s="211"/>
      <c r="UUQ104" s="209"/>
      <c r="UUS104" s="208"/>
      <c r="UUX104" s="209"/>
      <c r="UUY104" s="209"/>
      <c r="UUZ104" s="209"/>
      <c r="UVA104" s="210"/>
      <c r="UVB104" s="211"/>
      <c r="UVC104" s="209"/>
      <c r="UVE104" s="208"/>
      <c r="UVJ104" s="209"/>
      <c r="UVK104" s="209"/>
      <c r="UVL104" s="209"/>
      <c r="UVM104" s="210"/>
      <c r="UVN104" s="211"/>
      <c r="UVO104" s="209"/>
      <c r="UVQ104" s="208"/>
      <c r="UVV104" s="209"/>
      <c r="UVW104" s="209"/>
      <c r="UVX104" s="209"/>
      <c r="UVY104" s="210"/>
      <c r="UVZ104" s="211"/>
      <c r="UWA104" s="209"/>
      <c r="UWC104" s="208"/>
      <c r="UWH104" s="209"/>
      <c r="UWI104" s="209"/>
      <c r="UWJ104" s="209"/>
      <c r="UWK104" s="210"/>
      <c r="UWL104" s="211"/>
      <c r="UWM104" s="209"/>
      <c r="UWO104" s="208"/>
      <c r="UWT104" s="209"/>
      <c r="UWU104" s="209"/>
      <c r="UWV104" s="209"/>
      <c r="UWW104" s="210"/>
      <c r="UWX104" s="211"/>
      <c r="UWY104" s="209"/>
      <c r="UXA104" s="208"/>
      <c r="UXF104" s="209"/>
      <c r="UXG104" s="209"/>
      <c r="UXH104" s="209"/>
      <c r="UXI104" s="210"/>
      <c r="UXJ104" s="211"/>
      <c r="UXK104" s="209"/>
      <c r="UXM104" s="208"/>
      <c r="UXR104" s="209"/>
      <c r="UXS104" s="209"/>
      <c r="UXT104" s="209"/>
      <c r="UXU104" s="210"/>
      <c r="UXV104" s="211"/>
      <c r="UXW104" s="209"/>
      <c r="UXY104" s="208"/>
      <c r="UYD104" s="209"/>
      <c r="UYE104" s="209"/>
      <c r="UYF104" s="209"/>
      <c r="UYG104" s="210"/>
      <c r="UYH104" s="211"/>
      <c r="UYI104" s="209"/>
      <c r="UYK104" s="208"/>
      <c r="UYP104" s="209"/>
      <c r="UYQ104" s="209"/>
      <c r="UYR104" s="209"/>
      <c r="UYS104" s="210"/>
      <c r="UYT104" s="211"/>
      <c r="UYU104" s="209"/>
      <c r="UYW104" s="208"/>
      <c r="UZB104" s="209"/>
      <c r="UZC104" s="209"/>
      <c r="UZD104" s="209"/>
      <c r="UZE104" s="210"/>
      <c r="UZF104" s="211"/>
      <c r="UZG104" s="209"/>
      <c r="UZI104" s="208"/>
      <c r="UZN104" s="209"/>
      <c r="UZO104" s="209"/>
      <c r="UZP104" s="209"/>
      <c r="UZQ104" s="210"/>
      <c r="UZR104" s="211"/>
      <c r="UZS104" s="209"/>
      <c r="UZU104" s="208"/>
      <c r="UZZ104" s="209"/>
      <c r="VAA104" s="209"/>
      <c r="VAB104" s="209"/>
      <c r="VAC104" s="210"/>
      <c r="VAD104" s="211"/>
      <c r="VAE104" s="209"/>
      <c r="VAG104" s="208"/>
      <c r="VAL104" s="209"/>
      <c r="VAM104" s="209"/>
      <c r="VAN104" s="209"/>
      <c r="VAO104" s="210"/>
      <c r="VAP104" s="211"/>
      <c r="VAQ104" s="209"/>
      <c r="VAS104" s="208"/>
      <c r="VAX104" s="209"/>
      <c r="VAY104" s="209"/>
      <c r="VAZ104" s="209"/>
      <c r="VBA104" s="210"/>
      <c r="VBB104" s="211"/>
      <c r="VBC104" s="209"/>
      <c r="VBE104" s="208"/>
      <c r="VBJ104" s="209"/>
      <c r="VBK104" s="209"/>
      <c r="VBL104" s="209"/>
      <c r="VBM104" s="210"/>
      <c r="VBN104" s="211"/>
      <c r="VBO104" s="209"/>
      <c r="VBQ104" s="208"/>
      <c r="VBV104" s="209"/>
      <c r="VBW104" s="209"/>
      <c r="VBX104" s="209"/>
      <c r="VBY104" s="210"/>
      <c r="VBZ104" s="211"/>
      <c r="VCA104" s="209"/>
      <c r="VCC104" s="208"/>
      <c r="VCH104" s="209"/>
      <c r="VCI104" s="209"/>
      <c r="VCJ104" s="209"/>
      <c r="VCK104" s="210"/>
      <c r="VCL104" s="211"/>
      <c r="VCM104" s="209"/>
      <c r="VCO104" s="208"/>
      <c r="VCT104" s="209"/>
      <c r="VCU104" s="209"/>
      <c r="VCV104" s="209"/>
      <c r="VCW104" s="210"/>
      <c r="VCX104" s="211"/>
      <c r="VCY104" s="209"/>
      <c r="VDA104" s="208"/>
      <c r="VDF104" s="209"/>
      <c r="VDG104" s="209"/>
      <c r="VDH104" s="209"/>
      <c r="VDI104" s="210"/>
      <c r="VDJ104" s="211"/>
      <c r="VDK104" s="209"/>
      <c r="VDM104" s="208"/>
      <c r="VDR104" s="209"/>
      <c r="VDS104" s="209"/>
      <c r="VDT104" s="209"/>
      <c r="VDU104" s="210"/>
      <c r="VDV104" s="211"/>
      <c r="VDW104" s="209"/>
      <c r="VDY104" s="208"/>
      <c r="VED104" s="209"/>
      <c r="VEE104" s="209"/>
      <c r="VEF104" s="209"/>
      <c r="VEG104" s="210"/>
      <c r="VEH104" s="211"/>
      <c r="VEI104" s="209"/>
      <c r="VEK104" s="208"/>
      <c r="VEP104" s="209"/>
      <c r="VEQ104" s="209"/>
      <c r="VER104" s="209"/>
      <c r="VES104" s="210"/>
      <c r="VET104" s="211"/>
      <c r="VEU104" s="209"/>
      <c r="VEW104" s="208"/>
      <c r="VFB104" s="209"/>
      <c r="VFC104" s="209"/>
      <c r="VFD104" s="209"/>
      <c r="VFE104" s="210"/>
      <c r="VFF104" s="211"/>
      <c r="VFG104" s="209"/>
      <c r="VFI104" s="208"/>
      <c r="VFN104" s="209"/>
      <c r="VFO104" s="209"/>
      <c r="VFP104" s="209"/>
      <c r="VFQ104" s="210"/>
      <c r="VFR104" s="211"/>
      <c r="VFS104" s="209"/>
      <c r="VFU104" s="208"/>
      <c r="VFZ104" s="209"/>
      <c r="VGA104" s="209"/>
      <c r="VGB104" s="209"/>
      <c r="VGC104" s="210"/>
      <c r="VGD104" s="211"/>
      <c r="VGE104" s="209"/>
      <c r="VGG104" s="208"/>
      <c r="VGL104" s="209"/>
      <c r="VGM104" s="209"/>
      <c r="VGN104" s="209"/>
      <c r="VGO104" s="210"/>
      <c r="VGP104" s="211"/>
      <c r="VGQ104" s="209"/>
      <c r="VGS104" s="208"/>
      <c r="VGX104" s="209"/>
      <c r="VGY104" s="209"/>
      <c r="VGZ104" s="209"/>
      <c r="VHA104" s="210"/>
      <c r="VHB104" s="211"/>
      <c r="VHC104" s="209"/>
      <c r="VHE104" s="208"/>
      <c r="VHJ104" s="209"/>
      <c r="VHK104" s="209"/>
      <c r="VHL104" s="209"/>
      <c r="VHM104" s="210"/>
      <c r="VHN104" s="211"/>
      <c r="VHO104" s="209"/>
      <c r="VHQ104" s="208"/>
      <c r="VHV104" s="209"/>
      <c r="VHW104" s="209"/>
      <c r="VHX104" s="209"/>
      <c r="VHY104" s="210"/>
      <c r="VHZ104" s="211"/>
      <c r="VIA104" s="209"/>
      <c r="VIC104" s="208"/>
      <c r="VIH104" s="209"/>
      <c r="VII104" s="209"/>
      <c r="VIJ104" s="209"/>
      <c r="VIK104" s="210"/>
      <c r="VIL104" s="211"/>
      <c r="VIM104" s="209"/>
      <c r="VIO104" s="208"/>
      <c r="VIT104" s="209"/>
      <c r="VIU104" s="209"/>
      <c r="VIV104" s="209"/>
      <c r="VIW104" s="210"/>
      <c r="VIX104" s="211"/>
      <c r="VIY104" s="209"/>
      <c r="VJA104" s="208"/>
      <c r="VJF104" s="209"/>
      <c r="VJG104" s="209"/>
      <c r="VJH104" s="209"/>
      <c r="VJI104" s="210"/>
      <c r="VJJ104" s="211"/>
      <c r="VJK104" s="209"/>
      <c r="VJM104" s="208"/>
      <c r="VJR104" s="209"/>
      <c r="VJS104" s="209"/>
      <c r="VJT104" s="209"/>
      <c r="VJU104" s="210"/>
      <c r="VJV104" s="211"/>
      <c r="VJW104" s="209"/>
      <c r="VJY104" s="208"/>
      <c r="VKD104" s="209"/>
      <c r="VKE104" s="209"/>
      <c r="VKF104" s="209"/>
      <c r="VKG104" s="210"/>
      <c r="VKH104" s="211"/>
      <c r="VKI104" s="209"/>
      <c r="VKK104" s="208"/>
      <c r="VKP104" s="209"/>
      <c r="VKQ104" s="209"/>
      <c r="VKR104" s="209"/>
      <c r="VKS104" s="210"/>
      <c r="VKT104" s="211"/>
      <c r="VKU104" s="209"/>
      <c r="VKW104" s="208"/>
      <c r="VLB104" s="209"/>
      <c r="VLC104" s="209"/>
      <c r="VLD104" s="209"/>
      <c r="VLE104" s="210"/>
      <c r="VLF104" s="211"/>
      <c r="VLG104" s="209"/>
      <c r="VLI104" s="208"/>
      <c r="VLN104" s="209"/>
      <c r="VLO104" s="209"/>
      <c r="VLP104" s="209"/>
      <c r="VLQ104" s="210"/>
      <c r="VLR104" s="211"/>
      <c r="VLS104" s="209"/>
      <c r="VLU104" s="208"/>
      <c r="VLZ104" s="209"/>
      <c r="VMA104" s="209"/>
      <c r="VMB104" s="209"/>
      <c r="VMC104" s="210"/>
      <c r="VMD104" s="211"/>
      <c r="VME104" s="209"/>
      <c r="VMG104" s="208"/>
      <c r="VML104" s="209"/>
      <c r="VMM104" s="209"/>
      <c r="VMN104" s="209"/>
      <c r="VMO104" s="210"/>
      <c r="VMP104" s="211"/>
      <c r="VMQ104" s="209"/>
      <c r="VMS104" s="208"/>
      <c r="VMX104" s="209"/>
      <c r="VMY104" s="209"/>
      <c r="VMZ104" s="209"/>
      <c r="VNA104" s="210"/>
      <c r="VNB104" s="211"/>
      <c r="VNC104" s="209"/>
      <c r="VNE104" s="208"/>
      <c r="VNJ104" s="209"/>
      <c r="VNK104" s="209"/>
      <c r="VNL104" s="209"/>
      <c r="VNM104" s="210"/>
      <c r="VNN104" s="211"/>
      <c r="VNO104" s="209"/>
      <c r="VNQ104" s="208"/>
      <c r="VNV104" s="209"/>
      <c r="VNW104" s="209"/>
      <c r="VNX104" s="209"/>
      <c r="VNY104" s="210"/>
      <c r="VNZ104" s="211"/>
      <c r="VOA104" s="209"/>
      <c r="VOC104" s="208"/>
      <c r="VOH104" s="209"/>
      <c r="VOI104" s="209"/>
      <c r="VOJ104" s="209"/>
      <c r="VOK104" s="210"/>
      <c r="VOL104" s="211"/>
      <c r="VOM104" s="209"/>
      <c r="VOO104" s="208"/>
      <c r="VOT104" s="209"/>
      <c r="VOU104" s="209"/>
      <c r="VOV104" s="209"/>
      <c r="VOW104" s="210"/>
      <c r="VOX104" s="211"/>
      <c r="VOY104" s="209"/>
      <c r="VPA104" s="208"/>
      <c r="VPF104" s="209"/>
      <c r="VPG104" s="209"/>
      <c r="VPH104" s="209"/>
      <c r="VPI104" s="210"/>
      <c r="VPJ104" s="211"/>
      <c r="VPK104" s="209"/>
      <c r="VPM104" s="208"/>
      <c r="VPR104" s="209"/>
      <c r="VPS104" s="209"/>
      <c r="VPT104" s="209"/>
      <c r="VPU104" s="210"/>
      <c r="VPV104" s="211"/>
      <c r="VPW104" s="209"/>
      <c r="VPY104" s="208"/>
      <c r="VQD104" s="209"/>
      <c r="VQE104" s="209"/>
      <c r="VQF104" s="209"/>
      <c r="VQG104" s="210"/>
      <c r="VQH104" s="211"/>
      <c r="VQI104" s="209"/>
      <c r="VQK104" s="208"/>
      <c r="VQP104" s="209"/>
      <c r="VQQ104" s="209"/>
      <c r="VQR104" s="209"/>
      <c r="VQS104" s="210"/>
      <c r="VQT104" s="211"/>
      <c r="VQU104" s="209"/>
      <c r="VQW104" s="208"/>
      <c r="VRB104" s="209"/>
      <c r="VRC104" s="209"/>
      <c r="VRD104" s="209"/>
      <c r="VRE104" s="210"/>
      <c r="VRF104" s="211"/>
      <c r="VRG104" s="209"/>
      <c r="VRI104" s="208"/>
      <c r="VRN104" s="209"/>
      <c r="VRO104" s="209"/>
      <c r="VRP104" s="209"/>
      <c r="VRQ104" s="210"/>
      <c r="VRR104" s="211"/>
      <c r="VRS104" s="209"/>
      <c r="VRU104" s="208"/>
      <c r="VRZ104" s="209"/>
      <c r="VSA104" s="209"/>
      <c r="VSB104" s="209"/>
      <c r="VSC104" s="210"/>
      <c r="VSD104" s="211"/>
      <c r="VSE104" s="209"/>
      <c r="VSG104" s="208"/>
      <c r="VSL104" s="209"/>
      <c r="VSM104" s="209"/>
      <c r="VSN104" s="209"/>
      <c r="VSO104" s="210"/>
      <c r="VSP104" s="211"/>
      <c r="VSQ104" s="209"/>
      <c r="VSS104" s="208"/>
      <c r="VSX104" s="209"/>
      <c r="VSY104" s="209"/>
      <c r="VSZ104" s="209"/>
      <c r="VTA104" s="210"/>
      <c r="VTB104" s="211"/>
      <c r="VTC104" s="209"/>
      <c r="VTE104" s="208"/>
      <c r="VTJ104" s="209"/>
      <c r="VTK104" s="209"/>
      <c r="VTL104" s="209"/>
      <c r="VTM104" s="210"/>
      <c r="VTN104" s="211"/>
      <c r="VTO104" s="209"/>
      <c r="VTQ104" s="208"/>
      <c r="VTV104" s="209"/>
      <c r="VTW104" s="209"/>
      <c r="VTX104" s="209"/>
      <c r="VTY104" s="210"/>
      <c r="VTZ104" s="211"/>
      <c r="VUA104" s="209"/>
      <c r="VUC104" s="208"/>
      <c r="VUH104" s="209"/>
      <c r="VUI104" s="209"/>
      <c r="VUJ104" s="209"/>
      <c r="VUK104" s="210"/>
      <c r="VUL104" s="211"/>
      <c r="VUM104" s="209"/>
      <c r="VUO104" s="208"/>
      <c r="VUT104" s="209"/>
      <c r="VUU104" s="209"/>
      <c r="VUV104" s="209"/>
      <c r="VUW104" s="210"/>
      <c r="VUX104" s="211"/>
      <c r="VUY104" s="209"/>
      <c r="VVA104" s="208"/>
      <c r="VVF104" s="209"/>
      <c r="VVG104" s="209"/>
      <c r="VVH104" s="209"/>
      <c r="VVI104" s="210"/>
      <c r="VVJ104" s="211"/>
      <c r="VVK104" s="209"/>
      <c r="VVM104" s="208"/>
      <c r="VVR104" s="209"/>
      <c r="VVS104" s="209"/>
      <c r="VVT104" s="209"/>
      <c r="VVU104" s="210"/>
      <c r="VVV104" s="211"/>
      <c r="VVW104" s="209"/>
      <c r="VVY104" s="208"/>
      <c r="VWD104" s="209"/>
      <c r="VWE104" s="209"/>
      <c r="VWF104" s="209"/>
      <c r="VWG104" s="210"/>
      <c r="VWH104" s="211"/>
      <c r="VWI104" s="209"/>
      <c r="VWK104" s="208"/>
      <c r="VWP104" s="209"/>
      <c r="VWQ104" s="209"/>
      <c r="VWR104" s="209"/>
      <c r="VWS104" s="210"/>
      <c r="VWT104" s="211"/>
      <c r="VWU104" s="209"/>
      <c r="VWW104" s="208"/>
      <c r="VXB104" s="209"/>
      <c r="VXC104" s="209"/>
      <c r="VXD104" s="209"/>
      <c r="VXE104" s="210"/>
      <c r="VXF104" s="211"/>
      <c r="VXG104" s="209"/>
      <c r="VXI104" s="208"/>
      <c r="VXN104" s="209"/>
      <c r="VXO104" s="209"/>
      <c r="VXP104" s="209"/>
      <c r="VXQ104" s="210"/>
      <c r="VXR104" s="211"/>
      <c r="VXS104" s="209"/>
      <c r="VXU104" s="208"/>
      <c r="VXZ104" s="209"/>
      <c r="VYA104" s="209"/>
      <c r="VYB104" s="209"/>
      <c r="VYC104" s="210"/>
      <c r="VYD104" s="211"/>
      <c r="VYE104" s="209"/>
      <c r="VYG104" s="208"/>
      <c r="VYL104" s="209"/>
      <c r="VYM104" s="209"/>
      <c r="VYN104" s="209"/>
      <c r="VYO104" s="210"/>
      <c r="VYP104" s="211"/>
      <c r="VYQ104" s="209"/>
      <c r="VYS104" s="208"/>
      <c r="VYX104" s="209"/>
      <c r="VYY104" s="209"/>
      <c r="VYZ104" s="209"/>
      <c r="VZA104" s="210"/>
      <c r="VZB104" s="211"/>
      <c r="VZC104" s="209"/>
      <c r="VZE104" s="208"/>
      <c r="VZJ104" s="209"/>
      <c r="VZK104" s="209"/>
      <c r="VZL104" s="209"/>
      <c r="VZM104" s="210"/>
      <c r="VZN104" s="211"/>
      <c r="VZO104" s="209"/>
      <c r="VZQ104" s="208"/>
      <c r="VZV104" s="209"/>
      <c r="VZW104" s="209"/>
      <c r="VZX104" s="209"/>
      <c r="VZY104" s="210"/>
      <c r="VZZ104" s="211"/>
      <c r="WAA104" s="209"/>
      <c r="WAC104" s="208"/>
      <c r="WAH104" s="209"/>
      <c r="WAI104" s="209"/>
      <c r="WAJ104" s="209"/>
      <c r="WAK104" s="210"/>
      <c r="WAL104" s="211"/>
      <c r="WAM104" s="209"/>
      <c r="WAO104" s="208"/>
      <c r="WAT104" s="209"/>
      <c r="WAU104" s="209"/>
      <c r="WAV104" s="209"/>
      <c r="WAW104" s="210"/>
      <c r="WAX104" s="211"/>
      <c r="WAY104" s="209"/>
      <c r="WBA104" s="208"/>
      <c r="WBF104" s="209"/>
      <c r="WBG104" s="209"/>
      <c r="WBH104" s="209"/>
      <c r="WBI104" s="210"/>
      <c r="WBJ104" s="211"/>
      <c r="WBK104" s="209"/>
      <c r="WBM104" s="208"/>
      <c r="WBR104" s="209"/>
      <c r="WBS104" s="209"/>
      <c r="WBT104" s="209"/>
      <c r="WBU104" s="210"/>
      <c r="WBV104" s="211"/>
      <c r="WBW104" s="209"/>
      <c r="WBY104" s="208"/>
      <c r="WCD104" s="209"/>
      <c r="WCE104" s="209"/>
      <c r="WCF104" s="209"/>
      <c r="WCG104" s="210"/>
      <c r="WCH104" s="211"/>
      <c r="WCI104" s="209"/>
      <c r="WCK104" s="208"/>
      <c r="WCP104" s="209"/>
      <c r="WCQ104" s="209"/>
      <c r="WCR104" s="209"/>
      <c r="WCS104" s="210"/>
      <c r="WCT104" s="211"/>
      <c r="WCU104" s="209"/>
      <c r="WCW104" s="208"/>
      <c r="WDB104" s="209"/>
      <c r="WDC104" s="209"/>
      <c r="WDD104" s="209"/>
      <c r="WDE104" s="210"/>
      <c r="WDF104" s="211"/>
      <c r="WDG104" s="209"/>
      <c r="WDI104" s="208"/>
      <c r="WDN104" s="209"/>
      <c r="WDO104" s="209"/>
      <c r="WDP104" s="209"/>
      <c r="WDQ104" s="210"/>
      <c r="WDR104" s="211"/>
      <c r="WDS104" s="209"/>
      <c r="WDU104" s="208"/>
      <c r="WDZ104" s="209"/>
      <c r="WEA104" s="209"/>
      <c r="WEB104" s="209"/>
      <c r="WEC104" s="210"/>
      <c r="WED104" s="211"/>
      <c r="WEE104" s="209"/>
      <c r="WEG104" s="208"/>
      <c r="WEL104" s="209"/>
      <c r="WEM104" s="209"/>
      <c r="WEN104" s="209"/>
      <c r="WEO104" s="210"/>
      <c r="WEP104" s="211"/>
      <c r="WEQ104" s="209"/>
      <c r="WES104" s="208"/>
      <c r="WEX104" s="209"/>
      <c r="WEY104" s="209"/>
      <c r="WEZ104" s="209"/>
      <c r="WFA104" s="210"/>
      <c r="WFB104" s="211"/>
      <c r="WFC104" s="209"/>
      <c r="WFE104" s="208"/>
      <c r="WFJ104" s="209"/>
      <c r="WFK104" s="209"/>
      <c r="WFL104" s="209"/>
      <c r="WFM104" s="210"/>
      <c r="WFN104" s="211"/>
      <c r="WFO104" s="209"/>
      <c r="WFQ104" s="208"/>
      <c r="WFV104" s="209"/>
      <c r="WFW104" s="209"/>
      <c r="WFX104" s="209"/>
      <c r="WFY104" s="210"/>
      <c r="WFZ104" s="211"/>
      <c r="WGA104" s="209"/>
      <c r="WGC104" s="208"/>
      <c r="WGH104" s="209"/>
      <c r="WGI104" s="209"/>
      <c r="WGJ104" s="209"/>
      <c r="WGK104" s="210"/>
      <c r="WGL104" s="211"/>
      <c r="WGM104" s="209"/>
      <c r="WGO104" s="208"/>
      <c r="WGT104" s="209"/>
      <c r="WGU104" s="209"/>
      <c r="WGV104" s="209"/>
      <c r="WGW104" s="210"/>
      <c r="WGX104" s="211"/>
      <c r="WGY104" s="209"/>
      <c r="WHA104" s="208"/>
      <c r="WHF104" s="209"/>
      <c r="WHG104" s="209"/>
      <c r="WHH104" s="209"/>
      <c r="WHI104" s="210"/>
      <c r="WHJ104" s="211"/>
      <c r="WHK104" s="209"/>
      <c r="WHM104" s="208"/>
      <c r="WHR104" s="209"/>
      <c r="WHS104" s="209"/>
      <c r="WHT104" s="209"/>
      <c r="WHU104" s="210"/>
      <c r="WHV104" s="211"/>
      <c r="WHW104" s="209"/>
      <c r="WHY104" s="208"/>
      <c r="WID104" s="209"/>
      <c r="WIE104" s="209"/>
      <c r="WIF104" s="209"/>
      <c r="WIG104" s="210"/>
      <c r="WIH104" s="211"/>
      <c r="WII104" s="209"/>
      <c r="WIK104" s="208"/>
      <c r="WIP104" s="209"/>
      <c r="WIQ104" s="209"/>
      <c r="WIR104" s="209"/>
      <c r="WIS104" s="210"/>
      <c r="WIT104" s="211"/>
      <c r="WIU104" s="209"/>
      <c r="WIW104" s="208"/>
      <c r="WJB104" s="209"/>
      <c r="WJC104" s="209"/>
      <c r="WJD104" s="209"/>
      <c r="WJE104" s="210"/>
      <c r="WJF104" s="211"/>
      <c r="WJG104" s="209"/>
      <c r="WJI104" s="208"/>
      <c r="WJN104" s="209"/>
      <c r="WJO104" s="209"/>
      <c r="WJP104" s="209"/>
      <c r="WJQ104" s="210"/>
      <c r="WJR104" s="211"/>
      <c r="WJS104" s="209"/>
      <c r="WJU104" s="208"/>
      <c r="WJZ104" s="209"/>
      <c r="WKA104" s="209"/>
      <c r="WKB104" s="209"/>
      <c r="WKC104" s="210"/>
      <c r="WKD104" s="211"/>
      <c r="WKE104" s="209"/>
      <c r="WKG104" s="208"/>
      <c r="WKL104" s="209"/>
      <c r="WKM104" s="209"/>
      <c r="WKN104" s="209"/>
      <c r="WKO104" s="210"/>
      <c r="WKP104" s="211"/>
      <c r="WKQ104" s="209"/>
      <c r="WKS104" s="208"/>
      <c r="WKX104" s="209"/>
      <c r="WKY104" s="209"/>
      <c r="WKZ104" s="209"/>
      <c r="WLA104" s="210"/>
      <c r="WLB104" s="211"/>
      <c r="WLC104" s="209"/>
      <c r="WLE104" s="208"/>
      <c r="WLJ104" s="209"/>
      <c r="WLK104" s="209"/>
      <c r="WLL104" s="209"/>
      <c r="WLM104" s="210"/>
      <c r="WLN104" s="211"/>
      <c r="WLO104" s="209"/>
      <c r="WLQ104" s="208"/>
      <c r="WLV104" s="209"/>
      <c r="WLW104" s="209"/>
      <c r="WLX104" s="209"/>
      <c r="WLY104" s="210"/>
      <c r="WLZ104" s="211"/>
      <c r="WMA104" s="209"/>
      <c r="WMC104" s="208"/>
      <c r="WMH104" s="209"/>
      <c r="WMI104" s="209"/>
      <c r="WMJ104" s="209"/>
      <c r="WMK104" s="210"/>
      <c r="WML104" s="211"/>
      <c r="WMM104" s="209"/>
      <c r="WMO104" s="208"/>
      <c r="WMT104" s="209"/>
      <c r="WMU104" s="209"/>
      <c r="WMV104" s="209"/>
      <c r="WMW104" s="210"/>
      <c r="WMX104" s="211"/>
      <c r="WMY104" s="209"/>
      <c r="WNA104" s="208"/>
      <c r="WNF104" s="209"/>
      <c r="WNG104" s="209"/>
      <c r="WNH104" s="209"/>
      <c r="WNI104" s="210"/>
      <c r="WNJ104" s="211"/>
      <c r="WNK104" s="209"/>
      <c r="WNM104" s="208"/>
      <c r="WNR104" s="209"/>
      <c r="WNS104" s="209"/>
      <c r="WNT104" s="209"/>
      <c r="WNU104" s="210"/>
      <c r="WNV104" s="211"/>
      <c r="WNW104" s="209"/>
      <c r="WNY104" s="208"/>
      <c r="WOD104" s="209"/>
      <c r="WOE104" s="209"/>
      <c r="WOF104" s="209"/>
      <c r="WOG104" s="210"/>
      <c r="WOH104" s="211"/>
      <c r="WOI104" s="209"/>
      <c r="WOK104" s="208"/>
      <c r="WOP104" s="209"/>
      <c r="WOQ104" s="209"/>
      <c r="WOR104" s="209"/>
      <c r="WOS104" s="210"/>
      <c r="WOT104" s="211"/>
      <c r="WOU104" s="209"/>
      <c r="WOW104" s="208"/>
      <c r="WPB104" s="209"/>
      <c r="WPC104" s="209"/>
      <c r="WPD104" s="209"/>
      <c r="WPE104" s="210"/>
      <c r="WPF104" s="211"/>
      <c r="WPG104" s="209"/>
      <c r="WPI104" s="208"/>
      <c r="WPN104" s="209"/>
      <c r="WPO104" s="209"/>
      <c r="WPP104" s="209"/>
      <c r="WPQ104" s="210"/>
      <c r="WPR104" s="211"/>
      <c r="WPS104" s="209"/>
      <c r="WPU104" s="208"/>
      <c r="WPZ104" s="209"/>
      <c r="WQA104" s="209"/>
      <c r="WQB104" s="209"/>
      <c r="WQC104" s="210"/>
      <c r="WQD104" s="211"/>
      <c r="WQE104" s="209"/>
      <c r="WQG104" s="208"/>
      <c r="WQL104" s="209"/>
      <c r="WQM104" s="209"/>
      <c r="WQN104" s="209"/>
      <c r="WQO104" s="210"/>
      <c r="WQP104" s="211"/>
      <c r="WQQ104" s="209"/>
      <c r="WQS104" s="208"/>
      <c r="WQX104" s="209"/>
      <c r="WQY104" s="209"/>
      <c r="WQZ104" s="209"/>
      <c r="WRA104" s="210"/>
      <c r="WRB104" s="211"/>
      <c r="WRC104" s="209"/>
      <c r="WRE104" s="208"/>
      <c r="WRJ104" s="209"/>
      <c r="WRK104" s="209"/>
      <c r="WRL104" s="209"/>
      <c r="WRM104" s="210"/>
      <c r="WRN104" s="211"/>
      <c r="WRO104" s="209"/>
      <c r="WRQ104" s="208"/>
      <c r="WRV104" s="209"/>
      <c r="WRW104" s="209"/>
      <c r="WRX104" s="209"/>
      <c r="WRY104" s="210"/>
      <c r="WRZ104" s="211"/>
      <c r="WSA104" s="209"/>
      <c r="WSC104" s="208"/>
      <c r="WSH104" s="209"/>
      <c r="WSI104" s="209"/>
      <c r="WSJ104" s="209"/>
      <c r="WSK104" s="210"/>
      <c r="WSL104" s="211"/>
      <c r="WSM104" s="209"/>
      <c r="WSO104" s="208"/>
      <c r="WST104" s="209"/>
      <c r="WSU104" s="209"/>
      <c r="WSV104" s="209"/>
      <c r="WSW104" s="210"/>
      <c r="WSX104" s="211"/>
      <c r="WSY104" s="209"/>
      <c r="WTA104" s="208"/>
      <c r="WTF104" s="209"/>
      <c r="WTG104" s="209"/>
      <c r="WTH104" s="209"/>
      <c r="WTI104" s="210"/>
      <c r="WTJ104" s="211"/>
      <c r="WTK104" s="209"/>
      <c r="WTM104" s="208"/>
      <c r="WTR104" s="209"/>
      <c r="WTS104" s="209"/>
      <c r="WTT104" s="209"/>
      <c r="WTU104" s="210"/>
      <c r="WTV104" s="211"/>
      <c r="WTW104" s="209"/>
      <c r="WTY104" s="208"/>
      <c r="WUD104" s="209"/>
      <c r="WUE104" s="209"/>
      <c r="WUF104" s="209"/>
      <c r="WUG104" s="210"/>
      <c r="WUH104" s="211"/>
      <c r="WUI104" s="209"/>
      <c r="WUK104" s="208"/>
      <c r="WUP104" s="209"/>
      <c r="WUQ104" s="209"/>
      <c r="WUR104" s="209"/>
      <c r="WUS104" s="210"/>
      <c r="WUT104" s="211"/>
      <c r="WUU104" s="209"/>
      <c r="WUW104" s="208"/>
      <c r="WVB104" s="209"/>
      <c r="WVC104" s="209"/>
      <c r="WVD104" s="209"/>
      <c r="WVE104" s="210"/>
      <c r="WVF104" s="211"/>
      <c r="WVG104" s="209"/>
      <c r="WVI104" s="208"/>
      <c r="WVN104" s="209"/>
      <c r="WVO104" s="209"/>
      <c r="WVP104" s="209"/>
      <c r="WVQ104" s="210"/>
      <c r="WVR104" s="211"/>
      <c r="WVS104" s="209"/>
      <c r="WVU104" s="208"/>
      <c r="WVZ104" s="209"/>
      <c r="WWA104" s="209"/>
      <c r="WWB104" s="209"/>
      <c r="WWC104" s="210"/>
      <c r="WWD104" s="211"/>
      <c r="WWE104" s="209"/>
      <c r="WWG104" s="208"/>
      <c r="WWL104" s="209"/>
      <c r="WWM104" s="209"/>
      <c r="WWN104" s="209"/>
      <c r="WWO104" s="210"/>
      <c r="WWP104" s="211"/>
      <c r="WWQ104" s="209"/>
      <c r="WWS104" s="208"/>
      <c r="WWX104" s="209"/>
      <c r="WWY104" s="209"/>
      <c r="WWZ104" s="209"/>
      <c r="WXA104" s="210"/>
      <c r="WXB104" s="211"/>
      <c r="WXC104" s="209"/>
      <c r="WXE104" s="208"/>
      <c r="WXJ104" s="209"/>
      <c r="WXK104" s="209"/>
      <c r="WXL104" s="209"/>
      <c r="WXM104" s="210"/>
      <c r="WXN104" s="211"/>
      <c r="WXO104" s="209"/>
      <c r="WXQ104" s="208"/>
      <c r="WXV104" s="209"/>
      <c r="WXW104" s="209"/>
      <c r="WXX104" s="209"/>
      <c r="WXY104" s="210"/>
      <c r="WXZ104" s="211"/>
      <c r="WYA104" s="209"/>
      <c r="WYC104" s="208"/>
      <c r="WYH104" s="209"/>
      <c r="WYI104" s="209"/>
      <c r="WYJ104" s="209"/>
      <c r="WYK104" s="210"/>
      <c r="WYL104" s="211"/>
      <c r="WYM104" s="209"/>
      <c r="WYO104" s="208"/>
      <c r="WYT104" s="209"/>
      <c r="WYU104" s="209"/>
      <c r="WYV104" s="209"/>
      <c r="WYW104" s="210"/>
      <c r="WYX104" s="211"/>
      <c r="WYY104" s="209"/>
      <c r="WZA104" s="208"/>
      <c r="WZF104" s="209"/>
      <c r="WZG104" s="209"/>
      <c r="WZH104" s="209"/>
      <c r="WZI104" s="210"/>
      <c r="WZJ104" s="211"/>
      <c r="WZK104" s="209"/>
      <c r="WZM104" s="208"/>
      <c r="WZR104" s="209"/>
      <c r="WZS104" s="209"/>
      <c r="WZT104" s="209"/>
      <c r="WZU104" s="210"/>
      <c r="WZV104" s="211"/>
      <c r="WZW104" s="209"/>
      <c r="WZY104" s="208"/>
      <c r="XAD104" s="209"/>
      <c r="XAE104" s="209"/>
      <c r="XAF104" s="209"/>
      <c r="XAG104" s="210"/>
      <c r="XAH104" s="211"/>
      <c r="XAI104" s="209"/>
      <c r="XAK104" s="208"/>
      <c r="XAP104" s="209"/>
      <c r="XAQ104" s="209"/>
      <c r="XAR104" s="209"/>
      <c r="XAS104" s="210"/>
      <c r="XAT104" s="211"/>
      <c r="XAU104" s="209"/>
      <c r="XAW104" s="208"/>
      <c r="XBB104" s="209"/>
      <c r="XBC104" s="209"/>
      <c r="XBD104" s="209"/>
      <c r="XBE104" s="210"/>
      <c r="XBF104" s="211"/>
      <c r="XBG104" s="209"/>
      <c r="XBI104" s="208"/>
      <c r="XBN104" s="209"/>
      <c r="XBO104" s="209"/>
      <c r="XBP104" s="209"/>
      <c r="XBQ104" s="210"/>
      <c r="XBR104" s="211"/>
      <c r="XBS104" s="209"/>
      <c r="XBU104" s="208"/>
      <c r="XBZ104" s="209"/>
      <c r="XCA104" s="209"/>
      <c r="XCB104" s="209"/>
      <c r="XCC104" s="210"/>
      <c r="XCD104" s="211"/>
      <c r="XCE104" s="209"/>
      <c r="XCG104" s="208"/>
      <c r="XCL104" s="209"/>
      <c r="XCM104" s="209"/>
      <c r="XCN104" s="209"/>
      <c r="XCO104" s="210"/>
      <c r="XCP104" s="211"/>
      <c r="XCQ104" s="209"/>
      <c r="XCS104" s="208"/>
      <c r="XCX104" s="209"/>
      <c r="XCY104" s="209"/>
      <c r="XCZ104" s="209"/>
      <c r="XDA104" s="210"/>
      <c r="XDB104" s="211"/>
      <c r="XDC104" s="209"/>
      <c r="XDE104" s="208"/>
      <c r="XDJ104" s="209"/>
      <c r="XDK104" s="209"/>
      <c r="XDL104" s="209"/>
      <c r="XDM104" s="210"/>
      <c r="XDN104" s="211"/>
      <c r="XDO104" s="209"/>
      <c r="XDQ104" s="208"/>
      <c r="XDV104" s="209"/>
      <c r="XDW104" s="209"/>
      <c r="XDX104" s="209"/>
      <c r="XDY104" s="210"/>
      <c r="XDZ104" s="211"/>
      <c r="XEA104" s="209"/>
      <c r="XEC104" s="208"/>
      <c r="XEH104" s="209"/>
      <c r="XEI104" s="209"/>
      <c r="XEJ104" s="209"/>
      <c r="XEK104" s="210"/>
      <c r="XEL104" s="211"/>
      <c r="XEM104" s="209"/>
      <c r="XEO104" s="208"/>
      <c r="XET104" s="209"/>
      <c r="XEU104" s="209"/>
      <c r="XEV104" s="209"/>
      <c r="XEW104" s="210"/>
      <c r="XEX104" s="211"/>
      <c r="XEY104" s="209"/>
      <c r="XFA104" s="208"/>
    </row>
    <row r="105" spans="1:1021 1026:3071 3073:4093 4098:6143 6145:7165 7170:9215 9217:10237 10242:12287 12289:13309 13314:15359 15361:16381">
      <c r="A105" s="185"/>
      <c r="B105" s="186" t="s">
        <v>14676</v>
      </c>
      <c r="C105" s="186" t="s">
        <v>14773</v>
      </c>
      <c r="D105" s="186" t="s">
        <v>14636</v>
      </c>
      <c r="E105" s="186" t="s">
        <v>14657</v>
      </c>
      <c r="F105" s="187">
        <v>54.97</v>
      </c>
      <c r="G105" s="187"/>
      <c r="H105" s="187">
        <v>33.549999999999997</v>
      </c>
      <c r="I105" s="202"/>
      <c r="J105" s="203"/>
      <c r="K105" s="187"/>
      <c r="L105" s="190"/>
      <c r="M105" s="208"/>
      <c r="R105" s="209"/>
      <c r="S105" s="209"/>
      <c r="T105" s="209"/>
      <c r="U105" s="210"/>
      <c r="V105" s="211"/>
      <c r="W105" s="209"/>
      <c r="Y105" s="208"/>
      <c r="AD105" s="209"/>
      <c r="AE105" s="209"/>
      <c r="AF105" s="209"/>
      <c r="AG105" s="210"/>
      <c r="AH105" s="211"/>
      <c r="AI105" s="209"/>
      <c r="AK105" s="208"/>
      <c r="AP105" s="209"/>
      <c r="AQ105" s="209"/>
      <c r="AR105" s="209"/>
      <c r="AS105" s="210"/>
      <c r="AT105" s="211"/>
      <c r="AU105" s="209"/>
      <c r="AW105" s="208"/>
      <c r="BB105" s="209"/>
      <c r="BC105" s="209"/>
      <c r="BD105" s="209"/>
      <c r="BE105" s="210"/>
      <c r="BF105" s="211"/>
      <c r="BG105" s="209"/>
      <c r="BI105" s="208"/>
      <c r="BN105" s="209"/>
      <c r="BO105" s="209"/>
      <c r="BP105" s="209"/>
      <c r="BQ105" s="210"/>
      <c r="BR105" s="211"/>
      <c r="BS105" s="209"/>
      <c r="BU105" s="208"/>
      <c r="BZ105" s="209"/>
      <c r="CA105" s="209"/>
      <c r="CB105" s="209"/>
      <c r="CC105" s="210"/>
      <c r="CD105" s="211"/>
      <c r="CE105" s="209"/>
      <c r="CG105" s="208"/>
      <c r="CL105" s="209"/>
      <c r="CM105" s="209"/>
      <c r="CN105" s="209"/>
      <c r="CO105" s="210"/>
      <c r="CP105" s="211"/>
      <c r="CQ105" s="209"/>
      <c r="CS105" s="208"/>
      <c r="CX105" s="209"/>
      <c r="CY105" s="209"/>
      <c r="CZ105" s="209"/>
      <c r="DA105" s="210"/>
      <c r="DB105" s="211"/>
      <c r="DC105" s="209"/>
      <c r="DE105" s="208"/>
      <c r="DJ105" s="209"/>
      <c r="DK105" s="209"/>
      <c r="DL105" s="209"/>
      <c r="DM105" s="210"/>
      <c r="DN105" s="211"/>
      <c r="DO105" s="209"/>
      <c r="DQ105" s="208"/>
      <c r="DV105" s="209"/>
      <c r="DW105" s="209"/>
      <c r="DX105" s="209"/>
      <c r="DY105" s="210"/>
      <c r="DZ105" s="211"/>
      <c r="EA105" s="209"/>
      <c r="EC105" s="208"/>
      <c r="EH105" s="209"/>
      <c r="EI105" s="209"/>
      <c r="EJ105" s="209"/>
      <c r="EK105" s="210"/>
      <c r="EL105" s="211"/>
      <c r="EM105" s="209"/>
      <c r="EO105" s="208"/>
      <c r="ET105" s="209"/>
      <c r="EU105" s="209"/>
      <c r="EV105" s="209"/>
      <c r="EW105" s="210"/>
      <c r="EX105" s="211"/>
      <c r="EY105" s="209"/>
      <c r="FA105" s="208"/>
      <c r="FF105" s="209"/>
      <c r="FG105" s="209"/>
      <c r="FH105" s="209"/>
      <c r="FI105" s="210"/>
      <c r="FJ105" s="211"/>
      <c r="FK105" s="209"/>
      <c r="FM105" s="208"/>
      <c r="FR105" s="209"/>
      <c r="FS105" s="209"/>
      <c r="FT105" s="209"/>
      <c r="FU105" s="210"/>
      <c r="FV105" s="211"/>
      <c r="FW105" s="209"/>
      <c r="FY105" s="208"/>
      <c r="GD105" s="209"/>
      <c r="GE105" s="209"/>
      <c r="GF105" s="209"/>
      <c r="GG105" s="210"/>
      <c r="GH105" s="211"/>
      <c r="GI105" s="209"/>
      <c r="GK105" s="208"/>
      <c r="GP105" s="209"/>
      <c r="GQ105" s="209"/>
      <c r="GR105" s="209"/>
      <c r="GS105" s="210"/>
      <c r="GT105" s="211"/>
      <c r="GU105" s="209"/>
      <c r="GW105" s="208"/>
      <c r="HB105" s="209"/>
      <c r="HC105" s="209"/>
      <c r="HD105" s="209"/>
      <c r="HE105" s="210"/>
      <c r="HF105" s="211"/>
      <c r="HG105" s="209"/>
      <c r="HI105" s="208"/>
      <c r="HN105" s="209"/>
      <c r="HO105" s="209"/>
      <c r="HP105" s="209"/>
      <c r="HQ105" s="210"/>
      <c r="HR105" s="211"/>
      <c r="HS105" s="209"/>
      <c r="HU105" s="208"/>
      <c r="HZ105" s="209"/>
      <c r="IA105" s="209"/>
      <c r="IB105" s="209"/>
      <c r="IC105" s="210"/>
      <c r="ID105" s="211"/>
      <c r="IE105" s="209"/>
      <c r="IG105" s="208"/>
      <c r="IL105" s="209"/>
      <c r="IM105" s="209"/>
      <c r="IN105" s="209"/>
      <c r="IO105" s="210"/>
      <c r="IP105" s="211"/>
      <c r="IQ105" s="209"/>
      <c r="IS105" s="208"/>
      <c r="IX105" s="209"/>
      <c r="IY105" s="209"/>
      <c r="IZ105" s="209"/>
      <c r="JA105" s="210"/>
      <c r="JB105" s="211"/>
      <c r="JC105" s="209"/>
      <c r="JE105" s="208"/>
      <c r="JJ105" s="209"/>
      <c r="JK105" s="209"/>
      <c r="JL105" s="209"/>
      <c r="JM105" s="210"/>
      <c r="JN105" s="211"/>
      <c r="JO105" s="209"/>
      <c r="JQ105" s="208"/>
      <c r="JV105" s="209"/>
      <c r="JW105" s="209"/>
      <c r="JX105" s="209"/>
      <c r="JY105" s="210"/>
      <c r="JZ105" s="211"/>
      <c r="KA105" s="209"/>
      <c r="KC105" s="208"/>
      <c r="KH105" s="209"/>
      <c r="KI105" s="209"/>
      <c r="KJ105" s="209"/>
      <c r="KK105" s="210"/>
      <c r="KL105" s="211"/>
      <c r="KM105" s="209"/>
      <c r="KO105" s="208"/>
      <c r="KT105" s="209"/>
      <c r="KU105" s="209"/>
      <c r="KV105" s="209"/>
      <c r="KW105" s="210"/>
      <c r="KX105" s="211"/>
      <c r="KY105" s="209"/>
      <c r="LA105" s="208"/>
      <c r="LF105" s="209"/>
      <c r="LG105" s="209"/>
      <c r="LH105" s="209"/>
      <c r="LI105" s="210"/>
      <c r="LJ105" s="211"/>
      <c r="LK105" s="209"/>
      <c r="LM105" s="208"/>
      <c r="LR105" s="209"/>
      <c r="LS105" s="209"/>
      <c r="LT105" s="209"/>
      <c r="LU105" s="210"/>
      <c r="LV105" s="211"/>
      <c r="LW105" s="209"/>
      <c r="LY105" s="208"/>
      <c r="MD105" s="209"/>
      <c r="ME105" s="209"/>
      <c r="MF105" s="209"/>
      <c r="MG105" s="210"/>
      <c r="MH105" s="211"/>
      <c r="MI105" s="209"/>
      <c r="MK105" s="208"/>
      <c r="MP105" s="209"/>
      <c r="MQ105" s="209"/>
      <c r="MR105" s="209"/>
      <c r="MS105" s="210"/>
      <c r="MT105" s="211"/>
      <c r="MU105" s="209"/>
      <c r="MW105" s="208"/>
      <c r="NB105" s="209"/>
      <c r="NC105" s="209"/>
      <c r="ND105" s="209"/>
      <c r="NE105" s="210"/>
      <c r="NF105" s="211"/>
      <c r="NG105" s="209"/>
      <c r="NI105" s="208"/>
      <c r="NN105" s="209"/>
      <c r="NO105" s="209"/>
      <c r="NP105" s="209"/>
      <c r="NQ105" s="210"/>
      <c r="NR105" s="211"/>
      <c r="NS105" s="209"/>
      <c r="NU105" s="208"/>
      <c r="NZ105" s="209"/>
      <c r="OA105" s="209"/>
      <c r="OB105" s="209"/>
      <c r="OC105" s="210"/>
      <c r="OD105" s="211"/>
      <c r="OE105" s="209"/>
      <c r="OG105" s="208"/>
      <c r="OL105" s="209"/>
      <c r="OM105" s="209"/>
      <c r="ON105" s="209"/>
      <c r="OO105" s="210"/>
      <c r="OP105" s="211"/>
      <c r="OQ105" s="209"/>
      <c r="OS105" s="208"/>
      <c r="OX105" s="209"/>
      <c r="OY105" s="209"/>
      <c r="OZ105" s="209"/>
      <c r="PA105" s="210"/>
      <c r="PB105" s="211"/>
      <c r="PC105" s="209"/>
      <c r="PE105" s="208"/>
      <c r="PJ105" s="209"/>
      <c r="PK105" s="209"/>
      <c r="PL105" s="209"/>
      <c r="PM105" s="210"/>
      <c r="PN105" s="211"/>
      <c r="PO105" s="209"/>
      <c r="PQ105" s="208"/>
      <c r="PV105" s="209"/>
      <c r="PW105" s="209"/>
      <c r="PX105" s="209"/>
      <c r="PY105" s="210"/>
      <c r="PZ105" s="211"/>
      <c r="QA105" s="209"/>
      <c r="QC105" s="208"/>
      <c r="QH105" s="209"/>
      <c r="QI105" s="209"/>
      <c r="QJ105" s="209"/>
      <c r="QK105" s="210"/>
      <c r="QL105" s="211"/>
      <c r="QM105" s="209"/>
      <c r="QO105" s="208"/>
      <c r="QT105" s="209"/>
      <c r="QU105" s="209"/>
      <c r="QV105" s="209"/>
      <c r="QW105" s="210"/>
      <c r="QX105" s="211"/>
      <c r="QY105" s="209"/>
      <c r="RA105" s="208"/>
      <c r="RF105" s="209"/>
      <c r="RG105" s="209"/>
      <c r="RH105" s="209"/>
      <c r="RI105" s="210"/>
      <c r="RJ105" s="211"/>
      <c r="RK105" s="209"/>
      <c r="RM105" s="208"/>
      <c r="RR105" s="209"/>
      <c r="RS105" s="209"/>
      <c r="RT105" s="209"/>
      <c r="RU105" s="210"/>
      <c r="RV105" s="211"/>
      <c r="RW105" s="209"/>
      <c r="RY105" s="208"/>
      <c r="SD105" s="209"/>
      <c r="SE105" s="209"/>
      <c r="SF105" s="209"/>
      <c r="SG105" s="210"/>
      <c r="SH105" s="211"/>
      <c r="SI105" s="209"/>
      <c r="SK105" s="208"/>
      <c r="SP105" s="209"/>
      <c r="SQ105" s="209"/>
      <c r="SR105" s="209"/>
      <c r="SS105" s="210"/>
      <c r="ST105" s="211"/>
      <c r="SU105" s="209"/>
      <c r="SW105" s="208"/>
      <c r="TB105" s="209"/>
      <c r="TC105" s="209"/>
      <c r="TD105" s="209"/>
      <c r="TE105" s="210"/>
      <c r="TF105" s="211"/>
      <c r="TG105" s="209"/>
      <c r="TI105" s="208"/>
      <c r="TN105" s="209"/>
      <c r="TO105" s="209"/>
      <c r="TP105" s="209"/>
      <c r="TQ105" s="210"/>
      <c r="TR105" s="211"/>
      <c r="TS105" s="209"/>
      <c r="TU105" s="208"/>
      <c r="TZ105" s="209"/>
      <c r="UA105" s="209"/>
      <c r="UB105" s="209"/>
      <c r="UC105" s="210"/>
      <c r="UD105" s="211"/>
      <c r="UE105" s="209"/>
      <c r="UG105" s="208"/>
      <c r="UL105" s="209"/>
      <c r="UM105" s="209"/>
      <c r="UN105" s="209"/>
      <c r="UO105" s="210"/>
      <c r="UP105" s="211"/>
      <c r="UQ105" s="209"/>
      <c r="US105" s="208"/>
      <c r="UX105" s="209"/>
      <c r="UY105" s="209"/>
      <c r="UZ105" s="209"/>
      <c r="VA105" s="210"/>
      <c r="VB105" s="211"/>
      <c r="VC105" s="209"/>
      <c r="VE105" s="208"/>
      <c r="VJ105" s="209"/>
      <c r="VK105" s="209"/>
      <c r="VL105" s="209"/>
      <c r="VM105" s="210"/>
      <c r="VN105" s="211"/>
      <c r="VO105" s="209"/>
      <c r="VQ105" s="208"/>
      <c r="VV105" s="209"/>
      <c r="VW105" s="209"/>
      <c r="VX105" s="209"/>
      <c r="VY105" s="210"/>
      <c r="VZ105" s="211"/>
      <c r="WA105" s="209"/>
      <c r="WC105" s="208"/>
      <c r="WH105" s="209"/>
      <c r="WI105" s="209"/>
      <c r="WJ105" s="209"/>
      <c r="WK105" s="210"/>
      <c r="WL105" s="211"/>
      <c r="WM105" s="209"/>
      <c r="WO105" s="208"/>
      <c r="WT105" s="209"/>
      <c r="WU105" s="209"/>
      <c r="WV105" s="209"/>
      <c r="WW105" s="210"/>
      <c r="WX105" s="211"/>
      <c r="WY105" s="209"/>
      <c r="XA105" s="208"/>
      <c r="XF105" s="209"/>
      <c r="XG105" s="209"/>
      <c r="XH105" s="209"/>
      <c r="XI105" s="210"/>
      <c r="XJ105" s="211"/>
      <c r="XK105" s="209"/>
      <c r="XM105" s="208"/>
      <c r="XR105" s="209"/>
      <c r="XS105" s="209"/>
      <c r="XT105" s="209"/>
      <c r="XU105" s="210"/>
      <c r="XV105" s="211"/>
      <c r="XW105" s="209"/>
      <c r="XY105" s="208"/>
      <c r="YD105" s="209"/>
      <c r="YE105" s="209"/>
      <c r="YF105" s="209"/>
      <c r="YG105" s="210"/>
      <c r="YH105" s="211"/>
      <c r="YI105" s="209"/>
      <c r="YK105" s="208"/>
      <c r="YP105" s="209"/>
      <c r="YQ105" s="209"/>
      <c r="YR105" s="209"/>
      <c r="YS105" s="210"/>
      <c r="YT105" s="211"/>
      <c r="YU105" s="209"/>
      <c r="YW105" s="208"/>
      <c r="ZB105" s="209"/>
      <c r="ZC105" s="209"/>
      <c r="ZD105" s="209"/>
      <c r="ZE105" s="210"/>
      <c r="ZF105" s="211"/>
      <c r="ZG105" s="209"/>
      <c r="ZI105" s="208"/>
      <c r="ZN105" s="209"/>
      <c r="ZO105" s="209"/>
      <c r="ZP105" s="209"/>
      <c r="ZQ105" s="210"/>
      <c r="ZR105" s="211"/>
      <c r="ZS105" s="209"/>
      <c r="ZU105" s="208"/>
      <c r="ZZ105" s="209"/>
      <c r="AAA105" s="209"/>
      <c r="AAB105" s="209"/>
      <c r="AAC105" s="210"/>
      <c r="AAD105" s="211"/>
      <c r="AAE105" s="209"/>
      <c r="AAG105" s="208"/>
      <c r="AAL105" s="209"/>
      <c r="AAM105" s="209"/>
      <c r="AAN105" s="209"/>
      <c r="AAO105" s="210"/>
      <c r="AAP105" s="211"/>
      <c r="AAQ105" s="209"/>
      <c r="AAS105" s="208"/>
      <c r="AAX105" s="209"/>
      <c r="AAY105" s="209"/>
      <c r="AAZ105" s="209"/>
      <c r="ABA105" s="210"/>
      <c r="ABB105" s="211"/>
      <c r="ABC105" s="209"/>
      <c r="ABE105" s="208"/>
      <c r="ABJ105" s="209"/>
      <c r="ABK105" s="209"/>
      <c r="ABL105" s="209"/>
      <c r="ABM105" s="210"/>
      <c r="ABN105" s="211"/>
      <c r="ABO105" s="209"/>
      <c r="ABQ105" s="208"/>
      <c r="ABV105" s="209"/>
      <c r="ABW105" s="209"/>
      <c r="ABX105" s="209"/>
      <c r="ABY105" s="210"/>
      <c r="ABZ105" s="211"/>
      <c r="ACA105" s="209"/>
      <c r="ACC105" s="208"/>
      <c r="ACH105" s="209"/>
      <c r="ACI105" s="209"/>
      <c r="ACJ105" s="209"/>
      <c r="ACK105" s="210"/>
      <c r="ACL105" s="211"/>
      <c r="ACM105" s="209"/>
      <c r="ACO105" s="208"/>
      <c r="ACT105" s="209"/>
      <c r="ACU105" s="209"/>
      <c r="ACV105" s="209"/>
      <c r="ACW105" s="210"/>
      <c r="ACX105" s="211"/>
      <c r="ACY105" s="209"/>
      <c r="ADA105" s="208"/>
      <c r="ADF105" s="209"/>
      <c r="ADG105" s="209"/>
      <c r="ADH105" s="209"/>
      <c r="ADI105" s="210"/>
      <c r="ADJ105" s="211"/>
      <c r="ADK105" s="209"/>
      <c r="ADM105" s="208"/>
      <c r="ADR105" s="209"/>
      <c r="ADS105" s="209"/>
      <c r="ADT105" s="209"/>
      <c r="ADU105" s="210"/>
      <c r="ADV105" s="211"/>
      <c r="ADW105" s="209"/>
      <c r="ADY105" s="208"/>
      <c r="AED105" s="209"/>
      <c r="AEE105" s="209"/>
      <c r="AEF105" s="209"/>
      <c r="AEG105" s="210"/>
      <c r="AEH105" s="211"/>
      <c r="AEI105" s="209"/>
      <c r="AEK105" s="208"/>
      <c r="AEP105" s="209"/>
      <c r="AEQ105" s="209"/>
      <c r="AER105" s="209"/>
      <c r="AES105" s="210"/>
      <c r="AET105" s="211"/>
      <c r="AEU105" s="209"/>
      <c r="AEW105" s="208"/>
      <c r="AFB105" s="209"/>
      <c r="AFC105" s="209"/>
      <c r="AFD105" s="209"/>
      <c r="AFE105" s="210"/>
      <c r="AFF105" s="211"/>
      <c r="AFG105" s="209"/>
      <c r="AFI105" s="208"/>
      <c r="AFN105" s="209"/>
      <c r="AFO105" s="209"/>
      <c r="AFP105" s="209"/>
      <c r="AFQ105" s="210"/>
      <c r="AFR105" s="211"/>
      <c r="AFS105" s="209"/>
      <c r="AFU105" s="208"/>
      <c r="AFZ105" s="209"/>
      <c r="AGA105" s="209"/>
      <c r="AGB105" s="209"/>
      <c r="AGC105" s="210"/>
      <c r="AGD105" s="211"/>
      <c r="AGE105" s="209"/>
      <c r="AGG105" s="208"/>
      <c r="AGL105" s="209"/>
      <c r="AGM105" s="209"/>
      <c r="AGN105" s="209"/>
      <c r="AGO105" s="210"/>
      <c r="AGP105" s="211"/>
      <c r="AGQ105" s="209"/>
      <c r="AGS105" s="208"/>
      <c r="AGX105" s="209"/>
      <c r="AGY105" s="209"/>
      <c r="AGZ105" s="209"/>
      <c r="AHA105" s="210"/>
      <c r="AHB105" s="211"/>
      <c r="AHC105" s="209"/>
      <c r="AHE105" s="208"/>
      <c r="AHJ105" s="209"/>
      <c r="AHK105" s="209"/>
      <c r="AHL105" s="209"/>
      <c r="AHM105" s="210"/>
      <c r="AHN105" s="211"/>
      <c r="AHO105" s="209"/>
      <c r="AHQ105" s="208"/>
      <c r="AHV105" s="209"/>
      <c r="AHW105" s="209"/>
      <c r="AHX105" s="209"/>
      <c r="AHY105" s="210"/>
      <c r="AHZ105" s="211"/>
      <c r="AIA105" s="209"/>
      <c r="AIC105" s="208"/>
      <c r="AIH105" s="209"/>
      <c r="AII105" s="209"/>
      <c r="AIJ105" s="209"/>
      <c r="AIK105" s="210"/>
      <c r="AIL105" s="211"/>
      <c r="AIM105" s="209"/>
      <c r="AIO105" s="208"/>
      <c r="AIT105" s="209"/>
      <c r="AIU105" s="209"/>
      <c r="AIV105" s="209"/>
      <c r="AIW105" s="210"/>
      <c r="AIX105" s="211"/>
      <c r="AIY105" s="209"/>
      <c r="AJA105" s="208"/>
      <c r="AJF105" s="209"/>
      <c r="AJG105" s="209"/>
      <c r="AJH105" s="209"/>
      <c r="AJI105" s="210"/>
      <c r="AJJ105" s="211"/>
      <c r="AJK105" s="209"/>
      <c r="AJM105" s="208"/>
      <c r="AJR105" s="209"/>
      <c r="AJS105" s="209"/>
      <c r="AJT105" s="209"/>
      <c r="AJU105" s="210"/>
      <c r="AJV105" s="211"/>
      <c r="AJW105" s="209"/>
      <c r="AJY105" s="208"/>
      <c r="AKD105" s="209"/>
      <c r="AKE105" s="209"/>
      <c r="AKF105" s="209"/>
      <c r="AKG105" s="210"/>
      <c r="AKH105" s="211"/>
      <c r="AKI105" s="209"/>
      <c r="AKK105" s="208"/>
      <c r="AKP105" s="209"/>
      <c r="AKQ105" s="209"/>
      <c r="AKR105" s="209"/>
      <c r="AKS105" s="210"/>
      <c r="AKT105" s="211"/>
      <c r="AKU105" s="209"/>
      <c r="AKW105" s="208"/>
      <c r="ALB105" s="209"/>
      <c r="ALC105" s="209"/>
      <c r="ALD105" s="209"/>
      <c r="ALE105" s="210"/>
      <c r="ALF105" s="211"/>
      <c r="ALG105" s="209"/>
      <c r="ALI105" s="208"/>
      <c r="ALN105" s="209"/>
      <c r="ALO105" s="209"/>
      <c r="ALP105" s="209"/>
      <c r="ALQ105" s="210"/>
      <c r="ALR105" s="211"/>
      <c r="ALS105" s="209"/>
      <c r="ALU105" s="208"/>
      <c r="ALZ105" s="209"/>
      <c r="AMA105" s="209"/>
      <c r="AMB105" s="209"/>
      <c r="AMC105" s="210"/>
      <c r="AMD105" s="211"/>
      <c r="AME105" s="209"/>
      <c r="AMG105" s="208"/>
      <c r="AML105" s="209"/>
      <c r="AMM105" s="209"/>
      <c r="AMN105" s="209"/>
      <c r="AMO105" s="210"/>
      <c r="AMP105" s="211"/>
      <c r="AMQ105" s="209"/>
      <c r="AMS105" s="208"/>
      <c r="AMX105" s="209"/>
      <c r="AMY105" s="209"/>
      <c r="AMZ105" s="209"/>
      <c r="ANA105" s="210"/>
      <c r="ANB105" s="211"/>
      <c r="ANC105" s="209"/>
      <c r="ANE105" s="208"/>
      <c r="ANJ105" s="209"/>
      <c r="ANK105" s="209"/>
      <c r="ANL105" s="209"/>
      <c r="ANM105" s="210"/>
      <c r="ANN105" s="211"/>
      <c r="ANO105" s="209"/>
      <c r="ANQ105" s="208"/>
      <c r="ANV105" s="209"/>
      <c r="ANW105" s="209"/>
      <c r="ANX105" s="209"/>
      <c r="ANY105" s="210"/>
      <c r="ANZ105" s="211"/>
      <c r="AOA105" s="209"/>
      <c r="AOC105" s="208"/>
      <c r="AOH105" s="209"/>
      <c r="AOI105" s="209"/>
      <c r="AOJ105" s="209"/>
      <c r="AOK105" s="210"/>
      <c r="AOL105" s="211"/>
      <c r="AOM105" s="209"/>
      <c r="AOO105" s="208"/>
      <c r="AOT105" s="209"/>
      <c r="AOU105" s="209"/>
      <c r="AOV105" s="209"/>
      <c r="AOW105" s="210"/>
      <c r="AOX105" s="211"/>
      <c r="AOY105" s="209"/>
      <c r="APA105" s="208"/>
      <c r="APF105" s="209"/>
      <c r="APG105" s="209"/>
      <c r="APH105" s="209"/>
      <c r="API105" s="210"/>
      <c r="APJ105" s="211"/>
      <c r="APK105" s="209"/>
      <c r="APM105" s="208"/>
      <c r="APR105" s="209"/>
      <c r="APS105" s="209"/>
      <c r="APT105" s="209"/>
      <c r="APU105" s="210"/>
      <c r="APV105" s="211"/>
      <c r="APW105" s="209"/>
      <c r="APY105" s="208"/>
      <c r="AQD105" s="209"/>
      <c r="AQE105" s="209"/>
      <c r="AQF105" s="209"/>
      <c r="AQG105" s="210"/>
      <c r="AQH105" s="211"/>
      <c r="AQI105" s="209"/>
      <c r="AQK105" s="208"/>
      <c r="AQP105" s="209"/>
      <c r="AQQ105" s="209"/>
      <c r="AQR105" s="209"/>
      <c r="AQS105" s="210"/>
      <c r="AQT105" s="211"/>
      <c r="AQU105" s="209"/>
      <c r="AQW105" s="208"/>
      <c r="ARB105" s="209"/>
      <c r="ARC105" s="209"/>
      <c r="ARD105" s="209"/>
      <c r="ARE105" s="210"/>
      <c r="ARF105" s="211"/>
      <c r="ARG105" s="209"/>
      <c r="ARI105" s="208"/>
      <c r="ARN105" s="209"/>
      <c r="ARO105" s="209"/>
      <c r="ARP105" s="209"/>
      <c r="ARQ105" s="210"/>
      <c r="ARR105" s="211"/>
      <c r="ARS105" s="209"/>
      <c r="ARU105" s="208"/>
      <c r="ARZ105" s="209"/>
      <c r="ASA105" s="209"/>
      <c r="ASB105" s="209"/>
      <c r="ASC105" s="210"/>
      <c r="ASD105" s="211"/>
      <c r="ASE105" s="209"/>
      <c r="ASG105" s="208"/>
      <c r="ASL105" s="209"/>
      <c r="ASM105" s="209"/>
      <c r="ASN105" s="209"/>
      <c r="ASO105" s="210"/>
      <c r="ASP105" s="211"/>
      <c r="ASQ105" s="209"/>
      <c r="ASS105" s="208"/>
      <c r="ASX105" s="209"/>
      <c r="ASY105" s="209"/>
      <c r="ASZ105" s="209"/>
      <c r="ATA105" s="210"/>
      <c r="ATB105" s="211"/>
      <c r="ATC105" s="209"/>
      <c r="ATE105" s="208"/>
      <c r="ATJ105" s="209"/>
      <c r="ATK105" s="209"/>
      <c r="ATL105" s="209"/>
      <c r="ATM105" s="210"/>
      <c r="ATN105" s="211"/>
      <c r="ATO105" s="209"/>
      <c r="ATQ105" s="208"/>
      <c r="ATV105" s="209"/>
      <c r="ATW105" s="209"/>
      <c r="ATX105" s="209"/>
      <c r="ATY105" s="210"/>
      <c r="ATZ105" s="211"/>
      <c r="AUA105" s="209"/>
      <c r="AUC105" s="208"/>
      <c r="AUH105" s="209"/>
      <c r="AUI105" s="209"/>
      <c r="AUJ105" s="209"/>
      <c r="AUK105" s="210"/>
      <c r="AUL105" s="211"/>
      <c r="AUM105" s="209"/>
      <c r="AUO105" s="208"/>
      <c r="AUT105" s="209"/>
      <c r="AUU105" s="209"/>
      <c r="AUV105" s="209"/>
      <c r="AUW105" s="210"/>
      <c r="AUX105" s="211"/>
      <c r="AUY105" s="209"/>
      <c r="AVA105" s="208"/>
      <c r="AVF105" s="209"/>
      <c r="AVG105" s="209"/>
      <c r="AVH105" s="209"/>
      <c r="AVI105" s="210"/>
      <c r="AVJ105" s="211"/>
      <c r="AVK105" s="209"/>
      <c r="AVM105" s="208"/>
      <c r="AVR105" s="209"/>
      <c r="AVS105" s="209"/>
      <c r="AVT105" s="209"/>
      <c r="AVU105" s="210"/>
      <c r="AVV105" s="211"/>
      <c r="AVW105" s="209"/>
      <c r="AVY105" s="208"/>
      <c r="AWD105" s="209"/>
      <c r="AWE105" s="209"/>
      <c r="AWF105" s="209"/>
      <c r="AWG105" s="210"/>
      <c r="AWH105" s="211"/>
      <c r="AWI105" s="209"/>
      <c r="AWK105" s="208"/>
      <c r="AWP105" s="209"/>
      <c r="AWQ105" s="209"/>
      <c r="AWR105" s="209"/>
      <c r="AWS105" s="210"/>
      <c r="AWT105" s="211"/>
      <c r="AWU105" s="209"/>
      <c r="AWW105" s="208"/>
      <c r="AXB105" s="209"/>
      <c r="AXC105" s="209"/>
      <c r="AXD105" s="209"/>
      <c r="AXE105" s="210"/>
      <c r="AXF105" s="211"/>
      <c r="AXG105" s="209"/>
      <c r="AXI105" s="208"/>
      <c r="AXN105" s="209"/>
      <c r="AXO105" s="209"/>
      <c r="AXP105" s="209"/>
      <c r="AXQ105" s="210"/>
      <c r="AXR105" s="211"/>
      <c r="AXS105" s="209"/>
      <c r="AXU105" s="208"/>
      <c r="AXZ105" s="209"/>
      <c r="AYA105" s="209"/>
      <c r="AYB105" s="209"/>
      <c r="AYC105" s="210"/>
      <c r="AYD105" s="211"/>
      <c r="AYE105" s="209"/>
      <c r="AYG105" s="208"/>
      <c r="AYL105" s="209"/>
      <c r="AYM105" s="209"/>
      <c r="AYN105" s="209"/>
      <c r="AYO105" s="210"/>
      <c r="AYP105" s="211"/>
      <c r="AYQ105" s="209"/>
      <c r="AYS105" s="208"/>
      <c r="AYX105" s="209"/>
      <c r="AYY105" s="209"/>
      <c r="AYZ105" s="209"/>
      <c r="AZA105" s="210"/>
      <c r="AZB105" s="211"/>
      <c r="AZC105" s="209"/>
      <c r="AZE105" s="208"/>
      <c r="AZJ105" s="209"/>
      <c r="AZK105" s="209"/>
      <c r="AZL105" s="209"/>
      <c r="AZM105" s="210"/>
      <c r="AZN105" s="211"/>
      <c r="AZO105" s="209"/>
      <c r="AZQ105" s="208"/>
      <c r="AZV105" s="209"/>
      <c r="AZW105" s="209"/>
      <c r="AZX105" s="209"/>
      <c r="AZY105" s="210"/>
      <c r="AZZ105" s="211"/>
      <c r="BAA105" s="209"/>
      <c r="BAC105" s="208"/>
      <c r="BAH105" s="209"/>
      <c r="BAI105" s="209"/>
      <c r="BAJ105" s="209"/>
      <c r="BAK105" s="210"/>
      <c r="BAL105" s="211"/>
      <c r="BAM105" s="209"/>
      <c r="BAO105" s="208"/>
      <c r="BAT105" s="209"/>
      <c r="BAU105" s="209"/>
      <c r="BAV105" s="209"/>
      <c r="BAW105" s="210"/>
      <c r="BAX105" s="211"/>
      <c r="BAY105" s="209"/>
      <c r="BBA105" s="208"/>
      <c r="BBF105" s="209"/>
      <c r="BBG105" s="209"/>
      <c r="BBH105" s="209"/>
      <c r="BBI105" s="210"/>
      <c r="BBJ105" s="211"/>
      <c r="BBK105" s="209"/>
      <c r="BBM105" s="208"/>
      <c r="BBR105" s="209"/>
      <c r="BBS105" s="209"/>
      <c r="BBT105" s="209"/>
      <c r="BBU105" s="210"/>
      <c r="BBV105" s="211"/>
      <c r="BBW105" s="209"/>
      <c r="BBY105" s="208"/>
      <c r="BCD105" s="209"/>
      <c r="BCE105" s="209"/>
      <c r="BCF105" s="209"/>
      <c r="BCG105" s="210"/>
      <c r="BCH105" s="211"/>
      <c r="BCI105" s="209"/>
      <c r="BCK105" s="208"/>
      <c r="BCP105" s="209"/>
      <c r="BCQ105" s="209"/>
      <c r="BCR105" s="209"/>
      <c r="BCS105" s="210"/>
      <c r="BCT105" s="211"/>
      <c r="BCU105" s="209"/>
      <c r="BCW105" s="208"/>
      <c r="BDB105" s="209"/>
      <c r="BDC105" s="209"/>
      <c r="BDD105" s="209"/>
      <c r="BDE105" s="210"/>
      <c r="BDF105" s="211"/>
      <c r="BDG105" s="209"/>
      <c r="BDI105" s="208"/>
      <c r="BDN105" s="209"/>
      <c r="BDO105" s="209"/>
      <c r="BDP105" s="209"/>
      <c r="BDQ105" s="210"/>
      <c r="BDR105" s="211"/>
      <c r="BDS105" s="209"/>
      <c r="BDU105" s="208"/>
      <c r="BDZ105" s="209"/>
      <c r="BEA105" s="209"/>
      <c r="BEB105" s="209"/>
      <c r="BEC105" s="210"/>
      <c r="BED105" s="211"/>
      <c r="BEE105" s="209"/>
      <c r="BEG105" s="208"/>
      <c r="BEL105" s="209"/>
      <c r="BEM105" s="209"/>
      <c r="BEN105" s="209"/>
      <c r="BEO105" s="210"/>
      <c r="BEP105" s="211"/>
      <c r="BEQ105" s="209"/>
      <c r="BES105" s="208"/>
      <c r="BEX105" s="209"/>
      <c r="BEY105" s="209"/>
      <c r="BEZ105" s="209"/>
      <c r="BFA105" s="210"/>
      <c r="BFB105" s="211"/>
      <c r="BFC105" s="209"/>
      <c r="BFE105" s="208"/>
      <c r="BFJ105" s="209"/>
      <c r="BFK105" s="209"/>
      <c r="BFL105" s="209"/>
      <c r="BFM105" s="210"/>
      <c r="BFN105" s="211"/>
      <c r="BFO105" s="209"/>
      <c r="BFQ105" s="208"/>
      <c r="BFV105" s="209"/>
      <c r="BFW105" s="209"/>
      <c r="BFX105" s="209"/>
      <c r="BFY105" s="210"/>
      <c r="BFZ105" s="211"/>
      <c r="BGA105" s="209"/>
      <c r="BGC105" s="208"/>
      <c r="BGH105" s="209"/>
      <c r="BGI105" s="209"/>
      <c r="BGJ105" s="209"/>
      <c r="BGK105" s="210"/>
      <c r="BGL105" s="211"/>
      <c r="BGM105" s="209"/>
      <c r="BGO105" s="208"/>
      <c r="BGT105" s="209"/>
      <c r="BGU105" s="209"/>
      <c r="BGV105" s="209"/>
      <c r="BGW105" s="210"/>
      <c r="BGX105" s="211"/>
      <c r="BGY105" s="209"/>
      <c r="BHA105" s="208"/>
      <c r="BHF105" s="209"/>
      <c r="BHG105" s="209"/>
      <c r="BHH105" s="209"/>
      <c r="BHI105" s="210"/>
      <c r="BHJ105" s="211"/>
      <c r="BHK105" s="209"/>
      <c r="BHM105" s="208"/>
      <c r="BHR105" s="209"/>
      <c r="BHS105" s="209"/>
      <c r="BHT105" s="209"/>
      <c r="BHU105" s="210"/>
      <c r="BHV105" s="211"/>
      <c r="BHW105" s="209"/>
      <c r="BHY105" s="208"/>
      <c r="BID105" s="209"/>
      <c r="BIE105" s="209"/>
      <c r="BIF105" s="209"/>
      <c r="BIG105" s="210"/>
      <c r="BIH105" s="211"/>
      <c r="BII105" s="209"/>
      <c r="BIK105" s="208"/>
      <c r="BIP105" s="209"/>
      <c r="BIQ105" s="209"/>
      <c r="BIR105" s="209"/>
      <c r="BIS105" s="210"/>
      <c r="BIT105" s="211"/>
      <c r="BIU105" s="209"/>
      <c r="BIW105" s="208"/>
      <c r="BJB105" s="209"/>
      <c r="BJC105" s="209"/>
      <c r="BJD105" s="209"/>
      <c r="BJE105" s="210"/>
      <c r="BJF105" s="211"/>
      <c r="BJG105" s="209"/>
      <c r="BJI105" s="208"/>
      <c r="BJN105" s="209"/>
      <c r="BJO105" s="209"/>
      <c r="BJP105" s="209"/>
      <c r="BJQ105" s="210"/>
      <c r="BJR105" s="211"/>
      <c r="BJS105" s="209"/>
      <c r="BJU105" s="208"/>
      <c r="BJZ105" s="209"/>
      <c r="BKA105" s="209"/>
      <c r="BKB105" s="209"/>
      <c r="BKC105" s="210"/>
      <c r="BKD105" s="211"/>
      <c r="BKE105" s="209"/>
      <c r="BKG105" s="208"/>
      <c r="BKL105" s="209"/>
      <c r="BKM105" s="209"/>
      <c r="BKN105" s="209"/>
      <c r="BKO105" s="210"/>
      <c r="BKP105" s="211"/>
      <c r="BKQ105" s="209"/>
      <c r="BKS105" s="208"/>
      <c r="BKX105" s="209"/>
      <c r="BKY105" s="209"/>
      <c r="BKZ105" s="209"/>
      <c r="BLA105" s="210"/>
      <c r="BLB105" s="211"/>
      <c r="BLC105" s="209"/>
      <c r="BLE105" s="208"/>
      <c r="BLJ105" s="209"/>
      <c r="BLK105" s="209"/>
      <c r="BLL105" s="209"/>
      <c r="BLM105" s="210"/>
      <c r="BLN105" s="211"/>
      <c r="BLO105" s="209"/>
      <c r="BLQ105" s="208"/>
      <c r="BLV105" s="209"/>
      <c r="BLW105" s="209"/>
      <c r="BLX105" s="209"/>
      <c r="BLY105" s="210"/>
      <c r="BLZ105" s="211"/>
      <c r="BMA105" s="209"/>
      <c r="BMC105" s="208"/>
      <c r="BMH105" s="209"/>
      <c r="BMI105" s="209"/>
      <c r="BMJ105" s="209"/>
      <c r="BMK105" s="210"/>
      <c r="BML105" s="211"/>
      <c r="BMM105" s="209"/>
      <c r="BMO105" s="208"/>
      <c r="BMT105" s="209"/>
      <c r="BMU105" s="209"/>
      <c r="BMV105" s="209"/>
      <c r="BMW105" s="210"/>
      <c r="BMX105" s="211"/>
      <c r="BMY105" s="209"/>
      <c r="BNA105" s="208"/>
      <c r="BNF105" s="209"/>
      <c r="BNG105" s="209"/>
      <c r="BNH105" s="209"/>
      <c r="BNI105" s="210"/>
      <c r="BNJ105" s="211"/>
      <c r="BNK105" s="209"/>
      <c r="BNM105" s="208"/>
      <c r="BNR105" s="209"/>
      <c r="BNS105" s="209"/>
      <c r="BNT105" s="209"/>
      <c r="BNU105" s="210"/>
      <c r="BNV105" s="211"/>
      <c r="BNW105" s="209"/>
      <c r="BNY105" s="208"/>
      <c r="BOD105" s="209"/>
      <c r="BOE105" s="209"/>
      <c r="BOF105" s="209"/>
      <c r="BOG105" s="210"/>
      <c r="BOH105" s="211"/>
      <c r="BOI105" s="209"/>
      <c r="BOK105" s="208"/>
      <c r="BOP105" s="209"/>
      <c r="BOQ105" s="209"/>
      <c r="BOR105" s="209"/>
      <c r="BOS105" s="210"/>
      <c r="BOT105" s="211"/>
      <c r="BOU105" s="209"/>
      <c r="BOW105" s="208"/>
      <c r="BPB105" s="209"/>
      <c r="BPC105" s="209"/>
      <c r="BPD105" s="209"/>
      <c r="BPE105" s="210"/>
      <c r="BPF105" s="211"/>
      <c r="BPG105" s="209"/>
      <c r="BPI105" s="208"/>
      <c r="BPN105" s="209"/>
      <c r="BPO105" s="209"/>
      <c r="BPP105" s="209"/>
      <c r="BPQ105" s="210"/>
      <c r="BPR105" s="211"/>
      <c r="BPS105" s="209"/>
      <c r="BPU105" s="208"/>
      <c r="BPZ105" s="209"/>
      <c r="BQA105" s="209"/>
      <c r="BQB105" s="209"/>
      <c r="BQC105" s="210"/>
      <c r="BQD105" s="211"/>
      <c r="BQE105" s="209"/>
      <c r="BQG105" s="208"/>
      <c r="BQL105" s="209"/>
      <c r="BQM105" s="209"/>
      <c r="BQN105" s="209"/>
      <c r="BQO105" s="210"/>
      <c r="BQP105" s="211"/>
      <c r="BQQ105" s="209"/>
      <c r="BQS105" s="208"/>
      <c r="BQX105" s="209"/>
      <c r="BQY105" s="209"/>
      <c r="BQZ105" s="209"/>
      <c r="BRA105" s="210"/>
      <c r="BRB105" s="211"/>
      <c r="BRC105" s="209"/>
      <c r="BRE105" s="208"/>
      <c r="BRJ105" s="209"/>
      <c r="BRK105" s="209"/>
      <c r="BRL105" s="209"/>
      <c r="BRM105" s="210"/>
      <c r="BRN105" s="211"/>
      <c r="BRO105" s="209"/>
      <c r="BRQ105" s="208"/>
      <c r="BRV105" s="209"/>
      <c r="BRW105" s="209"/>
      <c r="BRX105" s="209"/>
      <c r="BRY105" s="210"/>
      <c r="BRZ105" s="211"/>
      <c r="BSA105" s="209"/>
      <c r="BSC105" s="208"/>
      <c r="BSH105" s="209"/>
      <c r="BSI105" s="209"/>
      <c r="BSJ105" s="209"/>
      <c r="BSK105" s="210"/>
      <c r="BSL105" s="211"/>
      <c r="BSM105" s="209"/>
      <c r="BSO105" s="208"/>
      <c r="BST105" s="209"/>
      <c r="BSU105" s="209"/>
      <c r="BSV105" s="209"/>
      <c r="BSW105" s="210"/>
      <c r="BSX105" s="211"/>
      <c r="BSY105" s="209"/>
      <c r="BTA105" s="208"/>
      <c r="BTF105" s="209"/>
      <c r="BTG105" s="209"/>
      <c r="BTH105" s="209"/>
      <c r="BTI105" s="210"/>
      <c r="BTJ105" s="211"/>
      <c r="BTK105" s="209"/>
      <c r="BTM105" s="208"/>
      <c r="BTR105" s="209"/>
      <c r="BTS105" s="209"/>
      <c r="BTT105" s="209"/>
      <c r="BTU105" s="210"/>
      <c r="BTV105" s="211"/>
      <c r="BTW105" s="209"/>
      <c r="BTY105" s="208"/>
      <c r="BUD105" s="209"/>
      <c r="BUE105" s="209"/>
      <c r="BUF105" s="209"/>
      <c r="BUG105" s="210"/>
      <c r="BUH105" s="211"/>
      <c r="BUI105" s="209"/>
      <c r="BUK105" s="208"/>
      <c r="BUP105" s="209"/>
      <c r="BUQ105" s="209"/>
      <c r="BUR105" s="209"/>
      <c r="BUS105" s="210"/>
      <c r="BUT105" s="211"/>
      <c r="BUU105" s="209"/>
      <c r="BUW105" s="208"/>
      <c r="BVB105" s="209"/>
      <c r="BVC105" s="209"/>
      <c r="BVD105" s="209"/>
      <c r="BVE105" s="210"/>
      <c r="BVF105" s="211"/>
      <c r="BVG105" s="209"/>
      <c r="BVI105" s="208"/>
      <c r="BVN105" s="209"/>
      <c r="BVO105" s="209"/>
      <c r="BVP105" s="209"/>
      <c r="BVQ105" s="210"/>
      <c r="BVR105" s="211"/>
      <c r="BVS105" s="209"/>
      <c r="BVU105" s="208"/>
      <c r="BVZ105" s="209"/>
      <c r="BWA105" s="209"/>
      <c r="BWB105" s="209"/>
      <c r="BWC105" s="210"/>
      <c r="BWD105" s="211"/>
      <c r="BWE105" s="209"/>
      <c r="BWG105" s="208"/>
      <c r="BWL105" s="209"/>
      <c r="BWM105" s="209"/>
      <c r="BWN105" s="209"/>
      <c r="BWO105" s="210"/>
      <c r="BWP105" s="211"/>
      <c r="BWQ105" s="209"/>
      <c r="BWS105" s="208"/>
      <c r="BWX105" s="209"/>
      <c r="BWY105" s="209"/>
      <c r="BWZ105" s="209"/>
      <c r="BXA105" s="210"/>
      <c r="BXB105" s="211"/>
      <c r="BXC105" s="209"/>
      <c r="BXE105" s="208"/>
      <c r="BXJ105" s="209"/>
      <c r="BXK105" s="209"/>
      <c r="BXL105" s="209"/>
      <c r="BXM105" s="210"/>
      <c r="BXN105" s="211"/>
      <c r="BXO105" s="209"/>
      <c r="BXQ105" s="208"/>
      <c r="BXV105" s="209"/>
      <c r="BXW105" s="209"/>
      <c r="BXX105" s="209"/>
      <c r="BXY105" s="210"/>
      <c r="BXZ105" s="211"/>
      <c r="BYA105" s="209"/>
      <c r="BYC105" s="208"/>
      <c r="BYH105" s="209"/>
      <c r="BYI105" s="209"/>
      <c r="BYJ105" s="209"/>
      <c r="BYK105" s="210"/>
      <c r="BYL105" s="211"/>
      <c r="BYM105" s="209"/>
      <c r="BYO105" s="208"/>
      <c r="BYT105" s="209"/>
      <c r="BYU105" s="209"/>
      <c r="BYV105" s="209"/>
      <c r="BYW105" s="210"/>
      <c r="BYX105" s="211"/>
      <c r="BYY105" s="209"/>
      <c r="BZA105" s="208"/>
      <c r="BZF105" s="209"/>
      <c r="BZG105" s="209"/>
      <c r="BZH105" s="209"/>
      <c r="BZI105" s="210"/>
      <c r="BZJ105" s="211"/>
      <c r="BZK105" s="209"/>
      <c r="BZM105" s="208"/>
      <c r="BZR105" s="209"/>
      <c r="BZS105" s="209"/>
      <c r="BZT105" s="209"/>
      <c r="BZU105" s="210"/>
      <c r="BZV105" s="211"/>
      <c r="BZW105" s="209"/>
      <c r="BZY105" s="208"/>
      <c r="CAD105" s="209"/>
      <c r="CAE105" s="209"/>
      <c r="CAF105" s="209"/>
      <c r="CAG105" s="210"/>
      <c r="CAH105" s="211"/>
      <c r="CAI105" s="209"/>
      <c r="CAK105" s="208"/>
      <c r="CAP105" s="209"/>
      <c r="CAQ105" s="209"/>
      <c r="CAR105" s="209"/>
      <c r="CAS105" s="210"/>
      <c r="CAT105" s="211"/>
      <c r="CAU105" s="209"/>
      <c r="CAW105" s="208"/>
      <c r="CBB105" s="209"/>
      <c r="CBC105" s="209"/>
      <c r="CBD105" s="209"/>
      <c r="CBE105" s="210"/>
      <c r="CBF105" s="211"/>
      <c r="CBG105" s="209"/>
      <c r="CBI105" s="208"/>
      <c r="CBN105" s="209"/>
      <c r="CBO105" s="209"/>
      <c r="CBP105" s="209"/>
      <c r="CBQ105" s="210"/>
      <c r="CBR105" s="211"/>
      <c r="CBS105" s="209"/>
      <c r="CBU105" s="208"/>
      <c r="CBZ105" s="209"/>
      <c r="CCA105" s="209"/>
      <c r="CCB105" s="209"/>
      <c r="CCC105" s="210"/>
      <c r="CCD105" s="211"/>
      <c r="CCE105" s="209"/>
      <c r="CCG105" s="208"/>
      <c r="CCL105" s="209"/>
      <c r="CCM105" s="209"/>
      <c r="CCN105" s="209"/>
      <c r="CCO105" s="210"/>
      <c r="CCP105" s="211"/>
      <c r="CCQ105" s="209"/>
      <c r="CCS105" s="208"/>
      <c r="CCX105" s="209"/>
      <c r="CCY105" s="209"/>
      <c r="CCZ105" s="209"/>
      <c r="CDA105" s="210"/>
      <c r="CDB105" s="211"/>
      <c r="CDC105" s="209"/>
      <c r="CDE105" s="208"/>
      <c r="CDJ105" s="209"/>
      <c r="CDK105" s="209"/>
      <c r="CDL105" s="209"/>
      <c r="CDM105" s="210"/>
      <c r="CDN105" s="211"/>
      <c r="CDO105" s="209"/>
      <c r="CDQ105" s="208"/>
      <c r="CDV105" s="209"/>
      <c r="CDW105" s="209"/>
      <c r="CDX105" s="209"/>
      <c r="CDY105" s="210"/>
      <c r="CDZ105" s="211"/>
      <c r="CEA105" s="209"/>
      <c r="CEC105" s="208"/>
      <c r="CEH105" s="209"/>
      <c r="CEI105" s="209"/>
      <c r="CEJ105" s="209"/>
      <c r="CEK105" s="210"/>
      <c r="CEL105" s="211"/>
      <c r="CEM105" s="209"/>
      <c r="CEO105" s="208"/>
      <c r="CET105" s="209"/>
      <c r="CEU105" s="209"/>
      <c r="CEV105" s="209"/>
      <c r="CEW105" s="210"/>
      <c r="CEX105" s="211"/>
      <c r="CEY105" s="209"/>
      <c r="CFA105" s="208"/>
      <c r="CFF105" s="209"/>
      <c r="CFG105" s="209"/>
      <c r="CFH105" s="209"/>
      <c r="CFI105" s="210"/>
      <c r="CFJ105" s="211"/>
      <c r="CFK105" s="209"/>
      <c r="CFM105" s="208"/>
      <c r="CFR105" s="209"/>
      <c r="CFS105" s="209"/>
      <c r="CFT105" s="209"/>
      <c r="CFU105" s="210"/>
      <c r="CFV105" s="211"/>
      <c r="CFW105" s="209"/>
      <c r="CFY105" s="208"/>
      <c r="CGD105" s="209"/>
      <c r="CGE105" s="209"/>
      <c r="CGF105" s="209"/>
      <c r="CGG105" s="210"/>
      <c r="CGH105" s="211"/>
      <c r="CGI105" s="209"/>
      <c r="CGK105" s="208"/>
      <c r="CGP105" s="209"/>
      <c r="CGQ105" s="209"/>
      <c r="CGR105" s="209"/>
      <c r="CGS105" s="210"/>
      <c r="CGT105" s="211"/>
      <c r="CGU105" s="209"/>
      <c r="CGW105" s="208"/>
      <c r="CHB105" s="209"/>
      <c r="CHC105" s="209"/>
      <c r="CHD105" s="209"/>
      <c r="CHE105" s="210"/>
      <c r="CHF105" s="211"/>
      <c r="CHG105" s="209"/>
      <c r="CHI105" s="208"/>
      <c r="CHN105" s="209"/>
      <c r="CHO105" s="209"/>
      <c r="CHP105" s="209"/>
      <c r="CHQ105" s="210"/>
      <c r="CHR105" s="211"/>
      <c r="CHS105" s="209"/>
      <c r="CHU105" s="208"/>
      <c r="CHZ105" s="209"/>
      <c r="CIA105" s="209"/>
      <c r="CIB105" s="209"/>
      <c r="CIC105" s="210"/>
      <c r="CID105" s="211"/>
      <c r="CIE105" s="209"/>
      <c r="CIG105" s="208"/>
      <c r="CIL105" s="209"/>
      <c r="CIM105" s="209"/>
      <c r="CIN105" s="209"/>
      <c r="CIO105" s="210"/>
      <c r="CIP105" s="211"/>
      <c r="CIQ105" s="209"/>
      <c r="CIS105" s="208"/>
      <c r="CIX105" s="209"/>
      <c r="CIY105" s="209"/>
      <c r="CIZ105" s="209"/>
      <c r="CJA105" s="210"/>
      <c r="CJB105" s="211"/>
      <c r="CJC105" s="209"/>
      <c r="CJE105" s="208"/>
      <c r="CJJ105" s="209"/>
      <c r="CJK105" s="209"/>
      <c r="CJL105" s="209"/>
      <c r="CJM105" s="210"/>
      <c r="CJN105" s="211"/>
      <c r="CJO105" s="209"/>
      <c r="CJQ105" s="208"/>
      <c r="CJV105" s="209"/>
      <c r="CJW105" s="209"/>
      <c r="CJX105" s="209"/>
      <c r="CJY105" s="210"/>
      <c r="CJZ105" s="211"/>
      <c r="CKA105" s="209"/>
      <c r="CKC105" s="208"/>
      <c r="CKH105" s="209"/>
      <c r="CKI105" s="209"/>
      <c r="CKJ105" s="209"/>
      <c r="CKK105" s="210"/>
      <c r="CKL105" s="211"/>
      <c r="CKM105" s="209"/>
      <c r="CKO105" s="208"/>
      <c r="CKT105" s="209"/>
      <c r="CKU105" s="209"/>
      <c r="CKV105" s="209"/>
      <c r="CKW105" s="210"/>
      <c r="CKX105" s="211"/>
      <c r="CKY105" s="209"/>
      <c r="CLA105" s="208"/>
      <c r="CLF105" s="209"/>
      <c r="CLG105" s="209"/>
      <c r="CLH105" s="209"/>
      <c r="CLI105" s="210"/>
      <c r="CLJ105" s="211"/>
      <c r="CLK105" s="209"/>
      <c r="CLM105" s="208"/>
      <c r="CLR105" s="209"/>
      <c r="CLS105" s="209"/>
      <c r="CLT105" s="209"/>
      <c r="CLU105" s="210"/>
      <c r="CLV105" s="211"/>
      <c r="CLW105" s="209"/>
      <c r="CLY105" s="208"/>
      <c r="CMD105" s="209"/>
      <c r="CME105" s="209"/>
      <c r="CMF105" s="209"/>
      <c r="CMG105" s="210"/>
      <c r="CMH105" s="211"/>
      <c r="CMI105" s="209"/>
      <c r="CMK105" s="208"/>
      <c r="CMP105" s="209"/>
      <c r="CMQ105" s="209"/>
      <c r="CMR105" s="209"/>
      <c r="CMS105" s="210"/>
      <c r="CMT105" s="211"/>
      <c r="CMU105" s="209"/>
      <c r="CMW105" s="208"/>
      <c r="CNB105" s="209"/>
      <c r="CNC105" s="209"/>
      <c r="CND105" s="209"/>
      <c r="CNE105" s="210"/>
      <c r="CNF105" s="211"/>
      <c r="CNG105" s="209"/>
      <c r="CNI105" s="208"/>
      <c r="CNN105" s="209"/>
      <c r="CNO105" s="209"/>
      <c r="CNP105" s="209"/>
      <c r="CNQ105" s="210"/>
      <c r="CNR105" s="211"/>
      <c r="CNS105" s="209"/>
      <c r="CNU105" s="208"/>
      <c r="CNZ105" s="209"/>
      <c r="COA105" s="209"/>
      <c r="COB105" s="209"/>
      <c r="COC105" s="210"/>
      <c r="COD105" s="211"/>
      <c r="COE105" s="209"/>
      <c r="COG105" s="208"/>
      <c r="COL105" s="209"/>
      <c r="COM105" s="209"/>
      <c r="CON105" s="209"/>
      <c r="COO105" s="210"/>
      <c r="COP105" s="211"/>
      <c r="COQ105" s="209"/>
      <c r="COS105" s="208"/>
      <c r="COX105" s="209"/>
      <c r="COY105" s="209"/>
      <c r="COZ105" s="209"/>
      <c r="CPA105" s="210"/>
      <c r="CPB105" s="211"/>
      <c r="CPC105" s="209"/>
      <c r="CPE105" s="208"/>
      <c r="CPJ105" s="209"/>
      <c r="CPK105" s="209"/>
      <c r="CPL105" s="209"/>
      <c r="CPM105" s="210"/>
      <c r="CPN105" s="211"/>
      <c r="CPO105" s="209"/>
      <c r="CPQ105" s="208"/>
      <c r="CPV105" s="209"/>
      <c r="CPW105" s="209"/>
      <c r="CPX105" s="209"/>
      <c r="CPY105" s="210"/>
      <c r="CPZ105" s="211"/>
      <c r="CQA105" s="209"/>
      <c r="CQC105" s="208"/>
      <c r="CQH105" s="209"/>
      <c r="CQI105" s="209"/>
      <c r="CQJ105" s="209"/>
      <c r="CQK105" s="210"/>
      <c r="CQL105" s="211"/>
      <c r="CQM105" s="209"/>
      <c r="CQO105" s="208"/>
      <c r="CQT105" s="209"/>
      <c r="CQU105" s="209"/>
      <c r="CQV105" s="209"/>
      <c r="CQW105" s="210"/>
      <c r="CQX105" s="211"/>
      <c r="CQY105" s="209"/>
      <c r="CRA105" s="208"/>
      <c r="CRF105" s="209"/>
      <c r="CRG105" s="209"/>
      <c r="CRH105" s="209"/>
      <c r="CRI105" s="210"/>
      <c r="CRJ105" s="211"/>
      <c r="CRK105" s="209"/>
      <c r="CRM105" s="208"/>
      <c r="CRR105" s="209"/>
      <c r="CRS105" s="209"/>
      <c r="CRT105" s="209"/>
      <c r="CRU105" s="210"/>
      <c r="CRV105" s="211"/>
      <c r="CRW105" s="209"/>
      <c r="CRY105" s="208"/>
      <c r="CSD105" s="209"/>
      <c r="CSE105" s="209"/>
      <c r="CSF105" s="209"/>
      <c r="CSG105" s="210"/>
      <c r="CSH105" s="211"/>
      <c r="CSI105" s="209"/>
      <c r="CSK105" s="208"/>
      <c r="CSP105" s="209"/>
      <c r="CSQ105" s="209"/>
      <c r="CSR105" s="209"/>
      <c r="CSS105" s="210"/>
      <c r="CST105" s="211"/>
      <c r="CSU105" s="209"/>
      <c r="CSW105" s="208"/>
      <c r="CTB105" s="209"/>
      <c r="CTC105" s="209"/>
      <c r="CTD105" s="209"/>
      <c r="CTE105" s="210"/>
      <c r="CTF105" s="211"/>
      <c r="CTG105" s="209"/>
      <c r="CTI105" s="208"/>
      <c r="CTN105" s="209"/>
      <c r="CTO105" s="209"/>
      <c r="CTP105" s="209"/>
      <c r="CTQ105" s="210"/>
      <c r="CTR105" s="211"/>
      <c r="CTS105" s="209"/>
      <c r="CTU105" s="208"/>
      <c r="CTZ105" s="209"/>
      <c r="CUA105" s="209"/>
      <c r="CUB105" s="209"/>
      <c r="CUC105" s="210"/>
      <c r="CUD105" s="211"/>
      <c r="CUE105" s="209"/>
      <c r="CUG105" s="208"/>
      <c r="CUL105" s="209"/>
      <c r="CUM105" s="209"/>
      <c r="CUN105" s="209"/>
      <c r="CUO105" s="210"/>
      <c r="CUP105" s="211"/>
      <c r="CUQ105" s="209"/>
      <c r="CUS105" s="208"/>
      <c r="CUX105" s="209"/>
      <c r="CUY105" s="209"/>
      <c r="CUZ105" s="209"/>
      <c r="CVA105" s="210"/>
      <c r="CVB105" s="211"/>
      <c r="CVC105" s="209"/>
      <c r="CVE105" s="208"/>
      <c r="CVJ105" s="209"/>
      <c r="CVK105" s="209"/>
      <c r="CVL105" s="209"/>
      <c r="CVM105" s="210"/>
      <c r="CVN105" s="211"/>
      <c r="CVO105" s="209"/>
      <c r="CVQ105" s="208"/>
      <c r="CVV105" s="209"/>
      <c r="CVW105" s="209"/>
      <c r="CVX105" s="209"/>
      <c r="CVY105" s="210"/>
      <c r="CVZ105" s="211"/>
      <c r="CWA105" s="209"/>
      <c r="CWC105" s="208"/>
      <c r="CWH105" s="209"/>
      <c r="CWI105" s="209"/>
      <c r="CWJ105" s="209"/>
      <c r="CWK105" s="210"/>
      <c r="CWL105" s="211"/>
      <c r="CWM105" s="209"/>
      <c r="CWO105" s="208"/>
      <c r="CWT105" s="209"/>
      <c r="CWU105" s="209"/>
      <c r="CWV105" s="209"/>
      <c r="CWW105" s="210"/>
      <c r="CWX105" s="211"/>
      <c r="CWY105" s="209"/>
      <c r="CXA105" s="208"/>
      <c r="CXF105" s="209"/>
      <c r="CXG105" s="209"/>
      <c r="CXH105" s="209"/>
      <c r="CXI105" s="210"/>
      <c r="CXJ105" s="211"/>
      <c r="CXK105" s="209"/>
      <c r="CXM105" s="208"/>
      <c r="CXR105" s="209"/>
      <c r="CXS105" s="209"/>
      <c r="CXT105" s="209"/>
      <c r="CXU105" s="210"/>
      <c r="CXV105" s="211"/>
      <c r="CXW105" s="209"/>
      <c r="CXY105" s="208"/>
      <c r="CYD105" s="209"/>
      <c r="CYE105" s="209"/>
      <c r="CYF105" s="209"/>
      <c r="CYG105" s="210"/>
      <c r="CYH105" s="211"/>
      <c r="CYI105" s="209"/>
      <c r="CYK105" s="208"/>
      <c r="CYP105" s="209"/>
      <c r="CYQ105" s="209"/>
      <c r="CYR105" s="209"/>
      <c r="CYS105" s="210"/>
      <c r="CYT105" s="211"/>
      <c r="CYU105" s="209"/>
      <c r="CYW105" s="208"/>
      <c r="CZB105" s="209"/>
      <c r="CZC105" s="209"/>
      <c r="CZD105" s="209"/>
      <c r="CZE105" s="210"/>
      <c r="CZF105" s="211"/>
      <c r="CZG105" s="209"/>
      <c r="CZI105" s="208"/>
      <c r="CZN105" s="209"/>
      <c r="CZO105" s="209"/>
      <c r="CZP105" s="209"/>
      <c r="CZQ105" s="210"/>
      <c r="CZR105" s="211"/>
      <c r="CZS105" s="209"/>
      <c r="CZU105" s="208"/>
      <c r="CZZ105" s="209"/>
      <c r="DAA105" s="209"/>
      <c r="DAB105" s="209"/>
      <c r="DAC105" s="210"/>
      <c r="DAD105" s="211"/>
      <c r="DAE105" s="209"/>
      <c r="DAG105" s="208"/>
      <c r="DAL105" s="209"/>
      <c r="DAM105" s="209"/>
      <c r="DAN105" s="209"/>
      <c r="DAO105" s="210"/>
      <c r="DAP105" s="211"/>
      <c r="DAQ105" s="209"/>
      <c r="DAS105" s="208"/>
      <c r="DAX105" s="209"/>
      <c r="DAY105" s="209"/>
      <c r="DAZ105" s="209"/>
      <c r="DBA105" s="210"/>
      <c r="DBB105" s="211"/>
      <c r="DBC105" s="209"/>
      <c r="DBE105" s="208"/>
      <c r="DBJ105" s="209"/>
      <c r="DBK105" s="209"/>
      <c r="DBL105" s="209"/>
      <c r="DBM105" s="210"/>
      <c r="DBN105" s="211"/>
      <c r="DBO105" s="209"/>
      <c r="DBQ105" s="208"/>
      <c r="DBV105" s="209"/>
      <c r="DBW105" s="209"/>
      <c r="DBX105" s="209"/>
      <c r="DBY105" s="210"/>
      <c r="DBZ105" s="211"/>
      <c r="DCA105" s="209"/>
      <c r="DCC105" s="208"/>
      <c r="DCH105" s="209"/>
      <c r="DCI105" s="209"/>
      <c r="DCJ105" s="209"/>
      <c r="DCK105" s="210"/>
      <c r="DCL105" s="211"/>
      <c r="DCM105" s="209"/>
      <c r="DCO105" s="208"/>
      <c r="DCT105" s="209"/>
      <c r="DCU105" s="209"/>
      <c r="DCV105" s="209"/>
      <c r="DCW105" s="210"/>
      <c r="DCX105" s="211"/>
      <c r="DCY105" s="209"/>
      <c r="DDA105" s="208"/>
      <c r="DDF105" s="209"/>
      <c r="DDG105" s="209"/>
      <c r="DDH105" s="209"/>
      <c r="DDI105" s="210"/>
      <c r="DDJ105" s="211"/>
      <c r="DDK105" s="209"/>
      <c r="DDM105" s="208"/>
      <c r="DDR105" s="209"/>
      <c r="DDS105" s="209"/>
      <c r="DDT105" s="209"/>
      <c r="DDU105" s="210"/>
      <c r="DDV105" s="211"/>
      <c r="DDW105" s="209"/>
      <c r="DDY105" s="208"/>
      <c r="DED105" s="209"/>
      <c r="DEE105" s="209"/>
      <c r="DEF105" s="209"/>
      <c r="DEG105" s="210"/>
      <c r="DEH105" s="211"/>
      <c r="DEI105" s="209"/>
      <c r="DEK105" s="208"/>
      <c r="DEP105" s="209"/>
      <c r="DEQ105" s="209"/>
      <c r="DER105" s="209"/>
      <c r="DES105" s="210"/>
      <c r="DET105" s="211"/>
      <c r="DEU105" s="209"/>
      <c r="DEW105" s="208"/>
      <c r="DFB105" s="209"/>
      <c r="DFC105" s="209"/>
      <c r="DFD105" s="209"/>
      <c r="DFE105" s="210"/>
      <c r="DFF105" s="211"/>
      <c r="DFG105" s="209"/>
      <c r="DFI105" s="208"/>
      <c r="DFN105" s="209"/>
      <c r="DFO105" s="209"/>
      <c r="DFP105" s="209"/>
      <c r="DFQ105" s="210"/>
      <c r="DFR105" s="211"/>
      <c r="DFS105" s="209"/>
      <c r="DFU105" s="208"/>
      <c r="DFZ105" s="209"/>
      <c r="DGA105" s="209"/>
      <c r="DGB105" s="209"/>
      <c r="DGC105" s="210"/>
      <c r="DGD105" s="211"/>
      <c r="DGE105" s="209"/>
      <c r="DGG105" s="208"/>
      <c r="DGL105" s="209"/>
      <c r="DGM105" s="209"/>
      <c r="DGN105" s="209"/>
      <c r="DGO105" s="210"/>
      <c r="DGP105" s="211"/>
      <c r="DGQ105" s="209"/>
      <c r="DGS105" s="208"/>
      <c r="DGX105" s="209"/>
      <c r="DGY105" s="209"/>
      <c r="DGZ105" s="209"/>
      <c r="DHA105" s="210"/>
      <c r="DHB105" s="211"/>
      <c r="DHC105" s="209"/>
      <c r="DHE105" s="208"/>
      <c r="DHJ105" s="209"/>
      <c r="DHK105" s="209"/>
      <c r="DHL105" s="209"/>
      <c r="DHM105" s="210"/>
      <c r="DHN105" s="211"/>
      <c r="DHO105" s="209"/>
      <c r="DHQ105" s="208"/>
      <c r="DHV105" s="209"/>
      <c r="DHW105" s="209"/>
      <c r="DHX105" s="209"/>
      <c r="DHY105" s="210"/>
      <c r="DHZ105" s="211"/>
      <c r="DIA105" s="209"/>
      <c r="DIC105" s="208"/>
      <c r="DIH105" s="209"/>
      <c r="DII105" s="209"/>
      <c r="DIJ105" s="209"/>
      <c r="DIK105" s="210"/>
      <c r="DIL105" s="211"/>
      <c r="DIM105" s="209"/>
      <c r="DIO105" s="208"/>
      <c r="DIT105" s="209"/>
      <c r="DIU105" s="209"/>
      <c r="DIV105" s="209"/>
      <c r="DIW105" s="210"/>
      <c r="DIX105" s="211"/>
      <c r="DIY105" s="209"/>
      <c r="DJA105" s="208"/>
      <c r="DJF105" s="209"/>
      <c r="DJG105" s="209"/>
      <c r="DJH105" s="209"/>
      <c r="DJI105" s="210"/>
      <c r="DJJ105" s="211"/>
      <c r="DJK105" s="209"/>
      <c r="DJM105" s="208"/>
      <c r="DJR105" s="209"/>
      <c r="DJS105" s="209"/>
      <c r="DJT105" s="209"/>
      <c r="DJU105" s="210"/>
      <c r="DJV105" s="211"/>
      <c r="DJW105" s="209"/>
      <c r="DJY105" s="208"/>
      <c r="DKD105" s="209"/>
      <c r="DKE105" s="209"/>
      <c r="DKF105" s="209"/>
      <c r="DKG105" s="210"/>
      <c r="DKH105" s="211"/>
      <c r="DKI105" s="209"/>
      <c r="DKK105" s="208"/>
      <c r="DKP105" s="209"/>
      <c r="DKQ105" s="209"/>
      <c r="DKR105" s="209"/>
      <c r="DKS105" s="210"/>
      <c r="DKT105" s="211"/>
      <c r="DKU105" s="209"/>
      <c r="DKW105" s="208"/>
      <c r="DLB105" s="209"/>
      <c r="DLC105" s="209"/>
      <c r="DLD105" s="209"/>
      <c r="DLE105" s="210"/>
      <c r="DLF105" s="211"/>
      <c r="DLG105" s="209"/>
      <c r="DLI105" s="208"/>
      <c r="DLN105" s="209"/>
      <c r="DLO105" s="209"/>
      <c r="DLP105" s="209"/>
      <c r="DLQ105" s="210"/>
      <c r="DLR105" s="211"/>
      <c r="DLS105" s="209"/>
      <c r="DLU105" s="208"/>
      <c r="DLZ105" s="209"/>
      <c r="DMA105" s="209"/>
      <c r="DMB105" s="209"/>
      <c r="DMC105" s="210"/>
      <c r="DMD105" s="211"/>
      <c r="DME105" s="209"/>
      <c r="DMG105" s="208"/>
      <c r="DML105" s="209"/>
      <c r="DMM105" s="209"/>
      <c r="DMN105" s="209"/>
      <c r="DMO105" s="210"/>
      <c r="DMP105" s="211"/>
      <c r="DMQ105" s="209"/>
      <c r="DMS105" s="208"/>
      <c r="DMX105" s="209"/>
      <c r="DMY105" s="209"/>
      <c r="DMZ105" s="209"/>
      <c r="DNA105" s="210"/>
      <c r="DNB105" s="211"/>
      <c r="DNC105" s="209"/>
      <c r="DNE105" s="208"/>
      <c r="DNJ105" s="209"/>
      <c r="DNK105" s="209"/>
      <c r="DNL105" s="209"/>
      <c r="DNM105" s="210"/>
      <c r="DNN105" s="211"/>
      <c r="DNO105" s="209"/>
      <c r="DNQ105" s="208"/>
      <c r="DNV105" s="209"/>
      <c r="DNW105" s="209"/>
      <c r="DNX105" s="209"/>
      <c r="DNY105" s="210"/>
      <c r="DNZ105" s="211"/>
      <c r="DOA105" s="209"/>
      <c r="DOC105" s="208"/>
      <c r="DOH105" s="209"/>
      <c r="DOI105" s="209"/>
      <c r="DOJ105" s="209"/>
      <c r="DOK105" s="210"/>
      <c r="DOL105" s="211"/>
      <c r="DOM105" s="209"/>
      <c r="DOO105" s="208"/>
      <c r="DOT105" s="209"/>
      <c r="DOU105" s="209"/>
      <c r="DOV105" s="209"/>
      <c r="DOW105" s="210"/>
      <c r="DOX105" s="211"/>
      <c r="DOY105" s="209"/>
      <c r="DPA105" s="208"/>
      <c r="DPF105" s="209"/>
      <c r="DPG105" s="209"/>
      <c r="DPH105" s="209"/>
      <c r="DPI105" s="210"/>
      <c r="DPJ105" s="211"/>
      <c r="DPK105" s="209"/>
      <c r="DPM105" s="208"/>
      <c r="DPR105" s="209"/>
      <c r="DPS105" s="209"/>
      <c r="DPT105" s="209"/>
      <c r="DPU105" s="210"/>
      <c r="DPV105" s="211"/>
      <c r="DPW105" s="209"/>
      <c r="DPY105" s="208"/>
      <c r="DQD105" s="209"/>
      <c r="DQE105" s="209"/>
      <c r="DQF105" s="209"/>
      <c r="DQG105" s="210"/>
      <c r="DQH105" s="211"/>
      <c r="DQI105" s="209"/>
      <c r="DQK105" s="208"/>
      <c r="DQP105" s="209"/>
      <c r="DQQ105" s="209"/>
      <c r="DQR105" s="209"/>
      <c r="DQS105" s="210"/>
      <c r="DQT105" s="211"/>
      <c r="DQU105" s="209"/>
      <c r="DQW105" s="208"/>
      <c r="DRB105" s="209"/>
      <c r="DRC105" s="209"/>
      <c r="DRD105" s="209"/>
      <c r="DRE105" s="210"/>
      <c r="DRF105" s="211"/>
      <c r="DRG105" s="209"/>
      <c r="DRI105" s="208"/>
      <c r="DRN105" s="209"/>
      <c r="DRO105" s="209"/>
      <c r="DRP105" s="209"/>
      <c r="DRQ105" s="210"/>
      <c r="DRR105" s="211"/>
      <c r="DRS105" s="209"/>
      <c r="DRU105" s="208"/>
      <c r="DRZ105" s="209"/>
      <c r="DSA105" s="209"/>
      <c r="DSB105" s="209"/>
      <c r="DSC105" s="210"/>
      <c r="DSD105" s="211"/>
      <c r="DSE105" s="209"/>
      <c r="DSG105" s="208"/>
      <c r="DSL105" s="209"/>
      <c r="DSM105" s="209"/>
      <c r="DSN105" s="209"/>
      <c r="DSO105" s="210"/>
      <c r="DSP105" s="211"/>
      <c r="DSQ105" s="209"/>
      <c r="DSS105" s="208"/>
      <c r="DSX105" s="209"/>
      <c r="DSY105" s="209"/>
      <c r="DSZ105" s="209"/>
      <c r="DTA105" s="210"/>
      <c r="DTB105" s="211"/>
      <c r="DTC105" s="209"/>
      <c r="DTE105" s="208"/>
      <c r="DTJ105" s="209"/>
      <c r="DTK105" s="209"/>
      <c r="DTL105" s="209"/>
      <c r="DTM105" s="210"/>
      <c r="DTN105" s="211"/>
      <c r="DTO105" s="209"/>
      <c r="DTQ105" s="208"/>
      <c r="DTV105" s="209"/>
      <c r="DTW105" s="209"/>
      <c r="DTX105" s="209"/>
      <c r="DTY105" s="210"/>
      <c r="DTZ105" s="211"/>
      <c r="DUA105" s="209"/>
      <c r="DUC105" s="208"/>
      <c r="DUH105" s="209"/>
      <c r="DUI105" s="209"/>
      <c r="DUJ105" s="209"/>
      <c r="DUK105" s="210"/>
      <c r="DUL105" s="211"/>
      <c r="DUM105" s="209"/>
      <c r="DUO105" s="208"/>
      <c r="DUT105" s="209"/>
      <c r="DUU105" s="209"/>
      <c r="DUV105" s="209"/>
      <c r="DUW105" s="210"/>
      <c r="DUX105" s="211"/>
      <c r="DUY105" s="209"/>
      <c r="DVA105" s="208"/>
      <c r="DVF105" s="209"/>
      <c r="DVG105" s="209"/>
      <c r="DVH105" s="209"/>
      <c r="DVI105" s="210"/>
      <c r="DVJ105" s="211"/>
      <c r="DVK105" s="209"/>
      <c r="DVM105" s="208"/>
      <c r="DVR105" s="209"/>
      <c r="DVS105" s="209"/>
      <c r="DVT105" s="209"/>
      <c r="DVU105" s="210"/>
      <c r="DVV105" s="211"/>
      <c r="DVW105" s="209"/>
      <c r="DVY105" s="208"/>
      <c r="DWD105" s="209"/>
      <c r="DWE105" s="209"/>
      <c r="DWF105" s="209"/>
      <c r="DWG105" s="210"/>
      <c r="DWH105" s="211"/>
      <c r="DWI105" s="209"/>
      <c r="DWK105" s="208"/>
      <c r="DWP105" s="209"/>
      <c r="DWQ105" s="209"/>
      <c r="DWR105" s="209"/>
      <c r="DWS105" s="210"/>
      <c r="DWT105" s="211"/>
      <c r="DWU105" s="209"/>
      <c r="DWW105" s="208"/>
      <c r="DXB105" s="209"/>
      <c r="DXC105" s="209"/>
      <c r="DXD105" s="209"/>
      <c r="DXE105" s="210"/>
      <c r="DXF105" s="211"/>
      <c r="DXG105" s="209"/>
      <c r="DXI105" s="208"/>
      <c r="DXN105" s="209"/>
      <c r="DXO105" s="209"/>
      <c r="DXP105" s="209"/>
      <c r="DXQ105" s="210"/>
      <c r="DXR105" s="211"/>
      <c r="DXS105" s="209"/>
      <c r="DXU105" s="208"/>
      <c r="DXZ105" s="209"/>
      <c r="DYA105" s="209"/>
      <c r="DYB105" s="209"/>
      <c r="DYC105" s="210"/>
      <c r="DYD105" s="211"/>
      <c r="DYE105" s="209"/>
      <c r="DYG105" s="208"/>
      <c r="DYL105" s="209"/>
      <c r="DYM105" s="209"/>
      <c r="DYN105" s="209"/>
      <c r="DYO105" s="210"/>
      <c r="DYP105" s="211"/>
      <c r="DYQ105" s="209"/>
      <c r="DYS105" s="208"/>
      <c r="DYX105" s="209"/>
      <c r="DYY105" s="209"/>
      <c r="DYZ105" s="209"/>
      <c r="DZA105" s="210"/>
      <c r="DZB105" s="211"/>
      <c r="DZC105" s="209"/>
      <c r="DZE105" s="208"/>
      <c r="DZJ105" s="209"/>
      <c r="DZK105" s="209"/>
      <c r="DZL105" s="209"/>
      <c r="DZM105" s="210"/>
      <c r="DZN105" s="211"/>
      <c r="DZO105" s="209"/>
      <c r="DZQ105" s="208"/>
      <c r="DZV105" s="209"/>
      <c r="DZW105" s="209"/>
      <c r="DZX105" s="209"/>
      <c r="DZY105" s="210"/>
      <c r="DZZ105" s="211"/>
      <c r="EAA105" s="209"/>
      <c r="EAC105" s="208"/>
      <c r="EAH105" s="209"/>
      <c r="EAI105" s="209"/>
      <c r="EAJ105" s="209"/>
      <c r="EAK105" s="210"/>
      <c r="EAL105" s="211"/>
      <c r="EAM105" s="209"/>
      <c r="EAO105" s="208"/>
      <c r="EAT105" s="209"/>
      <c r="EAU105" s="209"/>
      <c r="EAV105" s="209"/>
      <c r="EAW105" s="210"/>
      <c r="EAX105" s="211"/>
      <c r="EAY105" s="209"/>
      <c r="EBA105" s="208"/>
      <c r="EBF105" s="209"/>
      <c r="EBG105" s="209"/>
      <c r="EBH105" s="209"/>
      <c r="EBI105" s="210"/>
      <c r="EBJ105" s="211"/>
      <c r="EBK105" s="209"/>
      <c r="EBM105" s="208"/>
      <c r="EBR105" s="209"/>
      <c r="EBS105" s="209"/>
      <c r="EBT105" s="209"/>
      <c r="EBU105" s="210"/>
      <c r="EBV105" s="211"/>
      <c r="EBW105" s="209"/>
      <c r="EBY105" s="208"/>
      <c r="ECD105" s="209"/>
      <c r="ECE105" s="209"/>
      <c r="ECF105" s="209"/>
      <c r="ECG105" s="210"/>
      <c r="ECH105" s="211"/>
      <c r="ECI105" s="209"/>
      <c r="ECK105" s="208"/>
      <c r="ECP105" s="209"/>
      <c r="ECQ105" s="209"/>
      <c r="ECR105" s="209"/>
      <c r="ECS105" s="210"/>
      <c r="ECT105" s="211"/>
      <c r="ECU105" s="209"/>
      <c r="ECW105" s="208"/>
      <c r="EDB105" s="209"/>
      <c r="EDC105" s="209"/>
      <c r="EDD105" s="209"/>
      <c r="EDE105" s="210"/>
      <c r="EDF105" s="211"/>
      <c r="EDG105" s="209"/>
      <c r="EDI105" s="208"/>
      <c r="EDN105" s="209"/>
      <c r="EDO105" s="209"/>
      <c r="EDP105" s="209"/>
      <c r="EDQ105" s="210"/>
      <c r="EDR105" s="211"/>
      <c r="EDS105" s="209"/>
      <c r="EDU105" s="208"/>
      <c r="EDZ105" s="209"/>
      <c r="EEA105" s="209"/>
      <c r="EEB105" s="209"/>
      <c r="EEC105" s="210"/>
      <c r="EED105" s="211"/>
      <c r="EEE105" s="209"/>
      <c r="EEG105" s="208"/>
      <c r="EEL105" s="209"/>
      <c r="EEM105" s="209"/>
      <c r="EEN105" s="209"/>
      <c r="EEO105" s="210"/>
      <c r="EEP105" s="211"/>
      <c r="EEQ105" s="209"/>
      <c r="EES105" s="208"/>
      <c r="EEX105" s="209"/>
      <c r="EEY105" s="209"/>
      <c r="EEZ105" s="209"/>
      <c r="EFA105" s="210"/>
      <c r="EFB105" s="211"/>
      <c r="EFC105" s="209"/>
      <c r="EFE105" s="208"/>
      <c r="EFJ105" s="209"/>
      <c r="EFK105" s="209"/>
      <c r="EFL105" s="209"/>
      <c r="EFM105" s="210"/>
      <c r="EFN105" s="211"/>
      <c r="EFO105" s="209"/>
      <c r="EFQ105" s="208"/>
      <c r="EFV105" s="209"/>
      <c r="EFW105" s="209"/>
      <c r="EFX105" s="209"/>
      <c r="EFY105" s="210"/>
      <c r="EFZ105" s="211"/>
      <c r="EGA105" s="209"/>
      <c r="EGC105" s="208"/>
      <c r="EGH105" s="209"/>
      <c r="EGI105" s="209"/>
      <c r="EGJ105" s="209"/>
      <c r="EGK105" s="210"/>
      <c r="EGL105" s="211"/>
      <c r="EGM105" s="209"/>
      <c r="EGO105" s="208"/>
      <c r="EGT105" s="209"/>
      <c r="EGU105" s="209"/>
      <c r="EGV105" s="209"/>
      <c r="EGW105" s="210"/>
      <c r="EGX105" s="211"/>
      <c r="EGY105" s="209"/>
      <c r="EHA105" s="208"/>
      <c r="EHF105" s="209"/>
      <c r="EHG105" s="209"/>
      <c r="EHH105" s="209"/>
      <c r="EHI105" s="210"/>
      <c r="EHJ105" s="211"/>
      <c r="EHK105" s="209"/>
      <c r="EHM105" s="208"/>
      <c r="EHR105" s="209"/>
      <c r="EHS105" s="209"/>
      <c r="EHT105" s="209"/>
      <c r="EHU105" s="210"/>
      <c r="EHV105" s="211"/>
      <c r="EHW105" s="209"/>
      <c r="EHY105" s="208"/>
      <c r="EID105" s="209"/>
      <c r="EIE105" s="209"/>
      <c r="EIF105" s="209"/>
      <c r="EIG105" s="210"/>
      <c r="EIH105" s="211"/>
      <c r="EII105" s="209"/>
      <c r="EIK105" s="208"/>
      <c r="EIP105" s="209"/>
      <c r="EIQ105" s="209"/>
      <c r="EIR105" s="209"/>
      <c r="EIS105" s="210"/>
      <c r="EIT105" s="211"/>
      <c r="EIU105" s="209"/>
      <c r="EIW105" s="208"/>
      <c r="EJB105" s="209"/>
      <c r="EJC105" s="209"/>
      <c r="EJD105" s="209"/>
      <c r="EJE105" s="210"/>
      <c r="EJF105" s="211"/>
      <c r="EJG105" s="209"/>
      <c r="EJI105" s="208"/>
      <c r="EJN105" s="209"/>
      <c r="EJO105" s="209"/>
      <c r="EJP105" s="209"/>
      <c r="EJQ105" s="210"/>
      <c r="EJR105" s="211"/>
      <c r="EJS105" s="209"/>
      <c r="EJU105" s="208"/>
      <c r="EJZ105" s="209"/>
      <c r="EKA105" s="209"/>
      <c r="EKB105" s="209"/>
      <c r="EKC105" s="210"/>
      <c r="EKD105" s="211"/>
      <c r="EKE105" s="209"/>
      <c r="EKG105" s="208"/>
      <c r="EKL105" s="209"/>
      <c r="EKM105" s="209"/>
      <c r="EKN105" s="209"/>
      <c r="EKO105" s="210"/>
      <c r="EKP105" s="211"/>
      <c r="EKQ105" s="209"/>
      <c r="EKS105" s="208"/>
      <c r="EKX105" s="209"/>
      <c r="EKY105" s="209"/>
      <c r="EKZ105" s="209"/>
      <c r="ELA105" s="210"/>
      <c r="ELB105" s="211"/>
      <c r="ELC105" s="209"/>
      <c r="ELE105" s="208"/>
      <c r="ELJ105" s="209"/>
      <c r="ELK105" s="209"/>
      <c r="ELL105" s="209"/>
      <c r="ELM105" s="210"/>
      <c r="ELN105" s="211"/>
      <c r="ELO105" s="209"/>
      <c r="ELQ105" s="208"/>
      <c r="ELV105" s="209"/>
      <c r="ELW105" s="209"/>
      <c r="ELX105" s="209"/>
      <c r="ELY105" s="210"/>
      <c r="ELZ105" s="211"/>
      <c r="EMA105" s="209"/>
      <c r="EMC105" s="208"/>
      <c r="EMH105" s="209"/>
      <c r="EMI105" s="209"/>
      <c r="EMJ105" s="209"/>
      <c r="EMK105" s="210"/>
      <c r="EML105" s="211"/>
      <c r="EMM105" s="209"/>
      <c r="EMO105" s="208"/>
      <c r="EMT105" s="209"/>
      <c r="EMU105" s="209"/>
      <c r="EMV105" s="209"/>
      <c r="EMW105" s="210"/>
      <c r="EMX105" s="211"/>
      <c r="EMY105" s="209"/>
      <c r="ENA105" s="208"/>
      <c r="ENF105" s="209"/>
      <c r="ENG105" s="209"/>
      <c r="ENH105" s="209"/>
      <c r="ENI105" s="210"/>
      <c r="ENJ105" s="211"/>
      <c r="ENK105" s="209"/>
      <c r="ENM105" s="208"/>
      <c r="ENR105" s="209"/>
      <c r="ENS105" s="209"/>
      <c r="ENT105" s="209"/>
      <c r="ENU105" s="210"/>
      <c r="ENV105" s="211"/>
      <c r="ENW105" s="209"/>
      <c r="ENY105" s="208"/>
      <c r="EOD105" s="209"/>
      <c r="EOE105" s="209"/>
      <c r="EOF105" s="209"/>
      <c r="EOG105" s="210"/>
      <c r="EOH105" s="211"/>
      <c r="EOI105" s="209"/>
      <c r="EOK105" s="208"/>
      <c r="EOP105" s="209"/>
      <c r="EOQ105" s="209"/>
      <c r="EOR105" s="209"/>
      <c r="EOS105" s="210"/>
      <c r="EOT105" s="211"/>
      <c r="EOU105" s="209"/>
      <c r="EOW105" s="208"/>
      <c r="EPB105" s="209"/>
      <c r="EPC105" s="209"/>
      <c r="EPD105" s="209"/>
      <c r="EPE105" s="210"/>
      <c r="EPF105" s="211"/>
      <c r="EPG105" s="209"/>
      <c r="EPI105" s="208"/>
      <c r="EPN105" s="209"/>
      <c r="EPO105" s="209"/>
      <c r="EPP105" s="209"/>
      <c r="EPQ105" s="210"/>
      <c r="EPR105" s="211"/>
      <c r="EPS105" s="209"/>
      <c r="EPU105" s="208"/>
      <c r="EPZ105" s="209"/>
      <c r="EQA105" s="209"/>
      <c r="EQB105" s="209"/>
      <c r="EQC105" s="210"/>
      <c r="EQD105" s="211"/>
      <c r="EQE105" s="209"/>
      <c r="EQG105" s="208"/>
      <c r="EQL105" s="209"/>
      <c r="EQM105" s="209"/>
      <c r="EQN105" s="209"/>
      <c r="EQO105" s="210"/>
      <c r="EQP105" s="211"/>
      <c r="EQQ105" s="209"/>
      <c r="EQS105" s="208"/>
      <c r="EQX105" s="209"/>
      <c r="EQY105" s="209"/>
      <c r="EQZ105" s="209"/>
      <c r="ERA105" s="210"/>
      <c r="ERB105" s="211"/>
      <c r="ERC105" s="209"/>
      <c r="ERE105" s="208"/>
      <c r="ERJ105" s="209"/>
      <c r="ERK105" s="209"/>
      <c r="ERL105" s="209"/>
      <c r="ERM105" s="210"/>
      <c r="ERN105" s="211"/>
      <c r="ERO105" s="209"/>
      <c r="ERQ105" s="208"/>
      <c r="ERV105" s="209"/>
      <c r="ERW105" s="209"/>
      <c r="ERX105" s="209"/>
      <c r="ERY105" s="210"/>
      <c r="ERZ105" s="211"/>
      <c r="ESA105" s="209"/>
      <c r="ESC105" s="208"/>
      <c r="ESH105" s="209"/>
      <c r="ESI105" s="209"/>
      <c r="ESJ105" s="209"/>
      <c r="ESK105" s="210"/>
      <c r="ESL105" s="211"/>
      <c r="ESM105" s="209"/>
      <c r="ESO105" s="208"/>
      <c r="EST105" s="209"/>
      <c r="ESU105" s="209"/>
      <c r="ESV105" s="209"/>
      <c r="ESW105" s="210"/>
      <c r="ESX105" s="211"/>
      <c r="ESY105" s="209"/>
      <c r="ETA105" s="208"/>
      <c r="ETF105" s="209"/>
      <c r="ETG105" s="209"/>
      <c r="ETH105" s="209"/>
      <c r="ETI105" s="210"/>
      <c r="ETJ105" s="211"/>
      <c r="ETK105" s="209"/>
      <c r="ETM105" s="208"/>
      <c r="ETR105" s="209"/>
      <c r="ETS105" s="209"/>
      <c r="ETT105" s="209"/>
      <c r="ETU105" s="210"/>
      <c r="ETV105" s="211"/>
      <c r="ETW105" s="209"/>
      <c r="ETY105" s="208"/>
      <c r="EUD105" s="209"/>
      <c r="EUE105" s="209"/>
      <c r="EUF105" s="209"/>
      <c r="EUG105" s="210"/>
      <c r="EUH105" s="211"/>
      <c r="EUI105" s="209"/>
      <c r="EUK105" s="208"/>
      <c r="EUP105" s="209"/>
      <c r="EUQ105" s="209"/>
      <c r="EUR105" s="209"/>
      <c r="EUS105" s="210"/>
      <c r="EUT105" s="211"/>
      <c r="EUU105" s="209"/>
      <c r="EUW105" s="208"/>
      <c r="EVB105" s="209"/>
      <c r="EVC105" s="209"/>
      <c r="EVD105" s="209"/>
      <c r="EVE105" s="210"/>
      <c r="EVF105" s="211"/>
      <c r="EVG105" s="209"/>
      <c r="EVI105" s="208"/>
      <c r="EVN105" s="209"/>
      <c r="EVO105" s="209"/>
      <c r="EVP105" s="209"/>
      <c r="EVQ105" s="210"/>
      <c r="EVR105" s="211"/>
      <c r="EVS105" s="209"/>
      <c r="EVU105" s="208"/>
      <c r="EVZ105" s="209"/>
      <c r="EWA105" s="209"/>
      <c r="EWB105" s="209"/>
      <c r="EWC105" s="210"/>
      <c r="EWD105" s="211"/>
      <c r="EWE105" s="209"/>
      <c r="EWG105" s="208"/>
      <c r="EWL105" s="209"/>
      <c r="EWM105" s="209"/>
      <c r="EWN105" s="209"/>
      <c r="EWO105" s="210"/>
      <c r="EWP105" s="211"/>
      <c r="EWQ105" s="209"/>
      <c r="EWS105" s="208"/>
      <c r="EWX105" s="209"/>
      <c r="EWY105" s="209"/>
      <c r="EWZ105" s="209"/>
      <c r="EXA105" s="210"/>
      <c r="EXB105" s="211"/>
      <c r="EXC105" s="209"/>
      <c r="EXE105" s="208"/>
      <c r="EXJ105" s="209"/>
      <c r="EXK105" s="209"/>
      <c r="EXL105" s="209"/>
      <c r="EXM105" s="210"/>
      <c r="EXN105" s="211"/>
      <c r="EXO105" s="209"/>
      <c r="EXQ105" s="208"/>
      <c r="EXV105" s="209"/>
      <c r="EXW105" s="209"/>
      <c r="EXX105" s="209"/>
      <c r="EXY105" s="210"/>
      <c r="EXZ105" s="211"/>
      <c r="EYA105" s="209"/>
      <c r="EYC105" s="208"/>
      <c r="EYH105" s="209"/>
      <c r="EYI105" s="209"/>
      <c r="EYJ105" s="209"/>
      <c r="EYK105" s="210"/>
      <c r="EYL105" s="211"/>
      <c r="EYM105" s="209"/>
      <c r="EYO105" s="208"/>
      <c r="EYT105" s="209"/>
      <c r="EYU105" s="209"/>
      <c r="EYV105" s="209"/>
      <c r="EYW105" s="210"/>
      <c r="EYX105" s="211"/>
      <c r="EYY105" s="209"/>
      <c r="EZA105" s="208"/>
      <c r="EZF105" s="209"/>
      <c r="EZG105" s="209"/>
      <c r="EZH105" s="209"/>
      <c r="EZI105" s="210"/>
      <c r="EZJ105" s="211"/>
      <c r="EZK105" s="209"/>
      <c r="EZM105" s="208"/>
      <c r="EZR105" s="209"/>
      <c r="EZS105" s="209"/>
      <c r="EZT105" s="209"/>
      <c r="EZU105" s="210"/>
      <c r="EZV105" s="211"/>
      <c r="EZW105" s="209"/>
      <c r="EZY105" s="208"/>
      <c r="FAD105" s="209"/>
      <c r="FAE105" s="209"/>
      <c r="FAF105" s="209"/>
      <c r="FAG105" s="210"/>
      <c r="FAH105" s="211"/>
      <c r="FAI105" s="209"/>
      <c r="FAK105" s="208"/>
      <c r="FAP105" s="209"/>
      <c r="FAQ105" s="209"/>
      <c r="FAR105" s="209"/>
      <c r="FAS105" s="210"/>
      <c r="FAT105" s="211"/>
      <c r="FAU105" s="209"/>
      <c r="FAW105" s="208"/>
      <c r="FBB105" s="209"/>
      <c r="FBC105" s="209"/>
      <c r="FBD105" s="209"/>
      <c r="FBE105" s="210"/>
      <c r="FBF105" s="211"/>
      <c r="FBG105" s="209"/>
      <c r="FBI105" s="208"/>
      <c r="FBN105" s="209"/>
      <c r="FBO105" s="209"/>
      <c r="FBP105" s="209"/>
      <c r="FBQ105" s="210"/>
      <c r="FBR105" s="211"/>
      <c r="FBS105" s="209"/>
      <c r="FBU105" s="208"/>
      <c r="FBZ105" s="209"/>
      <c r="FCA105" s="209"/>
      <c r="FCB105" s="209"/>
      <c r="FCC105" s="210"/>
      <c r="FCD105" s="211"/>
      <c r="FCE105" s="209"/>
      <c r="FCG105" s="208"/>
      <c r="FCL105" s="209"/>
      <c r="FCM105" s="209"/>
      <c r="FCN105" s="209"/>
      <c r="FCO105" s="210"/>
      <c r="FCP105" s="211"/>
      <c r="FCQ105" s="209"/>
      <c r="FCS105" s="208"/>
      <c r="FCX105" s="209"/>
      <c r="FCY105" s="209"/>
      <c r="FCZ105" s="209"/>
      <c r="FDA105" s="210"/>
      <c r="FDB105" s="211"/>
      <c r="FDC105" s="209"/>
      <c r="FDE105" s="208"/>
      <c r="FDJ105" s="209"/>
      <c r="FDK105" s="209"/>
      <c r="FDL105" s="209"/>
      <c r="FDM105" s="210"/>
      <c r="FDN105" s="211"/>
      <c r="FDO105" s="209"/>
      <c r="FDQ105" s="208"/>
      <c r="FDV105" s="209"/>
      <c r="FDW105" s="209"/>
      <c r="FDX105" s="209"/>
      <c r="FDY105" s="210"/>
      <c r="FDZ105" s="211"/>
      <c r="FEA105" s="209"/>
      <c r="FEC105" s="208"/>
      <c r="FEH105" s="209"/>
      <c r="FEI105" s="209"/>
      <c r="FEJ105" s="209"/>
      <c r="FEK105" s="210"/>
      <c r="FEL105" s="211"/>
      <c r="FEM105" s="209"/>
      <c r="FEO105" s="208"/>
      <c r="FET105" s="209"/>
      <c r="FEU105" s="209"/>
      <c r="FEV105" s="209"/>
      <c r="FEW105" s="210"/>
      <c r="FEX105" s="211"/>
      <c r="FEY105" s="209"/>
      <c r="FFA105" s="208"/>
      <c r="FFF105" s="209"/>
      <c r="FFG105" s="209"/>
      <c r="FFH105" s="209"/>
      <c r="FFI105" s="210"/>
      <c r="FFJ105" s="211"/>
      <c r="FFK105" s="209"/>
      <c r="FFM105" s="208"/>
      <c r="FFR105" s="209"/>
      <c r="FFS105" s="209"/>
      <c r="FFT105" s="209"/>
      <c r="FFU105" s="210"/>
      <c r="FFV105" s="211"/>
      <c r="FFW105" s="209"/>
      <c r="FFY105" s="208"/>
      <c r="FGD105" s="209"/>
      <c r="FGE105" s="209"/>
      <c r="FGF105" s="209"/>
      <c r="FGG105" s="210"/>
      <c r="FGH105" s="211"/>
      <c r="FGI105" s="209"/>
      <c r="FGK105" s="208"/>
      <c r="FGP105" s="209"/>
      <c r="FGQ105" s="209"/>
      <c r="FGR105" s="209"/>
      <c r="FGS105" s="210"/>
      <c r="FGT105" s="211"/>
      <c r="FGU105" s="209"/>
      <c r="FGW105" s="208"/>
      <c r="FHB105" s="209"/>
      <c r="FHC105" s="209"/>
      <c r="FHD105" s="209"/>
      <c r="FHE105" s="210"/>
      <c r="FHF105" s="211"/>
      <c r="FHG105" s="209"/>
      <c r="FHI105" s="208"/>
      <c r="FHN105" s="209"/>
      <c r="FHO105" s="209"/>
      <c r="FHP105" s="209"/>
      <c r="FHQ105" s="210"/>
      <c r="FHR105" s="211"/>
      <c r="FHS105" s="209"/>
      <c r="FHU105" s="208"/>
      <c r="FHZ105" s="209"/>
      <c r="FIA105" s="209"/>
      <c r="FIB105" s="209"/>
      <c r="FIC105" s="210"/>
      <c r="FID105" s="211"/>
      <c r="FIE105" s="209"/>
      <c r="FIG105" s="208"/>
      <c r="FIL105" s="209"/>
      <c r="FIM105" s="209"/>
      <c r="FIN105" s="209"/>
      <c r="FIO105" s="210"/>
      <c r="FIP105" s="211"/>
      <c r="FIQ105" s="209"/>
      <c r="FIS105" s="208"/>
      <c r="FIX105" s="209"/>
      <c r="FIY105" s="209"/>
      <c r="FIZ105" s="209"/>
      <c r="FJA105" s="210"/>
      <c r="FJB105" s="211"/>
      <c r="FJC105" s="209"/>
      <c r="FJE105" s="208"/>
      <c r="FJJ105" s="209"/>
      <c r="FJK105" s="209"/>
      <c r="FJL105" s="209"/>
      <c r="FJM105" s="210"/>
      <c r="FJN105" s="211"/>
      <c r="FJO105" s="209"/>
      <c r="FJQ105" s="208"/>
      <c r="FJV105" s="209"/>
      <c r="FJW105" s="209"/>
      <c r="FJX105" s="209"/>
      <c r="FJY105" s="210"/>
      <c r="FJZ105" s="211"/>
      <c r="FKA105" s="209"/>
      <c r="FKC105" s="208"/>
      <c r="FKH105" s="209"/>
      <c r="FKI105" s="209"/>
      <c r="FKJ105" s="209"/>
      <c r="FKK105" s="210"/>
      <c r="FKL105" s="211"/>
      <c r="FKM105" s="209"/>
      <c r="FKO105" s="208"/>
      <c r="FKT105" s="209"/>
      <c r="FKU105" s="209"/>
      <c r="FKV105" s="209"/>
      <c r="FKW105" s="210"/>
      <c r="FKX105" s="211"/>
      <c r="FKY105" s="209"/>
      <c r="FLA105" s="208"/>
      <c r="FLF105" s="209"/>
      <c r="FLG105" s="209"/>
      <c r="FLH105" s="209"/>
      <c r="FLI105" s="210"/>
      <c r="FLJ105" s="211"/>
      <c r="FLK105" s="209"/>
      <c r="FLM105" s="208"/>
      <c r="FLR105" s="209"/>
      <c r="FLS105" s="209"/>
      <c r="FLT105" s="209"/>
      <c r="FLU105" s="210"/>
      <c r="FLV105" s="211"/>
      <c r="FLW105" s="209"/>
      <c r="FLY105" s="208"/>
      <c r="FMD105" s="209"/>
      <c r="FME105" s="209"/>
      <c r="FMF105" s="209"/>
      <c r="FMG105" s="210"/>
      <c r="FMH105" s="211"/>
      <c r="FMI105" s="209"/>
      <c r="FMK105" s="208"/>
      <c r="FMP105" s="209"/>
      <c r="FMQ105" s="209"/>
      <c r="FMR105" s="209"/>
      <c r="FMS105" s="210"/>
      <c r="FMT105" s="211"/>
      <c r="FMU105" s="209"/>
      <c r="FMW105" s="208"/>
      <c r="FNB105" s="209"/>
      <c r="FNC105" s="209"/>
      <c r="FND105" s="209"/>
      <c r="FNE105" s="210"/>
      <c r="FNF105" s="211"/>
      <c r="FNG105" s="209"/>
      <c r="FNI105" s="208"/>
      <c r="FNN105" s="209"/>
      <c r="FNO105" s="209"/>
      <c r="FNP105" s="209"/>
      <c r="FNQ105" s="210"/>
      <c r="FNR105" s="211"/>
      <c r="FNS105" s="209"/>
      <c r="FNU105" s="208"/>
      <c r="FNZ105" s="209"/>
      <c r="FOA105" s="209"/>
      <c r="FOB105" s="209"/>
      <c r="FOC105" s="210"/>
      <c r="FOD105" s="211"/>
      <c r="FOE105" s="209"/>
      <c r="FOG105" s="208"/>
      <c r="FOL105" s="209"/>
      <c r="FOM105" s="209"/>
      <c r="FON105" s="209"/>
      <c r="FOO105" s="210"/>
      <c r="FOP105" s="211"/>
      <c r="FOQ105" s="209"/>
      <c r="FOS105" s="208"/>
      <c r="FOX105" s="209"/>
      <c r="FOY105" s="209"/>
      <c r="FOZ105" s="209"/>
      <c r="FPA105" s="210"/>
      <c r="FPB105" s="211"/>
      <c r="FPC105" s="209"/>
      <c r="FPE105" s="208"/>
      <c r="FPJ105" s="209"/>
      <c r="FPK105" s="209"/>
      <c r="FPL105" s="209"/>
      <c r="FPM105" s="210"/>
      <c r="FPN105" s="211"/>
      <c r="FPO105" s="209"/>
      <c r="FPQ105" s="208"/>
      <c r="FPV105" s="209"/>
      <c r="FPW105" s="209"/>
      <c r="FPX105" s="209"/>
      <c r="FPY105" s="210"/>
      <c r="FPZ105" s="211"/>
      <c r="FQA105" s="209"/>
      <c r="FQC105" s="208"/>
      <c r="FQH105" s="209"/>
      <c r="FQI105" s="209"/>
      <c r="FQJ105" s="209"/>
      <c r="FQK105" s="210"/>
      <c r="FQL105" s="211"/>
      <c r="FQM105" s="209"/>
      <c r="FQO105" s="208"/>
      <c r="FQT105" s="209"/>
      <c r="FQU105" s="209"/>
      <c r="FQV105" s="209"/>
      <c r="FQW105" s="210"/>
      <c r="FQX105" s="211"/>
      <c r="FQY105" s="209"/>
      <c r="FRA105" s="208"/>
      <c r="FRF105" s="209"/>
      <c r="FRG105" s="209"/>
      <c r="FRH105" s="209"/>
      <c r="FRI105" s="210"/>
      <c r="FRJ105" s="211"/>
      <c r="FRK105" s="209"/>
      <c r="FRM105" s="208"/>
      <c r="FRR105" s="209"/>
      <c r="FRS105" s="209"/>
      <c r="FRT105" s="209"/>
      <c r="FRU105" s="210"/>
      <c r="FRV105" s="211"/>
      <c r="FRW105" s="209"/>
      <c r="FRY105" s="208"/>
      <c r="FSD105" s="209"/>
      <c r="FSE105" s="209"/>
      <c r="FSF105" s="209"/>
      <c r="FSG105" s="210"/>
      <c r="FSH105" s="211"/>
      <c r="FSI105" s="209"/>
      <c r="FSK105" s="208"/>
      <c r="FSP105" s="209"/>
      <c r="FSQ105" s="209"/>
      <c r="FSR105" s="209"/>
      <c r="FSS105" s="210"/>
      <c r="FST105" s="211"/>
      <c r="FSU105" s="209"/>
      <c r="FSW105" s="208"/>
      <c r="FTB105" s="209"/>
      <c r="FTC105" s="209"/>
      <c r="FTD105" s="209"/>
      <c r="FTE105" s="210"/>
      <c r="FTF105" s="211"/>
      <c r="FTG105" s="209"/>
      <c r="FTI105" s="208"/>
      <c r="FTN105" s="209"/>
      <c r="FTO105" s="209"/>
      <c r="FTP105" s="209"/>
      <c r="FTQ105" s="210"/>
      <c r="FTR105" s="211"/>
      <c r="FTS105" s="209"/>
      <c r="FTU105" s="208"/>
      <c r="FTZ105" s="209"/>
      <c r="FUA105" s="209"/>
      <c r="FUB105" s="209"/>
      <c r="FUC105" s="210"/>
      <c r="FUD105" s="211"/>
      <c r="FUE105" s="209"/>
      <c r="FUG105" s="208"/>
      <c r="FUL105" s="209"/>
      <c r="FUM105" s="209"/>
      <c r="FUN105" s="209"/>
      <c r="FUO105" s="210"/>
      <c r="FUP105" s="211"/>
      <c r="FUQ105" s="209"/>
      <c r="FUS105" s="208"/>
      <c r="FUX105" s="209"/>
      <c r="FUY105" s="209"/>
      <c r="FUZ105" s="209"/>
      <c r="FVA105" s="210"/>
      <c r="FVB105" s="211"/>
      <c r="FVC105" s="209"/>
      <c r="FVE105" s="208"/>
      <c r="FVJ105" s="209"/>
      <c r="FVK105" s="209"/>
      <c r="FVL105" s="209"/>
      <c r="FVM105" s="210"/>
      <c r="FVN105" s="211"/>
      <c r="FVO105" s="209"/>
      <c r="FVQ105" s="208"/>
      <c r="FVV105" s="209"/>
      <c r="FVW105" s="209"/>
      <c r="FVX105" s="209"/>
      <c r="FVY105" s="210"/>
      <c r="FVZ105" s="211"/>
      <c r="FWA105" s="209"/>
      <c r="FWC105" s="208"/>
      <c r="FWH105" s="209"/>
      <c r="FWI105" s="209"/>
      <c r="FWJ105" s="209"/>
      <c r="FWK105" s="210"/>
      <c r="FWL105" s="211"/>
      <c r="FWM105" s="209"/>
      <c r="FWO105" s="208"/>
      <c r="FWT105" s="209"/>
      <c r="FWU105" s="209"/>
      <c r="FWV105" s="209"/>
      <c r="FWW105" s="210"/>
      <c r="FWX105" s="211"/>
      <c r="FWY105" s="209"/>
      <c r="FXA105" s="208"/>
      <c r="FXF105" s="209"/>
      <c r="FXG105" s="209"/>
      <c r="FXH105" s="209"/>
      <c r="FXI105" s="210"/>
      <c r="FXJ105" s="211"/>
      <c r="FXK105" s="209"/>
      <c r="FXM105" s="208"/>
      <c r="FXR105" s="209"/>
      <c r="FXS105" s="209"/>
      <c r="FXT105" s="209"/>
      <c r="FXU105" s="210"/>
      <c r="FXV105" s="211"/>
      <c r="FXW105" s="209"/>
      <c r="FXY105" s="208"/>
      <c r="FYD105" s="209"/>
      <c r="FYE105" s="209"/>
      <c r="FYF105" s="209"/>
      <c r="FYG105" s="210"/>
      <c r="FYH105" s="211"/>
      <c r="FYI105" s="209"/>
      <c r="FYK105" s="208"/>
      <c r="FYP105" s="209"/>
      <c r="FYQ105" s="209"/>
      <c r="FYR105" s="209"/>
      <c r="FYS105" s="210"/>
      <c r="FYT105" s="211"/>
      <c r="FYU105" s="209"/>
      <c r="FYW105" s="208"/>
      <c r="FZB105" s="209"/>
      <c r="FZC105" s="209"/>
      <c r="FZD105" s="209"/>
      <c r="FZE105" s="210"/>
      <c r="FZF105" s="211"/>
      <c r="FZG105" s="209"/>
      <c r="FZI105" s="208"/>
      <c r="FZN105" s="209"/>
      <c r="FZO105" s="209"/>
      <c r="FZP105" s="209"/>
      <c r="FZQ105" s="210"/>
      <c r="FZR105" s="211"/>
      <c r="FZS105" s="209"/>
      <c r="FZU105" s="208"/>
      <c r="FZZ105" s="209"/>
      <c r="GAA105" s="209"/>
      <c r="GAB105" s="209"/>
      <c r="GAC105" s="210"/>
      <c r="GAD105" s="211"/>
      <c r="GAE105" s="209"/>
      <c r="GAG105" s="208"/>
      <c r="GAL105" s="209"/>
      <c r="GAM105" s="209"/>
      <c r="GAN105" s="209"/>
      <c r="GAO105" s="210"/>
      <c r="GAP105" s="211"/>
      <c r="GAQ105" s="209"/>
      <c r="GAS105" s="208"/>
      <c r="GAX105" s="209"/>
      <c r="GAY105" s="209"/>
      <c r="GAZ105" s="209"/>
      <c r="GBA105" s="210"/>
      <c r="GBB105" s="211"/>
      <c r="GBC105" s="209"/>
      <c r="GBE105" s="208"/>
      <c r="GBJ105" s="209"/>
      <c r="GBK105" s="209"/>
      <c r="GBL105" s="209"/>
      <c r="GBM105" s="210"/>
      <c r="GBN105" s="211"/>
      <c r="GBO105" s="209"/>
      <c r="GBQ105" s="208"/>
      <c r="GBV105" s="209"/>
      <c r="GBW105" s="209"/>
      <c r="GBX105" s="209"/>
      <c r="GBY105" s="210"/>
      <c r="GBZ105" s="211"/>
      <c r="GCA105" s="209"/>
      <c r="GCC105" s="208"/>
      <c r="GCH105" s="209"/>
      <c r="GCI105" s="209"/>
      <c r="GCJ105" s="209"/>
      <c r="GCK105" s="210"/>
      <c r="GCL105" s="211"/>
      <c r="GCM105" s="209"/>
      <c r="GCO105" s="208"/>
      <c r="GCT105" s="209"/>
      <c r="GCU105" s="209"/>
      <c r="GCV105" s="209"/>
      <c r="GCW105" s="210"/>
      <c r="GCX105" s="211"/>
      <c r="GCY105" s="209"/>
      <c r="GDA105" s="208"/>
      <c r="GDF105" s="209"/>
      <c r="GDG105" s="209"/>
      <c r="GDH105" s="209"/>
      <c r="GDI105" s="210"/>
      <c r="GDJ105" s="211"/>
      <c r="GDK105" s="209"/>
      <c r="GDM105" s="208"/>
      <c r="GDR105" s="209"/>
      <c r="GDS105" s="209"/>
      <c r="GDT105" s="209"/>
      <c r="GDU105" s="210"/>
      <c r="GDV105" s="211"/>
      <c r="GDW105" s="209"/>
      <c r="GDY105" s="208"/>
      <c r="GED105" s="209"/>
      <c r="GEE105" s="209"/>
      <c r="GEF105" s="209"/>
      <c r="GEG105" s="210"/>
      <c r="GEH105" s="211"/>
      <c r="GEI105" s="209"/>
      <c r="GEK105" s="208"/>
      <c r="GEP105" s="209"/>
      <c r="GEQ105" s="209"/>
      <c r="GER105" s="209"/>
      <c r="GES105" s="210"/>
      <c r="GET105" s="211"/>
      <c r="GEU105" s="209"/>
      <c r="GEW105" s="208"/>
      <c r="GFB105" s="209"/>
      <c r="GFC105" s="209"/>
      <c r="GFD105" s="209"/>
      <c r="GFE105" s="210"/>
      <c r="GFF105" s="211"/>
      <c r="GFG105" s="209"/>
      <c r="GFI105" s="208"/>
      <c r="GFN105" s="209"/>
      <c r="GFO105" s="209"/>
      <c r="GFP105" s="209"/>
      <c r="GFQ105" s="210"/>
      <c r="GFR105" s="211"/>
      <c r="GFS105" s="209"/>
      <c r="GFU105" s="208"/>
      <c r="GFZ105" s="209"/>
      <c r="GGA105" s="209"/>
      <c r="GGB105" s="209"/>
      <c r="GGC105" s="210"/>
      <c r="GGD105" s="211"/>
      <c r="GGE105" s="209"/>
      <c r="GGG105" s="208"/>
      <c r="GGL105" s="209"/>
      <c r="GGM105" s="209"/>
      <c r="GGN105" s="209"/>
      <c r="GGO105" s="210"/>
      <c r="GGP105" s="211"/>
      <c r="GGQ105" s="209"/>
      <c r="GGS105" s="208"/>
      <c r="GGX105" s="209"/>
      <c r="GGY105" s="209"/>
      <c r="GGZ105" s="209"/>
      <c r="GHA105" s="210"/>
      <c r="GHB105" s="211"/>
      <c r="GHC105" s="209"/>
      <c r="GHE105" s="208"/>
      <c r="GHJ105" s="209"/>
      <c r="GHK105" s="209"/>
      <c r="GHL105" s="209"/>
      <c r="GHM105" s="210"/>
      <c r="GHN105" s="211"/>
      <c r="GHO105" s="209"/>
      <c r="GHQ105" s="208"/>
      <c r="GHV105" s="209"/>
      <c r="GHW105" s="209"/>
      <c r="GHX105" s="209"/>
      <c r="GHY105" s="210"/>
      <c r="GHZ105" s="211"/>
      <c r="GIA105" s="209"/>
      <c r="GIC105" s="208"/>
      <c r="GIH105" s="209"/>
      <c r="GII105" s="209"/>
      <c r="GIJ105" s="209"/>
      <c r="GIK105" s="210"/>
      <c r="GIL105" s="211"/>
      <c r="GIM105" s="209"/>
      <c r="GIO105" s="208"/>
      <c r="GIT105" s="209"/>
      <c r="GIU105" s="209"/>
      <c r="GIV105" s="209"/>
      <c r="GIW105" s="210"/>
      <c r="GIX105" s="211"/>
      <c r="GIY105" s="209"/>
      <c r="GJA105" s="208"/>
      <c r="GJF105" s="209"/>
      <c r="GJG105" s="209"/>
      <c r="GJH105" s="209"/>
      <c r="GJI105" s="210"/>
      <c r="GJJ105" s="211"/>
      <c r="GJK105" s="209"/>
      <c r="GJM105" s="208"/>
      <c r="GJR105" s="209"/>
      <c r="GJS105" s="209"/>
      <c r="GJT105" s="209"/>
      <c r="GJU105" s="210"/>
      <c r="GJV105" s="211"/>
      <c r="GJW105" s="209"/>
      <c r="GJY105" s="208"/>
      <c r="GKD105" s="209"/>
      <c r="GKE105" s="209"/>
      <c r="GKF105" s="209"/>
      <c r="GKG105" s="210"/>
      <c r="GKH105" s="211"/>
      <c r="GKI105" s="209"/>
      <c r="GKK105" s="208"/>
      <c r="GKP105" s="209"/>
      <c r="GKQ105" s="209"/>
      <c r="GKR105" s="209"/>
      <c r="GKS105" s="210"/>
      <c r="GKT105" s="211"/>
      <c r="GKU105" s="209"/>
      <c r="GKW105" s="208"/>
      <c r="GLB105" s="209"/>
      <c r="GLC105" s="209"/>
      <c r="GLD105" s="209"/>
      <c r="GLE105" s="210"/>
      <c r="GLF105" s="211"/>
      <c r="GLG105" s="209"/>
      <c r="GLI105" s="208"/>
      <c r="GLN105" s="209"/>
      <c r="GLO105" s="209"/>
      <c r="GLP105" s="209"/>
      <c r="GLQ105" s="210"/>
      <c r="GLR105" s="211"/>
      <c r="GLS105" s="209"/>
      <c r="GLU105" s="208"/>
      <c r="GLZ105" s="209"/>
      <c r="GMA105" s="209"/>
      <c r="GMB105" s="209"/>
      <c r="GMC105" s="210"/>
      <c r="GMD105" s="211"/>
      <c r="GME105" s="209"/>
      <c r="GMG105" s="208"/>
      <c r="GML105" s="209"/>
      <c r="GMM105" s="209"/>
      <c r="GMN105" s="209"/>
      <c r="GMO105" s="210"/>
      <c r="GMP105" s="211"/>
      <c r="GMQ105" s="209"/>
      <c r="GMS105" s="208"/>
      <c r="GMX105" s="209"/>
      <c r="GMY105" s="209"/>
      <c r="GMZ105" s="209"/>
      <c r="GNA105" s="210"/>
      <c r="GNB105" s="211"/>
      <c r="GNC105" s="209"/>
      <c r="GNE105" s="208"/>
      <c r="GNJ105" s="209"/>
      <c r="GNK105" s="209"/>
      <c r="GNL105" s="209"/>
      <c r="GNM105" s="210"/>
      <c r="GNN105" s="211"/>
      <c r="GNO105" s="209"/>
      <c r="GNQ105" s="208"/>
      <c r="GNV105" s="209"/>
      <c r="GNW105" s="209"/>
      <c r="GNX105" s="209"/>
      <c r="GNY105" s="210"/>
      <c r="GNZ105" s="211"/>
      <c r="GOA105" s="209"/>
      <c r="GOC105" s="208"/>
      <c r="GOH105" s="209"/>
      <c r="GOI105" s="209"/>
      <c r="GOJ105" s="209"/>
      <c r="GOK105" s="210"/>
      <c r="GOL105" s="211"/>
      <c r="GOM105" s="209"/>
      <c r="GOO105" s="208"/>
      <c r="GOT105" s="209"/>
      <c r="GOU105" s="209"/>
      <c r="GOV105" s="209"/>
      <c r="GOW105" s="210"/>
      <c r="GOX105" s="211"/>
      <c r="GOY105" s="209"/>
      <c r="GPA105" s="208"/>
      <c r="GPF105" s="209"/>
      <c r="GPG105" s="209"/>
      <c r="GPH105" s="209"/>
      <c r="GPI105" s="210"/>
      <c r="GPJ105" s="211"/>
      <c r="GPK105" s="209"/>
      <c r="GPM105" s="208"/>
      <c r="GPR105" s="209"/>
      <c r="GPS105" s="209"/>
      <c r="GPT105" s="209"/>
      <c r="GPU105" s="210"/>
      <c r="GPV105" s="211"/>
      <c r="GPW105" s="209"/>
      <c r="GPY105" s="208"/>
      <c r="GQD105" s="209"/>
      <c r="GQE105" s="209"/>
      <c r="GQF105" s="209"/>
      <c r="GQG105" s="210"/>
      <c r="GQH105" s="211"/>
      <c r="GQI105" s="209"/>
      <c r="GQK105" s="208"/>
      <c r="GQP105" s="209"/>
      <c r="GQQ105" s="209"/>
      <c r="GQR105" s="209"/>
      <c r="GQS105" s="210"/>
      <c r="GQT105" s="211"/>
      <c r="GQU105" s="209"/>
      <c r="GQW105" s="208"/>
      <c r="GRB105" s="209"/>
      <c r="GRC105" s="209"/>
      <c r="GRD105" s="209"/>
      <c r="GRE105" s="210"/>
      <c r="GRF105" s="211"/>
      <c r="GRG105" s="209"/>
      <c r="GRI105" s="208"/>
      <c r="GRN105" s="209"/>
      <c r="GRO105" s="209"/>
      <c r="GRP105" s="209"/>
      <c r="GRQ105" s="210"/>
      <c r="GRR105" s="211"/>
      <c r="GRS105" s="209"/>
      <c r="GRU105" s="208"/>
      <c r="GRZ105" s="209"/>
      <c r="GSA105" s="209"/>
      <c r="GSB105" s="209"/>
      <c r="GSC105" s="210"/>
      <c r="GSD105" s="211"/>
      <c r="GSE105" s="209"/>
      <c r="GSG105" s="208"/>
      <c r="GSL105" s="209"/>
      <c r="GSM105" s="209"/>
      <c r="GSN105" s="209"/>
      <c r="GSO105" s="210"/>
      <c r="GSP105" s="211"/>
      <c r="GSQ105" s="209"/>
      <c r="GSS105" s="208"/>
      <c r="GSX105" s="209"/>
      <c r="GSY105" s="209"/>
      <c r="GSZ105" s="209"/>
      <c r="GTA105" s="210"/>
      <c r="GTB105" s="211"/>
      <c r="GTC105" s="209"/>
      <c r="GTE105" s="208"/>
      <c r="GTJ105" s="209"/>
      <c r="GTK105" s="209"/>
      <c r="GTL105" s="209"/>
      <c r="GTM105" s="210"/>
      <c r="GTN105" s="211"/>
      <c r="GTO105" s="209"/>
      <c r="GTQ105" s="208"/>
      <c r="GTV105" s="209"/>
      <c r="GTW105" s="209"/>
      <c r="GTX105" s="209"/>
      <c r="GTY105" s="210"/>
      <c r="GTZ105" s="211"/>
      <c r="GUA105" s="209"/>
      <c r="GUC105" s="208"/>
      <c r="GUH105" s="209"/>
      <c r="GUI105" s="209"/>
      <c r="GUJ105" s="209"/>
      <c r="GUK105" s="210"/>
      <c r="GUL105" s="211"/>
      <c r="GUM105" s="209"/>
      <c r="GUO105" s="208"/>
      <c r="GUT105" s="209"/>
      <c r="GUU105" s="209"/>
      <c r="GUV105" s="209"/>
      <c r="GUW105" s="210"/>
      <c r="GUX105" s="211"/>
      <c r="GUY105" s="209"/>
      <c r="GVA105" s="208"/>
      <c r="GVF105" s="209"/>
      <c r="GVG105" s="209"/>
      <c r="GVH105" s="209"/>
      <c r="GVI105" s="210"/>
      <c r="GVJ105" s="211"/>
      <c r="GVK105" s="209"/>
      <c r="GVM105" s="208"/>
      <c r="GVR105" s="209"/>
      <c r="GVS105" s="209"/>
      <c r="GVT105" s="209"/>
      <c r="GVU105" s="210"/>
      <c r="GVV105" s="211"/>
      <c r="GVW105" s="209"/>
      <c r="GVY105" s="208"/>
      <c r="GWD105" s="209"/>
      <c r="GWE105" s="209"/>
      <c r="GWF105" s="209"/>
      <c r="GWG105" s="210"/>
      <c r="GWH105" s="211"/>
      <c r="GWI105" s="209"/>
      <c r="GWK105" s="208"/>
      <c r="GWP105" s="209"/>
      <c r="GWQ105" s="209"/>
      <c r="GWR105" s="209"/>
      <c r="GWS105" s="210"/>
      <c r="GWT105" s="211"/>
      <c r="GWU105" s="209"/>
      <c r="GWW105" s="208"/>
      <c r="GXB105" s="209"/>
      <c r="GXC105" s="209"/>
      <c r="GXD105" s="209"/>
      <c r="GXE105" s="210"/>
      <c r="GXF105" s="211"/>
      <c r="GXG105" s="209"/>
      <c r="GXI105" s="208"/>
      <c r="GXN105" s="209"/>
      <c r="GXO105" s="209"/>
      <c r="GXP105" s="209"/>
      <c r="GXQ105" s="210"/>
      <c r="GXR105" s="211"/>
      <c r="GXS105" s="209"/>
      <c r="GXU105" s="208"/>
      <c r="GXZ105" s="209"/>
      <c r="GYA105" s="209"/>
      <c r="GYB105" s="209"/>
      <c r="GYC105" s="210"/>
      <c r="GYD105" s="211"/>
      <c r="GYE105" s="209"/>
      <c r="GYG105" s="208"/>
      <c r="GYL105" s="209"/>
      <c r="GYM105" s="209"/>
      <c r="GYN105" s="209"/>
      <c r="GYO105" s="210"/>
      <c r="GYP105" s="211"/>
      <c r="GYQ105" s="209"/>
      <c r="GYS105" s="208"/>
      <c r="GYX105" s="209"/>
      <c r="GYY105" s="209"/>
      <c r="GYZ105" s="209"/>
      <c r="GZA105" s="210"/>
      <c r="GZB105" s="211"/>
      <c r="GZC105" s="209"/>
      <c r="GZE105" s="208"/>
      <c r="GZJ105" s="209"/>
      <c r="GZK105" s="209"/>
      <c r="GZL105" s="209"/>
      <c r="GZM105" s="210"/>
      <c r="GZN105" s="211"/>
      <c r="GZO105" s="209"/>
      <c r="GZQ105" s="208"/>
      <c r="GZV105" s="209"/>
      <c r="GZW105" s="209"/>
      <c r="GZX105" s="209"/>
      <c r="GZY105" s="210"/>
      <c r="GZZ105" s="211"/>
      <c r="HAA105" s="209"/>
      <c r="HAC105" s="208"/>
      <c r="HAH105" s="209"/>
      <c r="HAI105" s="209"/>
      <c r="HAJ105" s="209"/>
      <c r="HAK105" s="210"/>
      <c r="HAL105" s="211"/>
      <c r="HAM105" s="209"/>
      <c r="HAO105" s="208"/>
      <c r="HAT105" s="209"/>
      <c r="HAU105" s="209"/>
      <c r="HAV105" s="209"/>
      <c r="HAW105" s="210"/>
      <c r="HAX105" s="211"/>
      <c r="HAY105" s="209"/>
      <c r="HBA105" s="208"/>
      <c r="HBF105" s="209"/>
      <c r="HBG105" s="209"/>
      <c r="HBH105" s="209"/>
      <c r="HBI105" s="210"/>
      <c r="HBJ105" s="211"/>
      <c r="HBK105" s="209"/>
      <c r="HBM105" s="208"/>
      <c r="HBR105" s="209"/>
      <c r="HBS105" s="209"/>
      <c r="HBT105" s="209"/>
      <c r="HBU105" s="210"/>
      <c r="HBV105" s="211"/>
      <c r="HBW105" s="209"/>
      <c r="HBY105" s="208"/>
      <c r="HCD105" s="209"/>
      <c r="HCE105" s="209"/>
      <c r="HCF105" s="209"/>
      <c r="HCG105" s="210"/>
      <c r="HCH105" s="211"/>
      <c r="HCI105" s="209"/>
      <c r="HCK105" s="208"/>
      <c r="HCP105" s="209"/>
      <c r="HCQ105" s="209"/>
      <c r="HCR105" s="209"/>
      <c r="HCS105" s="210"/>
      <c r="HCT105" s="211"/>
      <c r="HCU105" s="209"/>
      <c r="HCW105" s="208"/>
      <c r="HDB105" s="209"/>
      <c r="HDC105" s="209"/>
      <c r="HDD105" s="209"/>
      <c r="HDE105" s="210"/>
      <c r="HDF105" s="211"/>
      <c r="HDG105" s="209"/>
      <c r="HDI105" s="208"/>
      <c r="HDN105" s="209"/>
      <c r="HDO105" s="209"/>
      <c r="HDP105" s="209"/>
      <c r="HDQ105" s="210"/>
      <c r="HDR105" s="211"/>
      <c r="HDS105" s="209"/>
      <c r="HDU105" s="208"/>
      <c r="HDZ105" s="209"/>
      <c r="HEA105" s="209"/>
      <c r="HEB105" s="209"/>
      <c r="HEC105" s="210"/>
      <c r="HED105" s="211"/>
      <c r="HEE105" s="209"/>
      <c r="HEG105" s="208"/>
      <c r="HEL105" s="209"/>
      <c r="HEM105" s="209"/>
      <c r="HEN105" s="209"/>
      <c r="HEO105" s="210"/>
      <c r="HEP105" s="211"/>
      <c r="HEQ105" s="209"/>
      <c r="HES105" s="208"/>
      <c r="HEX105" s="209"/>
      <c r="HEY105" s="209"/>
      <c r="HEZ105" s="209"/>
      <c r="HFA105" s="210"/>
      <c r="HFB105" s="211"/>
      <c r="HFC105" s="209"/>
      <c r="HFE105" s="208"/>
      <c r="HFJ105" s="209"/>
      <c r="HFK105" s="209"/>
      <c r="HFL105" s="209"/>
      <c r="HFM105" s="210"/>
      <c r="HFN105" s="211"/>
      <c r="HFO105" s="209"/>
      <c r="HFQ105" s="208"/>
      <c r="HFV105" s="209"/>
      <c r="HFW105" s="209"/>
      <c r="HFX105" s="209"/>
      <c r="HFY105" s="210"/>
      <c r="HFZ105" s="211"/>
      <c r="HGA105" s="209"/>
      <c r="HGC105" s="208"/>
      <c r="HGH105" s="209"/>
      <c r="HGI105" s="209"/>
      <c r="HGJ105" s="209"/>
      <c r="HGK105" s="210"/>
      <c r="HGL105" s="211"/>
      <c r="HGM105" s="209"/>
      <c r="HGO105" s="208"/>
      <c r="HGT105" s="209"/>
      <c r="HGU105" s="209"/>
      <c r="HGV105" s="209"/>
      <c r="HGW105" s="210"/>
      <c r="HGX105" s="211"/>
      <c r="HGY105" s="209"/>
      <c r="HHA105" s="208"/>
      <c r="HHF105" s="209"/>
      <c r="HHG105" s="209"/>
      <c r="HHH105" s="209"/>
      <c r="HHI105" s="210"/>
      <c r="HHJ105" s="211"/>
      <c r="HHK105" s="209"/>
      <c r="HHM105" s="208"/>
      <c r="HHR105" s="209"/>
      <c r="HHS105" s="209"/>
      <c r="HHT105" s="209"/>
      <c r="HHU105" s="210"/>
      <c r="HHV105" s="211"/>
      <c r="HHW105" s="209"/>
      <c r="HHY105" s="208"/>
      <c r="HID105" s="209"/>
      <c r="HIE105" s="209"/>
      <c r="HIF105" s="209"/>
      <c r="HIG105" s="210"/>
      <c r="HIH105" s="211"/>
      <c r="HII105" s="209"/>
      <c r="HIK105" s="208"/>
      <c r="HIP105" s="209"/>
      <c r="HIQ105" s="209"/>
      <c r="HIR105" s="209"/>
      <c r="HIS105" s="210"/>
      <c r="HIT105" s="211"/>
      <c r="HIU105" s="209"/>
      <c r="HIW105" s="208"/>
      <c r="HJB105" s="209"/>
      <c r="HJC105" s="209"/>
      <c r="HJD105" s="209"/>
      <c r="HJE105" s="210"/>
      <c r="HJF105" s="211"/>
      <c r="HJG105" s="209"/>
      <c r="HJI105" s="208"/>
      <c r="HJN105" s="209"/>
      <c r="HJO105" s="209"/>
      <c r="HJP105" s="209"/>
      <c r="HJQ105" s="210"/>
      <c r="HJR105" s="211"/>
      <c r="HJS105" s="209"/>
      <c r="HJU105" s="208"/>
      <c r="HJZ105" s="209"/>
      <c r="HKA105" s="209"/>
      <c r="HKB105" s="209"/>
      <c r="HKC105" s="210"/>
      <c r="HKD105" s="211"/>
      <c r="HKE105" s="209"/>
      <c r="HKG105" s="208"/>
      <c r="HKL105" s="209"/>
      <c r="HKM105" s="209"/>
      <c r="HKN105" s="209"/>
      <c r="HKO105" s="210"/>
      <c r="HKP105" s="211"/>
      <c r="HKQ105" s="209"/>
      <c r="HKS105" s="208"/>
      <c r="HKX105" s="209"/>
      <c r="HKY105" s="209"/>
      <c r="HKZ105" s="209"/>
      <c r="HLA105" s="210"/>
      <c r="HLB105" s="211"/>
      <c r="HLC105" s="209"/>
      <c r="HLE105" s="208"/>
      <c r="HLJ105" s="209"/>
      <c r="HLK105" s="209"/>
      <c r="HLL105" s="209"/>
      <c r="HLM105" s="210"/>
      <c r="HLN105" s="211"/>
      <c r="HLO105" s="209"/>
      <c r="HLQ105" s="208"/>
      <c r="HLV105" s="209"/>
      <c r="HLW105" s="209"/>
      <c r="HLX105" s="209"/>
      <c r="HLY105" s="210"/>
      <c r="HLZ105" s="211"/>
      <c r="HMA105" s="209"/>
      <c r="HMC105" s="208"/>
      <c r="HMH105" s="209"/>
      <c r="HMI105" s="209"/>
      <c r="HMJ105" s="209"/>
      <c r="HMK105" s="210"/>
      <c r="HML105" s="211"/>
      <c r="HMM105" s="209"/>
      <c r="HMO105" s="208"/>
      <c r="HMT105" s="209"/>
      <c r="HMU105" s="209"/>
      <c r="HMV105" s="209"/>
      <c r="HMW105" s="210"/>
      <c r="HMX105" s="211"/>
      <c r="HMY105" s="209"/>
      <c r="HNA105" s="208"/>
      <c r="HNF105" s="209"/>
      <c r="HNG105" s="209"/>
      <c r="HNH105" s="209"/>
      <c r="HNI105" s="210"/>
      <c r="HNJ105" s="211"/>
      <c r="HNK105" s="209"/>
      <c r="HNM105" s="208"/>
      <c r="HNR105" s="209"/>
      <c r="HNS105" s="209"/>
      <c r="HNT105" s="209"/>
      <c r="HNU105" s="210"/>
      <c r="HNV105" s="211"/>
      <c r="HNW105" s="209"/>
      <c r="HNY105" s="208"/>
      <c r="HOD105" s="209"/>
      <c r="HOE105" s="209"/>
      <c r="HOF105" s="209"/>
      <c r="HOG105" s="210"/>
      <c r="HOH105" s="211"/>
      <c r="HOI105" s="209"/>
      <c r="HOK105" s="208"/>
      <c r="HOP105" s="209"/>
      <c r="HOQ105" s="209"/>
      <c r="HOR105" s="209"/>
      <c r="HOS105" s="210"/>
      <c r="HOT105" s="211"/>
      <c r="HOU105" s="209"/>
      <c r="HOW105" s="208"/>
      <c r="HPB105" s="209"/>
      <c r="HPC105" s="209"/>
      <c r="HPD105" s="209"/>
      <c r="HPE105" s="210"/>
      <c r="HPF105" s="211"/>
      <c r="HPG105" s="209"/>
      <c r="HPI105" s="208"/>
      <c r="HPN105" s="209"/>
      <c r="HPO105" s="209"/>
      <c r="HPP105" s="209"/>
      <c r="HPQ105" s="210"/>
      <c r="HPR105" s="211"/>
      <c r="HPS105" s="209"/>
      <c r="HPU105" s="208"/>
      <c r="HPZ105" s="209"/>
      <c r="HQA105" s="209"/>
      <c r="HQB105" s="209"/>
      <c r="HQC105" s="210"/>
      <c r="HQD105" s="211"/>
      <c r="HQE105" s="209"/>
      <c r="HQG105" s="208"/>
      <c r="HQL105" s="209"/>
      <c r="HQM105" s="209"/>
      <c r="HQN105" s="209"/>
      <c r="HQO105" s="210"/>
      <c r="HQP105" s="211"/>
      <c r="HQQ105" s="209"/>
      <c r="HQS105" s="208"/>
      <c r="HQX105" s="209"/>
      <c r="HQY105" s="209"/>
      <c r="HQZ105" s="209"/>
      <c r="HRA105" s="210"/>
      <c r="HRB105" s="211"/>
      <c r="HRC105" s="209"/>
      <c r="HRE105" s="208"/>
      <c r="HRJ105" s="209"/>
      <c r="HRK105" s="209"/>
      <c r="HRL105" s="209"/>
      <c r="HRM105" s="210"/>
      <c r="HRN105" s="211"/>
      <c r="HRO105" s="209"/>
      <c r="HRQ105" s="208"/>
      <c r="HRV105" s="209"/>
      <c r="HRW105" s="209"/>
      <c r="HRX105" s="209"/>
      <c r="HRY105" s="210"/>
      <c r="HRZ105" s="211"/>
      <c r="HSA105" s="209"/>
      <c r="HSC105" s="208"/>
      <c r="HSH105" s="209"/>
      <c r="HSI105" s="209"/>
      <c r="HSJ105" s="209"/>
      <c r="HSK105" s="210"/>
      <c r="HSL105" s="211"/>
      <c r="HSM105" s="209"/>
      <c r="HSO105" s="208"/>
      <c r="HST105" s="209"/>
      <c r="HSU105" s="209"/>
      <c r="HSV105" s="209"/>
      <c r="HSW105" s="210"/>
      <c r="HSX105" s="211"/>
      <c r="HSY105" s="209"/>
      <c r="HTA105" s="208"/>
      <c r="HTF105" s="209"/>
      <c r="HTG105" s="209"/>
      <c r="HTH105" s="209"/>
      <c r="HTI105" s="210"/>
      <c r="HTJ105" s="211"/>
      <c r="HTK105" s="209"/>
      <c r="HTM105" s="208"/>
      <c r="HTR105" s="209"/>
      <c r="HTS105" s="209"/>
      <c r="HTT105" s="209"/>
      <c r="HTU105" s="210"/>
      <c r="HTV105" s="211"/>
      <c r="HTW105" s="209"/>
      <c r="HTY105" s="208"/>
      <c r="HUD105" s="209"/>
      <c r="HUE105" s="209"/>
      <c r="HUF105" s="209"/>
      <c r="HUG105" s="210"/>
      <c r="HUH105" s="211"/>
      <c r="HUI105" s="209"/>
      <c r="HUK105" s="208"/>
      <c r="HUP105" s="209"/>
      <c r="HUQ105" s="209"/>
      <c r="HUR105" s="209"/>
      <c r="HUS105" s="210"/>
      <c r="HUT105" s="211"/>
      <c r="HUU105" s="209"/>
      <c r="HUW105" s="208"/>
      <c r="HVB105" s="209"/>
      <c r="HVC105" s="209"/>
      <c r="HVD105" s="209"/>
      <c r="HVE105" s="210"/>
      <c r="HVF105" s="211"/>
      <c r="HVG105" s="209"/>
      <c r="HVI105" s="208"/>
      <c r="HVN105" s="209"/>
      <c r="HVO105" s="209"/>
      <c r="HVP105" s="209"/>
      <c r="HVQ105" s="210"/>
      <c r="HVR105" s="211"/>
      <c r="HVS105" s="209"/>
      <c r="HVU105" s="208"/>
      <c r="HVZ105" s="209"/>
      <c r="HWA105" s="209"/>
      <c r="HWB105" s="209"/>
      <c r="HWC105" s="210"/>
      <c r="HWD105" s="211"/>
      <c r="HWE105" s="209"/>
      <c r="HWG105" s="208"/>
      <c r="HWL105" s="209"/>
      <c r="HWM105" s="209"/>
      <c r="HWN105" s="209"/>
      <c r="HWO105" s="210"/>
      <c r="HWP105" s="211"/>
      <c r="HWQ105" s="209"/>
      <c r="HWS105" s="208"/>
      <c r="HWX105" s="209"/>
      <c r="HWY105" s="209"/>
      <c r="HWZ105" s="209"/>
      <c r="HXA105" s="210"/>
      <c r="HXB105" s="211"/>
      <c r="HXC105" s="209"/>
      <c r="HXE105" s="208"/>
      <c r="HXJ105" s="209"/>
      <c r="HXK105" s="209"/>
      <c r="HXL105" s="209"/>
      <c r="HXM105" s="210"/>
      <c r="HXN105" s="211"/>
      <c r="HXO105" s="209"/>
      <c r="HXQ105" s="208"/>
      <c r="HXV105" s="209"/>
      <c r="HXW105" s="209"/>
      <c r="HXX105" s="209"/>
      <c r="HXY105" s="210"/>
      <c r="HXZ105" s="211"/>
      <c r="HYA105" s="209"/>
      <c r="HYC105" s="208"/>
      <c r="HYH105" s="209"/>
      <c r="HYI105" s="209"/>
      <c r="HYJ105" s="209"/>
      <c r="HYK105" s="210"/>
      <c r="HYL105" s="211"/>
      <c r="HYM105" s="209"/>
      <c r="HYO105" s="208"/>
      <c r="HYT105" s="209"/>
      <c r="HYU105" s="209"/>
      <c r="HYV105" s="209"/>
      <c r="HYW105" s="210"/>
      <c r="HYX105" s="211"/>
      <c r="HYY105" s="209"/>
      <c r="HZA105" s="208"/>
      <c r="HZF105" s="209"/>
      <c r="HZG105" s="209"/>
      <c r="HZH105" s="209"/>
      <c r="HZI105" s="210"/>
      <c r="HZJ105" s="211"/>
      <c r="HZK105" s="209"/>
      <c r="HZM105" s="208"/>
      <c r="HZR105" s="209"/>
      <c r="HZS105" s="209"/>
      <c r="HZT105" s="209"/>
      <c r="HZU105" s="210"/>
      <c r="HZV105" s="211"/>
      <c r="HZW105" s="209"/>
      <c r="HZY105" s="208"/>
      <c r="IAD105" s="209"/>
      <c r="IAE105" s="209"/>
      <c r="IAF105" s="209"/>
      <c r="IAG105" s="210"/>
      <c r="IAH105" s="211"/>
      <c r="IAI105" s="209"/>
      <c r="IAK105" s="208"/>
      <c r="IAP105" s="209"/>
      <c r="IAQ105" s="209"/>
      <c r="IAR105" s="209"/>
      <c r="IAS105" s="210"/>
      <c r="IAT105" s="211"/>
      <c r="IAU105" s="209"/>
      <c r="IAW105" s="208"/>
      <c r="IBB105" s="209"/>
      <c r="IBC105" s="209"/>
      <c r="IBD105" s="209"/>
      <c r="IBE105" s="210"/>
      <c r="IBF105" s="211"/>
      <c r="IBG105" s="209"/>
      <c r="IBI105" s="208"/>
      <c r="IBN105" s="209"/>
      <c r="IBO105" s="209"/>
      <c r="IBP105" s="209"/>
      <c r="IBQ105" s="210"/>
      <c r="IBR105" s="211"/>
      <c r="IBS105" s="209"/>
      <c r="IBU105" s="208"/>
      <c r="IBZ105" s="209"/>
      <c r="ICA105" s="209"/>
      <c r="ICB105" s="209"/>
      <c r="ICC105" s="210"/>
      <c r="ICD105" s="211"/>
      <c r="ICE105" s="209"/>
      <c r="ICG105" s="208"/>
      <c r="ICL105" s="209"/>
      <c r="ICM105" s="209"/>
      <c r="ICN105" s="209"/>
      <c r="ICO105" s="210"/>
      <c r="ICP105" s="211"/>
      <c r="ICQ105" s="209"/>
      <c r="ICS105" s="208"/>
      <c r="ICX105" s="209"/>
      <c r="ICY105" s="209"/>
      <c r="ICZ105" s="209"/>
      <c r="IDA105" s="210"/>
      <c r="IDB105" s="211"/>
      <c r="IDC105" s="209"/>
      <c r="IDE105" s="208"/>
      <c r="IDJ105" s="209"/>
      <c r="IDK105" s="209"/>
      <c r="IDL105" s="209"/>
      <c r="IDM105" s="210"/>
      <c r="IDN105" s="211"/>
      <c r="IDO105" s="209"/>
      <c r="IDQ105" s="208"/>
      <c r="IDV105" s="209"/>
      <c r="IDW105" s="209"/>
      <c r="IDX105" s="209"/>
      <c r="IDY105" s="210"/>
      <c r="IDZ105" s="211"/>
      <c r="IEA105" s="209"/>
      <c r="IEC105" s="208"/>
      <c r="IEH105" s="209"/>
      <c r="IEI105" s="209"/>
      <c r="IEJ105" s="209"/>
      <c r="IEK105" s="210"/>
      <c r="IEL105" s="211"/>
      <c r="IEM105" s="209"/>
      <c r="IEO105" s="208"/>
      <c r="IET105" s="209"/>
      <c r="IEU105" s="209"/>
      <c r="IEV105" s="209"/>
      <c r="IEW105" s="210"/>
      <c r="IEX105" s="211"/>
      <c r="IEY105" s="209"/>
      <c r="IFA105" s="208"/>
      <c r="IFF105" s="209"/>
      <c r="IFG105" s="209"/>
      <c r="IFH105" s="209"/>
      <c r="IFI105" s="210"/>
      <c r="IFJ105" s="211"/>
      <c r="IFK105" s="209"/>
      <c r="IFM105" s="208"/>
      <c r="IFR105" s="209"/>
      <c r="IFS105" s="209"/>
      <c r="IFT105" s="209"/>
      <c r="IFU105" s="210"/>
      <c r="IFV105" s="211"/>
      <c r="IFW105" s="209"/>
      <c r="IFY105" s="208"/>
      <c r="IGD105" s="209"/>
      <c r="IGE105" s="209"/>
      <c r="IGF105" s="209"/>
      <c r="IGG105" s="210"/>
      <c r="IGH105" s="211"/>
      <c r="IGI105" s="209"/>
      <c r="IGK105" s="208"/>
      <c r="IGP105" s="209"/>
      <c r="IGQ105" s="209"/>
      <c r="IGR105" s="209"/>
      <c r="IGS105" s="210"/>
      <c r="IGT105" s="211"/>
      <c r="IGU105" s="209"/>
      <c r="IGW105" s="208"/>
      <c r="IHB105" s="209"/>
      <c r="IHC105" s="209"/>
      <c r="IHD105" s="209"/>
      <c r="IHE105" s="210"/>
      <c r="IHF105" s="211"/>
      <c r="IHG105" s="209"/>
      <c r="IHI105" s="208"/>
      <c r="IHN105" s="209"/>
      <c r="IHO105" s="209"/>
      <c r="IHP105" s="209"/>
      <c r="IHQ105" s="210"/>
      <c r="IHR105" s="211"/>
      <c r="IHS105" s="209"/>
      <c r="IHU105" s="208"/>
      <c r="IHZ105" s="209"/>
      <c r="IIA105" s="209"/>
      <c r="IIB105" s="209"/>
      <c r="IIC105" s="210"/>
      <c r="IID105" s="211"/>
      <c r="IIE105" s="209"/>
      <c r="IIG105" s="208"/>
      <c r="IIL105" s="209"/>
      <c r="IIM105" s="209"/>
      <c r="IIN105" s="209"/>
      <c r="IIO105" s="210"/>
      <c r="IIP105" s="211"/>
      <c r="IIQ105" s="209"/>
      <c r="IIS105" s="208"/>
      <c r="IIX105" s="209"/>
      <c r="IIY105" s="209"/>
      <c r="IIZ105" s="209"/>
      <c r="IJA105" s="210"/>
      <c r="IJB105" s="211"/>
      <c r="IJC105" s="209"/>
      <c r="IJE105" s="208"/>
      <c r="IJJ105" s="209"/>
      <c r="IJK105" s="209"/>
      <c r="IJL105" s="209"/>
      <c r="IJM105" s="210"/>
      <c r="IJN105" s="211"/>
      <c r="IJO105" s="209"/>
      <c r="IJQ105" s="208"/>
      <c r="IJV105" s="209"/>
      <c r="IJW105" s="209"/>
      <c r="IJX105" s="209"/>
      <c r="IJY105" s="210"/>
      <c r="IJZ105" s="211"/>
      <c r="IKA105" s="209"/>
      <c r="IKC105" s="208"/>
      <c r="IKH105" s="209"/>
      <c r="IKI105" s="209"/>
      <c r="IKJ105" s="209"/>
      <c r="IKK105" s="210"/>
      <c r="IKL105" s="211"/>
      <c r="IKM105" s="209"/>
      <c r="IKO105" s="208"/>
      <c r="IKT105" s="209"/>
      <c r="IKU105" s="209"/>
      <c r="IKV105" s="209"/>
      <c r="IKW105" s="210"/>
      <c r="IKX105" s="211"/>
      <c r="IKY105" s="209"/>
      <c r="ILA105" s="208"/>
      <c r="ILF105" s="209"/>
      <c r="ILG105" s="209"/>
      <c r="ILH105" s="209"/>
      <c r="ILI105" s="210"/>
      <c r="ILJ105" s="211"/>
      <c r="ILK105" s="209"/>
      <c r="ILM105" s="208"/>
      <c r="ILR105" s="209"/>
      <c r="ILS105" s="209"/>
      <c r="ILT105" s="209"/>
      <c r="ILU105" s="210"/>
      <c r="ILV105" s="211"/>
      <c r="ILW105" s="209"/>
      <c r="ILY105" s="208"/>
      <c r="IMD105" s="209"/>
      <c r="IME105" s="209"/>
      <c r="IMF105" s="209"/>
      <c r="IMG105" s="210"/>
      <c r="IMH105" s="211"/>
      <c r="IMI105" s="209"/>
      <c r="IMK105" s="208"/>
      <c r="IMP105" s="209"/>
      <c r="IMQ105" s="209"/>
      <c r="IMR105" s="209"/>
      <c r="IMS105" s="210"/>
      <c r="IMT105" s="211"/>
      <c r="IMU105" s="209"/>
      <c r="IMW105" s="208"/>
      <c r="INB105" s="209"/>
      <c r="INC105" s="209"/>
      <c r="IND105" s="209"/>
      <c r="INE105" s="210"/>
      <c r="INF105" s="211"/>
      <c r="ING105" s="209"/>
      <c r="INI105" s="208"/>
      <c r="INN105" s="209"/>
      <c r="INO105" s="209"/>
      <c r="INP105" s="209"/>
      <c r="INQ105" s="210"/>
      <c r="INR105" s="211"/>
      <c r="INS105" s="209"/>
      <c r="INU105" s="208"/>
      <c r="INZ105" s="209"/>
      <c r="IOA105" s="209"/>
      <c r="IOB105" s="209"/>
      <c r="IOC105" s="210"/>
      <c r="IOD105" s="211"/>
      <c r="IOE105" s="209"/>
      <c r="IOG105" s="208"/>
      <c r="IOL105" s="209"/>
      <c r="IOM105" s="209"/>
      <c r="ION105" s="209"/>
      <c r="IOO105" s="210"/>
      <c r="IOP105" s="211"/>
      <c r="IOQ105" s="209"/>
      <c r="IOS105" s="208"/>
      <c r="IOX105" s="209"/>
      <c r="IOY105" s="209"/>
      <c r="IOZ105" s="209"/>
      <c r="IPA105" s="210"/>
      <c r="IPB105" s="211"/>
      <c r="IPC105" s="209"/>
      <c r="IPE105" s="208"/>
      <c r="IPJ105" s="209"/>
      <c r="IPK105" s="209"/>
      <c r="IPL105" s="209"/>
      <c r="IPM105" s="210"/>
      <c r="IPN105" s="211"/>
      <c r="IPO105" s="209"/>
      <c r="IPQ105" s="208"/>
      <c r="IPV105" s="209"/>
      <c r="IPW105" s="209"/>
      <c r="IPX105" s="209"/>
      <c r="IPY105" s="210"/>
      <c r="IPZ105" s="211"/>
      <c r="IQA105" s="209"/>
      <c r="IQC105" s="208"/>
      <c r="IQH105" s="209"/>
      <c r="IQI105" s="209"/>
      <c r="IQJ105" s="209"/>
      <c r="IQK105" s="210"/>
      <c r="IQL105" s="211"/>
      <c r="IQM105" s="209"/>
      <c r="IQO105" s="208"/>
      <c r="IQT105" s="209"/>
      <c r="IQU105" s="209"/>
      <c r="IQV105" s="209"/>
      <c r="IQW105" s="210"/>
      <c r="IQX105" s="211"/>
      <c r="IQY105" s="209"/>
      <c r="IRA105" s="208"/>
      <c r="IRF105" s="209"/>
      <c r="IRG105" s="209"/>
      <c r="IRH105" s="209"/>
      <c r="IRI105" s="210"/>
      <c r="IRJ105" s="211"/>
      <c r="IRK105" s="209"/>
      <c r="IRM105" s="208"/>
      <c r="IRR105" s="209"/>
      <c r="IRS105" s="209"/>
      <c r="IRT105" s="209"/>
      <c r="IRU105" s="210"/>
      <c r="IRV105" s="211"/>
      <c r="IRW105" s="209"/>
      <c r="IRY105" s="208"/>
      <c r="ISD105" s="209"/>
      <c r="ISE105" s="209"/>
      <c r="ISF105" s="209"/>
      <c r="ISG105" s="210"/>
      <c r="ISH105" s="211"/>
      <c r="ISI105" s="209"/>
      <c r="ISK105" s="208"/>
      <c r="ISP105" s="209"/>
      <c r="ISQ105" s="209"/>
      <c r="ISR105" s="209"/>
      <c r="ISS105" s="210"/>
      <c r="IST105" s="211"/>
      <c r="ISU105" s="209"/>
      <c r="ISW105" s="208"/>
      <c r="ITB105" s="209"/>
      <c r="ITC105" s="209"/>
      <c r="ITD105" s="209"/>
      <c r="ITE105" s="210"/>
      <c r="ITF105" s="211"/>
      <c r="ITG105" s="209"/>
      <c r="ITI105" s="208"/>
      <c r="ITN105" s="209"/>
      <c r="ITO105" s="209"/>
      <c r="ITP105" s="209"/>
      <c r="ITQ105" s="210"/>
      <c r="ITR105" s="211"/>
      <c r="ITS105" s="209"/>
      <c r="ITU105" s="208"/>
      <c r="ITZ105" s="209"/>
      <c r="IUA105" s="209"/>
      <c r="IUB105" s="209"/>
      <c r="IUC105" s="210"/>
      <c r="IUD105" s="211"/>
      <c r="IUE105" s="209"/>
      <c r="IUG105" s="208"/>
      <c r="IUL105" s="209"/>
      <c r="IUM105" s="209"/>
      <c r="IUN105" s="209"/>
      <c r="IUO105" s="210"/>
      <c r="IUP105" s="211"/>
      <c r="IUQ105" s="209"/>
      <c r="IUS105" s="208"/>
      <c r="IUX105" s="209"/>
      <c r="IUY105" s="209"/>
      <c r="IUZ105" s="209"/>
      <c r="IVA105" s="210"/>
      <c r="IVB105" s="211"/>
      <c r="IVC105" s="209"/>
      <c r="IVE105" s="208"/>
      <c r="IVJ105" s="209"/>
      <c r="IVK105" s="209"/>
      <c r="IVL105" s="209"/>
      <c r="IVM105" s="210"/>
      <c r="IVN105" s="211"/>
      <c r="IVO105" s="209"/>
      <c r="IVQ105" s="208"/>
      <c r="IVV105" s="209"/>
      <c r="IVW105" s="209"/>
      <c r="IVX105" s="209"/>
      <c r="IVY105" s="210"/>
      <c r="IVZ105" s="211"/>
      <c r="IWA105" s="209"/>
      <c r="IWC105" s="208"/>
      <c r="IWH105" s="209"/>
      <c r="IWI105" s="209"/>
      <c r="IWJ105" s="209"/>
      <c r="IWK105" s="210"/>
      <c r="IWL105" s="211"/>
      <c r="IWM105" s="209"/>
      <c r="IWO105" s="208"/>
      <c r="IWT105" s="209"/>
      <c r="IWU105" s="209"/>
      <c r="IWV105" s="209"/>
      <c r="IWW105" s="210"/>
      <c r="IWX105" s="211"/>
      <c r="IWY105" s="209"/>
      <c r="IXA105" s="208"/>
      <c r="IXF105" s="209"/>
      <c r="IXG105" s="209"/>
      <c r="IXH105" s="209"/>
      <c r="IXI105" s="210"/>
      <c r="IXJ105" s="211"/>
      <c r="IXK105" s="209"/>
      <c r="IXM105" s="208"/>
      <c r="IXR105" s="209"/>
      <c r="IXS105" s="209"/>
      <c r="IXT105" s="209"/>
      <c r="IXU105" s="210"/>
      <c r="IXV105" s="211"/>
      <c r="IXW105" s="209"/>
      <c r="IXY105" s="208"/>
      <c r="IYD105" s="209"/>
      <c r="IYE105" s="209"/>
      <c r="IYF105" s="209"/>
      <c r="IYG105" s="210"/>
      <c r="IYH105" s="211"/>
      <c r="IYI105" s="209"/>
      <c r="IYK105" s="208"/>
      <c r="IYP105" s="209"/>
      <c r="IYQ105" s="209"/>
      <c r="IYR105" s="209"/>
      <c r="IYS105" s="210"/>
      <c r="IYT105" s="211"/>
      <c r="IYU105" s="209"/>
      <c r="IYW105" s="208"/>
      <c r="IZB105" s="209"/>
      <c r="IZC105" s="209"/>
      <c r="IZD105" s="209"/>
      <c r="IZE105" s="210"/>
      <c r="IZF105" s="211"/>
      <c r="IZG105" s="209"/>
      <c r="IZI105" s="208"/>
      <c r="IZN105" s="209"/>
      <c r="IZO105" s="209"/>
      <c r="IZP105" s="209"/>
      <c r="IZQ105" s="210"/>
      <c r="IZR105" s="211"/>
      <c r="IZS105" s="209"/>
      <c r="IZU105" s="208"/>
      <c r="IZZ105" s="209"/>
      <c r="JAA105" s="209"/>
      <c r="JAB105" s="209"/>
      <c r="JAC105" s="210"/>
      <c r="JAD105" s="211"/>
      <c r="JAE105" s="209"/>
      <c r="JAG105" s="208"/>
      <c r="JAL105" s="209"/>
      <c r="JAM105" s="209"/>
      <c r="JAN105" s="209"/>
      <c r="JAO105" s="210"/>
      <c r="JAP105" s="211"/>
      <c r="JAQ105" s="209"/>
      <c r="JAS105" s="208"/>
      <c r="JAX105" s="209"/>
      <c r="JAY105" s="209"/>
      <c r="JAZ105" s="209"/>
      <c r="JBA105" s="210"/>
      <c r="JBB105" s="211"/>
      <c r="JBC105" s="209"/>
      <c r="JBE105" s="208"/>
      <c r="JBJ105" s="209"/>
      <c r="JBK105" s="209"/>
      <c r="JBL105" s="209"/>
      <c r="JBM105" s="210"/>
      <c r="JBN105" s="211"/>
      <c r="JBO105" s="209"/>
      <c r="JBQ105" s="208"/>
      <c r="JBV105" s="209"/>
      <c r="JBW105" s="209"/>
      <c r="JBX105" s="209"/>
      <c r="JBY105" s="210"/>
      <c r="JBZ105" s="211"/>
      <c r="JCA105" s="209"/>
      <c r="JCC105" s="208"/>
      <c r="JCH105" s="209"/>
      <c r="JCI105" s="209"/>
      <c r="JCJ105" s="209"/>
      <c r="JCK105" s="210"/>
      <c r="JCL105" s="211"/>
      <c r="JCM105" s="209"/>
      <c r="JCO105" s="208"/>
      <c r="JCT105" s="209"/>
      <c r="JCU105" s="209"/>
      <c r="JCV105" s="209"/>
      <c r="JCW105" s="210"/>
      <c r="JCX105" s="211"/>
      <c r="JCY105" s="209"/>
      <c r="JDA105" s="208"/>
      <c r="JDF105" s="209"/>
      <c r="JDG105" s="209"/>
      <c r="JDH105" s="209"/>
      <c r="JDI105" s="210"/>
      <c r="JDJ105" s="211"/>
      <c r="JDK105" s="209"/>
      <c r="JDM105" s="208"/>
      <c r="JDR105" s="209"/>
      <c r="JDS105" s="209"/>
      <c r="JDT105" s="209"/>
      <c r="JDU105" s="210"/>
      <c r="JDV105" s="211"/>
      <c r="JDW105" s="209"/>
      <c r="JDY105" s="208"/>
      <c r="JED105" s="209"/>
      <c r="JEE105" s="209"/>
      <c r="JEF105" s="209"/>
      <c r="JEG105" s="210"/>
      <c r="JEH105" s="211"/>
      <c r="JEI105" s="209"/>
      <c r="JEK105" s="208"/>
      <c r="JEP105" s="209"/>
      <c r="JEQ105" s="209"/>
      <c r="JER105" s="209"/>
      <c r="JES105" s="210"/>
      <c r="JET105" s="211"/>
      <c r="JEU105" s="209"/>
      <c r="JEW105" s="208"/>
      <c r="JFB105" s="209"/>
      <c r="JFC105" s="209"/>
      <c r="JFD105" s="209"/>
      <c r="JFE105" s="210"/>
      <c r="JFF105" s="211"/>
      <c r="JFG105" s="209"/>
      <c r="JFI105" s="208"/>
      <c r="JFN105" s="209"/>
      <c r="JFO105" s="209"/>
      <c r="JFP105" s="209"/>
      <c r="JFQ105" s="210"/>
      <c r="JFR105" s="211"/>
      <c r="JFS105" s="209"/>
      <c r="JFU105" s="208"/>
      <c r="JFZ105" s="209"/>
      <c r="JGA105" s="209"/>
      <c r="JGB105" s="209"/>
      <c r="JGC105" s="210"/>
      <c r="JGD105" s="211"/>
      <c r="JGE105" s="209"/>
      <c r="JGG105" s="208"/>
      <c r="JGL105" s="209"/>
      <c r="JGM105" s="209"/>
      <c r="JGN105" s="209"/>
      <c r="JGO105" s="210"/>
      <c r="JGP105" s="211"/>
      <c r="JGQ105" s="209"/>
      <c r="JGS105" s="208"/>
      <c r="JGX105" s="209"/>
      <c r="JGY105" s="209"/>
      <c r="JGZ105" s="209"/>
      <c r="JHA105" s="210"/>
      <c r="JHB105" s="211"/>
      <c r="JHC105" s="209"/>
      <c r="JHE105" s="208"/>
      <c r="JHJ105" s="209"/>
      <c r="JHK105" s="209"/>
      <c r="JHL105" s="209"/>
      <c r="JHM105" s="210"/>
      <c r="JHN105" s="211"/>
      <c r="JHO105" s="209"/>
      <c r="JHQ105" s="208"/>
      <c r="JHV105" s="209"/>
      <c r="JHW105" s="209"/>
      <c r="JHX105" s="209"/>
      <c r="JHY105" s="210"/>
      <c r="JHZ105" s="211"/>
      <c r="JIA105" s="209"/>
      <c r="JIC105" s="208"/>
      <c r="JIH105" s="209"/>
      <c r="JII105" s="209"/>
      <c r="JIJ105" s="209"/>
      <c r="JIK105" s="210"/>
      <c r="JIL105" s="211"/>
      <c r="JIM105" s="209"/>
      <c r="JIO105" s="208"/>
      <c r="JIT105" s="209"/>
      <c r="JIU105" s="209"/>
      <c r="JIV105" s="209"/>
      <c r="JIW105" s="210"/>
      <c r="JIX105" s="211"/>
      <c r="JIY105" s="209"/>
      <c r="JJA105" s="208"/>
      <c r="JJF105" s="209"/>
      <c r="JJG105" s="209"/>
      <c r="JJH105" s="209"/>
      <c r="JJI105" s="210"/>
      <c r="JJJ105" s="211"/>
      <c r="JJK105" s="209"/>
      <c r="JJM105" s="208"/>
      <c r="JJR105" s="209"/>
      <c r="JJS105" s="209"/>
      <c r="JJT105" s="209"/>
      <c r="JJU105" s="210"/>
      <c r="JJV105" s="211"/>
      <c r="JJW105" s="209"/>
      <c r="JJY105" s="208"/>
      <c r="JKD105" s="209"/>
      <c r="JKE105" s="209"/>
      <c r="JKF105" s="209"/>
      <c r="JKG105" s="210"/>
      <c r="JKH105" s="211"/>
      <c r="JKI105" s="209"/>
      <c r="JKK105" s="208"/>
      <c r="JKP105" s="209"/>
      <c r="JKQ105" s="209"/>
      <c r="JKR105" s="209"/>
      <c r="JKS105" s="210"/>
      <c r="JKT105" s="211"/>
      <c r="JKU105" s="209"/>
      <c r="JKW105" s="208"/>
      <c r="JLB105" s="209"/>
      <c r="JLC105" s="209"/>
      <c r="JLD105" s="209"/>
      <c r="JLE105" s="210"/>
      <c r="JLF105" s="211"/>
      <c r="JLG105" s="209"/>
      <c r="JLI105" s="208"/>
      <c r="JLN105" s="209"/>
      <c r="JLO105" s="209"/>
      <c r="JLP105" s="209"/>
      <c r="JLQ105" s="210"/>
      <c r="JLR105" s="211"/>
      <c r="JLS105" s="209"/>
      <c r="JLU105" s="208"/>
      <c r="JLZ105" s="209"/>
      <c r="JMA105" s="209"/>
      <c r="JMB105" s="209"/>
      <c r="JMC105" s="210"/>
      <c r="JMD105" s="211"/>
      <c r="JME105" s="209"/>
      <c r="JMG105" s="208"/>
      <c r="JML105" s="209"/>
      <c r="JMM105" s="209"/>
      <c r="JMN105" s="209"/>
      <c r="JMO105" s="210"/>
      <c r="JMP105" s="211"/>
      <c r="JMQ105" s="209"/>
      <c r="JMS105" s="208"/>
      <c r="JMX105" s="209"/>
      <c r="JMY105" s="209"/>
      <c r="JMZ105" s="209"/>
      <c r="JNA105" s="210"/>
      <c r="JNB105" s="211"/>
      <c r="JNC105" s="209"/>
      <c r="JNE105" s="208"/>
      <c r="JNJ105" s="209"/>
      <c r="JNK105" s="209"/>
      <c r="JNL105" s="209"/>
      <c r="JNM105" s="210"/>
      <c r="JNN105" s="211"/>
      <c r="JNO105" s="209"/>
      <c r="JNQ105" s="208"/>
      <c r="JNV105" s="209"/>
      <c r="JNW105" s="209"/>
      <c r="JNX105" s="209"/>
      <c r="JNY105" s="210"/>
      <c r="JNZ105" s="211"/>
      <c r="JOA105" s="209"/>
      <c r="JOC105" s="208"/>
      <c r="JOH105" s="209"/>
      <c r="JOI105" s="209"/>
      <c r="JOJ105" s="209"/>
      <c r="JOK105" s="210"/>
      <c r="JOL105" s="211"/>
      <c r="JOM105" s="209"/>
      <c r="JOO105" s="208"/>
      <c r="JOT105" s="209"/>
      <c r="JOU105" s="209"/>
      <c r="JOV105" s="209"/>
      <c r="JOW105" s="210"/>
      <c r="JOX105" s="211"/>
      <c r="JOY105" s="209"/>
      <c r="JPA105" s="208"/>
      <c r="JPF105" s="209"/>
      <c r="JPG105" s="209"/>
      <c r="JPH105" s="209"/>
      <c r="JPI105" s="210"/>
      <c r="JPJ105" s="211"/>
      <c r="JPK105" s="209"/>
      <c r="JPM105" s="208"/>
      <c r="JPR105" s="209"/>
      <c r="JPS105" s="209"/>
      <c r="JPT105" s="209"/>
      <c r="JPU105" s="210"/>
      <c r="JPV105" s="211"/>
      <c r="JPW105" s="209"/>
      <c r="JPY105" s="208"/>
      <c r="JQD105" s="209"/>
      <c r="JQE105" s="209"/>
      <c r="JQF105" s="209"/>
      <c r="JQG105" s="210"/>
      <c r="JQH105" s="211"/>
      <c r="JQI105" s="209"/>
      <c r="JQK105" s="208"/>
      <c r="JQP105" s="209"/>
      <c r="JQQ105" s="209"/>
      <c r="JQR105" s="209"/>
      <c r="JQS105" s="210"/>
      <c r="JQT105" s="211"/>
      <c r="JQU105" s="209"/>
      <c r="JQW105" s="208"/>
      <c r="JRB105" s="209"/>
      <c r="JRC105" s="209"/>
      <c r="JRD105" s="209"/>
      <c r="JRE105" s="210"/>
      <c r="JRF105" s="211"/>
      <c r="JRG105" s="209"/>
      <c r="JRI105" s="208"/>
      <c r="JRN105" s="209"/>
      <c r="JRO105" s="209"/>
      <c r="JRP105" s="209"/>
      <c r="JRQ105" s="210"/>
      <c r="JRR105" s="211"/>
      <c r="JRS105" s="209"/>
      <c r="JRU105" s="208"/>
      <c r="JRZ105" s="209"/>
      <c r="JSA105" s="209"/>
      <c r="JSB105" s="209"/>
      <c r="JSC105" s="210"/>
      <c r="JSD105" s="211"/>
      <c r="JSE105" s="209"/>
      <c r="JSG105" s="208"/>
      <c r="JSL105" s="209"/>
      <c r="JSM105" s="209"/>
      <c r="JSN105" s="209"/>
      <c r="JSO105" s="210"/>
      <c r="JSP105" s="211"/>
      <c r="JSQ105" s="209"/>
      <c r="JSS105" s="208"/>
      <c r="JSX105" s="209"/>
      <c r="JSY105" s="209"/>
      <c r="JSZ105" s="209"/>
      <c r="JTA105" s="210"/>
      <c r="JTB105" s="211"/>
      <c r="JTC105" s="209"/>
      <c r="JTE105" s="208"/>
      <c r="JTJ105" s="209"/>
      <c r="JTK105" s="209"/>
      <c r="JTL105" s="209"/>
      <c r="JTM105" s="210"/>
      <c r="JTN105" s="211"/>
      <c r="JTO105" s="209"/>
      <c r="JTQ105" s="208"/>
      <c r="JTV105" s="209"/>
      <c r="JTW105" s="209"/>
      <c r="JTX105" s="209"/>
      <c r="JTY105" s="210"/>
      <c r="JTZ105" s="211"/>
      <c r="JUA105" s="209"/>
      <c r="JUC105" s="208"/>
      <c r="JUH105" s="209"/>
      <c r="JUI105" s="209"/>
      <c r="JUJ105" s="209"/>
      <c r="JUK105" s="210"/>
      <c r="JUL105" s="211"/>
      <c r="JUM105" s="209"/>
      <c r="JUO105" s="208"/>
      <c r="JUT105" s="209"/>
      <c r="JUU105" s="209"/>
      <c r="JUV105" s="209"/>
      <c r="JUW105" s="210"/>
      <c r="JUX105" s="211"/>
      <c r="JUY105" s="209"/>
      <c r="JVA105" s="208"/>
      <c r="JVF105" s="209"/>
      <c r="JVG105" s="209"/>
      <c r="JVH105" s="209"/>
      <c r="JVI105" s="210"/>
      <c r="JVJ105" s="211"/>
      <c r="JVK105" s="209"/>
      <c r="JVM105" s="208"/>
      <c r="JVR105" s="209"/>
      <c r="JVS105" s="209"/>
      <c r="JVT105" s="209"/>
      <c r="JVU105" s="210"/>
      <c r="JVV105" s="211"/>
      <c r="JVW105" s="209"/>
      <c r="JVY105" s="208"/>
      <c r="JWD105" s="209"/>
      <c r="JWE105" s="209"/>
      <c r="JWF105" s="209"/>
      <c r="JWG105" s="210"/>
      <c r="JWH105" s="211"/>
      <c r="JWI105" s="209"/>
      <c r="JWK105" s="208"/>
      <c r="JWP105" s="209"/>
      <c r="JWQ105" s="209"/>
      <c r="JWR105" s="209"/>
      <c r="JWS105" s="210"/>
      <c r="JWT105" s="211"/>
      <c r="JWU105" s="209"/>
      <c r="JWW105" s="208"/>
      <c r="JXB105" s="209"/>
      <c r="JXC105" s="209"/>
      <c r="JXD105" s="209"/>
      <c r="JXE105" s="210"/>
      <c r="JXF105" s="211"/>
      <c r="JXG105" s="209"/>
      <c r="JXI105" s="208"/>
      <c r="JXN105" s="209"/>
      <c r="JXO105" s="209"/>
      <c r="JXP105" s="209"/>
      <c r="JXQ105" s="210"/>
      <c r="JXR105" s="211"/>
      <c r="JXS105" s="209"/>
      <c r="JXU105" s="208"/>
      <c r="JXZ105" s="209"/>
      <c r="JYA105" s="209"/>
      <c r="JYB105" s="209"/>
      <c r="JYC105" s="210"/>
      <c r="JYD105" s="211"/>
      <c r="JYE105" s="209"/>
      <c r="JYG105" s="208"/>
      <c r="JYL105" s="209"/>
      <c r="JYM105" s="209"/>
      <c r="JYN105" s="209"/>
      <c r="JYO105" s="210"/>
      <c r="JYP105" s="211"/>
      <c r="JYQ105" s="209"/>
      <c r="JYS105" s="208"/>
      <c r="JYX105" s="209"/>
      <c r="JYY105" s="209"/>
      <c r="JYZ105" s="209"/>
      <c r="JZA105" s="210"/>
      <c r="JZB105" s="211"/>
      <c r="JZC105" s="209"/>
      <c r="JZE105" s="208"/>
      <c r="JZJ105" s="209"/>
      <c r="JZK105" s="209"/>
      <c r="JZL105" s="209"/>
      <c r="JZM105" s="210"/>
      <c r="JZN105" s="211"/>
      <c r="JZO105" s="209"/>
      <c r="JZQ105" s="208"/>
      <c r="JZV105" s="209"/>
      <c r="JZW105" s="209"/>
      <c r="JZX105" s="209"/>
      <c r="JZY105" s="210"/>
      <c r="JZZ105" s="211"/>
      <c r="KAA105" s="209"/>
      <c r="KAC105" s="208"/>
      <c r="KAH105" s="209"/>
      <c r="KAI105" s="209"/>
      <c r="KAJ105" s="209"/>
      <c r="KAK105" s="210"/>
      <c r="KAL105" s="211"/>
      <c r="KAM105" s="209"/>
      <c r="KAO105" s="208"/>
      <c r="KAT105" s="209"/>
      <c r="KAU105" s="209"/>
      <c r="KAV105" s="209"/>
      <c r="KAW105" s="210"/>
      <c r="KAX105" s="211"/>
      <c r="KAY105" s="209"/>
      <c r="KBA105" s="208"/>
      <c r="KBF105" s="209"/>
      <c r="KBG105" s="209"/>
      <c r="KBH105" s="209"/>
      <c r="KBI105" s="210"/>
      <c r="KBJ105" s="211"/>
      <c r="KBK105" s="209"/>
      <c r="KBM105" s="208"/>
      <c r="KBR105" s="209"/>
      <c r="KBS105" s="209"/>
      <c r="KBT105" s="209"/>
      <c r="KBU105" s="210"/>
      <c r="KBV105" s="211"/>
      <c r="KBW105" s="209"/>
      <c r="KBY105" s="208"/>
      <c r="KCD105" s="209"/>
      <c r="KCE105" s="209"/>
      <c r="KCF105" s="209"/>
      <c r="KCG105" s="210"/>
      <c r="KCH105" s="211"/>
      <c r="KCI105" s="209"/>
      <c r="KCK105" s="208"/>
      <c r="KCP105" s="209"/>
      <c r="KCQ105" s="209"/>
      <c r="KCR105" s="209"/>
      <c r="KCS105" s="210"/>
      <c r="KCT105" s="211"/>
      <c r="KCU105" s="209"/>
      <c r="KCW105" s="208"/>
      <c r="KDB105" s="209"/>
      <c r="KDC105" s="209"/>
      <c r="KDD105" s="209"/>
      <c r="KDE105" s="210"/>
      <c r="KDF105" s="211"/>
      <c r="KDG105" s="209"/>
      <c r="KDI105" s="208"/>
      <c r="KDN105" s="209"/>
      <c r="KDO105" s="209"/>
      <c r="KDP105" s="209"/>
      <c r="KDQ105" s="210"/>
      <c r="KDR105" s="211"/>
      <c r="KDS105" s="209"/>
      <c r="KDU105" s="208"/>
      <c r="KDZ105" s="209"/>
      <c r="KEA105" s="209"/>
      <c r="KEB105" s="209"/>
      <c r="KEC105" s="210"/>
      <c r="KED105" s="211"/>
      <c r="KEE105" s="209"/>
      <c r="KEG105" s="208"/>
      <c r="KEL105" s="209"/>
      <c r="KEM105" s="209"/>
      <c r="KEN105" s="209"/>
      <c r="KEO105" s="210"/>
      <c r="KEP105" s="211"/>
      <c r="KEQ105" s="209"/>
      <c r="KES105" s="208"/>
      <c r="KEX105" s="209"/>
      <c r="KEY105" s="209"/>
      <c r="KEZ105" s="209"/>
      <c r="KFA105" s="210"/>
      <c r="KFB105" s="211"/>
      <c r="KFC105" s="209"/>
      <c r="KFE105" s="208"/>
      <c r="KFJ105" s="209"/>
      <c r="KFK105" s="209"/>
      <c r="KFL105" s="209"/>
      <c r="KFM105" s="210"/>
      <c r="KFN105" s="211"/>
      <c r="KFO105" s="209"/>
      <c r="KFQ105" s="208"/>
      <c r="KFV105" s="209"/>
      <c r="KFW105" s="209"/>
      <c r="KFX105" s="209"/>
      <c r="KFY105" s="210"/>
      <c r="KFZ105" s="211"/>
      <c r="KGA105" s="209"/>
      <c r="KGC105" s="208"/>
      <c r="KGH105" s="209"/>
      <c r="KGI105" s="209"/>
      <c r="KGJ105" s="209"/>
      <c r="KGK105" s="210"/>
      <c r="KGL105" s="211"/>
      <c r="KGM105" s="209"/>
      <c r="KGO105" s="208"/>
      <c r="KGT105" s="209"/>
      <c r="KGU105" s="209"/>
      <c r="KGV105" s="209"/>
      <c r="KGW105" s="210"/>
      <c r="KGX105" s="211"/>
      <c r="KGY105" s="209"/>
      <c r="KHA105" s="208"/>
      <c r="KHF105" s="209"/>
      <c r="KHG105" s="209"/>
      <c r="KHH105" s="209"/>
      <c r="KHI105" s="210"/>
      <c r="KHJ105" s="211"/>
      <c r="KHK105" s="209"/>
      <c r="KHM105" s="208"/>
      <c r="KHR105" s="209"/>
      <c r="KHS105" s="209"/>
      <c r="KHT105" s="209"/>
      <c r="KHU105" s="210"/>
      <c r="KHV105" s="211"/>
      <c r="KHW105" s="209"/>
      <c r="KHY105" s="208"/>
      <c r="KID105" s="209"/>
      <c r="KIE105" s="209"/>
      <c r="KIF105" s="209"/>
      <c r="KIG105" s="210"/>
      <c r="KIH105" s="211"/>
      <c r="KII105" s="209"/>
      <c r="KIK105" s="208"/>
      <c r="KIP105" s="209"/>
      <c r="KIQ105" s="209"/>
      <c r="KIR105" s="209"/>
      <c r="KIS105" s="210"/>
      <c r="KIT105" s="211"/>
      <c r="KIU105" s="209"/>
      <c r="KIW105" s="208"/>
      <c r="KJB105" s="209"/>
      <c r="KJC105" s="209"/>
      <c r="KJD105" s="209"/>
      <c r="KJE105" s="210"/>
      <c r="KJF105" s="211"/>
      <c r="KJG105" s="209"/>
      <c r="KJI105" s="208"/>
      <c r="KJN105" s="209"/>
      <c r="KJO105" s="209"/>
      <c r="KJP105" s="209"/>
      <c r="KJQ105" s="210"/>
      <c r="KJR105" s="211"/>
      <c r="KJS105" s="209"/>
      <c r="KJU105" s="208"/>
      <c r="KJZ105" s="209"/>
      <c r="KKA105" s="209"/>
      <c r="KKB105" s="209"/>
      <c r="KKC105" s="210"/>
      <c r="KKD105" s="211"/>
      <c r="KKE105" s="209"/>
      <c r="KKG105" s="208"/>
      <c r="KKL105" s="209"/>
      <c r="KKM105" s="209"/>
      <c r="KKN105" s="209"/>
      <c r="KKO105" s="210"/>
      <c r="KKP105" s="211"/>
      <c r="KKQ105" s="209"/>
      <c r="KKS105" s="208"/>
      <c r="KKX105" s="209"/>
      <c r="KKY105" s="209"/>
      <c r="KKZ105" s="209"/>
      <c r="KLA105" s="210"/>
      <c r="KLB105" s="211"/>
      <c r="KLC105" s="209"/>
      <c r="KLE105" s="208"/>
      <c r="KLJ105" s="209"/>
      <c r="KLK105" s="209"/>
      <c r="KLL105" s="209"/>
      <c r="KLM105" s="210"/>
      <c r="KLN105" s="211"/>
      <c r="KLO105" s="209"/>
      <c r="KLQ105" s="208"/>
      <c r="KLV105" s="209"/>
      <c r="KLW105" s="209"/>
      <c r="KLX105" s="209"/>
      <c r="KLY105" s="210"/>
      <c r="KLZ105" s="211"/>
      <c r="KMA105" s="209"/>
      <c r="KMC105" s="208"/>
      <c r="KMH105" s="209"/>
      <c r="KMI105" s="209"/>
      <c r="KMJ105" s="209"/>
      <c r="KMK105" s="210"/>
      <c r="KML105" s="211"/>
      <c r="KMM105" s="209"/>
      <c r="KMO105" s="208"/>
      <c r="KMT105" s="209"/>
      <c r="KMU105" s="209"/>
      <c r="KMV105" s="209"/>
      <c r="KMW105" s="210"/>
      <c r="KMX105" s="211"/>
      <c r="KMY105" s="209"/>
      <c r="KNA105" s="208"/>
      <c r="KNF105" s="209"/>
      <c r="KNG105" s="209"/>
      <c r="KNH105" s="209"/>
      <c r="KNI105" s="210"/>
      <c r="KNJ105" s="211"/>
      <c r="KNK105" s="209"/>
      <c r="KNM105" s="208"/>
      <c r="KNR105" s="209"/>
      <c r="KNS105" s="209"/>
      <c r="KNT105" s="209"/>
      <c r="KNU105" s="210"/>
      <c r="KNV105" s="211"/>
      <c r="KNW105" s="209"/>
      <c r="KNY105" s="208"/>
      <c r="KOD105" s="209"/>
      <c r="KOE105" s="209"/>
      <c r="KOF105" s="209"/>
      <c r="KOG105" s="210"/>
      <c r="KOH105" s="211"/>
      <c r="KOI105" s="209"/>
      <c r="KOK105" s="208"/>
      <c r="KOP105" s="209"/>
      <c r="KOQ105" s="209"/>
      <c r="KOR105" s="209"/>
      <c r="KOS105" s="210"/>
      <c r="KOT105" s="211"/>
      <c r="KOU105" s="209"/>
      <c r="KOW105" s="208"/>
      <c r="KPB105" s="209"/>
      <c r="KPC105" s="209"/>
      <c r="KPD105" s="209"/>
      <c r="KPE105" s="210"/>
      <c r="KPF105" s="211"/>
      <c r="KPG105" s="209"/>
      <c r="KPI105" s="208"/>
      <c r="KPN105" s="209"/>
      <c r="KPO105" s="209"/>
      <c r="KPP105" s="209"/>
      <c r="KPQ105" s="210"/>
      <c r="KPR105" s="211"/>
      <c r="KPS105" s="209"/>
      <c r="KPU105" s="208"/>
      <c r="KPZ105" s="209"/>
      <c r="KQA105" s="209"/>
      <c r="KQB105" s="209"/>
      <c r="KQC105" s="210"/>
      <c r="KQD105" s="211"/>
      <c r="KQE105" s="209"/>
      <c r="KQG105" s="208"/>
      <c r="KQL105" s="209"/>
      <c r="KQM105" s="209"/>
      <c r="KQN105" s="209"/>
      <c r="KQO105" s="210"/>
      <c r="KQP105" s="211"/>
      <c r="KQQ105" s="209"/>
      <c r="KQS105" s="208"/>
      <c r="KQX105" s="209"/>
      <c r="KQY105" s="209"/>
      <c r="KQZ105" s="209"/>
      <c r="KRA105" s="210"/>
      <c r="KRB105" s="211"/>
      <c r="KRC105" s="209"/>
      <c r="KRE105" s="208"/>
      <c r="KRJ105" s="209"/>
      <c r="KRK105" s="209"/>
      <c r="KRL105" s="209"/>
      <c r="KRM105" s="210"/>
      <c r="KRN105" s="211"/>
      <c r="KRO105" s="209"/>
      <c r="KRQ105" s="208"/>
      <c r="KRV105" s="209"/>
      <c r="KRW105" s="209"/>
      <c r="KRX105" s="209"/>
      <c r="KRY105" s="210"/>
      <c r="KRZ105" s="211"/>
      <c r="KSA105" s="209"/>
      <c r="KSC105" s="208"/>
      <c r="KSH105" s="209"/>
      <c r="KSI105" s="209"/>
      <c r="KSJ105" s="209"/>
      <c r="KSK105" s="210"/>
      <c r="KSL105" s="211"/>
      <c r="KSM105" s="209"/>
      <c r="KSO105" s="208"/>
      <c r="KST105" s="209"/>
      <c r="KSU105" s="209"/>
      <c r="KSV105" s="209"/>
      <c r="KSW105" s="210"/>
      <c r="KSX105" s="211"/>
      <c r="KSY105" s="209"/>
      <c r="KTA105" s="208"/>
      <c r="KTF105" s="209"/>
      <c r="KTG105" s="209"/>
      <c r="KTH105" s="209"/>
      <c r="KTI105" s="210"/>
      <c r="KTJ105" s="211"/>
      <c r="KTK105" s="209"/>
      <c r="KTM105" s="208"/>
      <c r="KTR105" s="209"/>
      <c r="KTS105" s="209"/>
      <c r="KTT105" s="209"/>
      <c r="KTU105" s="210"/>
      <c r="KTV105" s="211"/>
      <c r="KTW105" s="209"/>
      <c r="KTY105" s="208"/>
      <c r="KUD105" s="209"/>
      <c r="KUE105" s="209"/>
      <c r="KUF105" s="209"/>
      <c r="KUG105" s="210"/>
      <c r="KUH105" s="211"/>
      <c r="KUI105" s="209"/>
      <c r="KUK105" s="208"/>
      <c r="KUP105" s="209"/>
      <c r="KUQ105" s="209"/>
      <c r="KUR105" s="209"/>
      <c r="KUS105" s="210"/>
      <c r="KUT105" s="211"/>
      <c r="KUU105" s="209"/>
      <c r="KUW105" s="208"/>
      <c r="KVB105" s="209"/>
      <c r="KVC105" s="209"/>
      <c r="KVD105" s="209"/>
      <c r="KVE105" s="210"/>
      <c r="KVF105" s="211"/>
      <c r="KVG105" s="209"/>
      <c r="KVI105" s="208"/>
      <c r="KVN105" s="209"/>
      <c r="KVO105" s="209"/>
      <c r="KVP105" s="209"/>
      <c r="KVQ105" s="210"/>
      <c r="KVR105" s="211"/>
      <c r="KVS105" s="209"/>
      <c r="KVU105" s="208"/>
      <c r="KVZ105" s="209"/>
      <c r="KWA105" s="209"/>
      <c r="KWB105" s="209"/>
      <c r="KWC105" s="210"/>
      <c r="KWD105" s="211"/>
      <c r="KWE105" s="209"/>
      <c r="KWG105" s="208"/>
      <c r="KWL105" s="209"/>
      <c r="KWM105" s="209"/>
      <c r="KWN105" s="209"/>
      <c r="KWO105" s="210"/>
      <c r="KWP105" s="211"/>
      <c r="KWQ105" s="209"/>
      <c r="KWS105" s="208"/>
      <c r="KWX105" s="209"/>
      <c r="KWY105" s="209"/>
      <c r="KWZ105" s="209"/>
      <c r="KXA105" s="210"/>
      <c r="KXB105" s="211"/>
      <c r="KXC105" s="209"/>
      <c r="KXE105" s="208"/>
      <c r="KXJ105" s="209"/>
      <c r="KXK105" s="209"/>
      <c r="KXL105" s="209"/>
      <c r="KXM105" s="210"/>
      <c r="KXN105" s="211"/>
      <c r="KXO105" s="209"/>
      <c r="KXQ105" s="208"/>
      <c r="KXV105" s="209"/>
      <c r="KXW105" s="209"/>
      <c r="KXX105" s="209"/>
      <c r="KXY105" s="210"/>
      <c r="KXZ105" s="211"/>
      <c r="KYA105" s="209"/>
      <c r="KYC105" s="208"/>
      <c r="KYH105" s="209"/>
      <c r="KYI105" s="209"/>
      <c r="KYJ105" s="209"/>
      <c r="KYK105" s="210"/>
      <c r="KYL105" s="211"/>
      <c r="KYM105" s="209"/>
      <c r="KYO105" s="208"/>
      <c r="KYT105" s="209"/>
      <c r="KYU105" s="209"/>
      <c r="KYV105" s="209"/>
      <c r="KYW105" s="210"/>
      <c r="KYX105" s="211"/>
      <c r="KYY105" s="209"/>
      <c r="KZA105" s="208"/>
      <c r="KZF105" s="209"/>
      <c r="KZG105" s="209"/>
      <c r="KZH105" s="209"/>
      <c r="KZI105" s="210"/>
      <c r="KZJ105" s="211"/>
      <c r="KZK105" s="209"/>
      <c r="KZM105" s="208"/>
      <c r="KZR105" s="209"/>
      <c r="KZS105" s="209"/>
      <c r="KZT105" s="209"/>
      <c r="KZU105" s="210"/>
      <c r="KZV105" s="211"/>
      <c r="KZW105" s="209"/>
      <c r="KZY105" s="208"/>
      <c r="LAD105" s="209"/>
      <c r="LAE105" s="209"/>
      <c r="LAF105" s="209"/>
      <c r="LAG105" s="210"/>
      <c r="LAH105" s="211"/>
      <c r="LAI105" s="209"/>
      <c r="LAK105" s="208"/>
      <c r="LAP105" s="209"/>
      <c r="LAQ105" s="209"/>
      <c r="LAR105" s="209"/>
      <c r="LAS105" s="210"/>
      <c r="LAT105" s="211"/>
      <c r="LAU105" s="209"/>
      <c r="LAW105" s="208"/>
      <c r="LBB105" s="209"/>
      <c r="LBC105" s="209"/>
      <c r="LBD105" s="209"/>
      <c r="LBE105" s="210"/>
      <c r="LBF105" s="211"/>
      <c r="LBG105" s="209"/>
      <c r="LBI105" s="208"/>
      <c r="LBN105" s="209"/>
      <c r="LBO105" s="209"/>
      <c r="LBP105" s="209"/>
      <c r="LBQ105" s="210"/>
      <c r="LBR105" s="211"/>
      <c r="LBS105" s="209"/>
      <c r="LBU105" s="208"/>
      <c r="LBZ105" s="209"/>
      <c r="LCA105" s="209"/>
      <c r="LCB105" s="209"/>
      <c r="LCC105" s="210"/>
      <c r="LCD105" s="211"/>
      <c r="LCE105" s="209"/>
      <c r="LCG105" s="208"/>
      <c r="LCL105" s="209"/>
      <c r="LCM105" s="209"/>
      <c r="LCN105" s="209"/>
      <c r="LCO105" s="210"/>
      <c r="LCP105" s="211"/>
      <c r="LCQ105" s="209"/>
      <c r="LCS105" s="208"/>
      <c r="LCX105" s="209"/>
      <c r="LCY105" s="209"/>
      <c r="LCZ105" s="209"/>
      <c r="LDA105" s="210"/>
      <c r="LDB105" s="211"/>
      <c r="LDC105" s="209"/>
      <c r="LDE105" s="208"/>
      <c r="LDJ105" s="209"/>
      <c r="LDK105" s="209"/>
      <c r="LDL105" s="209"/>
      <c r="LDM105" s="210"/>
      <c r="LDN105" s="211"/>
      <c r="LDO105" s="209"/>
      <c r="LDQ105" s="208"/>
      <c r="LDV105" s="209"/>
      <c r="LDW105" s="209"/>
      <c r="LDX105" s="209"/>
      <c r="LDY105" s="210"/>
      <c r="LDZ105" s="211"/>
      <c r="LEA105" s="209"/>
      <c r="LEC105" s="208"/>
      <c r="LEH105" s="209"/>
      <c r="LEI105" s="209"/>
      <c r="LEJ105" s="209"/>
      <c r="LEK105" s="210"/>
      <c r="LEL105" s="211"/>
      <c r="LEM105" s="209"/>
      <c r="LEO105" s="208"/>
      <c r="LET105" s="209"/>
      <c r="LEU105" s="209"/>
      <c r="LEV105" s="209"/>
      <c r="LEW105" s="210"/>
      <c r="LEX105" s="211"/>
      <c r="LEY105" s="209"/>
      <c r="LFA105" s="208"/>
      <c r="LFF105" s="209"/>
      <c r="LFG105" s="209"/>
      <c r="LFH105" s="209"/>
      <c r="LFI105" s="210"/>
      <c r="LFJ105" s="211"/>
      <c r="LFK105" s="209"/>
      <c r="LFM105" s="208"/>
      <c r="LFR105" s="209"/>
      <c r="LFS105" s="209"/>
      <c r="LFT105" s="209"/>
      <c r="LFU105" s="210"/>
      <c r="LFV105" s="211"/>
      <c r="LFW105" s="209"/>
      <c r="LFY105" s="208"/>
      <c r="LGD105" s="209"/>
      <c r="LGE105" s="209"/>
      <c r="LGF105" s="209"/>
      <c r="LGG105" s="210"/>
      <c r="LGH105" s="211"/>
      <c r="LGI105" s="209"/>
      <c r="LGK105" s="208"/>
      <c r="LGP105" s="209"/>
      <c r="LGQ105" s="209"/>
      <c r="LGR105" s="209"/>
      <c r="LGS105" s="210"/>
      <c r="LGT105" s="211"/>
      <c r="LGU105" s="209"/>
      <c r="LGW105" s="208"/>
      <c r="LHB105" s="209"/>
      <c r="LHC105" s="209"/>
      <c r="LHD105" s="209"/>
      <c r="LHE105" s="210"/>
      <c r="LHF105" s="211"/>
      <c r="LHG105" s="209"/>
      <c r="LHI105" s="208"/>
      <c r="LHN105" s="209"/>
      <c r="LHO105" s="209"/>
      <c r="LHP105" s="209"/>
      <c r="LHQ105" s="210"/>
      <c r="LHR105" s="211"/>
      <c r="LHS105" s="209"/>
      <c r="LHU105" s="208"/>
      <c r="LHZ105" s="209"/>
      <c r="LIA105" s="209"/>
      <c r="LIB105" s="209"/>
      <c r="LIC105" s="210"/>
      <c r="LID105" s="211"/>
      <c r="LIE105" s="209"/>
      <c r="LIG105" s="208"/>
      <c r="LIL105" s="209"/>
      <c r="LIM105" s="209"/>
      <c r="LIN105" s="209"/>
      <c r="LIO105" s="210"/>
      <c r="LIP105" s="211"/>
      <c r="LIQ105" s="209"/>
      <c r="LIS105" s="208"/>
      <c r="LIX105" s="209"/>
      <c r="LIY105" s="209"/>
      <c r="LIZ105" s="209"/>
      <c r="LJA105" s="210"/>
      <c r="LJB105" s="211"/>
      <c r="LJC105" s="209"/>
      <c r="LJE105" s="208"/>
      <c r="LJJ105" s="209"/>
      <c r="LJK105" s="209"/>
      <c r="LJL105" s="209"/>
      <c r="LJM105" s="210"/>
      <c r="LJN105" s="211"/>
      <c r="LJO105" s="209"/>
      <c r="LJQ105" s="208"/>
      <c r="LJV105" s="209"/>
      <c r="LJW105" s="209"/>
      <c r="LJX105" s="209"/>
      <c r="LJY105" s="210"/>
      <c r="LJZ105" s="211"/>
      <c r="LKA105" s="209"/>
      <c r="LKC105" s="208"/>
      <c r="LKH105" s="209"/>
      <c r="LKI105" s="209"/>
      <c r="LKJ105" s="209"/>
      <c r="LKK105" s="210"/>
      <c r="LKL105" s="211"/>
      <c r="LKM105" s="209"/>
      <c r="LKO105" s="208"/>
      <c r="LKT105" s="209"/>
      <c r="LKU105" s="209"/>
      <c r="LKV105" s="209"/>
      <c r="LKW105" s="210"/>
      <c r="LKX105" s="211"/>
      <c r="LKY105" s="209"/>
      <c r="LLA105" s="208"/>
      <c r="LLF105" s="209"/>
      <c r="LLG105" s="209"/>
      <c r="LLH105" s="209"/>
      <c r="LLI105" s="210"/>
      <c r="LLJ105" s="211"/>
      <c r="LLK105" s="209"/>
      <c r="LLM105" s="208"/>
      <c r="LLR105" s="209"/>
      <c r="LLS105" s="209"/>
      <c r="LLT105" s="209"/>
      <c r="LLU105" s="210"/>
      <c r="LLV105" s="211"/>
      <c r="LLW105" s="209"/>
      <c r="LLY105" s="208"/>
      <c r="LMD105" s="209"/>
      <c r="LME105" s="209"/>
      <c r="LMF105" s="209"/>
      <c r="LMG105" s="210"/>
      <c r="LMH105" s="211"/>
      <c r="LMI105" s="209"/>
      <c r="LMK105" s="208"/>
      <c r="LMP105" s="209"/>
      <c r="LMQ105" s="209"/>
      <c r="LMR105" s="209"/>
      <c r="LMS105" s="210"/>
      <c r="LMT105" s="211"/>
      <c r="LMU105" s="209"/>
      <c r="LMW105" s="208"/>
      <c r="LNB105" s="209"/>
      <c r="LNC105" s="209"/>
      <c r="LND105" s="209"/>
      <c r="LNE105" s="210"/>
      <c r="LNF105" s="211"/>
      <c r="LNG105" s="209"/>
      <c r="LNI105" s="208"/>
      <c r="LNN105" s="209"/>
      <c r="LNO105" s="209"/>
      <c r="LNP105" s="209"/>
      <c r="LNQ105" s="210"/>
      <c r="LNR105" s="211"/>
      <c r="LNS105" s="209"/>
      <c r="LNU105" s="208"/>
      <c r="LNZ105" s="209"/>
      <c r="LOA105" s="209"/>
      <c r="LOB105" s="209"/>
      <c r="LOC105" s="210"/>
      <c r="LOD105" s="211"/>
      <c r="LOE105" s="209"/>
      <c r="LOG105" s="208"/>
      <c r="LOL105" s="209"/>
      <c r="LOM105" s="209"/>
      <c r="LON105" s="209"/>
      <c r="LOO105" s="210"/>
      <c r="LOP105" s="211"/>
      <c r="LOQ105" s="209"/>
      <c r="LOS105" s="208"/>
      <c r="LOX105" s="209"/>
      <c r="LOY105" s="209"/>
      <c r="LOZ105" s="209"/>
      <c r="LPA105" s="210"/>
      <c r="LPB105" s="211"/>
      <c r="LPC105" s="209"/>
      <c r="LPE105" s="208"/>
      <c r="LPJ105" s="209"/>
      <c r="LPK105" s="209"/>
      <c r="LPL105" s="209"/>
      <c r="LPM105" s="210"/>
      <c r="LPN105" s="211"/>
      <c r="LPO105" s="209"/>
      <c r="LPQ105" s="208"/>
      <c r="LPV105" s="209"/>
      <c r="LPW105" s="209"/>
      <c r="LPX105" s="209"/>
      <c r="LPY105" s="210"/>
      <c r="LPZ105" s="211"/>
      <c r="LQA105" s="209"/>
      <c r="LQC105" s="208"/>
      <c r="LQH105" s="209"/>
      <c r="LQI105" s="209"/>
      <c r="LQJ105" s="209"/>
      <c r="LQK105" s="210"/>
      <c r="LQL105" s="211"/>
      <c r="LQM105" s="209"/>
      <c r="LQO105" s="208"/>
      <c r="LQT105" s="209"/>
      <c r="LQU105" s="209"/>
      <c r="LQV105" s="209"/>
      <c r="LQW105" s="210"/>
      <c r="LQX105" s="211"/>
      <c r="LQY105" s="209"/>
      <c r="LRA105" s="208"/>
      <c r="LRF105" s="209"/>
      <c r="LRG105" s="209"/>
      <c r="LRH105" s="209"/>
      <c r="LRI105" s="210"/>
      <c r="LRJ105" s="211"/>
      <c r="LRK105" s="209"/>
      <c r="LRM105" s="208"/>
      <c r="LRR105" s="209"/>
      <c r="LRS105" s="209"/>
      <c r="LRT105" s="209"/>
      <c r="LRU105" s="210"/>
      <c r="LRV105" s="211"/>
      <c r="LRW105" s="209"/>
      <c r="LRY105" s="208"/>
      <c r="LSD105" s="209"/>
      <c r="LSE105" s="209"/>
      <c r="LSF105" s="209"/>
      <c r="LSG105" s="210"/>
      <c r="LSH105" s="211"/>
      <c r="LSI105" s="209"/>
      <c r="LSK105" s="208"/>
      <c r="LSP105" s="209"/>
      <c r="LSQ105" s="209"/>
      <c r="LSR105" s="209"/>
      <c r="LSS105" s="210"/>
      <c r="LST105" s="211"/>
      <c r="LSU105" s="209"/>
      <c r="LSW105" s="208"/>
      <c r="LTB105" s="209"/>
      <c r="LTC105" s="209"/>
      <c r="LTD105" s="209"/>
      <c r="LTE105" s="210"/>
      <c r="LTF105" s="211"/>
      <c r="LTG105" s="209"/>
      <c r="LTI105" s="208"/>
      <c r="LTN105" s="209"/>
      <c r="LTO105" s="209"/>
      <c r="LTP105" s="209"/>
      <c r="LTQ105" s="210"/>
      <c r="LTR105" s="211"/>
      <c r="LTS105" s="209"/>
      <c r="LTU105" s="208"/>
      <c r="LTZ105" s="209"/>
      <c r="LUA105" s="209"/>
      <c r="LUB105" s="209"/>
      <c r="LUC105" s="210"/>
      <c r="LUD105" s="211"/>
      <c r="LUE105" s="209"/>
      <c r="LUG105" s="208"/>
      <c r="LUL105" s="209"/>
      <c r="LUM105" s="209"/>
      <c r="LUN105" s="209"/>
      <c r="LUO105" s="210"/>
      <c r="LUP105" s="211"/>
      <c r="LUQ105" s="209"/>
      <c r="LUS105" s="208"/>
      <c r="LUX105" s="209"/>
      <c r="LUY105" s="209"/>
      <c r="LUZ105" s="209"/>
      <c r="LVA105" s="210"/>
      <c r="LVB105" s="211"/>
      <c r="LVC105" s="209"/>
      <c r="LVE105" s="208"/>
      <c r="LVJ105" s="209"/>
      <c r="LVK105" s="209"/>
      <c r="LVL105" s="209"/>
      <c r="LVM105" s="210"/>
      <c r="LVN105" s="211"/>
      <c r="LVO105" s="209"/>
      <c r="LVQ105" s="208"/>
      <c r="LVV105" s="209"/>
      <c r="LVW105" s="209"/>
      <c r="LVX105" s="209"/>
      <c r="LVY105" s="210"/>
      <c r="LVZ105" s="211"/>
      <c r="LWA105" s="209"/>
      <c r="LWC105" s="208"/>
      <c r="LWH105" s="209"/>
      <c r="LWI105" s="209"/>
      <c r="LWJ105" s="209"/>
      <c r="LWK105" s="210"/>
      <c r="LWL105" s="211"/>
      <c r="LWM105" s="209"/>
      <c r="LWO105" s="208"/>
      <c r="LWT105" s="209"/>
      <c r="LWU105" s="209"/>
      <c r="LWV105" s="209"/>
      <c r="LWW105" s="210"/>
      <c r="LWX105" s="211"/>
      <c r="LWY105" s="209"/>
      <c r="LXA105" s="208"/>
      <c r="LXF105" s="209"/>
      <c r="LXG105" s="209"/>
      <c r="LXH105" s="209"/>
      <c r="LXI105" s="210"/>
      <c r="LXJ105" s="211"/>
      <c r="LXK105" s="209"/>
      <c r="LXM105" s="208"/>
      <c r="LXR105" s="209"/>
      <c r="LXS105" s="209"/>
      <c r="LXT105" s="209"/>
      <c r="LXU105" s="210"/>
      <c r="LXV105" s="211"/>
      <c r="LXW105" s="209"/>
      <c r="LXY105" s="208"/>
      <c r="LYD105" s="209"/>
      <c r="LYE105" s="209"/>
      <c r="LYF105" s="209"/>
      <c r="LYG105" s="210"/>
      <c r="LYH105" s="211"/>
      <c r="LYI105" s="209"/>
      <c r="LYK105" s="208"/>
      <c r="LYP105" s="209"/>
      <c r="LYQ105" s="209"/>
      <c r="LYR105" s="209"/>
      <c r="LYS105" s="210"/>
      <c r="LYT105" s="211"/>
      <c r="LYU105" s="209"/>
      <c r="LYW105" s="208"/>
      <c r="LZB105" s="209"/>
      <c r="LZC105" s="209"/>
      <c r="LZD105" s="209"/>
      <c r="LZE105" s="210"/>
      <c r="LZF105" s="211"/>
      <c r="LZG105" s="209"/>
      <c r="LZI105" s="208"/>
      <c r="LZN105" s="209"/>
      <c r="LZO105" s="209"/>
      <c r="LZP105" s="209"/>
      <c r="LZQ105" s="210"/>
      <c r="LZR105" s="211"/>
      <c r="LZS105" s="209"/>
      <c r="LZU105" s="208"/>
      <c r="LZZ105" s="209"/>
      <c r="MAA105" s="209"/>
      <c r="MAB105" s="209"/>
      <c r="MAC105" s="210"/>
      <c r="MAD105" s="211"/>
      <c r="MAE105" s="209"/>
      <c r="MAG105" s="208"/>
      <c r="MAL105" s="209"/>
      <c r="MAM105" s="209"/>
      <c r="MAN105" s="209"/>
      <c r="MAO105" s="210"/>
      <c r="MAP105" s="211"/>
      <c r="MAQ105" s="209"/>
      <c r="MAS105" s="208"/>
      <c r="MAX105" s="209"/>
      <c r="MAY105" s="209"/>
      <c r="MAZ105" s="209"/>
      <c r="MBA105" s="210"/>
      <c r="MBB105" s="211"/>
      <c r="MBC105" s="209"/>
      <c r="MBE105" s="208"/>
      <c r="MBJ105" s="209"/>
      <c r="MBK105" s="209"/>
      <c r="MBL105" s="209"/>
      <c r="MBM105" s="210"/>
      <c r="MBN105" s="211"/>
      <c r="MBO105" s="209"/>
      <c r="MBQ105" s="208"/>
      <c r="MBV105" s="209"/>
      <c r="MBW105" s="209"/>
      <c r="MBX105" s="209"/>
      <c r="MBY105" s="210"/>
      <c r="MBZ105" s="211"/>
      <c r="MCA105" s="209"/>
      <c r="MCC105" s="208"/>
      <c r="MCH105" s="209"/>
      <c r="MCI105" s="209"/>
      <c r="MCJ105" s="209"/>
      <c r="MCK105" s="210"/>
      <c r="MCL105" s="211"/>
      <c r="MCM105" s="209"/>
      <c r="MCO105" s="208"/>
      <c r="MCT105" s="209"/>
      <c r="MCU105" s="209"/>
      <c r="MCV105" s="209"/>
      <c r="MCW105" s="210"/>
      <c r="MCX105" s="211"/>
      <c r="MCY105" s="209"/>
      <c r="MDA105" s="208"/>
      <c r="MDF105" s="209"/>
      <c r="MDG105" s="209"/>
      <c r="MDH105" s="209"/>
      <c r="MDI105" s="210"/>
      <c r="MDJ105" s="211"/>
      <c r="MDK105" s="209"/>
      <c r="MDM105" s="208"/>
      <c r="MDR105" s="209"/>
      <c r="MDS105" s="209"/>
      <c r="MDT105" s="209"/>
      <c r="MDU105" s="210"/>
      <c r="MDV105" s="211"/>
      <c r="MDW105" s="209"/>
      <c r="MDY105" s="208"/>
      <c r="MED105" s="209"/>
      <c r="MEE105" s="209"/>
      <c r="MEF105" s="209"/>
      <c r="MEG105" s="210"/>
      <c r="MEH105" s="211"/>
      <c r="MEI105" s="209"/>
      <c r="MEK105" s="208"/>
      <c r="MEP105" s="209"/>
      <c r="MEQ105" s="209"/>
      <c r="MER105" s="209"/>
      <c r="MES105" s="210"/>
      <c r="MET105" s="211"/>
      <c r="MEU105" s="209"/>
      <c r="MEW105" s="208"/>
      <c r="MFB105" s="209"/>
      <c r="MFC105" s="209"/>
      <c r="MFD105" s="209"/>
      <c r="MFE105" s="210"/>
      <c r="MFF105" s="211"/>
      <c r="MFG105" s="209"/>
      <c r="MFI105" s="208"/>
      <c r="MFN105" s="209"/>
      <c r="MFO105" s="209"/>
      <c r="MFP105" s="209"/>
      <c r="MFQ105" s="210"/>
      <c r="MFR105" s="211"/>
      <c r="MFS105" s="209"/>
      <c r="MFU105" s="208"/>
      <c r="MFZ105" s="209"/>
      <c r="MGA105" s="209"/>
      <c r="MGB105" s="209"/>
      <c r="MGC105" s="210"/>
      <c r="MGD105" s="211"/>
      <c r="MGE105" s="209"/>
      <c r="MGG105" s="208"/>
      <c r="MGL105" s="209"/>
      <c r="MGM105" s="209"/>
      <c r="MGN105" s="209"/>
      <c r="MGO105" s="210"/>
      <c r="MGP105" s="211"/>
      <c r="MGQ105" s="209"/>
      <c r="MGS105" s="208"/>
      <c r="MGX105" s="209"/>
      <c r="MGY105" s="209"/>
      <c r="MGZ105" s="209"/>
      <c r="MHA105" s="210"/>
      <c r="MHB105" s="211"/>
      <c r="MHC105" s="209"/>
      <c r="MHE105" s="208"/>
      <c r="MHJ105" s="209"/>
      <c r="MHK105" s="209"/>
      <c r="MHL105" s="209"/>
      <c r="MHM105" s="210"/>
      <c r="MHN105" s="211"/>
      <c r="MHO105" s="209"/>
      <c r="MHQ105" s="208"/>
      <c r="MHV105" s="209"/>
      <c r="MHW105" s="209"/>
      <c r="MHX105" s="209"/>
      <c r="MHY105" s="210"/>
      <c r="MHZ105" s="211"/>
      <c r="MIA105" s="209"/>
      <c r="MIC105" s="208"/>
      <c r="MIH105" s="209"/>
      <c r="MII105" s="209"/>
      <c r="MIJ105" s="209"/>
      <c r="MIK105" s="210"/>
      <c r="MIL105" s="211"/>
      <c r="MIM105" s="209"/>
      <c r="MIO105" s="208"/>
      <c r="MIT105" s="209"/>
      <c r="MIU105" s="209"/>
      <c r="MIV105" s="209"/>
      <c r="MIW105" s="210"/>
      <c r="MIX105" s="211"/>
      <c r="MIY105" s="209"/>
      <c r="MJA105" s="208"/>
      <c r="MJF105" s="209"/>
      <c r="MJG105" s="209"/>
      <c r="MJH105" s="209"/>
      <c r="MJI105" s="210"/>
      <c r="MJJ105" s="211"/>
      <c r="MJK105" s="209"/>
      <c r="MJM105" s="208"/>
      <c r="MJR105" s="209"/>
      <c r="MJS105" s="209"/>
      <c r="MJT105" s="209"/>
      <c r="MJU105" s="210"/>
      <c r="MJV105" s="211"/>
      <c r="MJW105" s="209"/>
      <c r="MJY105" s="208"/>
      <c r="MKD105" s="209"/>
      <c r="MKE105" s="209"/>
      <c r="MKF105" s="209"/>
      <c r="MKG105" s="210"/>
      <c r="MKH105" s="211"/>
      <c r="MKI105" s="209"/>
      <c r="MKK105" s="208"/>
      <c r="MKP105" s="209"/>
      <c r="MKQ105" s="209"/>
      <c r="MKR105" s="209"/>
      <c r="MKS105" s="210"/>
      <c r="MKT105" s="211"/>
      <c r="MKU105" s="209"/>
      <c r="MKW105" s="208"/>
      <c r="MLB105" s="209"/>
      <c r="MLC105" s="209"/>
      <c r="MLD105" s="209"/>
      <c r="MLE105" s="210"/>
      <c r="MLF105" s="211"/>
      <c r="MLG105" s="209"/>
      <c r="MLI105" s="208"/>
      <c r="MLN105" s="209"/>
      <c r="MLO105" s="209"/>
      <c r="MLP105" s="209"/>
      <c r="MLQ105" s="210"/>
      <c r="MLR105" s="211"/>
      <c r="MLS105" s="209"/>
      <c r="MLU105" s="208"/>
      <c r="MLZ105" s="209"/>
      <c r="MMA105" s="209"/>
      <c r="MMB105" s="209"/>
      <c r="MMC105" s="210"/>
      <c r="MMD105" s="211"/>
      <c r="MME105" s="209"/>
      <c r="MMG105" s="208"/>
      <c r="MML105" s="209"/>
      <c r="MMM105" s="209"/>
      <c r="MMN105" s="209"/>
      <c r="MMO105" s="210"/>
      <c r="MMP105" s="211"/>
      <c r="MMQ105" s="209"/>
      <c r="MMS105" s="208"/>
      <c r="MMX105" s="209"/>
      <c r="MMY105" s="209"/>
      <c r="MMZ105" s="209"/>
      <c r="MNA105" s="210"/>
      <c r="MNB105" s="211"/>
      <c r="MNC105" s="209"/>
      <c r="MNE105" s="208"/>
      <c r="MNJ105" s="209"/>
      <c r="MNK105" s="209"/>
      <c r="MNL105" s="209"/>
      <c r="MNM105" s="210"/>
      <c r="MNN105" s="211"/>
      <c r="MNO105" s="209"/>
      <c r="MNQ105" s="208"/>
      <c r="MNV105" s="209"/>
      <c r="MNW105" s="209"/>
      <c r="MNX105" s="209"/>
      <c r="MNY105" s="210"/>
      <c r="MNZ105" s="211"/>
      <c r="MOA105" s="209"/>
      <c r="MOC105" s="208"/>
      <c r="MOH105" s="209"/>
      <c r="MOI105" s="209"/>
      <c r="MOJ105" s="209"/>
      <c r="MOK105" s="210"/>
      <c r="MOL105" s="211"/>
      <c r="MOM105" s="209"/>
      <c r="MOO105" s="208"/>
      <c r="MOT105" s="209"/>
      <c r="MOU105" s="209"/>
      <c r="MOV105" s="209"/>
      <c r="MOW105" s="210"/>
      <c r="MOX105" s="211"/>
      <c r="MOY105" s="209"/>
      <c r="MPA105" s="208"/>
      <c r="MPF105" s="209"/>
      <c r="MPG105" s="209"/>
      <c r="MPH105" s="209"/>
      <c r="MPI105" s="210"/>
      <c r="MPJ105" s="211"/>
      <c r="MPK105" s="209"/>
      <c r="MPM105" s="208"/>
      <c r="MPR105" s="209"/>
      <c r="MPS105" s="209"/>
      <c r="MPT105" s="209"/>
      <c r="MPU105" s="210"/>
      <c r="MPV105" s="211"/>
      <c r="MPW105" s="209"/>
      <c r="MPY105" s="208"/>
      <c r="MQD105" s="209"/>
      <c r="MQE105" s="209"/>
      <c r="MQF105" s="209"/>
      <c r="MQG105" s="210"/>
      <c r="MQH105" s="211"/>
      <c r="MQI105" s="209"/>
      <c r="MQK105" s="208"/>
      <c r="MQP105" s="209"/>
      <c r="MQQ105" s="209"/>
      <c r="MQR105" s="209"/>
      <c r="MQS105" s="210"/>
      <c r="MQT105" s="211"/>
      <c r="MQU105" s="209"/>
      <c r="MQW105" s="208"/>
      <c r="MRB105" s="209"/>
      <c r="MRC105" s="209"/>
      <c r="MRD105" s="209"/>
      <c r="MRE105" s="210"/>
      <c r="MRF105" s="211"/>
      <c r="MRG105" s="209"/>
      <c r="MRI105" s="208"/>
      <c r="MRN105" s="209"/>
      <c r="MRO105" s="209"/>
      <c r="MRP105" s="209"/>
      <c r="MRQ105" s="210"/>
      <c r="MRR105" s="211"/>
      <c r="MRS105" s="209"/>
      <c r="MRU105" s="208"/>
      <c r="MRZ105" s="209"/>
      <c r="MSA105" s="209"/>
      <c r="MSB105" s="209"/>
      <c r="MSC105" s="210"/>
      <c r="MSD105" s="211"/>
      <c r="MSE105" s="209"/>
      <c r="MSG105" s="208"/>
      <c r="MSL105" s="209"/>
      <c r="MSM105" s="209"/>
      <c r="MSN105" s="209"/>
      <c r="MSO105" s="210"/>
      <c r="MSP105" s="211"/>
      <c r="MSQ105" s="209"/>
      <c r="MSS105" s="208"/>
      <c r="MSX105" s="209"/>
      <c r="MSY105" s="209"/>
      <c r="MSZ105" s="209"/>
      <c r="MTA105" s="210"/>
      <c r="MTB105" s="211"/>
      <c r="MTC105" s="209"/>
      <c r="MTE105" s="208"/>
      <c r="MTJ105" s="209"/>
      <c r="MTK105" s="209"/>
      <c r="MTL105" s="209"/>
      <c r="MTM105" s="210"/>
      <c r="MTN105" s="211"/>
      <c r="MTO105" s="209"/>
      <c r="MTQ105" s="208"/>
      <c r="MTV105" s="209"/>
      <c r="MTW105" s="209"/>
      <c r="MTX105" s="209"/>
      <c r="MTY105" s="210"/>
      <c r="MTZ105" s="211"/>
      <c r="MUA105" s="209"/>
      <c r="MUC105" s="208"/>
      <c r="MUH105" s="209"/>
      <c r="MUI105" s="209"/>
      <c r="MUJ105" s="209"/>
      <c r="MUK105" s="210"/>
      <c r="MUL105" s="211"/>
      <c r="MUM105" s="209"/>
      <c r="MUO105" s="208"/>
      <c r="MUT105" s="209"/>
      <c r="MUU105" s="209"/>
      <c r="MUV105" s="209"/>
      <c r="MUW105" s="210"/>
      <c r="MUX105" s="211"/>
      <c r="MUY105" s="209"/>
      <c r="MVA105" s="208"/>
      <c r="MVF105" s="209"/>
      <c r="MVG105" s="209"/>
      <c r="MVH105" s="209"/>
      <c r="MVI105" s="210"/>
      <c r="MVJ105" s="211"/>
      <c r="MVK105" s="209"/>
      <c r="MVM105" s="208"/>
      <c r="MVR105" s="209"/>
      <c r="MVS105" s="209"/>
      <c r="MVT105" s="209"/>
      <c r="MVU105" s="210"/>
      <c r="MVV105" s="211"/>
      <c r="MVW105" s="209"/>
      <c r="MVY105" s="208"/>
      <c r="MWD105" s="209"/>
      <c r="MWE105" s="209"/>
      <c r="MWF105" s="209"/>
      <c r="MWG105" s="210"/>
      <c r="MWH105" s="211"/>
      <c r="MWI105" s="209"/>
      <c r="MWK105" s="208"/>
      <c r="MWP105" s="209"/>
      <c r="MWQ105" s="209"/>
      <c r="MWR105" s="209"/>
      <c r="MWS105" s="210"/>
      <c r="MWT105" s="211"/>
      <c r="MWU105" s="209"/>
      <c r="MWW105" s="208"/>
      <c r="MXB105" s="209"/>
      <c r="MXC105" s="209"/>
      <c r="MXD105" s="209"/>
      <c r="MXE105" s="210"/>
      <c r="MXF105" s="211"/>
      <c r="MXG105" s="209"/>
      <c r="MXI105" s="208"/>
      <c r="MXN105" s="209"/>
      <c r="MXO105" s="209"/>
      <c r="MXP105" s="209"/>
      <c r="MXQ105" s="210"/>
      <c r="MXR105" s="211"/>
      <c r="MXS105" s="209"/>
      <c r="MXU105" s="208"/>
      <c r="MXZ105" s="209"/>
      <c r="MYA105" s="209"/>
      <c r="MYB105" s="209"/>
      <c r="MYC105" s="210"/>
      <c r="MYD105" s="211"/>
      <c r="MYE105" s="209"/>
      <c r="MYG105" s="208"/>
      <c r="MYL105" s="209"/>
      <c r="MYM105" s="209"/>
      <c r="MYN105" s="209"/>
      <c r="MYO105" s="210"/>
      <c r="MYP105" s="211"/>
      <c r="MYQ105" s="209"/>
      <c r="MYS105" s="208"/>
      <c r="MYX105" s="209"/>
      <c r="MYY105" s="209"/>
      <c r="MYZ105" s="209"/>
      <c r="MZA105" s="210"/>
      <c r="MZB105" s="211"/>
      <c r="MZC105" s="209"/>
      <c r="MZE105" s="208"/>
      <c r="MZJ105" s="209"/>
      <c r="MZK105" s="209"/>
      <c r="MZL105" s="209"/>
      <c r="MZM105" s="210"/>
      <c r="MZN105" s="211"/>
      <c r="MZO105" s="209"/>
      <c r="MZQ105" s="208"/>
      <c r="MZV105" s="209"/>
      <c r="MZW105" s="209"/>
      <c r="MZX105" s="209"/>
      <c r="MZY105" s="210"/>
      <c r="MZZ105" s="211"/>
      <c r="NAA105" s="209"/>
      <c r="NAC105" s="208"/>
      <c r="NAH105" s="209"/>
      <c r="NAI105" s="209"/>
      <c r="NAJ105" s="209"/>
      <c r="NAK105" s="210"/>
      <c r="NAL105" s="211"/>
      <c r="NAM105" s="209"/>
      <c r="NAO105" s="208"/>
      <c r="NAT105" s="209"/>
      <c r="NAU105" s="209"/>
      <c r="NAV105" s="209"/>
      <c r="NAW105" s="210"/>
      <c r="NAX105" s="211"/>
      <c r="NAY105" s="209"/>
      <c r="NBA105" s="208"/>
      <c r="NBF105" s="209"/>
      <c r="NBG105" s="209"/>
      <c r="NBH105" s="209"/>
      <c r="NBI105" s="210"/>
      <c r="NBJ105" s="211"/>
      <c r="NBK105" s="209"/>
      <c r="NBM105" s="208"/>
      <c r="NBR105" s="209"/>
      <c r="NBS105" s="209"/>
      <c r="NBT105" s="209"/>
      <c r="NBU105" s="210"/>
      <c r="NBV105" s="211"/>
      <c r="NBW105" s="209"/>
      <c r="NBY105" s="208"/>
      <c r="NCD105" s="209"/>
      <c r="NCE105" s="209"/>
      <c r="NCF105" s="209"/>
      <c r="NCG105" s="210"/>
      <c r="NCH105" s="211"/>
      <c r="NCI105" s="209"/>
      <c r="NCK105" s="208"/>
      <c r="NCP105" s="209"/>
      <c r="NCQ105" s="209"/>
      <c r="NCR105" s="209"/>
      <c r="NCS105" s="210"/>
      <c r="NCT105" s="211"/>
      <c r="NCU105" s="209"/>
      <c r="NCW105" s="208"/>
      <c r="NDB105" s="209"/>
      <c r="NDC105" s="209"/>
      <c r="NDD105" s="209"/>
      <c r="NDE105" s="210"/>
      <c r="NDF105" s="211"/>
      <c r="NDG105" s="209"/>
      <c r="NDI105" s="208"/>
      <c r="NDN105" s="209"/>
      <c r="NDO105" s="209"/>
      <c r="NDP105" s="209"/>
      <c r="NDQ105" s="210"/>
      <c r="NDR105" s="211"/>
      <c r="NDS105" s="209"/>
      <c r="NDU105" s="208"/>
      <c r="NDZ105" s="209"/>
      <c r="NEA105" s="209"/>
      <c r="NEB105" s="209"/>
      <c r="NEC105" s="210"/>
      <c r="NED105" s="211"/>
      <c r="NEE105" s="209"/>
      <c r="NEG105" s="208"/>
      <c r="NEL105" s="209"/>
      <c r="NEM105" s="209"/>
      <c r="NEN105" s="209"/>
      <c r="NEO105" s="210"/>
      <c r="NEP105" s="211"/>
      <c r="NEQ105" s="209"/>
      <c r="NES105" s="208"/>
      <c r="NEX105" s="209"/>
      <c r="NEY105" s="209"/>
      <c r="NEZ105" s="209"/>
      <c r="NFA105" s="210"/>
      <c r="NFB105" s="211"/>
      <c r="NFC105" s="209"/>
      <c r="NFE105" s="208"/>
      <c r="NFJ105" s="209"/>
      <c r="NFK105" s="209"/>
      <c r="NFL105" s="209"/>
      <c r="NFM105" s="210"/>
      <c r="NFN105" s="211"/>
      <c r="NFO105" s="209"/>
      <c r="NFQ105" s="208"/>
      <c r="NFV105" s="209"/>
      <c r="NFW105" s="209"/>
      <c r="NFX105" s="209"/>
      <c r="NFY105" s="210"/>
      <c r="NFZ105" s="211"/>
      <c r="NGA105" s="209"/>
      <c r="NGC105" s="208"/>
      <c r="NGH105" s="209"/>
      <c r="NGI105" s="209"/>
      <c r="NGJ105" s="209"/>
      <c r="NGK105" s="210"/>
      <c r="NGL105" s="211"/>
      <c r="NGM105" s="209"/>
      <c r="NGO105" s="208"/>
      <c r="NGT105" s="209"/>
      <c r="NGU105" s="209"/>
      <c r="NGV105" s="209"/>
      <c r="NGW105" s="210"/>
      <c r="NGX105" s="211"/>
      <c r="NGY105" s="209"/>
      <c r="NHA105" s="208"/>
      <c r="NHF105" s="209"/>
      <c r="NHG105" s="209"/>
      <c r="NHH105" s="209"/>
      <c r="NHI105" s="210"/>
      <c r="NHJ105" s="211"/>
      <c r="NHK105" s="209"/>
      <c r="NHM105" s="208"/>
      <c r="NHR105" s="209"/>
      <c r="NHS105" s="209"/>
      <c r="NHT105" s="209"/>
      <c r="NHU105" s="210"/>
      <c r="NHV105" s="211"/>
      <c r="NHW105" s="209"/>
      <c r="NHY105" s="208"/>
      <c r="NID105" s="209"/>
      <c r="NIE105" s="209"/>
      <c r="NIF105" s="209"/>
      <c r="NIG105" s="210"/>
      <c r="NIH105" s="211"/>
      <c r="NII105" s="209"/>
      <c r="NIK105" s="208"/>
      <c r="NIP105" s="209"/>
      <c r="NIQ105" s="209"/>
      <c r="NIR105" s="209"/>
      <c r="NIS105" s="210"/>
      <c r="NIT105" s="211"/>
      <c r="NIU105" s="209"/>
      <c r="NIW105" s="208"/>
      <c r="NJB105" s="209"/>
      <c r="NJC105" s="209"/>
      <c r="NJD105" s="209"/>
      <c r="NJE105" s="210"/>
      <c r="NJF105" s="211"/>
      <c r="NJG105" s="209"/>
      <c r="NJI105" s="208"/>
      <c r="NJN105" s="209"/>
      <c r="NJO105" s="209"/>
      <c r="NJP105" s="209"/>
      <c r="NJQ105" s="210"/>
      <c r="NJR105" s="211"/>
      <c r="NJS105" s="209"/>
      <c r="NJU105" s="208"/>
      <c r="NJZ105" s="209"/>
      <c r="NKA105" s="209"/>
      <c r="NKB105" s="209"/>
      <c r="NKC105" s="210"/>
      <c r="NKD105" s="211"/>
      <c r="NKE105" s="209"/>
      <c r="NKG105" s="208"/>
      <c r="NKL105" s="209"/>
      <c r="NKM105" s="209"/>
      <c r="NKN105" s="209"/>
      <c r="NKO105" s="210"/>
      <c r="NKP105" s="211"/>
      <c r="NKQ105" s="209"/>
      <c r="NKS105" s="208"/>
      <c r="NKX105" s="209"/>
      <c r="NKY105" s="209"/>
      <c r="NKZ105" s="209"/>
      <c r="NLA105" s="210"/>
      <c r="NLB105" s="211"/>
      <c r="NLC105" s="209"/>
      <c r="NLE105" s="208"/>
      <c r="NLJ105" s="209"/>
      <c r="NLK105" s="209"/>
      <c r="NLL105" s="209"/>
      <c r="NLM105" s="210"/>
      <c r="NLN105" s="211"/>
      <c r="NLO105" s="209"/>
      <c r="NLQ105" s="208"/>
      <c r="NLV105" s="209"/>
      <c r="NLW105" s="209"/>
      <c r="NLX105" s="209"/>
      <c r="NLY105" s="210"/>
      <c r="NLZ105" s="211"/>
      <c r="NMA105" s="209"/>
      <c r="NMC105" s="208"/>
      <c r="NMH105" s="209"/>
      <c r="NMI105" s="209"/>
      <c r="NMJ105" s="209"/>
      <c r="NMK105" s="210"/>
      <c r="NML105" s="211"/>
      <c r="NMM105" s="209"/>
      <c r="NMO105" s="208"/>
      <c r="NMT105" s="209"/>
      <c r="NMU105" s="209"/>
      <c r="NMV105" s="209"/>
      <c r="NMW105" s="210"/>
      <c r="NMX105" s="211"/>
      <c r="NMY105" s="209"/>
      <c r="NNA105" s="208"/>
      <c r="NNF105" s="209"/>
      <c r="NNG105" s="209"/>
      <c r="NNH105" s="209"/>
      <c r="NNI105" s="210"/>
      <c r="NNJ105" s="211"/>
      <c r="NNK105" s="209"/>
      <c r="NNM105" s="208"/>
      <c r="NNR105" s="209"/>
      <c r="NNS105" s="209"/>
      <c r="NNT105" s="209"/>
      <c r="NNU105" s="210"/>
      <c r="NNV105" s="211"/>
      <c r="NNW105" s="209"/>
      <c r="NNY105" s="208"/>
      <c r="NOD105" s="209"/>
      <c r="NOE105" s="209"/>
      <c r="NOF105" s="209"/>
      <c r="NOG105" s="210"/>
      <c r="NOH105" s="211"/>
      <c r="NOI105" s="209"/>
      <c r="NOK105" s="208"/>
      <c r="NOP105" s="209"/>
      <c r="NOQ105" s="209"/>
      <c r="NOR105" s="209"/>
      <c r="NOS105" s="210"/>
      <c r="NOT105" s="211"/>
      <c r="NOU105" s="209"/>
      <c r="NOW105" s="208"/>
      <c r="NPB105" s="209"/>
      <c r="NPC105" s="209"/>
      <c r="NPD105" s="209"/>
      <c r="NPE105" s="210"/>
      <c r="NPF105" s="211"/>
      <c r="NPG105" s="209"/>
      <c r="NPI105" s="208"/>
      <c r="NPN105" s="209"/>
      <c r="NPO105" s="209"/>
      <c r="NPP105" s="209"/>
      <c r="NPQ105" s="210"/>
      <c r="NPR105" s="211"/>
      <c r="NPS105" s="209"/>
      <c r="NPU105" s="208"/>
      <c r="NPZ105" s="209"/>
      <c r="NQA105" s="209"/>
      <c r="NQB105" s="209"/>
      <c r="NQC105" s="210"/>
      <c r="NQD105" s="211"/>
      <c r="NQE105" s="209"/>
      <c r="NQG105" s="208"/>
      <c r="NQL105" s="209"/>
      <c r="NQM105" s="209"/>
      <c r="NQN105" s="209"/>
      <c r="NQO105" s="210"/>
      <c r="NQP105" s="211"/>
      <c r="NQQ105" s="209"/>
      <c r="NQS105" s="208"/>
      <c r="NQX105" s="209"/>
      <c r="NQY105" s="209"/>
      <c r="NQZ105" s="209"/>
      <c r="NRA105" s="210"/>
      <c r="NRB105" s="211"/>
      <c r="NRC105" s="209"/>
      <c r="NRE105" s="208"/>
      <c r="NRJ105" s="209"/>
      <c r="NRK105" s="209"/>
      <c r="NRL105" s="209"/>
      <c r="NRM105" s="210"/>
      <c r="NRN105" s="211"/>
      <c r="NRO105" s="209"/>
      <c r="NRQ105" s="208"/>
      <c r="NRV105" s="209"/>
      <c r="NRW105" s="209"/>
      <c r="NRX105" s="209"/>
      <c r="NRY105" s="210"/>
      <c r="NRZ105" s="211"/>
      <c r="NSA105" s="209"/>
      <c r="NSC105" s="208"/>
      <c r="NSH105" s="209"/>
      <c r="NSI105" s="209"/>
      <c r="NSJ105" s="209"/>
      <c r="NSK105" s="210"/>
      <c r="NSL105" s="211"/>
      <c r="NSM105" s="209"/>
      <c r="NSO105" s="208"/>
      <c r="NST105" s="209"/>
      <c r="NSU105" s="209"/>
      <c r="NSV105" s="209"/>
      <c r="NSW105" s="210"/>
      <c r="NSX105" s="211"/>
      <c r="NSY105" s="209"/>
      <c r="NTA105" s="208"/>
      <c r="NTF105" s="209"/>
      <c r="NTG105" s="209"/>
      <c r="NTH105" s="209"/>
      <c r="NTI105" s="210"/>
      <c r="NTJ105" s="211"/>
      <c r="NTK105" s="209"/>
      <c r="NTM105" s="208"/>
      <c r="NTR105" s="209"/>
      <c r="NTS105" s="209"/>
      <c r="NTT105" s="209"/>
      <c r="NTU105" s="210"/>
      <c r="NTV105" s="211"/>
      <c r="NTW105" s="209"/>
      <c r="NTY105" s="208"/>
      <c r="NUD105" s="209"/>
      <c r="NUE105" s="209"/>
      <c r="NUF105" s="209"/>
      <c r="NUG105" s="210"/>
      <c r="NUH105" s="211"/>
      <c r="NUI105" s="209"/>
      <c r="NUK105" s="208"/>
      <c r="NUP105" s="209"/>
      <c r="NUQ105" s="209"/>
      <c r="NUR105" s="209"/>
      <c r="NUS105" s="210"/>
      <c r="NUT105" s="211"/>
      <c r="NUU105" s="209"/>
      <c r="NUW105" s="208"/>
      <c r="NVB105" s="209"/>
      <c r="NVC105" s="209"/>
      <c r="NVD105" s="209"/>
      <c r="NVE105" s="210"/>
      <c r="NVF105" s="211"/>
      <c r="NVG105" s="209"/>
      <c r="NVI105" s="208"/>
      <c r="NVN105" s="209"/>
      <c r="NVO105" s="209"/>
      <c r="NVP105" s="209"/>
      <c r="NVQ105" s="210"/>
      <c r="NVR105" s="211"/>
      <c r="NVS105" s="209"/>
      <c r="NVU105" s="208"/>
      <c r="NVZ105" s="209"/>
      <c r="NWA105" s="209"/>
      <c r="NWB105" s="209"/>
      <c r="NWC105" s="210"/>
      <c r="NWD105" s="211"/>
      <c r="NWE105" s="209"/>
      <c r="NWG105" s="208"/>
      <c r="NWL105" s="209"/>
      <c r="NWM105" s="209"/>
      <c r="NWN105" s="209"/>
      <c r="NWO105" s="210"/>
      <c r="NWP105" s="211"/>
      <c r="NWQ105" s="209"/>
      <c r="NWS105" s="208"/>
      <c r="NWX105" s="209"/>
      <c r="NWY105" s="209"/>
      <c r="NWZ105" s="209"/>
      <c r="NXA105" s="210"/>
      <c r="NXB105" s="211"/>
      <c r="NXC105" s="209"/>
      <c r="NXE105" s="208"/>
      <c r="NXJ105" s="209"/>
      <c r="NXK105" s="209"/>
      <c r="NXL105" s="209"/>
      <c r="NXM105" s="210"/>
      <c r="NXN105" s="211"/>
      <c r="NXO105" s="209"/>
      <c r="NXQ105" s="208"/>
      <c r="NXV105" s="209"/>
      <c r="NXW105" s="209"/>
      <c r="NXX105" s="209"/>
      <c r="NXY105" s="210"/>
      <c r="NXZ105" s="211"/>
      <c r="NYA105" s="209"/>
      <c r="NYC105" s="208"/>
      <c r="NYH105" s="209"/>
      <c r="NYI105" s="209"/>
      <c r="NYJ105" s="209"/>
      <c r="NYK105" s="210"/>
      <c r="NYL105" s="211"/>
      <c r="NYM105" s="209"/>
      <c r="NYO105" s="208"/>
      <c r="NYT105" s="209"/>
      <c r="NYU105" s="209"/>
      <c r="NYV105" s="209"/>
      <c r="NYW105" s="210"/>
      <c r="NYX105" s="211"/>
      <c r="NYY105" s="209"/>
      <c r="NZA105" s="208"/>
      <c r="NZF105" s="209"/>
      <c r="NZG105" s="209"/>
      <c r="NZH105" s="209"/>
      <c r="NZI105" s="210"/>
      <c r="NZJ105" s="211"/>
      <c r="NZK105" s="209"/>
      <c r="NZM105" s="208"/>
      <c r="NZR105" s="209"/>
      <c r="NZS105" s="209"/>
      <c r="NZT105" s="209"/>
      <c r="NZU105" s="210"/>
      <c r="NZV105" s="211"/>
      <c r="NZW105" s="209"/>
      <c r="NZY105" s="208"/>
      <c r="OAD105" s="209"/>
      <c r="OAE105" s="209"/>
      <c r="OAF105" s="209"/>
      <c r="OAG105" s="210"/>
      <c r="OAH105" s="211"/>
      <c r="OAI105" s="209"/>
      <c r="OAK105" s="208"/>
      <c r="OAP105" s="209"/>
      <c r="OAQ105" s="209"/>
      <c r="OAR105" s="209"/>
      <c r="OAS105" s="210"/>
      <c r="OAT105" s="211"/>
      <c r="OAU105" s="209"/>
      <c r="OAW105" s="208"/>
      <c r="OBB105" s="209"/>
      <c r="OBC105" s="209"/>
      <c r="OBD105" s="209"/>
      <c r="OBE105" s="210"/>
      <c r="OBF105" s="211"/>
      <c r="OBG105" s="209"/>
      <c r="OBI105" s="208"/>
      <c r="OBN105" s="209"/>
      <c r="OBO105" s="209"/>
      <c r="OBP105" s="209"/>
      <c r="OBQ105" s="210"/>
      <c r="OBR105" s="211"/>
      <c r="OBS105" s="209"/>
      <c r="OBU105" s="208"/>
      <c r="OBZ105" s="209"/>
      <c r="OCA105" s="209"/>
      <c r="OCB105" s="209"/>
      <c r="OCC105" s="210"/>
      <c r="OCD105" s="211"/>
      <c r="OCE105" s="209"/>
      <c r="OCG105" s="208"/>
      <c r="OCL105" s="209"/>
      <c r="OCM105" s="209"/>
      <c r="OCN105" s="209"/>
      <c r="OCO105" s="210"/>
      <c r="OCP105" s="211"/>
      <c r="OCQ105" s="209"/>
      <c r="OCS105" s="208"/>
      <c r="OCX105" s="209"/>
      <c r="OCY105" s="209"/>
      <c r="OCZ105" s="209"/>
      <c r="ODA105" s="210"/>
      <c r="ODB105" s="211"/>
      <c r="ODC105" s="209"/>
      <c r="ODE105" s="208"/>
      <c r="ODJ105" s="209"/>
      <c r="ODK105" s="209"/>
      <c r="ODL105" s="209"/>
      <c r="ODM105" s="210"/>
      <c r="ODN105" s="211"/>
      <c r="ODO105" s="209"/>
      <c r="ODQ105" s="208"/>
      <c r="ODV105" s="209"/>
      <c r="ODW105" s="209"/>
      <c r="ODX105" s="209"/>
      <c r="ODY105" s="210"/>
      <c r="ODZ105" s="211"/>
      <c r="OEA105" s="209"/>
      <c r="OEC105" s="208"/>
      <c r="OEH105" s="209"/>
      <c r="OEI105" s="209"/>
      <c r="OEJ105" s="209"/>
      <c r="OEK105" s="210"/>
      <c r="OEL105" s="211"/>
      <c r="OEM105" s="209"/>
      <c r="OEO105" s="208"/>
      <c r="OET105" s="209"/>
      <c r="OEU105" s="209"/>
      <c r="OEV105" s="209"/>
      <c r="OEW105" s="210"/>
      <c r="OEX105" s="211"/>
      <c r="OEY105" s="209"/>
      <c r="OFA105" s="208"/>
      <c r="OFF105" s="209"/>
      <c r="OFG105" s="209"/>
      <c r="OFH105" s="209"/>
      <c r="OFI105" s="210"/>
      <c r="OFJ105" s="211"/>
      <c r="OFK105" s="209"/>
      <c r="OFM105" s="208"/>
      <c r="OFR105" s="209"/>
      <c r="OFS105" s="209"/>
      <c r="OFT105" s="209"/>
      <c r="OFU105" s="210"/>
      <c r="OFV105" s="211"/>
      <c r="OFW105" s="209"/>
      <c r="OFY105" s="208"/>
      <c r="OGD105" s="209"/>
      <c r="OGE105" s="209"/>
      <c r="OGF105" s="209"/>
      <c r="OGG105" s="210"/>
      <c r="OGH105" s="211"/>
      <c r="OGI105" s="209"/>
      <c r="OGK105" s="208"/>
      <c r="OGP105" s="209"/>
      <c r="OGQ105" s="209"/>
      <c r="OGR105" s="209"/>
      <c r="OGS105" s="210"/>
      <c r="OGT105" s="211"/>
      <c r="OGU105" s="209"/>
      <c r="OGW105" s="208"/>
      <c r="OHB105" s="209"/>
      <c r="OHC105" s="209"/>
      <c r="OHD105" s="209"/>
      <c r="OHE105" s="210"/>
      <c r="OHF105" s="211"/>
      <c r="OHG105" s="209"/>
      <c r="OHI105" s="208"/>
      <c r="OHN105" s="209"/>
      <c r="OHO105" s="209"/>
      <c r="OHP105" s="209"/>
      <c r="OHQ105" s="210"/>
      <c r="OHR105" s="211"/>
      <c r="OHS105" s="209"/>
      <c r="OHU105" s="208"/>
      <c r="OHZ105" s="209"/>
      <c r="OIA105" s="209"/>
      <c r="OIB105" s="209"/>
      <c r="OIC105" s="210"/>
      <c r="OID105" s="211"/>
      <c r="OIE105" s="209"/>
      <c r="OIG105" s="208"/>
      <c r="OIL105" s="209"/>
      <c r="OIM105" s="209"/>
      <c r="OIN105" s="209"/>
      <c r="OIO105" s="210"/>
      <c r="OIP105" s="211"/>
      <c r="OIQ105" s="209"/>
      <c r="OIS105" s="208"/>
      <c r="OIX105" s="209"/>
      <c r="OIY105" s="209"/>
      <c r="OIZ105" s="209"/>
      <c r="OJA105" s="210"/>
      <c r="OJB105" s="211"/>
      <c r="OJC105" s="209"/>
      <c r="OJE105" s="208"/>
      <c r="OJJ105" s="209"/>
      <c r="OJK105" s="209"/>
      <c r="OJL105" s="209"/>
      <c r="OJM105" s="210"/>
      <c r="OJN105" s="211"/>
      <c r="OJO105" s="209"/>
      <c r="OJQ105" s="208"/>
      <c r="OJV105" s="209"/>
      <c r="OJW105" s="209"/>
      <c r="OJX105" s="209"/>
      <c r="OJY105" s="210"/>
      <c r="OJZ105" s="211"/>
      <c r="OKA105" s="209"/>
      <c r="OKC105" s="208"/>
      <c r="OKH105" s="209"/>
      <c r="OKI105" s="209"/>
      <c r="OKJ105" s="209"/>
      <c r="OKK105" s="210"/>
      <c r="OKL105" s="211"/>
      <c r="OKM105" s="209"/>
      <c r="OKO105" s="208"/>
      <c r="OKT105" s="209"/>
      <c r="OKU105" s="209"/>
      <c r="OKV105" s="209"/>
      <c r="OKW105" s="210"/>
      <c r="OKX105" s="211"/>
      <c r="OKY105" s="209"/>
      <c r="OLA105" s="208"/>
      <c r="OLF105" s="209"/>
      <c r="OLG105" s="209"/>
      <c r="OLH105" s="209"/>
      <c r="OLI105" s="210"/>
      <c r="OLJ105" s="211"/>
      <c r="OLK105" s="209"/>
      <c r="OLM105" s="208"/>
      <c r="OLR105" s="209"/>
      <c r="OLS105" s="209"/>
      <c r="OLT105" s="209"/>
      <c r="OLU105" s="210"/>
      <c r="OLV105" s="211"/>
      <c r="OLW105" s="209"/>
      <c r="OLY105" s="208"/>
      <c r="OMD105" s="209"/>
      <c r="OME105" s="209"/>
      <c r="OMF105" s="209"/>
      <c r="OMG105" s="210"/>
      <c r="OMH105" s="211"/>
      <c r="OMI105" s="209"/>
      <c r="OMK105" s="208"/>
      <c r="OMP105" s="209"/>
      <c r="OMQ105" s="209"/>
      <c r="OMR105" s="209"/>
      <c r="OMS105" s="210"/>
      <c r="OMT105" s="211"/>
      <c r="OMU105" s="209"/>
      <c r="OMW105" s="208"/>
      <c r="ONB105" s="209"/>
      <c r="ONC105" s="209"/>
      <c r="OND105" s="209"/>
      <c r="ONE105" s="210"/>
      <c r="ONF105" s="211"/>
      <c r="ONG105" s="209"/>
      <c r="ONI105" s="208"/>
      <c r="ONN105" s="209"/>
      <c r="ONO105" s="209"/>
      <c r="ONP105" s="209"/>
      <c r="ONQ105" s="210"/>
      <c r="ONR105" s="211"/>
      <c r="ONS105" s="209"/>
      <c r="ONU105" s="208"/>
      <c r="ONZ105" s="209"/>
      <c r="OOA105" s="209"/>
      <c r="OOB105" s="209"/>
      <c r="OOC105" s="210"/>
      <c r="OOD105" s="211"/>
      <c r="OOE105" s="209"/>
      <c r="OOG105" s="208"/>
      <c r="OOL105" s="209"/>
      <c r="OOM105" s="209"/>
      <c r="OON105" s="209"/>
      <c r="OOO105" s="210"/>
      <c r="OOP105" s="211"/>
      <c r="OOQ105" s="209"/>
      <c r="OOS105" s="208"/>
      <c r="OOX105" s="209"/>
      <c r="OOY105" s="209"/>
      <c r="OOZ105" s="209"/>
      <c r="OPA105" s="210"/>
      <c r="OPB105" s="211"/>
      <c r="OPC105" s="209"/>
      <c r="OPE105" s="208"/>
      <c r="OPJ105" s="209"/>
      <c r="OPK105" s="209"/>
      <c r="OPL105" s="209"/>
      <c r="OPM105" s="210"/>
      <c r="OPN105" s="211"/>
      <c r="OPO105" s="209"/>
      <c r="OPQ105" s="208"/>
      <c r="OPV105" s="209"/>
      <c r="OPW105" s="209"/>
      <c r="OPX105" s="209"/>
      <c r="OPY105" s="210"/>
      <c r="OPZ105" s="211"/>
      <c r="OQA105" s="209"/>
      <c r="OQC105" s="208"/>
      <c r="OQH105" s="209"/>
      <c r="OQI105" s="209"/>
      <c r="OQJ105" s="209"/>
      <c r="OQK105" s="210"/>
      <c r="OQL105" s="211"/>
      <c r="OQM105" s="209"/>
      <c r="OQO105" s="208"/>
      <c r="OQT105" s="209"/>
      <c r="OQU105" s="209"/>
      <c r="OQV105" s="209"/>
      <c r="OQW105" s="210"/>
      <c r="OQX105" s="211"/>
      <c r="OQY105" s="209"/>
      <c r="ORA105" s="208"/>
      <c r="ORF105" s="209"/>
      <c r="ORG105" s="209"/>
      <c r="ORH105" s="209"/>
      <c r="ORI105" s="210"/>
      <c r="ORJ105" s="211"/>
      <c r="ORK105" s="209"/>
      <c r="ORM105" s="208"/>
      <c r="ORR105" s="209"/>
      <c r="ORS105" s="209"/>
      <c r="ORT105" s="209"/>
      <c r="ORU105" s="210"/>
      <c r="ORV105" s="211"/>
      <c r="ORW105" s="209"/>
      <c r="ORY105" s="208"/>
      <c r="OSD105" s="209"/>
      <c r="OSE105" s="209"/>
      <c r="OSF105" s="209"/>
      <c r="OSG105" s="210"/>
      <c r="OSH105" s="211"/>
      <c r="OSI105" s="209"/>
      <c r="OSK105" s="208"/>
      <c r="OSP105" s="209"/>
      <c r="OSQ105" s="209"/>
      <c r="OSR105" s="209"/>
      <c r="OSS105" s="210"/>
      <c r="OST105" s="211"/>
      <c r="OSU105" s="209"/>
      <c r="OSW105" s="208"/>
      <c r="OTB105" s="209"/>
      <c r="OTC105" s="209"/>
      <c r="OTD105" s="209"/>
      <c r="OTE105" s="210"/>
      <c r="OTF105" s="211"/>
      <c r="OTG105" s="209"/>
      <c r="OTI105" s="208"/>
      <c r="OTN105" s="209"/>
      <c r="OTO105" s="209"/>
      <c r="OTP105" s="209"/>
      <c r="OTQ105" s="210"/>
      <c r="OTR105" s="211"/>
      <c r="OTS105" s="209"/>
      <c r="OTU105" s="208"/>
      <c r="OTZ105" s="209"/>
      <c r="OUA105" s="209"/>
      <c r="OUB105" s="209"/>
      <c r="OUC105" s="210"/>
      <c r="OUD105" s="211"/>
      <c r="OUE105" s="209"/>
      <c r="OUG105" s="208"/>
      <c r="OUL105" s="209"/>
      <c r="OUM105" s="209"/>
      <c r="OUN105" s="209"/>
      <c r="OUO105" s="210"/>
      <c r="OUP105" s="211"/>
      <c r="OUQ105" s="209"/>
      <c r="OUS105" s="208"/>
      <c r="OUX105" s="209"/>
      <c r="OUY105" s="209"/>
      <c r="OUZ105" s="209"/>
      <c r="OVA105" s="210"/>
      <c r="OVB105" s="211"/>
      <c r="OVC105" s="209"/>
      <c r="OVE105" s="208"/>
      <c r="OVJ105" s="209"/>
      <c r="OVK105" s="209"/>
      <c r="OVL105" s="209"/>
      <c r="OVM105" s="210"/>
      <c r="OVN105" s="211"/>
      <c r="OVO105" s="209"/>
      <c r="OVQ105" s="208"/>
      <c r="OVV105" s="209"/>
      <c r="OVW105" s="209"/>
      <c r="OVX105" s="209"/>
      <c r="OVY105" s="210"/>
      <c r="OVZ105" s="211"/>
      <c r="OWA105" s="209"/>
      <c r="OWC105" s="208"/>
      <c r="OWH105" s="209"/>
      <c r="OWI105" s="209"/>
      <c r="OWJ105" s="209"/>
      <c r="OWK105" s="210"/>
      <c r="OWL105" s="211"/>
      <c r="OWM105" s="209"/>
      <c r="OWO105" s="208"/>
      <c r="OWT105" s="209"/>
      <c r="OWU105" s="209"/>
      <c r="OWV105" s="209"/>
      <c r="OWW105" s="210"/>
      <c r="OWX105" s="211"/>
      <c r="OWY105" s="209"/>
      <c r="OXA105" s="208"/>
      <c r="OXF105" s="209"/>
      <c r="OXG105" s="209"/>
      <c r="OXH105" s="209"/>
      <c r="OXI105" s="210"/>
      <c r="OXJ105" s="211"/>
      <c r="OXK105" s="209"/>
      <c r="OXM105" s="208"/>
      <c r="OXR105" s="209"/>
      <c r="OXS105" s="209"/>
      <c r="OXT105" s="209"/>
      <c r="OXU105" s="210"/>
      <c r="OXV105" s="211"/>
      <c r="OXW105" s="209"/>
      <c r="OXY105" s="208"/>
      <c r="OYD105" s="209"/>
      <c r="OYE105" s="209"/>
      <c r="OYF105" s="209"/>
      <c r="OYG105" s="210"/>
      <c r="OYH105" s="211"/>
      <c r="OYI105" s="209"/>
      <c r="OYK105" s="208"/>
      <c r="OYP105" s="209"/>
      <c r="OYQ105" s="209"/>
      <c r="OYR105" s="209"/>
      <c r="OYS105" s="210"/>
      <c r="OYT105" s="211"/>
      <c r="OYU105" s="209"/>
      <c r="OYW105" s="208"/>
      <c r="OZB105" s="209"/>
      <c r="OZC105" s="209"/>
      <c r="OZD105" s="209"/>
      <c r="OZE105" s="210"/>
      <c r="OZF105" s="211"/>
      <c r="OZG105" s="209"/>
      <c r="OZI105" s="208"/>
      <c r="OZN105" s="209"/>
      <c r="OZO105" s="209"/>
      <c r="OZP105" s="209"/>
      <c r="OZQ105" s="210"/>
      <c r="OZR105" s="211"/>
      <c r="OZS105" s="209"/>
      <c r="OZU105" s="208"/>
      <c r="OZZ105" s="209"/>
      <c r="PAA105" s="209"/>
      <c r="PAB105" s="209"/>
      <c r="PAC105" s="210"/>
      <c r="PAD105" s="211"/>
      <c r="PAE105" s="209"/>
      <c r="PAG105" s="208"/>
      <c r="PAL105" s="209"/>
      <c r="PAM105" s="209"/>
      <c r="PAN105" s="209"/>
      <c r="PAO105" s="210"/>
      <c r="PAP105" s="211"/>
      <c r="PAQ105" s="209"/>
      <c r="PAS105" s="208"/>
      <c r="PAX105" s="209"/>
      <c r="PAY105" s="209"/>
      <c r="PAZ105" s="209"/>
      <c r="PBA105" s="210"/>
      <c r="PBB105" s="211"/>
      <c r="PBC105" s="209"/>
      <c r="PBE105" s="208"/>
      <c r="PBJ105" s="209"/>
      <c r="PBK105" s="209"/>
      <c r="PBL105" s="209"/>
      <c r="PBM105" s="210"/>
      <c r="PBN105" s="211"/>
      <c r="PBO105" s="209"/>
      <c r="PBQ105" s="208"/>
      <c r="PBV105" s="209"/>
      <c r="PBW105" s="209"/>
      <c r="PBX105" s="209"/>
      <c r="PBY105" s="210"/>
      <c r="PBZ105" s="211"/>
      <c r="PCA105" s="209"/>
      <c r="PCC105" s="208"/>
      <c r="PCH105" s="209"/>
      <c r="PCI105" s="209"/>
      <c r="PCJ105" s="209"/>
      <c r="PCK105" s="210"/>
      <c r="PCL105" s="211"/>
      <c r="PCM105" s="209"/>
      <c r="PCO105" s="208"/>
      <c r="PCT105" s="209"/>
      <c r="PCU105" s="209"/>
      <c r="PCV105" s="209"/>
      <c r="PCW105" s="210"/>
      <c r="PCX105" s="211"/>
      <c r="PCY105" s="209"/>
      <c r="PDA105" s="208"/>
      <c r="PDF105" s="209"/>
      <c r="PDG105" s="209"/>
      <c r="PDH105" s="209"/>
      <c r="PDI105" s="210"/>
      <c r="PDJ105" s="211"/>
      <c r="PDK105" s="209"/>
      <c r="PDM105" s="208"/>
      <c r="PDR105" s="209"/>
      <c r="PDS105" s="209"/>
      <c r="PDT105" s="209"/>
      <c r="PDU105" s="210"/>
      <c r="PDV105" s="211"/>
      <c r="PDW105" s="209"/>
      <c r="PDY105" s="208"/>
      <c r="PED105" s="209"/>
      <c r="PEE105" s="209"/>
      <c r="PEF105" s="209"/>
      <c r="PEG105" s="210"/>
      <c r="PEH105" s="211"/>
      <c r="PEI105" s="209"/>
      <c r="PEK105" s="208"/>
      <c r="PEP105" s="209"/>
      <c r="PEQ105" s="209"/>
      <c r="PER105" s="209"/>
      <c r="PES105" s="210"/>
      <c r="PET105" s="211"/>
      <c r="PEU105" s="209"/>
      <c r="PEW105" s="208"/>
      <c r="PFB105" s="209"/>
      <c r="PFC105" s="209"/>
      <c r="PFD105" s="209"/>
      <c r="PFE105" s="210"/>
      <c r="PFF105" s="211"/>
      <c r="PFG105" s="209"/>
      <c r="PFI105" s="208"/>
      <c r="PFN105" s="209"/>
      <c r="PFO105" s="209"/>
      <c r="PFP105" s="209"/>
      <c r="PFQ105" s="210"/>
      <c r="PFR105" s="211"/>
      <c r="PFS105" s="209"/>
      <c r="PFU105" s="208"/>
      <c r="PFZ105" s="209"/>
      <c r="PGA105" s="209"/>
      <c r="PGB105" s="209"/>
      <c r="PGC105" s="210"/>
      <c r="PGD105" s="211"/>
      <c r="PGE105" s="209"/>
      <c r="PGG105" s="208"/>
      <c r="PGL105" s="209"/>
      <c r="PGM105" s="209"/>
      <c r="PGN105" s="209"/>
      <c r="PGO105" s="210"/>
      <c r="PGP105" s="211"/>
      <c r="PGQ105" s="209"/>
      <c r="PGS105" s="208"/>
      <c r="PGX105" s="209"/>
      <c r="PGY105" s="209"/>
      <c r="PGZ105" s="209"/>
      <c r="PHA105" s="210"/>
      <c r="PHB105" s="211"/>
      <c r="PHC105" s="209"/>
      <c r="PHE105" s="208"/>
      <c r="PHJ105" s="209"/>
      <c r="PHK105" s="209"/>
      <c r="PHL105" s="209"/>
      <c r="PHM105" s="210"/>
      <c r="PHN105" s="211"/>
      <c r="PHO105" s="209"/>
      <c r="PHQ105" s="208"/>
      <c r="PHV105" s="209"/>
      <c r="PHW105" s="209"/>
      <c r="PHX105" s="209"/>
      <c r="PHY105" s="210"/>
      <c r="PHZ105" s="211"/>
      <c r="PIA105" s="209"/>
      <c r="PIC105" s="208"/>
      <c r="PIH105" s="209"/>
      <c r="PII105" s="209"/>
      <c r="PIJ105" s="209"/>
      <c r="PIK105" s="210"/>
      <c r="PIL105" s="211"/>
      <c r="PIM105" s="209"/>
      <c r="PIO105" s="208"/>
      <c r="PIT105" s="209"/>
      <c r="PIU105" s="209"/>
      <c r="PIV105" s="209"/>
      <c r="PIW105" s="210"/>
      <c r="PIX105" s="211"/>
      <c r="PIY105" s="209"/>
      <c r="PJA105" s="208"/>
      <c r="PJF105" s="209"/>
      <c r="PJG105" s="209"/>
      <c r="PJH105" s="209"/>
      <c r="PJI105" s="210"/>
      <c r="PJJ105" s="211"/>
      <c r="PJK105" s="209"/>
      <c r="PJM105" s="208"/>
      <c r="PJR105" s="209"/>
      <c r="PJS105" s="209"/>
      <c r="PJT105" s="209"/>
      <c r="PJU105" s="210"/>
      <c r="PJV105" s="211"/>
      <c r="PJW105" s="209"/>
      <c r="PJY105" s="208"/>
      <c r="PKD105" s="209"/>
      <c r="PKE105" s="209"/>
      <c r="PKF105" s="209"/>
      <c r="PKG105" s="210"/>
      <c r="PKH105" s="211"/>
      <c r="PKI105" s="209"/>
      <c r="PKK105" s="208"/>
      <c r="PKP105" s="209"/>
      <c r="PKQ105" s="209"/>
      <c r="PKR105" s="209"/>
      <c r="PKS105" s="210"/>
      <c r="PKT105" s="211"/>
      <c r="PKU105" s="209"/>
      <c r="PKW105" s="208"/>
      <c r="PLB105" s="209"/>
      <c r="PLC105" s="209"/>
      <c r="PLD105" s="209"/>
      <c r="PLE105" s="210"/>
      <c r="PLF105" s="211"/>
      <c r="PLG105" s="209"/>
      <c r="PLI105" s="208"/>
      <c r="PLN105" s="209"/>
      <c r="PLO105" s="209"/>
      <c r="PLP105" s="209"/>
      <c r="PLQ105" s="210"/>
      <c r="PLR105" s="211"/>
      <c r="PLS105" s="209"/>
      <c r="PLU105" s="208"/>
      <c r="PLZ105" s="209"/>
      <c r="PMA105" s="209"/>
      <c r="PMB105" s="209"/>
      <c r="PMC105" s="210"/>
      <c r="PMD105" s="211"/>
      <c r="PME105" s="209"/>
      <c r="PMG105" s="208"/>
      <c r="PML105" s="209"/>
      <c r="PMM105" s="209"/>
      <c r="PMN105" s="209"/>
      <c r="PMO105" s="210"/>
      <c r="PMP105" s="211"/>
      <c r="PMQ105" s="209"/>
      <c r="PMS105" s="208"/>
      <c r="PMX105" s="209"/>
      <c r="PMY105" s="209"/>
      <c r="PMZ105" s="209"/>
      <c r="PNA105" s="210"/>
      <c r="PNB105" s="211"/>
      <c r="PNC105" s="209"/>
      <c r="PNE105" s="208"/>
      <c r="PNJ105" s="209"/>
      <c r="PNK105" s="209"/>
      <c r="PNL105" s="209"/>
      <c r="PNM105" s="210"/>
      <c r="PNN105" s="211"/>
      <c r="PNO105" s="209"/>
      <c r="PNQ105" s="208"/>
      <c r="PNV105" s="209"/>
      <c r="PNW105" s="209"/>
      <c r="PNX105" s="209"/>
      <c r="PNY105" s="210"/>
      <c r="PNZ105" s="211"/>
      <c r="POA105" s="209"/>
      <c r="POC105" s="208"/>
      <c r="POH105" s="209"/>
      <c r="POI105" s="209"/>
      <c r="POJ105" s="209"/>
      <c r="POK105" s="210"/>
      <c r="POL105" s="211"/>
      <c r="POM105" s="209"/>
      <c r="POO105" s="208"/>
      <c r="POT105" s="209"/>
      <c r="POU105" s="209"/>
      <c r="POV105" s="209"/>
      <c r="POW105" s="210"/>
      <c r="POX105" s="211"/>
      <c r="POY105" s="209"/>
      <c r="PPA105" s="208"/>
      <c r="PPF105" s="209"/>
      <c r="PPG105" s="209"/>
      <c r="PPH105" s="209"/>
      <c r="PPI105" s="210"/>
      <c r="PPJ105" s="211"/>
      <c r="PPK105" s="209"/>
      <c r="PPM105" s="208"/>
      <c r="PPR105" s="209"/>
      <c r="PPS105" s="209"/>
      <c r="PPT105" s="209"/>
      <c r="PPU105" s="210"/>
      <c r="PPV105" s="211"/>
      <c r="PPW105" s="209"/>
      <c r="PPY105" s="208"/>
      <c r="PQD105" s="209"/>
      <c r="PQE105" s="209"/>
      <c r="PQF105" s="209"/>
      <c r="PQG105" s="210"/>
      <c r="PQH105" s="211"/>
      <c r="PQI105" s="209"/>
      <c r="PQK105" s="208"/>
      <c r="PQP105" s="209"/>
      <c r="PQQ105" s="209"/>
      <c r="PQR105" s="209"/>
      <c r="PQS105" s="210"/>
      <c r="PQT105" s="211"/>
      <c r="PQU105" s="209"/>
      <c r="PQW105" s="208"/>
      <c r="PRB105" s="209"/>
      <c r="PRC105" s="209"/>
      <c r="PRD105" s="209"/>
      <c r="PRE105" s="210"/>
      <c r="PRF105" s="211"/>
      <c r="PRG105" s="209"/>
      <c r="PRI105" s="208"/>
      <c r="PRN105" s="209"/>
      <c r="PRO105" s="209"/>
      <c r="PRP105" s="209"/>
      <c r="PRQ105" s="210"/>
      <c r="PRR105" s="211"/>
      <c r="PRS105" s="209"/>
      <c r="PRU105" s="208"/>
      <c r="PRZ105" s="209"/>
      <c r="PSA105" s="209"/>
      <c r="PSB105" s="209"/>
      <c r="PSC105" s="210"/>
      <c r="PSD105" s="211"/>
      <c r="PSE105" s="209"/>
      <c r="PSG105" s="208"/>
      <c r="PSL105" s="209"/>
      <c r="PSM105" s="209"/>
      <c r="PSN105" s="209"/>
      <c r="PSO105" s="210"/>
      <c r="PSP105" s="211"/>
      <c r="PSQ105" s="209"/>
      <c r="PSS105" s="208"/>
      <c r="PSX105" s="209"/>
      <c r="PSY105" s="209"/>
      <c r="PSZ105" s="209"/>
      <c r="PTA105" s="210"/>
      <c r="PTB105" s="211"/>
      <c r="PTC105" s="209"/>
      <c r="PTE105" s="208"/>
      <c r="PTJ105" s="209"/>
      <c r="PTK105" s="209"/>
      <c r="PTL105" s="209"/>
      <c r="PTM105" s="210"/>
      <c r="PTN105" s="211"/>
      <c r="PTO105" s="209"/>
      <c r="PTQ105" s="208"/>
      <c r="PTV105" s="209"/>
      <c r="PTW105" s="209"/>
      <c r="PTX105" s="209"/>
      <c r="PTY105" s="210"/>
      <c r="PTZ105" s="211"/>
      <c r="PUA105" s="209"/>
      <c r="PUC105" s="208"/>
      <c r="PUH105" s="209"/>
      <c r="PUI105" s="209"/>
      <c r="PUJ105" s="209"/>
      <c r="PUK105" s="210"/>
      <c r="PUL105" s="211"/>
      <c r="PUM105" s="209"/>
      <c r="PUO105" s="208"/>
      <c r="PUT105" s="209"/>
      <c r="PUU105" s="209"/>
      <c r="PUV105" s="209"/>
      <c r="PUW105" s="210"/>
      <c r="PUX105" s="211"/>
      <c r="PUY105" s="209"/>
      <c r="PVA105" s="208"/>
      <c r="PVF105" s="209"/>
      <c r="PVG105" s="209"/>
      <c r="PVH105" s="209"/>
      <c r="PVI105" s="210"/>
      <c r="PVJ105" s="211"/>
      <c r="PVK105" s="209"/>
      <c r="PVM105" s="208"/>
      <c r="PVR105" s="209"/>
      <c r="PVS105" s="209"/>
      <c r="PVT105" s="209"/>
      <c r="PVU105" s="210"/>
      <c r="PVV105" s="211"/>
      <c r="PVW105" s="209"/>
      <c r="PVY105" s="208"/>
      <c r="PWD105" s="209"/>
      <c r="PWE105" s="209"/>
      <c r="PWF105" s="209"/>
      <c r="PWG105" s="210"/>
      <c r="PWH105" s="211"/>
      <c r="PWI105" s="209"/>
      <c r="PWK105" s="208"/>
      <c r="PWP105" s="209"/>
      <c r="PWQ105" s="209"/>
      <c r="PWR105" s="209"/>
      <c r="PWS105" s="210"/>
      <c r="PWT105" s="211"/>
      <c r="PWU105" s="209"/>
      <c r="PWW105" s="208"/>
      <c r="PXB105" s="209"/>
      <c r="PXC105" s="209"/>
      <c r="PXD105" s="209"/>
      <c r="PXE105" s="210"/>
      <c r="PXF105" s="211"/>
      <c r="PXG105" s="209"/>
      <c r="PXI105" s="208"/>
      <c r="PXN105" s="209"/>
      <c r="PXO105" s="209"/>
      <c r="PXP105" s="209"/>
      <c r="PXQ105" s="210"/>
      <c r="PXR105" s="211"/>
      <c r="PXS105" s="209"/>
      <c r="PXU105" s="208"/>
      <c r="PXZ105" s="209"/>
      <c r="PYA105" s="209"/>
      <c r="PYB105" s="209"/>
      <c r="PYC105" s="210"/>
      <c r="PYD105" s="211"/>
      <c r="PYE105" s="209"/>
      <c r="PYG105" s="208"/>
      <c r="PYL105" s="209"/>
      <c r="PYM105" s="209"/>
      <c r="PYN105" s="209"/>
      <c r="PYO105" s="210"/>
      <c r="PYP105" s="211"/>
      <c r="PYQ105" s="209"/>
      <c r="PYS105" s="208"/>
      <c r="PYX105" s="209"/>
      <c r="PYY105" s="209"/>
      <c r="PYZ105" s="209"/>
      <c r="PZA105" s="210"/>
      <c r="PZB105" s="211"/>
      <c r="PZC105" s="209"/>
      <c r="PZE105" s="208"/>
      <c r="PZJ105" s="209"/>
      <c r="PZK105" s="209"/>
      <c r="PZL105" s="209"/>
      <c r="PZM105" s="210"/>
      <c r="PZN105" s="211"/>
      <c r="PZO105" s="209"/>
      <c r="PZQ105" s="208"/>
      <c r="PZV105" s="209"/>
      <c r="PZW105" s="209"/>
      <c r="PZX105" s="209"/>
      <c r="PZY105" s="210"/>
      <c r="PZZ105" s="211"/>
      <c r="QAA105" s="209"/>
      <c r="QAC105" s="208"/>
      <c r="QAH105" s="209"/>
      <c r="QAI105" s="209"/>
      <c r="QAJ105" s="209"/>
      <c r="QAK105" s="210"/>
      <c r="QAL105" s="211"/>
      <c r="QAM105" s="209"/>
      <c r="QAO105" s="208"/>
      <c r="QAT105" s="209"/>
      <c r="QAU105" s="209"/>
      <c r="QAV105" s="209"/>
      <c r="QAW105" s="210"/>
      <c r="QAX105" s="211"/>
      <c r="QAY105" s="209"/>
      <c r="QBA105" s="208"/>
      <c r="QBF105" s="209"/>
      <c r="QBG105" s="209"/>
      <c r="QBH105" s="209"/>
      <c r="QBI105" s="210"/>
      <c r="QBJ105" s="211"/>
      <c r="QBK105" s="209"/>
      <c r="QBM105" s="208"/>
      <c r="QBR105" s="209"/>
      <c r="QBS105" s="209"/>
      <c r="QBT105" s="209"/>
      <c r="QBU105" s="210"/>
      <c r="QBV105" s="211"/>
      <c r="QBW105" s="209"/>
      <c r="QBY105" s="208"/>
      <c r="QCD105" s="209"/>
      <c r="QCE105" s="209"/>
      <c r="QCF105" s="209"/>
      <c r="QCG105" s="210"/>
      <c r="QCH105" s="211"/>
      <c r="QCI105" s="209"/>
      <c r="QCK105" s="208"/>
      <c r="QCP105" s="209"/>
      <c r="QCQ105" s="209"/>
      <c r="QCR105" s="209"/>
      <c r="QCS105" s="210"/>
      <c r="QCT105" s="211"/>
      <c r="QCU105" s="209"/>
      <c r="QCW105" s="208"/>
      <c r="QDB105" s="209"/>
      <c r="QDC105" s="209"/>
      <c r="QDD105" s="209"/>
      <c r="QDE105" s="210"/>
      <c r="QDF105" s="211"/>
      <c r="QDG105" s="209"/>
      <c r="QDI105" s="208"/>
      <c r="QDN105" s="209"/>
      <c r="QDO105" s="209"/>
      <c r="QDP105" s="209"/>
      <c r="QDQ105" s="210"/>
      <c r="QDR105" s="211"/>
      <c r="QDS105" s="209"/>
      <c r="QDU105" s="208"/>
      <c r="QDZ105" s="209"/>
      <c r="QEA105" s="209"/>
      <c r="QEB105" s="209"/>
      <c r="QEC105" s="210"/>
      <c r="QED105" s="211"/>
      <c r="QEE105" s="209"/>
      <c r="QEG105" s="208"/>
      <c r="QEL105" s="209"/>
      <c r="QEM105" s="209"/>
      <c r="QEN105" s="209"/>
      <c r="QEO105" s="210"/>
      <c r="QEP105" s="211"/>
      <c r="QEQ105" s="209"/>
      <c r="QES105" s="208"/>
      <c r="QEX105" s="209"/>
      <c r="QEY105" s="209"/>
      <c r="QEZ105" s="209"/>
      <c r="QFA105" s="210"/>
      <c r="QFB105" s="211"/>
      <c r="QFC105" s="209"/>
      <c r="QFE105" s="208"/>
      <c r="QFJ105" s="209"/>
      <c r="QFK105" s="209"/>
      <c r="QFL105" s="209"/>
      <c r="QFM105" s="210"/>
      <c r="QFN105" s="211"/>
      <c r="QFO105" s="209"/>
      <c r="QFQ105" s="208"/>
      <c r="QFV105" s="209"/>
      <c r="QFW105" s="209"/>
      <c r="QFX105" s="209"/>
      <c r="QFY105" s="210"/>
      <c r="QFZ105" s="211"/>
      <c r="QGA105" s="209"/>
      <c r="QGC105" s="208"/>
      <c r="QGH105" s="209"/>
      <c r="QGI105" s="209"/>
      <c r="QGJ105" s="209"/>
      <c r="QGK105" s="210"/>
      <c r="QGL105" s="211"/>
      <c r="QGM105" s="209"/>
      <c r="QGO105" s="208"/>
      <c r="QGT105" s="209"/>
      <c r="QGU105" s="209"/>
      <c r="QGV105" s="209"/>
      <c r="QGW105" s="210"/>
      <c r="QGX105" s="211"/>
      <c r="QGY105" s="209"/>
      <c r="QHA105" s="208"/>
      <c r="QHF105" s="209"/>
      <c r="QHG105" s="209"/>
      <c r="QHH105" s="209"/>
      <c r="QHI105" s="210"/>
      <c r="QHJ105" s="211"/>
      <c r="QHK105" s="209"/>
      <c r="QHM105" s="208"/>
      <c r="QHR105" s="209"/>
      <c r="QHS105" s="209"/>
      <c r="QHT105" s="209"/>
      <c r="QHU105" s="210"/>
      <c r="QHV105" s="211"/>
      <c r="QHW105" s="209"/>
      <c r="QHY105" s="208"/>
      <c r="QID105" s="209"/>
      <c r="QIE105" s="209"/>
      <c r="QIF105" s="209"/>
      <c r="QIG105" s="210"/>
      <c r="QIH105" s="211"/>
      <c r="QII105" s="209"/>
      <c r="QIK105" s="208"/>
      <c r="QIP105" s="209"/>
      <c r="QIQ105" s="209"/>
      <c r="QIR105" s="209"/>
      <c r="QIS105" s="210"/>
      <c r="QIT105" s="211"/>
      <c r="QIU105" s="209"/>
      <c r="QIW105" s="208"/>
      <c r="QJB105" s="209"/>
      <c r="QJC105" s="209"/>
      <c r="QJD105" s="209"/>
      <c r="QJE105" s="210"/>
      <c r="QJF105" s="211"/>
      <c r="QJG105" s="209"/>
      <c r="QJI105" s="208"/>
      <c r="QJN105" s="209"/>
      <c r="QJO105" s="209"/>
      <c r="QJP105" s="209"/>
      <c r="QJQ105" s="210"/>
      <c r="QJR105" s="211"/>
      <c r="QJS105" s="209"/>
      <c r="QJU105" s="208"/>
      <c r="QJZ105" s="209"/>
      <c r="QKA105" s="209"/>
      <c r="QKB105" s="209"/>
      <c r="QKC105" s="210"/>
      <c r="QKD105" s="211"/>
      <c r="QKE105" s="209"/>
      <c r="QKG105" s="208"/>
      <c r="QKL105" s="209"/>
      <c r="QKM105" s="209"/>
      <c r="QKN105" s="209"/>
      <c r="QKO105" s="210"/>
      <c r="QKP105" s="211"/>
      <c r="QKQ105" s="209"/>
      <c r="QKS105" s="208"/>
      <c r="QKX105" s="209"/>
      <c r="QKY105" s="209"/>
      <c r="QKZ105" s="209"/>
      <c r="QLA105" s="210"/>
      <c r="QLB105" s="211"/>
      <c r="QLC105" s="209"/>
      <c r="QLE105" s="208"/>
      <c r="QLJ105" s="209"/>
      <c r="QLK105" s="209"/>
      <c r="QLL105" s="209"/>
      <c r="QLM105" s="210"/>
      <c r="QLN105" s="211"/>
      <c r="QLO105" s="209"/>
      <c r="QLQ105" s="208"/>
      <c r="QLV105" s="209"/>
      <c r="QLW105" s="209"/>
      <c r="QLX105" s="209"/>
      <c r="QLY105" s="210"/>
      <c r="QLZ105" s="211"/>
      <c r="QMA105" s="209"/>
      <c r="QMC105" s="208"/>
      <c r="QMH105" s="209"/>
      <c r="QMI105" s="209"/>
      <c r="QMJ105" s="209"/>
      <c r="QMK105" s="210"/>
      <c r="QML105" s="211"/>
      <c r="QMM105" s="209"/>
      <c r="QMO105" s="208"/>
      <c r="QMT105" s="209"/>
      <c r="QMU105" s="209"/>
      <c r="QMV105" s="209"/>
      <c r="QMW105" s="210"/>
      <c r="QMX105" s="211"/>
      <c r="QMY105" s="209"/>
      <c r="QNA105" s="208"/>
      <c r="QNF105" s="209"/>
      <c r="QNG105" s="209"/>
      <c r="QNH105" s="209"/>
      <c r="QNI105" s="210"/>
      <c r="QNJ105" s="211"/>
      <c r="QNK105" s="209"/>
      <c r="QNM105" s="208"/>
      <c r="QNR105" s="209"/>
      <c r="QNS105" s="209"/>
      <c r="QNT105" s="209"/>
      <c r="QNU105" s="210"/>
      <c r="QNV105" s="211"/>
      <c r="QNW105" s="209"/>
      <c r="QNY105" s="208"/>
      <c r="QOD105" s="209"/>
      <c r="QOE105" s="209"/>
      <c r="QOF105" s="209"/>
      <c r="QOG105" s="210"/>
      <c r="QOH105" s="211"/>
      <c r="QOI105" s="209"/>
      <c r="QOK105" s="208"/>
      <c r="QOP105" s="209"/>
      <c r="QOQ105" s="209"/>
      <c r="QOR105" s="209"/>
      <c r="QOS105" s="210"/>
      <c r="QOT105" s="211"/>
      <c r="QOU105" s="209"/>
      <c r="QOW105" s="208"/>
      <c r="QPB105" s="209"/>
      <c r="QPC105" s="209"/>
      <c r="QPD105" s="209"/>
      <c r="QPE105" s="210"/>
      <c r="QPF105" s="211"/>
      <c r="QPG105" s="209"/>
      <c r="QPI105" s="208"/>
      <c r="QPN105" s="209"/>
      <c r="QPO105" s="209"/>
      <c r="QPP105" s="209"/>
      <c r="QPQ105" s="210"/>
      <c r="QPR105" s="211"/>
      <c r="QPS105" s="209"/>
      <c r="QPU105" s="208"/>
      <c r="QPZ105" s="209"/>
      <c r="QQA105" s="209"/>
      <c r="QQB105" s="209"/>
      <c r="QQC105" s="210"/>
      <c r="QQD105" s="211"/>
      <c r="QQE105" s="209"/>
      <c r="QQG105" s="208"/>
      <c r="QQL105" s="209"/>
      <c r="QQM105" s="209"/>
      <c r="QQN105" s="209"/>
      <c r="QQO105" s="210"/>
      <c r="QQP105" s="211"/>
      <c r="QQQ105" s="209"/>
      <c r="QQS105" s="208"/>
      <c r="QQX105" s="209"/>
      <c r="QQY105" s="209"/>
      <c r="QQZ105" s="209"/>
      <c r="QRA105" s="210"/>
      <c r="QRB105" s="211"/>
      <c r="QRC105" s="209"/>
      <c r="QRE105" s="208"/>
      <c r="QRJ105" s="209"/>
      <c r="QRK105" s="209"/>
      <c r="QRL105" s="209"/>
      <c r="QRM105" s="210"/>
      <c r="QRN105" s="211"/>
      <c r="QRO105" s="209"/>
      <c r="QRQ105" s="208"/>
      <c r="QRV105" s="209"/>
      <c r="QRW105" s="209"/>
      <c r="QRX105" s="209"/>
      <c r="QRY105" s="210"/>
      <c r="QRZ105" s="211"/>
      <c r="QSA105" s="209"/>
      <c r="QSC105" s="208"/>
      <c r="QSH105" s="209"/>
      <c r="QSI105" s="209"/>
      <c r="QSJ105" s="209"/>
      <c r="QSK105" s="210"/>
      <c r="QSL105" s="211"/>
      <c r="QSM105" s="209"/>
      <c r="QSO105" s="208"/>
      <c r="QST105" s="209"/>
      <c r="QSU105" s="209"/>
      <c r="QSV105" s="209"/>
      <c r="QSW105" s="210"/>
      <c r="QSX105" s="211"/>
      <c r="QSY105" s="209"/>
      <c r="QTA105" s="208"/>
      <c r="QTF105" s="209"/>
      <c r="QTG105" s="209"/>
      <c r="QTH105" s="209"/>
      <c r="QTI105" s="210"/>
      <c r="QTJ105" s="211"/>
      <c r="QTK105" s="209"/>
      <c r="QTM105" s="208"/>
      <c r="QTR105" s="209"/>
      <c r="QTS105" s="209"/>
      <c r="QTT105" s="209"/>
      <c r="QTU105" s="210"/>
      <c r="QTV105" s="211"/>
      <c r="QTW105" s="209"/>
      <c r="QTY105" s="208"/>
      <c r="QUD105" s="209"/>
      <c r="QUE105" s="209"/>
      <c r="QUF105" s="209"/>
      <c r="QUG105" s="210"/>
      <c r="QUH105" s="211"/>
      <c r="QUI105" s="209"/>
      <c r="QUK105" s="208"/>
      <c r="QUP105" s="209"/>
      <c r="QUQ105" s="209"/>
      <c r="QUR105" s="209"/>
      <c r="QUS105" s="210"/>
      <c r="QUT105" s="211"/>
      <c r="QUU105" s="209"/>
      <c r="QUW105" s="208"/>
      <c r="QVB105" s="209"/>
      <c r="QVC105" s="209"/>
      <c r="QVD105" s="209"/>
      <c r="QVE105" s="210"/>
      <c r="QVF105" s="211"/>
      <c r="QVG105" s="209"/>
      <c r="QVI105" s="208"/>
      <c r="QVN105" s="209"/>
      <c r="QVO105" s="209"/>
      <c r="QVP105" s="209"/>
      <c r="QVQ105" s="210"/>
      <c r="QVR105" s="211"/>
      <c r="QVS105" s="209"/>
      <c r="QVU105" s="208"/>
      <c r="QVZ105" s="209"/>
      <c r="QWA105" s="209"/>
      <c r="QWB105" s="209"/>
      <c r="QWC105" s="210"/>
      <c r="QWD105" s="211"/>
      <c r="QWE105" s="209"/>
      <c r="QWG105" s="208"/>
      <c r="QWL105" s="209"/>
      <c r="QWM105" s="209"/>
      <c r="QWN105" s="209"/>
      <c r="QWO105" s="210"/>
      <c r="QWP105" s="211"/>
      <c r="QWQ105" s="209"/>
      <c r="QWS105" s="208"/>
      <c r="QWX105" s="209"/>
      <c r="QWY105" s="209"/>
      <c r="QWZ105" s="209"/>
      <c r="QXA105" s="210"/>
      <c r="QXB105" s="211"/>
      <c r="QXC105" s="209"/>
      <c r="QXE105" s="208"/>
      <c r="QXJ105" s="209"/>
      <c r="QXK105" s="209"/>
      <c r="QXL105" s="209"/>
      <c r="QXM105" s="210"/>
      <c r="QXN105" s="211"/>
      <c r="QXO105" s="209"/>
      <c r="QXQ105" s="208"/>
      <c r="QXV105" s="209"/>
      <c r="QXW105" s="209"/>
      <c r="QXX105" s="209"/>
      <c r="QXY105" s="210"/>
      <c r="QXZ105" s="211"/>
      <c r="QYA105" s="209"/>
      <c r="QYC105" s="208"/>
      <c r="QYH105" s="209"/>
      <c r="QYI105" s="209"/>
      <c r="QYJ105" s="209"/>
      <c r="QYK105" s="210"/>
      <c r="QYL105" s="211"/>
      <c r="QYM105" s="209"/>
      <c r="QYO105" s="208"/>
      <c r="QYT105" s="209"/>
      <c r="QYU105" s="209"/>
      <c r="QYV105" s="209"/>
      <c r="QYW105" s="210"/>
      <c r="QYX105" s="211"/>
      <c r="QYY105" s="209"/>
      <c r="QZA105" s="208"/>
      <c r="QZF105" s="209"/>
      <c r="QZG105" s="209"/>
      <c r="QZH105" s="209"/>
      <c r="QZI105" s="210"/>
      <c r="QZJ105" s="211"/>
      <c r="QZK105" s="209"/>
      <c r="QZM105" s="208"/>
      <c r="QZR105" s="209"/>
      <c r="QZS105" s="209"/>
      <c r="QZT105" s="209"/>
      <c r="QZU105" s="210"/>
      <c r="QZV105" s="211"/>
      <c r="QZW105" s="209"/>
      <c r="QZY105" s="208"/>
      <c r="RAD105" s="209"/>
      <c r="RAE105" s="209"/>
      <c r="RAF105" s="209"/>
      <c r="RAG105" s="210"/>
      <c r="RAH105" s="211"/>
      <c r="RAI105" s="209"/>
      <c r="RAK105" s="208"/>
      <c r="RAP105" s="209"/>
      <c r="RAQ105" s="209"/>
      <c r="RAR105" s="209"/>
      <c r="RAS105" s="210"/>
      <c r="RAT105" s="211"/>
      <c r="RAU105" s="209"/>
      <c r="RAW105" s="208"/>
      <c r="RBB105" s="209"/>
      <c r="RBC105" s="209"/>
      <c r="RBD105" s="209"/>
      <c r="RBE105" s="210"/>
      <c r="RBF105" s="211"/>
      <c r="RBG105" s="209"/>
      <c r="RBI105" s="208"/>
      <c r="RBN105" s="209"/>
      <c r="RBO105" s="209"/>
      <c r="RBP105" s="209"/>
      <c r="RBQ105" s="210"/>
      <c r="RBR105" s="211"/>
      <c r="RBS105" s="209"/>
      <c r="RBU105" s="208"/>
      <c r="RBZ105" s="209"/>
      <c r="RCA105" s="209"/>
      <c r="RCB105" s="209"/>
      <c r="RCC105" s="210"/>
      <c r="RCD105" s="211"/>
      <c r="RCE105" s="209"/>
      <c r="RCG105" s="208"/>
      <c r="RCL105" s="209"/>
      <c r="RCM105" s="209"/>
      <c r="RCN105" s="209"/>
      <c r="RCO105" s="210"/>
      <c r="RCP105" s="211"/>
      <c r="RCQ105" s="209"/>
      <c r="RCS105" s="208"/>
      <c r="RCX105" s="209"/>
      <c r="RCY105" s="209"/>
      <c r="RCZ105" s="209"/>
      <c r="RDA105" s="210"/>
      <c r="RDB105" s="211"/>
      <c r="RDC105" s="209"/>
      <c r="RDE105" s="208"/>
      <c r="RDJ105" s="209"/>
      <c r="RDK105" s="209"/>
      <c r="RDL105" s="209"/>
      <c r="RDM105" s="210"/>
      <c r="RDN105" s="211"/>
      <c r="RDO105" s="209"/>
      <c r="RDQ105" s="208"/>
      <c r="RDV105" s="209"/>
      <c r="RDW105" s="209"/>
      <c r="RDX105" s="209"/>
      <c r="RDY105" s="210"/>
      <c r="RDZ105" s="211"/>
      <c r="REA105" s="209"/>
      <c r="REC105" s="208"/>
      <c r="REH105" s="209"/>
      <c r="REI105" s="209"/>
      <c r="REJ105" s="209"/>
      <c r="REK105" s="210"/>
      <c r="REL105" s="211"/>
      <c r="REM105" s="209"/>
      <c r="REO105" s="208"/>
      <c r="RET105" s="209"/>
      <c r="REU105" s="209"/>
      <c r="REV105" s="209"/>
      <c r="REW105" s="210"/>
      <c r="REX105" s="211"/>
      <c r="REY105" s="209"/>
      <c r="RFA105" s="208"/>
      <c r="RFF105" s="209"/>
      <c r="RFG105" s="209"/>
      <c r="RFH105" s="209"/>
      <c r="RFI105" s="210"/>
      <c r="RFJ105" s="211"/>
      <c r="RFK105" s="209"/>
      <c r="RFM105" s="208"/>
      <c r="RFR105" s="209"/>
      <c r="RFS105" s="209"/>
      <c r="RFT105" s="209"/>
      <c r="RFU105" s="210"/>
      <c r="RFV105" s="211"/>
      <c r="RFW105" s="209"/>
      <c r="RFY105" s="208"/>
      <c r="RGD105" s="209"/>
      <c r="RGE105" s="209"/>
      <c r="RGF105" s="209"/>
      <c r="RGG105" s="210"/>
      <c r="RGH105" s="211"/>
      <c r="RGI105" s="209"/>
      <c r="RGK105" s="208"/>
      <c r="RGP105" s="209"/>
      <c r="RGQ105" s="209"/>
      <c r="RGR105" s="209"/>
      <c r="RGS105" s="210"/>
      <c r="RGT105" s="211"/>
      <c r="RGU105" s="209"/>
      <c r="RGW105" s="208"/>
      <c r="RHB105" s="209"/>
      <c r="RHC105" s="209"/>
      <c r="RHD105" s="209"/>
      <c r="RHE105" s="210"/>
      <c r="RHF105" s="211"/>
      <c r="RHG105" s="209"/>
      <c r="RHI105" s="208"/>
      <c r="RHN105" s="209"/>
      <c r="RHO105" s="209"/>
      <c r="RHP105" s="209"/>
      <c r="RHQ105" s="210"/>
      <c r="RHR105" s="211"/>
      <c r="RHS105" s="209"/>
      <c r="RHU105" s="208"/>
      <c r="RHZ105" s="209"/>
      <c r="RIA105" s="209"/>
      <c r="RIB105" s="209"/>
      <c r="RIC105" s="210"/>
      <c r="RID105" s="211"/>
      <c r="RIE105" s="209"/>
      <c r="RIG105" s="208"/>
      <c r="RIL105" s="209"/>
      <c r="RIM105" s="209"/>
      <c r="RIN105" s="209"/>
      <c r="RIO105" s="210"/>
      <c r="RIP105" s="211"/>
      <c r="RIQ105" s="209"/>
      <c r="RIS105" s="208"/>
      <c r="RIX105" s="209"/>
      <c r="RIY105" s="209"/>
      <c r="RIZ105" s="209"/>
      <c r="RJA105" s="210"/>
      <c r="RJB105" s="211"/>
      <c r="RJC105" s="209"/>
      <c r="RJE105" s="208"/>
      <c r="RJJ105" s="209"/>
      <c r="RJK105" s="209"/>
      <c r="RJL105" s="209"/>
      <c r="RJM105" s="210"/>
      <c r="RJN105" s="211"/>
      <c r="RJO105" s="209"/>
      <c r="RJQ105" s="208"/>
      <c r="RJV105" s="209"/>
      <c r="RJW105" s="209"/>
      <c r="RJX105" s="209"/>
      <c r="RJY105" s="210"/>
      <c r="RJZ105" s="211"/>
      <c r="RKA105" s="209"/>
      <c r="RKC105" s="208"/>
      <c r="RKH105" s="209"/>
      <c r="RKI105" s="209"/>
      <c r="RKJ105" s="209"/>
      <c r="RKK105" s="210"/>
      <c r="RKL105" s="211"/>
      <c r="RKM105" s="209"/>
      <c r="RKO105" s="208"/>
      <c r="RKT105" s="209"/>
      <c r="RKU105" s="209"/>
      <c r="RKV105" s="209"/>
      <c r="RKW105" s="210"/>
      <c r="RKX105" s="211"/>
      <c r="RKY105" s="209"/>
      <c r="RLA105" s="208"/>
      <c r="RLF105" s="209"/>
      <c r="RLG105" s="209"/>
      <c r="RLH105" s="209"/>
      <c r="RLI105" s="210"/>
      <c r="RLJ105" s="211"/>
      <c r="RLK105" s="209"/>
      <c r="RLM105" s="208"/>
      <c r="RLR105" s="209"/>
      <c r="RLS105" s="209"/>
      <c r="RLT105" s="209"/>
      <c r="RLU105" s="210"/>
      <c r="RLV105" s="211"/>
      <c r="RLW105" s="209"/>
      <c r="RLY105" s="208"/>
      <c r="RMD105" s="209"/>
      <c r="RME105" s="209"/>
      <c r="RMF105" s="209"/>
      <c r="RMG105" s="210"/>
      <c r="RMH105" s="211"/>
      <c r="RMI105" s="209"/>
      <c r="RMK105" s="208"/>
      <c r="RMP105" s="209"/>
      <c r="RMQ105" s="209"/>
      <c r="RMR105" s="209"/>
      <c r="RMS105" s="210"/>
      <c r="RMT105" s="211"/>
      <c r="RMU105" s="209"/>
      <c r="RMW105" s="208"/>
      <c r="RNB105" s="209"/>
      <c r="RNC105" s="209"/>
      <c r="RND105" s="209"/>
      <c r="RNE105" s="210"/>
      <c r="RNF105" s="211"/>
      <c r="RNG105" s="209"/>
      <c r="RNI105" s="208"/>
      <c r="RNN105" s="209"/>
      <c r="RNO105" s="209"/>
      <c r="RNP105" s="209"/>
      <c r="RNQ105" s="210"/>
      <c r="RNR105" s="211"/>
      <c r="RNS105" s="209"/>
      <c r="RNU105" s="208"/>
      <c r="RNZ105" s="209"/>
      <c r="ROA105" s="209"/>
      <c r="ROB105" s="209"/>
      <c r="ROC105" s="210"/>
      <c r="ROD105" s="211"/>
      <c r="ROE105" s="209"/>
      <c r="ROG105" s="208"/>
      <c r="ROL105" s="209"/>
      <c r="ROM105" s="209"/>
      <c r="RON105" s="209"/>
      <c r="ROO105" s="210"/>
      <c r="ROP105" s="211"/>
      <c r="ROQ105" s="209"/>
      <c r="ROS105" s="208"/>
      <c r="ROX105" s="209"/>
      <c r="ROY105" s="209"/>
      <c r="ROZ105" s="209"/>
      <c r="RPA105" s="210"/>
      <c r="RPB105" s="211"/>
      <c r="RPC105" s="209"/>
      <c r="RPE105" s="208"/>
      <c r="RPJ105" s="209"/>
      <c r="RPK105" s="209"/>
      <c r="RPL105" s="209"/>
      <c r="RPM105" s="210"/>
      <c r="RPN105" s="211"/>
      <c r="RPO105" s="209"/>
      <c r="RPQ105" s="208"/>
      <c r="RPV105" s="209"/>
      <c r="RPW105" s="209"/>
      <c r="RPX105" s="209"/>
      <c r="RPY105" s="210"/>
      <c r="RPZ105" s="211"/>
      <c r="RQA105" s="209"/>
      <c r="RQC105" s="208"/>
      <c r="RQH105" s="209"/>
      <c r="RQI105" s="209"/>
      <c r="RQJ105" s="209"/>
      <c r="RQK105" s="210"/>
      <c r="RQL105" s="211"/>
      <c r="RQM105" s="209"/>
      <c r="RQO105" s="208"/>
      <c r="RQT105" s="209"/>
      <c r="RQU105" s="209"/>
      <c r="RQV105" s="209"/>
      <c r="RQW105" s="210"/>
      <c r="RQX105" s="211"/>
      <c r="RQY105" s="209"/>
      <c r="RRA105" s="208"/>
      <c r="RRF105" s="209"/>
      <c r="RRG105" s="209"/>
      <c r="RRH105" s="209"/>
      <c r="RRI105" s="210"/>
      <c r="RRJ105" s="211"/>
      <c r="RRK105" s="209"/>
      <c r="RRM105" s="208"/>
      <c r="RRR105" s="209"/>
      <c r="RRS105" s="209"/>
      <c r="RRT105" s="209"/>
      <c r="RRU105" s="210"/>
      <c r="RRV105" s="211"/>
      <c r="RRW105" s="209"/>
      <c r="RRY105" s="208"/>
      <c r="RSD105" s="209"/>
      <c r="RSE105" s="209"/>
      <c r="RSF105" s="209"/>
      <c r="RSG105" s="210"/>
      <c r="RSH105" s="211"/>
      <c r="RSI105" s="209"/>
      <c r="RSK105" s="208"/>
      <c r="RSP105" s="209"/>
      <c r="RSQ105" s="209"/>
      <c r="RSR105" s="209"/>
      <c r="RSS105" s="210"/>
      <c r="RST105" s="211"/>
      <c r="RSU105" s="209"/>
      <c r="RSW105" s="208"/>
      <c r="RTB105" s="209"/>
      <c r="RTC105" s="209"/>
      <c r="RTD105" s="209"/>
      <c r="RTE105" s="210"/>
      <c r="RTF105" s="211"/>
      <c r="RTG105" s="209"/>
      <c r="RTI105" s="208"/>
      <c r="RTN105" s="209"/>
      <c r="RTO105" s="209"/>
      <c r="RTP105" s="209"/>
      <c r="RTQ105" s="210"/>
      <c r="RTR105" s="211"/>
      <c r="RTS105" s="209"/>
      <c r="RTU105" s="208"/>
      <c r="RTZ105" s="209"/>
      <c r="RUA105" s="209"/>
      <c r="RUB105" s="209"/>
      <c r="RUC105" s="210"/>
      <c r="RUD105" s="211"/>
      <c r="RUE105" s="209"/>
      <c r="RUG105" s="208"/>
      <c r="RUL105" s="209"/>
      <c r="RUM105" s="209"/>
      <c r="RUN105" s="209"/>
      <c r="RUO105" s="210"/>
      <c r="RUP105" s="211"/>
      <c r="RUQ105" s="209"/>
      <c r="RUS105" s="208"/>
      <c r="RUX105" s="209"/>
      <c r="RUY105" s="209"/>
      <c r="RUZ105" s="209"/>
      <c r="RVA105" s="210"/>
      <c r="RVB105" s="211"/>
      <c r="RVC105" s="209"/>
      <c r="RVE105" s="208"/>
      <c r="RVJ105" s="209"/>
      <c r="RVK105" s="209"/>
      <c r="RVL105" s="209"/>
      <c r="RVM105" s="210"/>
      <c r="RVN105" s="211"/>
      <c r="RVO105" s="209"/>
      <c r="RVQ105" s="208"/>
      <c r="RVV105" s="209"/>
      <c r="RVW105" s="209"/>
      <c r="RVX105" s="209"/>
      <c r="RVY105" s="210"/>
      <c r="RVZ105" s="211"/>
      <c r="RWA105" s="209"/>
      <c r="RWC105" s="208"/>
      <c r="RWH105" s="209"/>
      <c r="RWI105" s="209"/>
      <c r="RWJ105" s="209"/>
      <c r="RWK105" s="210"/>
      <c r="RWL105" s="211"/>
      <c r="RWM105" s="209"/>
      <c r="RWO105" s="208"/>
      <c r="RWT105" s="209"/>
      <c r="RWU105" s="209"/>
      <c r="RWV105" s="209"/>
      <c r="RWW105" s="210"/>
      <c r="RWX105" s="211"/>
      <c r="RWY105" s="209"/>
      <c r="RXA105" s="208"/>
      <c r="RXF105" s="209"/>
      <c r="RXG105" s="209"/>
      <c r="RXH105" s="209"/>
      <c r="RXI105" s="210"/>
      <c r="RXJ105" s="211"/>
      <c r="RXK105" s="209"/>
      <c r="RXM105" s="208"/>
      <c r="RXR105" s="209"/>
      <c r="RXS105" s="209"/>
      <c r="RXT105" s="209"/>
      <c r="RXU105" s="210"/>
      <c r="RXV105" s="211"/>
      <c r="RXW105" s="209"/>
      <c r="RXY105" s="208"/>
      <c r="RYD105" s="209"/>
      <c r="RYE105" s="209"/>
      <c r="RYF105" s="209"/>
      <c r="RYG105" s="210"/>
      <c r="RYH105" s="211"/>
      <c r="RYI105" s="209"/>
      <c r="RYK105" s="208"/>
      <c r="RYP105" s="209"/>
      <c r="RYQ105" s="209"/>
      <c r="RYR105" s="209"/>
      <c r="RYS105" s="210"/>
      <c r="RYT105" s="211"/>
      <c r="RYU105" s="209"/>
      <c r="RYW105" s="208"/>
      <c r="RZB105" s="209"/>
      <c r="RZC105" s="209"/>
      <c r="RZD105" s="209"/>
      <c r="RZE105" s="210"/>
      <c r="RZF105" s="211"/>
      <c r="RZG105" s="209"/>
      <c r="RZI105" s="208"/>
      <c r="RZN105" s="209"/>
      <c r="RZO105" s="209"/>
      <c r="RZP105" s="209"/>
      <c r="RZQ105" s="210"/>
      <c r="RZR105" s="211"/>
      <c r="RZS105" s="209"/>
      <c r="RZU105" s="208"/>
      <c r="RZZ105" s="209"/>
      <c r="SAA105" s="209"/>
      <c r="SAB105" s="209"/>
      <c r="SAC105" s="210"/>
      <c r="SAD105" s="211"/>
      <c r="SAE105" s="209"/>
      <c r="SAG105" s="208"/>
      <c r="SAL105" s="209"/>
      <c r="SAM105" s="209"/>
      <c r="SAN105" s="209"/>
      <c r="SAO105" s="210"/>
      <c r="SAP105" s="211"/>
      <c r="SAQ105" s="209"/>
      <c r="SAS105" s="208"/>
      <c r="SAX105" s="209"/>
      <c r="SAY105" s="209"/>
      <c r="SAZ105" s="209"/>
      <c r="SBA105" s="210"/>
      <c r="SBB105" s="211"/>
      <c r="SBC105" s="209"/>
      <c r="SBE105" s="208"/>
      <c r="SBJ105" s="209"/>
      <c r="SBK105" s="209"/>
      <c r="SBL105" s="209"/>
      <c r="SBM105" s="210"/>
      <c r="SBN105" s="211"/>
      <c r="SBO105" s="209"/>
      <c r="SBQ105" s="208"/>
      <c r="SBV105" s="209"/>
      <c r="SBW105" s="209"/>
      <c r="SBX105" s="209"/>
      <c r="SBY105" s="210"/>
      <c r="SBZ105" s="211"/>
      <c r="SCA105" s="209"/>
      <c r="SCC105" s="208"/>
      <c r="SCH105" s="209"/>
      <c r="SCI105" s="209"/>
      <c r="SCJ105" s="209"/>
      <c r="SCK105" s="210"/>
      <c r="SCL105" s="211"/>
      <c r="SCM105" s="209"/>
      <c r="SCO105" s="208"/>
      <c r="SCT105" s="209"/>
      <c r="SCU105" s="209"/>
      <c r="SCV105" s="209"/>
      <c r="SCW105" s="210"/>
      <c r="SCX105" s="211"/>
      <c r="SCY105" s="209"/>
      <c r="SDA105" s="208"/>
      <c r="SDF105" s="209"/>
      <c r="SDG105" s="209"/>
      <c r="SDH105" s="209"/>
      <c r="SDI105" s="210"/>
      <c r="SDJ105" s="211"/>
      <c r="SDK105" s="209"/>
      <c r="SDM105" s="208"/>
      <c r="SDR105" s="209"/>
      <c r="SDS105" s="209"/>
      <c r="SDT105" s="209"/>
      <c r="SDU105" s="210"/>
      <c r="SDV105" s="211"/>
      <c r="SDW105" s="209"/>
      <c r="SDY105" s="208"/>
      <c r="SED105" s="209"/>
      <c r="SEE105" s="209"/>
      <c r="SEF105" s="209"/>
      <c r="SEG105" s="210"/>
      <c r="SEH105" s="211"/>
      <c r="SEI105" s="209"/>
      <c r="SEK105" s="208"/>
      <c r="SEP105" s="209"/>
      <c r="SEQ105" s="209"/>
      <c r="SER105" s="209"/>
      <c r="SES105" s="210"/>
      <c r="SET105" s="211"/>
      <c r="SEU105" s="209"/>
      <c r="SEW105" s="208"/>
      <c r="SFB105" s="209"/>
      <c r="SFC105" s="209"/>
      <c r="SFD105" s="209"/>
      <c r="SFE105" s="210"/>
      <c r="SFF105" s="211"/>
      <c r="SFG105" s="209"/>
      <c r="SFI105" s="208"/>
      <c r="SFN105" s="209"/>
      <c r="SFO105" s="209"/>
      <c r="SFP105" s="209"/>
      <c r="SFQ105" s="210"/>
      <c r="SFR105" s="211"/>
      <c r="SFS105" s="209"/>
      <c r="SFU105" s="208"/>
      <c r="SFZ105" s="209"/>
      <c r="SGA105" s="209"/>
      <c r="SGB105" s="209"/>
      <c r="SGC105" s="210"/>
      <c r="SGD105" s="211"/>
      <c r="SGE105" s="209"/>
      <c r="SGG105" s="208"/>
      <c r="SGL105" s="209"/>
      <c r="SGM105" s="209"/>
      <c r="SGN105" s="209"/>
      <c r="SGO105" s="210"/>
      <c r="SGP105" s="211"/>
      <c r="SGQ105" s="209"/>
      <c r="SGS105" s="208"/>
      <c r="SGX105" s="209"/>
      <c r="SGY105" s="209"/>
      <c r="SGZ105" s="209"/>
      <c r="SHA105" s="210"/>
      <c r="SHB105" s="211"/>
      <c r="SHC105" s="209"/>
      <c r="SHE105" s="208"/>
      <c r="SHJ105" s="209"/>
      <c r="SHK105" s="209"/>
      <c r="SHL105" s="209"/>
      <c r="SHM105" s="210"/>
      <c r="SHN105" s="211"/>
      <c r="SHO105" s="209"/>
      <c r="SHQ105" s="208"/>
      <c r="SHV105" s="209"/>
      <c r="SHW105" s="209"/>
      <c r="SHX105" s="209"/>
      <c r="SHY105" s="210"/>
      <c r="SHZ105" s="211"/>
      <c r="SIA105" s="209"/>
      <c r="SIC105" s="208"/>
      <c r="SIH105" s="209"/>
      <c r="SII105" s="209"/>
      <c r="SIJ105" s="209"/>
      <c r="SIK105" s="210"/>
      <c r="SIL105" s="211"/>
      <c r="SIM105" s="209"/>
      <c r="SIO105" s="208"/>
      <c r="SIT105" s="209"/>
      <c r="SIU105" s="209"/>
      <c r="SIV105" s="209"/>
      <c r="SIW105" s="210"/>
      <c r="SIX105" s="211"/>
      <c r="SIY105" s="209"/>
      <c r="SJA105" s="208"/>
      <c r="SJF105" s="209"/>
      <c r="SJG105" s="209"/>
      <c r="SJH105" s="209"/>
      <c r="SJI105" s="210"/>
      <c r="SJJ105" s="211"/>
      <c r="SJK105" s="209"/>
      <c r="SJM105" s="208"/>
      <c r="SJR105" s="209"/>
      <c r="SJS105" s="209"/>
      <c r="SJT105" s="209"/>
      <c r="SJU105" s="210"/>
      <c r="SJV105" s="211"/>
      <c r="SJW105" s="209"/>
      <c r="SJY105" s="208"/>
      <c r="SKD105" s="209"/>
      <c r="SKE105" s="209"/>
      <c r="SKF105" s="209"/>
      <c r="SKG105" s="210"/>
      <c r="SKH105" s="211"/>
      <c r="SKI105" s="209"/>
      <c r="SKK105" s="208"/>
      <c r="SKP105" s="209"/>
      <c r="SKQ105" s="209"/>
      <c r="SKR105" s="209"/>
      <c r="SKS105" s="210"/>
      <c r="SKT105" s="211"/>
      <c r="SKU105" s="209"/>
      <c r="SKW105" s="208"/>
      <c r="SLB105" s="209"/>
      <c r="SLC105" s="209"/>
      <c r="SLD105" s="209"/>
      <c r="SLE105" s="210"/>
      <c r="SLF105" s="211"/>
      <c r="SLG105" s="209"/>
      <c r="SLI105" s="208"/>
      <c r="SLN105" s="209"/>
      <c r="SLO105" s="209"/>
      <c r="SLP105" s="209"/>
      <c r="SLQ105" s="210"/>
      <c r="SLR105" s="211"/>
      <c r="SLS105" s="209"/>
      <c r="SLU105" s="208"/>
      <c r="SLZ105" s="209"/>
      <c r="SMA105" s="209"/>
      <c r="SMB105" s="209"/>
      <c r="SMC105" s="210"/>
      <c r="SMD105" s="211"/>
      <c r="SME105" s="209"/>
      <c r="SMG105" s="208"/>
      <c r="SML105" s="209"/>
      <c r="SMM105" s="209"/>
      <c r="SMN105" s="209"/>
      <c r="SMO105" s="210"/>
      <c r="SMP105" s="211"/>
      <c r="SMQ105" s="209"/>
      <c r="SMS105" s="208"/>
      <c r="SMX105" s="209"/>
      <c r="SMY105" s="209"/>
      <c r="SMZ105" s="209"/>
      <c r="SNA105" s="210"/>
      <c r="SNB105" s="211"/>
      <c r="SNC105" s="209"/>
      <c r="SNE105" s="208"/>
      <c r="SNJ105" s="209"/>
      <c r="SNK105" s="209"/>
      <c r="SNL105" s="209"/>
      <c r="SNM105" s="210"/>
      <c r="SNN105" s="211"/>
      <c r="SNO105" s="209"/>
      <c r="SNQ105" s="208"/>
      <c r="SNV105" s="209"/>
      <c r="SNW105" s="209"/>
      <c r="SNX105" s="209"/>
      <c r="SNY105" s="210"/>
      <c r="SNZ105" s="211"/>
      <c r="SOA105" s="209"/>
      <c r="SOC105" s="208"/>
      <c r="SOH105" s="209"/>
      <c r="SOI105" s="209"/>
      <c r="SOJ105" s="209"/>
      <c r="SOK105" s="210"/>
      <c r="SOL105" s="211"/>
      <c r="SOM105" s="209"/>
      <c r="SOO105" s="208"/>
      <c r="SOT105" s="209"/>
      <c r="SOU105" s="209"/>
      <c r="SOV105" s="209"/>
      <c r="SOW105" s="210"/>
      <c r="SOX105" s="211"/>
      <c r="SOY105" s="209"/>
      <c r="SPA105" s="208"/>
      <c r="SPF105" s="209"/>
      <c r="SPG105" s="209"/>
      <c r="SPH105" s="209"/>
      <c r="SPI105" s="210"/>
      <c r="SPJ105" s="211"/>
      <c r="SPK105" s="209"/>
      <c r="SPM105" s="208"/>
      <c r="SPR105" s="209"/>
      <c r="SPS105" s="209"/>
      <c r="SPT105" s="209"/>
      <c r="SPU105" s="210"/>
      <c r="SPV105" s="211"/>
      <c r="SPW105" s="209"/>
      <c r="SPY105" s="208"/>
      <c r="SQD105" s="209"/>
      <c r="SQE105" s="209"/>
      <c r="SQF105" s="209"/>
      <c r="SQG105" s="210"/>
      <c r="SQH105" s="211"/>
      <c r="SQI105" s="209"/>
      <c r="SQK105" s="208"/>
      <c r="SQP105" s="209"/>
      <c r="SQQ105" s="209"/>
      <c r="SQR105" s="209"/>
      <c r="SQS105" s="210"/>
      <c r="SQT105" s="211"/>
      <c r="SQU105" s="209"/>
      <c r="SQW105" s="208"/>
      <c r="SRB105" s="209"/>
      <c r="SRC105" s="209"/>
      <c r="SRD105" s="209"/>
      <c r="SRE105" s="210"/>
      <c r="SRF105" s="211"/>
      <c r="SRG105" s="209"/>
      <c r="SRI105" s="208"/>
      <c r="SRN105" s="209"/>
      <c r="SRO105" s="209"/>
      <c r="SRP105" s="209"/>
      <c r="SRQ105" s="210"/>
      <c r="SRR105" s="211"/>
      <c r="SRS105" s="209"/>
      <c r="SRU105" s="208"/>
      <c r="SRZ105" s="209"/>
      <c r="SSA105" s="209"/>
      <c r="SSB105" s="209"/>
      <c r="SSC105" s="210"/>
      <c r="SSD105" s="211"/>
      <c r="SSE105" s="209"/>
      <c r="SSG105" s="208"/>
      <c r="SSL105" s="209"/>
      <c r="SSM105" s="209"/>
      <c r="SSN105" s="209"/>
      <c r="SSO105" s="210"/>
      <c r="SSP105" s="211"/>
      <c r="SSQ105" s="209"/>
      <c r="SSS105" s="208"/>
      <c r="SSX105" s="209"/>
      <c r="SSY105" s="209"/>
      <c r="SSZ105" s="209"/>
      <c r="STA105" s="210"/>
      <c r="STB105" s="211"/>
      <c r="STC105" s="209"/>
      <c r="STE105" s="208"/>
      <c r="STJ105" s="209"/>
      <c r="STK105" s="209"/>
      <c r="STL105" s="209"/>
      <c r="STM105" s="210"/>
      <c r="STN105" s="211"/>
      <c r="STO105" s="209"/>
      <c r="STQ105" s="208"/>
      <c r="STV105" s="209"/>
      <c r="STW105" s="209"/>
      <c r="STX105" s="209"/>
      <c r="STY105" s="210"/>
      <c r="STZ105" s="211"/>
      <c r="SUA105" s="209"/>
      <c r="SUC105" s="208"/>
      <c r="SUH105" s="209"/>
      <c r="SUI105" s="209"/>
      <c r="SUJ105" s="209"/>
      <c r="SUK105" s="210"/>
      <c r="SUL105" s="211"/>
      <c r="SUM105" s="209"/>
      <c r="SUO105" s="208"/>
      <c r="SUT105" s="209"/>
      <c r="SUU105" s="209"/>
      <c r="SUV105" s="209"/>
      <c r="SUW105" s="210"/>
      <c r="SUX105" s="211"/>
      <c r="SUY105" s="209"/>
      <c r="SVA105" s="208"/>
      <c r="SVF105" s="209"/>
      <c r="SVG105" s="209"/>
      <c r="SVH105" s="209"/>
      <c r="SVI105" s="210"/>
      <c r="SVJ105" s="211"/>
      <c r="SVK105" s="209"/>
      <c r="SVM105" s="208"/>
      <c r="SVR105" s="209"/>
      <c r="SVS105" s="209"/>
      <c r="SVT105" s="209"/>
      <c r="SVU105" s="210"/>
      <c r="SVV105" s="211"/>
      <c r="SVW105" s="209"/>
      <c r="SVY105" s="208"/>
      <c r="SWD105" s="209"/>
      <c r="SWE105" s="209"/>
      <c r="SWF105" s="209"/>
      <c r="SWG105" s="210"/>
      <c r="SWH105" s="211"/>
      <c r="SWI105" s="209"/>
      <c r="SWK105" s="208"/>
      <c r="SWP105" s="209"/>
      <c r="SWQ105" s="209"/>
      <c r="SWR105" s="209"/>
      <c r="SWS105" s="210"/>
      <c r="SWT105" s="211"/>
      <c r="SWU105" s="209"/>
      <c r="SWW105" s="208"/>
      <c r="SXB105" s="209"/>
      <c r="SXC105" s="209"/>
      <c r="SXD105" s="209"/>
      <c r="SXE105" s="210"/>
      <c r="SXF105" s="211"/>
      <c r="SXG105" s="209"/>
      <c r="SXI105" s="208"/>
      <c r="SXN105" s="209"/>
      <c r="SXO105" s="209"/>
      <c r="SXP105" s="209"/>
      <c r="SXQ105" s="210"/>
      <c r="SXR105" s="211"/>
      <c r="SXS105" s="209"/>
      <c r="SXU105" s="208"/>
      <c r="SXZ105" s="209"/>
      <c r="SYA105" s="209"/>
      <c r="SYB105" s="209"/>
      <c r="SYC105" s="210"/>
      <c r="SYD105" s="211"/>
      <c r="SYE105" s="209"/>
      <c r="SYG105" s="208"/>
      <c r="SYL105" s="209"/>
      <c r="SYM105" s="209"/>
      <c r="SYN105" s="209"/>
      <c r="SYO105" s="210"/>
      <c r="SYP105" s="211"/>
      <c r="SYQ105" s="209"/>
      <c r="SYS105" s="208"/>
      <c r="SYX105" s="209"/>
      <c r="SYY105" s="209"/>
      <c r="SYZ105" s="209"/>
      <c r="SZA105" s="210"/>
      <c r="SZB105" s="211"/>
      <c r="SZC105" s="209"/>
      <c r="SZE105" s="208"/>
      <c r="SZJ105" s="209"/>
      <c r="SZK105" s="209"/>
      <c r="SZL105" s="209"/>
      <c r="SZM105" s="210"/>
      <c r="SZN105" s="211"/>
      <c r="SZO105" s="209"/>
      <c r="SZQ105" s="208"/>
      <c r="SZV105" s="209"/>
      <c r="SZW105" s="209"/>
      <c r="SZX105" s="209"/>
      <c r="SZY105" s="210"/>
      <c r="SZZ105" s="211"/>
      <c r="TAA105" s="209"/>
      <c r="TAC105" s="208"/>
      <c r="TAH105" s="209"/>
      <c r="TAI105" s="209"/>
      <c r="TAJ105" s="209"/>
      <c r="TAK105" s="210"/>
      <c r="TAL105" s="211"/>
      <c r="TAM105" s="209"/>
      <c r="TAO105" s="208"/>
      <c r="TAT105" s="209"/>
      <c r="TAU105" s="209"/>
      <c r="TAV105" s="209"/>
      <c r="TAW105" s="210"/>
      <c r="TAX105" s="211"/>
      <c r="TAY105" s="209"/>
      <c r="TBA105" s="208"/>
      <c r="TBF105" s="209"/>
      <c r="TBG105" s="209"/>
      <c r="TBH105" s="209"/>
      <c r="TBI105" s="210"/>
      <c r="TBJ105" s="211"/>
      <c r="TBK105" s="209"/>
      <c r="TBM105" s="208"/>
      <c r="TBR105" s="209"/>
      <c r="TBS105" s="209"/>
      <c r="TBT105" s="209"/>
      <c r="TBU105" s="210"/>
      <c r="TBV105" s="211"/>
      <c r="TBW105" s="209"/>
      <c r="TBY105" s="208"/>
      <c r="TCD105" s="209"/>
      <c r="TCE105" s="209"/>
      <c r="TCF105" s="209"/>
      <c r="TCG105" s="210"/>
      <c r="TCH105" s="211"/>
      <c r="TCI105" s="209"/>
      <c r="TCK105" s="208"/>
      <c r="TCP105" s="209"/>
      <c r="TCQ105" s="209"/>
      <c r="TCR105" s="209"/>
      <c r="TCS105" s="210"/>
      <c r="TCT105" s="211"/>
      <c r="TCU105" s="209"/>
      <c r="TCW105" s="208"/>
      <c r="TDB105" s="209"/>
      <c r="TDC105" s="209"/>
      <c r="TDD105" s="209"/>
      <c r="TDE105" s="210"/>
      <c r="TDF105" s="211"/>
      <c r="TDG105" s="209"/>
      <c r="TDI105" s="208"/>
      <c r="TDN105" s="209"/>
      <c r="TDO105" s="209"/>
      <c r="TDP105" s="209"/>
      <c r="TDQ105" s="210"/>
      <c r="TDR105" s="211"/>
      <c r="TDS105" s="209"/>
      <c r="TDU105" s="208"/>
      <c r="TDZ105" s="209"/>
      <c r="TEA105" s="209"/>
      <c r="TEB105" s="209"/>
      <c r="TEC105" s="210"/>
      <c r="TED105" s="211"/>
      <c r="TEE105" s="209"/>
      <c r="TEG105" s="208"/>
      <c r="TEL105" s="209"/>
      <c r="TEM105" s="209"/>
      <c r="TEN105" s="209"/>
      <c r="TEO105" s="210"/>
      <c r="TEP105" s="211"/>
      <c r="TEQ105" s="209"/>
      <c r="TES105" s="208"/>
      <c r="TEX105" s="209"/>
      <c r="TEY105" s="209"/>
      <c r="TEZ105" s="209"/>
      <c r="TFA105" s="210"/>
      <c r="TFB105" s="211"/>
      <c r="TFC105" s="209"/>
      <c r="TFE105" s="208"/>
      <c r="TFJ105" s="209"/>
      <c r="TFK105" s="209"/>
      <c r="TFL105" s="209"/>
      <c r="TFM105" s="210"/>
      <c r="TFN105" s="211"/>
      <c r="TFO105" s="209"/>
      <c r="TFQ105" s="208"/>
      <c r="TFV105" s="209"/>
      <c r="TFW105" s="209"/>
      <c r="TFX105" s="209"/>
      <c r="TFY105" s="210"/>
      <c r="TFZ105" s="211"/>
      <c r="TGA105" s="209"/>
      <c r="TGC105" s="208"/>
      <c r="TGH105" s="209"/>
      <c r="TGI105" s="209"/>
      <c r="TGJ105" s="209"/>
      <c r="TGK105" s="210"/>
      <c r="TGL105" s="211"/>
      <c r="TGM105" s="209"/>
      <c r="TGO105" s="208"/>
      <c r="TGT105" s="209"/>
      <c r="TGU105" s="209"/>
      <c r="TGV105" s="209"/>
      <c r="TGW105" s="210"/>
      <c r="TGX105" s="211"/>
      <c r="TGY105" s="209"/>
      <c r="THA105" s="208"/>
      <c r="THF105" s="209"/>
      <c r="THG105" s="209"/>
      <c r="THH105" s="209"/>
      <c r="THI105" s="210"/>
      <c r="THJ105" s="211"/>
      <c r="THK105" s="209"/>
      <c r="THM105" s="208"/>
      <c r="THR105" s="209"/>
      <c r="THS105" s="209"/>
      <c r="THT105" s="209"/>
      <c r="THU105" s="210"/>
      <c r="THV105" s="211"/>
      <c r="THW105" s="209"/>
      <c r="THY105" s="208"/>
      <c r="TID105" s="209"/>
      <c r="TIE105" s="209"/>
      <c r="TIF105" s="209"/>
      <c r="TIG105" s="210"/>
      <c r="TIH105" s="211"/>
      <c r="TII105" s="209"/>
      <c r="TIK105" s="208"/>
      <c r="TIP105" s="209"/>
      <c r="TIQ105" s="209"/>
      <c r="TIR105" s="209"/>
      <c r="TIS105" s="210"/>
      <c r="TIT105" s="211"/>
      <c r="TIU105" s="209"/>
      <c r="TIW105" s="208"/>
      <c r="TJB105" s="209"/>
      <c r="TJC105" s="209"/>
      <c r="TJD105" s="209"/>
      <c r="TJE105" s="210"/>
      <c r="TJF105" s="211"/>
      <c r="TJG105" s="209"/>
      <c r="TJI105" s="208"/>
      <c r="TJN105" s="209"/>
      <c r="TJO105" s="209"/>
      <c r="TJP105" s="209"/>
      <c r="TJQ105" s="210"/>
      <c r="TJR105" s="211"/>
      <c r="TJS105" s="209"/>
      <c r="TJU105" s="208"/>
      <c r="TJZ105" s="209"/>
      <c r="TKA105" s="209"/>
      <c r="TKB105" s="209"/>
      <c r="TKC105" s="210"/>
      <c r="TKD105" s="211"/>
      <c r="TKE105" s="209"/>
      <c r="TKG105" s="208"/>
      <c r="TKL105" s="209"/>
      <c r="TKM105" s="209"/>
      <c r="TKN105" s="209"/>
      <c r="TKO105" s="210"/>
      <c r="TKP105" s="211"/>
      <c r="TKQ105" s="209"/>
      <c r="TKS105" s="208"/>
      <c r="TKX105" s="209"/>
      <c r="TKY105" s="209"/>
      <c r="TKZ105" s="209"/>
      <c r="TLA105" s="210"/>
      <c r="TLB105" s="211"/>
      <c r="TLC105" s="209"/>
      <c r="TLE105" s="208"/>
      <c r="TLJ105" s="209"/>
      <c r="TLK105" s="209"/>
      <c r="TLL105" s="209"/>
      <c r="TLM105" s="210"/>
      <c r="TLN105" s="211"/>
      <c r="TLO105" s="209"/>
      <c r="TLQ105" s="208"/>
      <c r="TLV105" s="209"/>
      <c r="TLW105" s="209"/>
      <c r="TLX105" s="209"/>
      <c r="TLY105" s="210"/>
      <c r="TLZ105" s="211"/>
      <c r="TMA105" s="209"/>
      <c r="TMC105" s="208"/>
      <c r="TMH105" s="209"/>
      <c r="TMI105" s="209"/>
      <c r="TMJ105" s="209"/>
      <c r="TMK105" s="210"/>
      <c r="TML105" s="211"/>
      <c r="TMM105" s="209"/>
      <c r="TMO105" s="208"/>
      <c r="TMT105" s="209"/>
      <c r="TMU105" s="209"/>
      <c r="TMV105" s="209"/>
      <c r="TMW105" s="210"/>
      <c r="TMX105" s="211"/>
      <c r="TMY105" s="209"/>
      <c r="TNA105" s="208"/>
      <c r="TNF105" s="209"/>
      <c r="TNG105" s="209"/>
      <c r="TNH105" s="209"/>
      <c r="TNI105" s="210"/>
      <c r="TNJ105" s="211"/>
      <c r="TNK105" s="209"/>
      <c r="TNM105" s="208"/>
      <c r="TNR105" s="209"/>
      <c r="TNS105" s="209"/>
      <c r="TNT105" s="209"/>
      <c r="TNU105" s="210"/>
      <c r="TNV105" s="211"/>
      <c r="TNW105" s="209"/>
      <c r="TNY105" s="208"/>
      <c r="TOD105" s="209"/>
      <c r="TOE105" s="209"/>
      <c r="TOF105" s="209"/>
      <c r="TOG105" s="210"/>
      <c r="TOH105" s="211"/>
      <c r="TOI105" s="209"/>
      <c r="TOK105" s="208"/>
      <c r="TOP105" s="209"/>
      <c r="TOQ105" s="209"/>
      <c r="TOR105" s="209"/>
      <c r="TOS105" s="210"/>
      <c r="TOT105" s="211"/>
      <c r="TOU105" s="209"/>
      <c r="TOW105" s="208"/>
      <c r="TPB105" s="209"/>
      <c r="TPC105" s="209"/>
      <c r="TPD105" s="209"/>
      <c r="TPE105" s="210"/>
      <c r="TPF105" s="211"/>
      <c r="TPG105" s="209"/>
      <c r="TPI105" s="208"/>
      <c r="TPN105" s="209"/>
      <c r="TPO105" s="209"/>
      <c r="TPP105" s="209"/>
      <c r="TPQ105" s="210"/>
      <c r="TPR105" s="211"/>
      <c r="TPS105" s="209"/>
      <c r="TPU105" s="208"/>
      <c r="TPZ105" s="209"/>
      <c r="TQA105" s="209"/>
      <c r="TQB105" s="209"/>
      <c r="TQC105" s="210"/>
      <c r="TQD105" s="211"/>
      <c r="TQE105" s="209"/>
      <c r="TQG105" s="208"/>
      <c r="TQL105" s="209"/>
      <c r="TQM105" s="209"/>
      <c r="TQN105" s="209"/>
      <c r="TQO105" s="210"/>
      <c r="TQP105" s="211"/>
      <c r="TQQ105" s="209"/>
      <c r="TQS105" s="208"/>
      <c r="TQX105" s="209"/>
      <c r="TQY105" s="209"/>
      <c r="TQZ105" s="209"/>
      <c r="TRA105" s="210"/>
      <c r="TRB105" s="211"/>
      <c r="TRC105" s="209"/>
      <c r="TRE105" s="208"/>
      <c r="TRJ105" s="209"/>
      <c r="TRK105" s="209"/>
      <c r="TRL105" s="209"/>
      <c r="TRM105" s="210"/>
      <c r="TRN105" s="211"/>
      <c r="TRO105" s="209"/>
      <c r="TRQ105" s="208"/>
      <c r="TRV105" s="209"/>
      <c r="TRW105" s="209"/>
      <c r="TRX105" s="209"/>
      <c r="TRY105" s="210"/>
      <c r="TRZ105" s="211"/>
      <c r="TSA105" s="209"/>
      <c r="TSC105" s="208"/>
      <c r="TSH105" s="209"/>
      <c r="TSI105" s="209"/>
      <c r="TSJ105" s="209"/>
      <c r="TSK105" s="210"/>
      <c r="TSL105" s="211"/>
      <c r="TSM105" s="209"/>
      <c r="TSO105" s="208"/>
      <c r="TST105" s="209"/>
      <c r="TSU105" s="209"/>
      <c r="TSV105" s="209"/>
      <c r="TSW105" s="210"/>
      <c r="TSX105" s="211"/>
      <c r="TSY105" s="209"/>
      <c r="TTA105" s="208"/>
      <c r="TTF105" s="209"/>
      <c r="TTG105" s="209"/>
      <c r="TTH105" s="209"/>
      <c r="TTI105" s="210"/>
      <c r="TTJ105" s="211"/>
      <c r="TTK105" s="209"/>
      <c r="TTM105" s="208"/>
      <c r="TTR105" s="209"/>
      <c r="TTS105" s="209"/>
      <c r="TTT105" s="209"/>
      <c r="TTU105" s="210"/>
      <c r="TTV105" s="211"/>
      <c r="TTW105" s="209"/>
      <c r="TTY105" s="208"/>
      <c r="TUD105" s="209"/>
      <c r="TUE105" s="209"/>
      <c r="TUF105" s="209"/>
      <c r="TUG105" s="210"/>
      <c r="TUH105" s="211"/>
      <c r="TUI105" s="209"/>
      <c r="TUK105" s="208"/>
      <c r="TUP105" s="209"/>
      <c r="TUQ105" s="209"/>
      <c r="TUR105" s="209"/>
      <c r="TUS105" s="210"/>
      <c r="TUT105" s="211"/>
      <c r="TUU105" s="209"/>
      <c r="TUW105" s="208"/>
      <c r="TVB105" s="209"/>
      <c r="TVC105" s="209"/>
      <c r="TVD105" s="209"/>
      <c r="TVE105" s="210"/>
      <c r="TVF105" s="211"/>
      <c r="TVG105" s="209"/>
      <c r="TVI105" s="208"/>
      <c r="TVN105" s="209"/>
      <c r="TVO105" s="209"/>
      <c r="TVP105" s="209"/>
      <c r="TVQ105" s="210"/>
      <c r="TVR105" s="211"/>
      <c r="TVS105" s="209"/>
      <c r="TVU105" s="208"/>
      <c r="TVZ105" s="209"/>
      <c r="TWA105" s="209"/>
      <c r="TWB105" s="209"/>
      <c r="TWC105" s="210"/>
      <c r="TWD105" s="211"/>
      <c r="TWE105" s="209"/>
      <c r="TWG105" s="208"/>
      <c r="TWL105" s="209"/>
      <c r="TWM105" s="209"/>
      <c r="TWN105" s="209"/>
      <c r="TWO105" s="210"/>
      <c r="TWP105" s="211"/>
      <c r="TWQ105" s="209"/>
      <c r="TWS105" s="208"/>
      <c r="TWX105" s="209"/>
      <c r="TWY105" s="209"/>
      <c r="TWZ105" s="209"/>
      <c r="TXA105" s="210"/>
      <c r="TXB105" s="211"/>
      <c r="TXC105" s="209"/>
      <c r="TXE105" s="208"/>
      <c r="TXJ105" s="209"/>
      <c r="TXK105" s="209"/>
      <c r="TXL105" s="209"/>
      <c r="TXM105" s="210"/>
      <c r="TXN105" s="211"/>
      <c r="TXO105" s="209"/>
      <c r="TXQ105" s="208"/>
      <c r="TXV105" s="209"/>
      <c r="TXW105" s="209"/>
      <c r="TXX105" s="209"/>
      <c r="TXY105" s="210"/>
      <c r="TXZ105" s="211"/>
      <c r="TYA105" s="209"/>
      <c r="TYC105" s="208"/>
      <c r="TYH105" s="209"/>
      <c r="TYI105" s="209"/>
      <c r="TYJ105" s="209"/>
      <c r="TYK105" s="210"/>
      <c r="TYL105" s="211"/>
      <c r="TYM105" s="209"/>
      <c r="TYO105" s="208"/>
      <c r="TYT105" s="209"/>
      <c r="TYU105" s="209"/>
      <c r="TYV105" s="209"/>
      <c r="TYW105" s="210"/>
      <c r="TYX105" s="211"/>
      <c r="TYY105" s="209"/>
      <c r="TZA105" s="208"/>
      <c r="TZF105" s="209"/>
      <c r="TZG105" s="209"/>
      <c r="TZH105" s="209"/>
      <c r="TZI105" s="210"/>
      <c r="TZJ105" s="211"/>
      <c r="TZK105" s="209"/>
      <c r="TZM105" s="208"/>
      <c r="TZR105" s="209"/>
      <c r="TZS105" s="209"/>
      <c r="TZT105" s="209"/>
      <c r="TZU105" s="210"/>
      <c r="TZV105" s="211"/>
      <c r="TZW105" s="209"/>
      <c r="TZY105" s="208"/>
      <c r="UAD105" s="209"/>
      <c r="UAE105" s="209"/>
      <c r="UAF105" s="209"/>
      <c r="UAG105" s="210"/>
      <c r="UAH105" s="211"/>
      <c r="UAI105" s="209"/>
      <c r="UAK105" s="208"/>
      <c r="UAP105" s="209"/>
      <c r="UAQ105" s="209"/>
      <c r="UAR105" s="209"/>
      <c r="UAS105" s="210"/>
      <c r="UAT105" s="211"/>
      <c r="UAU105" s="209"/>
      <c r="UAW105" s="208"/>
      <c r="UBB105" s="209"/>
      <c r="UBC105" s="209"/>
      <c r="UBD105" s="209"/>
      <c r="UBE105" s="210"/>
      <c r="UBF105" s="211"/>
      <c r="UBG105" s="209"/>
      <c r="UBI105" s="208"/>
      <c r="UBN105" s="209"/>
      <c r="UBO105" s="209"/>
      <c r="UBP105" s="209"/>
      <c r="UBQ105" s="210"/>
      <c r="UBR105" s="211"/>
      <c r="UBS105" s="209"/>
      <c r="UBU105" s="208"/>
      <c r="UBZ105" s="209"/>
      <c r="UCA105" s="209"/>
      <c r="UCB105" s="209"/>
      <c r="UCC105" s="210"/>
      <c r="UCD105" s="211"/>
      <c r="UCE105" s="209"/>
      <c r="UCG105" s="208"/>
      <c r="UCL105" s="209"/>
      <c r="UCM105" s="209"/>
      <c r="UCN105" s="209"/>
      <c r="UCO105" s="210"/>
      <c r="UCP105" s="211"/>
      <c r="UCQ105" s="209"/>
      <c r="UCS105" s="208"/>
      <c r="UCX105" s="209"/>
      <c r="UCY105" s="209"/>
      <c r="UCZ105" s="209"/>
      <c r="UDA105" s="210"/>
      <c r="UDB105" s="211"/>
      <c r="UDC105" s="209"/>
      <c r="UDE105" s="208"/>
      <c r="UDJ105" s="209"/>
      <c r="UDK105" s="209"/>
      <c r="UDL105" s="209"/>
      <c r="UDM105" s="210"/>
      <c r="UDN105" s="211"/>
      <c r="UDO105" s="209"/>
      <c r="UDQ105" s="208"/>
      <c r="UDV105" s="209"/>
      <c r="UDW105" s="209"/>
      <c r="UDX105" s="209"/>
      <c r="UDY105" s="210"/>
      <c r="UDZ105" s="211"/>
      <c r="UEA105" s="209"/>
      <c r="UEC105" s="208"/>
      <c r="UEH105" s="209"/>
      <c r="UEI105" s="209"/>
      <c r="UEJ105" s="209"/>
      <c r="UEK105" s="210"/>
      <c r="UEL105" s="211"/>
      <c r="UEM105" s="209"/>
      <c r="UEO105" s="208"/>
      <c r="UET105" s="209"/>
      <c r="UEU105" s="209"/>
      <c r="UEV105" s="209"/>
      <c r="UEW105" s="210"/>
      <c r="UEX105" s="211"/>
      <c r="UEY105" s="209"/>
      <c r="UFA105" s="208"/>
      <c r="UFF105" s="209"/>
      <c r="UFG105" s="209"/>
      <c r="UFH105" s="209"/>
      <c r="UFI105" s="210"/>
      <c r="UFJ105" s="211"/>
      <c r="UFK105" s="209"/>
      <c r="UFM105" s="208"/>
      <c r="UFR105" s="209"/>
      <c r="UFS105" s="209"/>
      <c r="UFT105" s="209"/>
      <c r="UFU105" s="210"/>
      <c r="UFV105" s="211"/>
      <c r="UFW105" s="209"/>
      <c r="UFY105" s="208"/>
      <c r="UGD105" s="209"/>
      <c r="UGE105" s="209"/>
      <c r="UGF105" s="209"/>
      <c r="UGG105" s="210"/>
      <c r="UGH105" s="211"/>
      <c r="UGI105" s="209"/>
      <c r="UGK105" s="208"/>
      <c r="UGP105" s="209"/>
      <c r="UGQ105" s="209"/>
      <c r="UGR105" s="209"/>
      <c r="UGS105" s="210"/>
      <c r="UGT105" s="211"/>
      <c r="UGU105" s="209"/>
      <c r="UGW105" s="208"/>
      <c r="UHB105" s="209"/>
      <c r="UHC105" s="209"/>
      <c r="UHD105" s="209"/>
      <c r="UHE105" s="210"/>
      <c r="UHF105" s="211"/>
      <c r="UHG105" s="209"/>
      <c r="UHI105" s="208"/>
      <c r="UHN105" s="209"/>
      <c r="UHO105" s="209"/>
      <c r="UHP105" s="209"/>
      <c r="UHQ105" s="210"/>
      <c r="UHR105" s="211"/>
      <c r="UHS105" s="209"/>
      <c r="UHU105" s="208"/>
      <c r="UHZ105" s="209"/>
      <c r="UIA105" s="209"/>
      <c r="UIB105" s="209"/>
      <c r="UIC105" s="210"/>
      <c r="UID105" s="211"/>
      <c r="UIE105" s="209"/>
      <c r="UIG105" s="208"/>
      <c r="UIL105" s="209"/>
      <c r="UIM105" s="209"/>
      <c r="UIN105" s="209"/>
      <c r="UIO105" s="210"/>
      <c r="UIP105" s="211"/>
      <c r="UIQ105" s="209"/>
      <c r="UIS105" s="208"/>
      <c r="UIX105" s="209"/>
      <c r="UIY105" s="209"/>
      <c r="UIZ105" s="209"/>
      <c r="UJA105" s="210"/>
      <c r="UJB105" s="211"/>
      <c r="UJC105" s="209"/>
      <c r="UJE105" s="208"/>
      <c r="UJJ105" s="209"/>
      <c r="UJK105" s="209"/>
      <c r="UJL105" s="209"/>
      <c r="UJM105" s="210"/>
      <c r="UJN105" s="211"/>
      <c r="UJO105" s="209"/>
      <c r="UJQ105" s="208"/>
      <c r="UJV105" s="209"/>
      <c r="UJW105" s="209"/>
      <c r="UJX105" s="209"/>
      <c r="UJY105" s="210"/>
      <c r="UJZ105" s="211"/>
      <c r="UKA105" s="209"/>
      <c r="UKC105" s="208"/>
      <c r="UKH105" s="209"/>
      <c r="UKI105" s="209"/>
      <c r="UKJ105" s="209"/>
      <c r="UKK105" s="210"/>
      <c r="UKL105" s="211"/>
      <c r="UKM105" s="209"/>
      <c r="UKO105" s="208"/>
      <c r="UKT105" s="209"/>
      <c r="UKU105" s="209"/>
      <c r="UKV105" s="209"/>
      <c r="UKW105" s="210"/>
      <c r="UKX105" s="211"/>
      <c r="UKY105" s="209"/>
      <c r="ULA105" s="208"/>
      <c r="ULF105" s="209"/>
      <c r="ULG105" s="209"/>
      <c r="ULH105" s="209"/>
      <c r="ULI105" s="210"/>
      <c r="ULJ105" s="211"/>
      <c r="ULK105" s="209"/>
      <c r="ULM105" s="208"/>
      <c r="ULR105" s="209"/>
      <c r="ULS105" s="209"/>
      <c r="ULT105" s="209"/>
      <c r="ULU105" s="210"/>
      <c r="ULV105" s="211"/>
      <c r="ULW105" s="209"/>
      <c r="ULY105" s="208"/>
      <c r="UMD105" s="209"/>
      <c r="UME105" s="209"/>
      <c r="UMF105" s="209"/>
      <c r="UMG105" s="210"/>
      <c r="UMH105" s="211"/>
      <c r="UMI105" s="209"/>
      <c r="UMK105" s="208"/>
      <c r="UMP105" s="209"/>
      <c r="UMQ105" s="209"/>
      <c r="UMR105" s="209"/>
      <c r="UMS105" s="210"/>
      <c r="UMT105" s="211"/>
      <c r="UMU105" s="209"/>
      <c r="UMW105" s="208"/>
      <c r="UNB105" s="209"/>
      <c r="UNC105" s="209"/>
      <c r="UND105" s="209"/>
      <c r="UNE105" s="210"/>
      <c r="UNF105" s="211"/>
      <c r="UNG105" s="209"/>
      <c r="UNI105" s="208"/>
      <c r="UNN105" s="209"/>
      <c r="UNO105" s="209"/>
      <c r="UNP105" s="209"/>
      <c r="UNQ105" s="210"/>
      <c r="UNR105" s="211"/>
      <c r="UNS105" s="209"/>
      <c r="UNU105" s="208"/>
      <c r="UNZ105" s="209"/>
      <c r="UOA105" s="209"/>
      <c r="UOB105" s="209"/>
      <c r="UOC105" s="210"/>
      <c r="UOD105" s="211"/>
      <c r="UOE105" s="209"/>
      <c r="UOG105" s="208"/>
      <c r="UOL105" s="209"/>
      <c r="UOM105" s="209"/>
      <c r="UON105" s="209"/>
      <c r="UOO105" s="210"/>
      <c r="UOP105" s="211"/>
      <c r="UOQ105" s="209"/>
      <c r="UOS105" s="208"/>
      <c r="UOX105" s="209"/>
      <c r="UOY105" s="209"/>
      <c r="UOZ105" s="209"/>
      <c r="UPA105" s="210"/>
      <c r="UPB105" s="211"/>
      <c r="UPC105" s="209"/>
      <c r="UPE105" s="208"/>
      <c r="UPJ105" s="209"/>
      <c r="UPK105" s="209"/>
      <c r="UPL105" s="209"/>
      <c r="UPM105" s="210"/>
      <c r="UPN105" s="211"/>
      <c r="UPO105" s="209"/>
      <c r="UPQ105" s="208"/>
      <c r="UPV105" s="209"/>
      <c r="UPW105" s="209"/>
      <c r="UPX105" s="209"/>
      <c r="UPY105" s="210"/>
      <c r="UPZ105" s="211"/>
      <c r="UQA105" s="209"/>
      <c r="UQC105" s="208"/>
      <c r="UQH105" s="209"/>
      <c r="UQI105" s="209"/>
      <c r="UQJ105" s="209"/>
      <c r="UQK105" s="210"/>
      <c r="UQL105" s="211"/>
      <c r="UQM105" s="209"/>
      <c r="UQO105" s="208"/>
      <c r="UQT105" s="209"/>
      <c r="UQU105" s="209"/>
      <c r="UQV105" s="209"/>
      <c r="UQW105" s="210"/>
      <c r="UQX105" s="211"/>
      <c r="UQY105" s="209"/>
      <c r="URA105" s="208"/>
      <c r="URF105" s="209"/>
      <c r="URG105" s="209"/>
      <c r="URH105" s="209"/>
      <c r="URI105" s="210"/>
      <c r="URJ105" s="211"/>
      <c r="URK105" s="209"/>
      <c r="URM105" s="208"/>
      <c r="URR105" s="209"/>
      <c r="URS105" s="209"/>
      <c r="URT105" s="209"/>
      <c r="URU105" s="210"/>
      <c r="URV105" s="211"/>
      <c r="URW105" s="209"/>
      <c r="URY105" s="208"/>
      <c r="USD105" s="209"/>
      <c r="USE105" s="209"/>
      <c r="USF105" s="209"/>
      <c r="USG105" s="210"/>
      <c r="USH105" s="211"/>
      <c r="USI105" s="209"/>
      <c r="USK105" s="208"/>
      <c r="USP105" s="209"/>
      <c r="USQ105" s="209"/>
      <c r="USR105" s="209"/>
      <c r="USS105" s="210"/>
      <c r="UST105" s="211"/>
      <c r="USU105" s="209"/>
      <c r="USW105" s="208"/>
      <c r="UTB105" s="209"/>
      <c r="UTC105" s="209"/>
      <c r="UTD105" s="209"/>
      <c r="UTE105" s="210"/>
      <c r="UTF105" s="211"/>
      <c r="UTG105" s="209"/>
      <c r="UTI105" s="208"/>
      <c r="UTN105" s="209"/>
      <c r="UTO105" s="209"/>
      <c r="UTP105" s="209"/>
      <c r="UTQ105" s="210"/>
      <c r="UTR105" s="211"/>
      <c r="UTS105" s="209"/>
      <c r="UTU105" s="208"/>
      <c r="UTZ105" s="209"/>
      <c r="UUA105" s="209"/>
      <c r="UUB105" s="209"/>
      <c r="UUC105" s="210"/>
      <c r="UUD105" s="211"/>
      <c r="UUE105" s="209"/>
      <c r="UUG105" s="208"/>
      <c r="UUL105" s="209"/>
      <c r="UUM105" s="209"/>
      <c r="UUN105" s="209"/>
      <c r="UUO105" s="210"/>
      <c r="UUP105" s="211"/>
      <c r="UUQ105" s="209"/>
      <c r="UUS105" s="208"/>
      <c r="UUX105" s="209"/>
      <c r="UUY105" s="209"/>
      <c r="UUZ105" s="209"/>
      <c r="UVA105" s="210"/>
      <c r="UVB105" s="211"/>
      <c r="UVC105" s="209"/>
      <c r="UVE105" s="208"/>
      <c r="UVJ105" s="209"/>
      <c r="UVK105" s="209"/>
      <c r="UVL105" s="209"/>
      <c r="UVM105" s="210"/>
      <c r="UVN105" s="211"/>
      <c r="UVO105" s="209"/>
      <c r="UVQ105" s="208"/>
      <c r="UVV105" s="209"/>
      <c r="UVW105" s="209"/>
      <c r="UVX105" s="209"/>
      <c r="UVY105" s="210"/>
      <c r="UVZ105" s="211"/>
      <c r="UWA105" s="209"/>
      <c r="UWC105" s="208"/>
      <c r="UWH105" s="209"/>
      <c r="UWI105" s="209"/>
      <c r="UWJ105" s="209"/>
      <c r="UWK105" s="210"/>
      <c r="UWL105" s="211"/>
      <c r="UWM105" s="209"/>
      <c r="UWO105" s="208"/>
      <c r="UWT105" s="209"/>
      <c r="UWU105" s="209"/>
      <c r="UWV105" s="209"/>
      <c r="UWW105" s="210"/>
      <c r="UWX105" s="211"/>
      <c r="UWY105" s="209"/>
      <c r="UXA105" s="208"/>
      <c r="UXF105" s="209"/>
      <c r="UXG105" s="209"/>
      <c r="UXH105" s="209"/>
      <c r="UXI105" s="210"/>
      <c r="UXJ105" s="211"/>
      <c r="UXK105" s="209"/>
      <c r="UXM105" s="208"/>
      <c r="UXR105" s="209"/>
      <c r="UXS105" s="209"/>
      <c r="UXT105" s="209"/>
      <c r="UXU105" s="210"/>
      <c r="UXV105" s="211"/>
      <c r="UXW105" s="209"/>
      <c r="UXY105" s="208"/>
      <c r="UYD105" s="209"/>
      <c r="UYE105" s="209"/>
      <c r="UYF105" s="209"/>
      <c r="UYG105" s="210"/>
      <c r="UYH105" s="211"/>
      <c r="UYI105" s="209"/>
      <c r="UYK105" s="208"/>
      <c r="UYP105" s="209"/>
      <c r="UYQ105" s="209"/>
      <c r="UYR105" s="209"/>
      <c r="UYS105" s="210"/>
      <c r="UYT105" s="211"/>
      <c r="UYU105" s="209"/>
      <c r="UYW105" s="208"/>
      <c r="UZB105" s="209"/>
      <c r="UZC105" s="209"/>
      <c r="UZD105" s="209"/>
      <c r="UZE105" s="210"/>
      <c r="UZF105" s="211"/>
      <c r="UZG105" s="209"/>
      <c r="UZI105" s="208"/>
      <c r="UZN105" s="209"/>
      <c r="UZO105" s="209"/>
      <c r="UZP105" s="209"/>
      <c r="UZQ105" s="210"/>
      <c r="UZR105" s="211"/>
      <c r="UZS105" s="209"/>
      <c r="UZU105" s="208"/>
      <c r="UZZ105" s="209"/>
      <c r="VAA105" s="209"/>
      <c r="VAB105" s="209"/>
      <c r="VAC105" s="210"/>
      <c r="VAD105" s="211"/>
      <c r="VAE105" s="209"/>
      <c r="VAG105" s="208"/>
      <c r="VAL105" s="209"/>
      <c r="VAM105" s="209"/>
      <c r="VAN105" s="209"/>
      <c r="VAO105" s="210"/>
      <c r="VAP105" s="211"/>
      <c r="VAQ105" s="209"/>
      <c r="VAS105" s="208"/>
      <c r="VAX105" s="209"/>
      <c r="VAY105" s="209"/>
      <c r="VAZ105" s="209"/>
      <c r="VBA105" s="210"/>
      <c r="VBB105" s="211"/>
      <c r="VBC105" s="209"/>
      <c r="VBE105" s="208"/>
      <c r="VBJ105" s="209"/>
      <c r="VBK105" s="209"/>
      <c r="VBL105" s="209"/>
      <c r="VBM105" s="210"/>
      <c r="VBN105" s="211"/>
      <c r="VBO105" s="209"/>
      <c r="VBQ105" s="208"/>
      <c r="VBV105" s="209"/>
      <c r="VBW105" s="209"/>
      <c r="VBX105" s="209"/>
      <c r="VBY105" s="210"/>
      <c r="VBZ105" s="211"/>
      <c r="VCA105" s="209"/>
      <c r="VCC105" s="208"/>
      <c r="VCH105" s="209"/>
      <c r="VCI105" s="209"/>
      <c r="VCJ105" s="209"/>
      <c r="VCK105" s="210"/>
      <c r="VCL105" s="211"/>
      <c r="VCM105" s="209"/>
      <c r="VCO105" s="208"/>
      <c r="VCT105" s="209"/>
      <c r="VCU105" s="209"/>
      <c r="VCV105" s="209"/>
      <c r="VCW105" s="210"/>
      <c r="VCX105" s="211"/>
      <c r="VCY105" s="209"/>
      <c r="VDA105" s="208"/>
      <c r="VDF105" s="209"/>
      <c r="VDG105" s="209"/>
      <c r="VDH105" s="209"/>
      <c r="VDI105" s="210"/>
      <c r="VDJ105" s="211"/>
      <c r="VDK105" s="209"/>
      <c r="VDM105" s="208"/>
      <c r="VDR105" s="209"/>
      <c r="VDS105" s="209"/>
      <c r="VDT105" s="209"/>
      <c r="VDU105" s="210"/>
      <c r="VDV105" s="211"/>
      <c r="VDW105" s="209"/>
      <c r="VDY105" s="208"/>
      <c r="VED105" s="209"/>
      <c r="VEE105" s="209"/>
      <c r="VEF105" s="209"/>
      <c r="VEG105" s="210"/>
      <c r="VEH105" s="211"/>
      <c r="VEI105" s="209"/>
      <c r="VEK105" s="208"/>
      <c r="VEP105" s="209"/>
      <c r="VEQ105" s="209"/>
      <c r="VER105" s="209"/>
      <c r="VES105" s="210"/>
      <c r="VET105" s="211"/>
      <c r="VEU105" s="209"/>
      <c r="VEW105" s="208"/>
      <c r="VFB105" s="209"/>
      <c r="VFC105" s="209"/>
      <c r="VFD105" s="209"/>
      <c r="VFE105" s="210"/>
      <c r="VFF105" s="211"/>
      <c r="VFG105" s="209"/>
      <c r="VFI105" s="208"/>
      <c r="VFN105" s="209"/>
      <c r="VFO105" s="209"/>
      <c r="VFP105" s="209"/>
      <c r="VFQ105" s="210"/>
      <c r="VFR105" s="211"/>
      <c r="VFS105" s="209"/>
      <c r="VFU105" s="208"/>
      <c r="VFZ105" s="209"/>
      <c r="VGA105" s="209"/>
      <c r="VGB105" s="209"/>
      <c r="VGC105" s="210"/>
      <c r="VGD105" s="211"/>
      <c r="VGE105" s="209"/>
      <c r="VGG105" s="208"/>
      <c r="VGL105" s="209"/>
      <c r="VGM105" s="209"/>
      <c r="VGN105" s="209"/>
      <c r="VGO105" s="210"/>
      <c r="VGP105" s="211"/>
      <c r="VGQ105" s="209"/>
      <c r="VGS105" s="208"/>
      <c r="VGX105" s="209"/>
      <c r="VGY105" s="209"/>
      <c r="VGZ105" s="209"/>
      <c r="VHA105" s="210"/>
      <c r="VHB105" s="211"/>
      <c r="VHC105" s="209"/>
      <c r="VHE105" s="208"/>
      <c r="VHJ105" s="209"/>
      <c r="VHK105" s="209"/>
      <c r="VHL105" s="209"/>
      <c r="VHM105" s="210"/>
      <c r="VHN105" s="211"/>
      <c r="VHO105" s="209"/>
      <c r="VHQ105" s="208"/>
      <c r="VHV105" s="209"/>
      <c r="VHW105" s="209"/>
      <c r="VHX105" s="209"/>
      <c r="VHY105" s="210"/>
      <c r="VHZ105" s="211"/>
      <c r="VIA105" s="209"/>
      <c r="VIC105" s="208"/>
      <c r="VIH105" s="209"/>
      <c r="VII105" s="209"/>
      <c r="VIJ105" s="209"/>
      <c r="VIK105" s="210"/>
      <c r="VIL105" s="211"/>
      <c r="VIM105" s="209"/>
      <c r="VIO105" s="208"/>
      <c r="VIT105" s="209"/>
      <c r="VIU105" s="209"/>
      <c r="VIV105" s="209"/>
      <c r="VIW105" s="210"/>
      <c r="VIX105" s="211"/>
      <c r="VIY105" s="209"/>
      <c r="VJA105" s="208"/>
      <c r="VJF105" s="209"/>
      <c r="VJG105" s="209"/>
      <c r="VJH105" s="209"/>
      <c r="VJI105" s="210"/>
      <c r="VJJ105" s="211"/>
      <c r="VJK105" s="209"/>
      <c r="VJM105" s="208"/>
      <c r="VJR105" s="209"/>
      <c r="VJS105" s="209"/>
      <c r="VJT105" s="209"/>
      <c r="VJU105" s="210"/>
      <c r="VJV105" s="211"/>
      <c r="VJW105" s="209"/>
      <c r="VJY105" s="208"/>
      <c r="VKD105" s="209"/>
      <c r="VKE105" s="209"/>
      <c r="VKF105" s="209"/>
      <c r="VKG105" s="210"/>
      <c r="VKH105" s="211"/>
      <c r="VKI105" s="209"/>
      <c r="VKK105" s="208"/>
      <c r="VKP105" s="209"/>
      <c r="VKQ105" s="209"/>
      <c r="VKR105" s="209"/>
      <c r="VKS105" s="210"/>
      <c r="VKT105" s="211"/>
      <c r="VKU105" s="209"/>
      <c r="VKW105" s="208"/>
      <c r="VLB105" s="209"/>
      <c r="VLC105" s="209"/>
      <c r="VLD105" s="209"/>
      <c r="VLE105" s="210"/>
      <c r="VLF105" s="211"/>
      <c r="VLG105" s="209"/>
      <c r="VLI105" s="208"/>
      <c r="VLN105" s="209"/>
      <c r="VLO105" s="209"/>
      <c r="VLP105" s="209"/>
      <c r="VLQ105" s="210"/>
      <c r="VLR105" s="211"/>
      <c r="VLS105" s="209"/>
      <c r="VLU105" s="208"/>
      <c r="VLZ105" s="209"/>
      <c r="VMA105" s="209"/>
      <c r="VMB105" s="209"/>
      <c r="VMC105" s="210"/>
      <c r="VMD105" s="211"/>
      <c r="VME105" s="209"/>
      <c r="VMG105" s="208"/>
      <c r="VML105" s="209"/>
      <c r="VMM105" s="209"/>
      <c r="VMN105" s="209"/>
      <c r="VMO105" s="210"/>
      <c r="VMP105" s="211"/>
      <c r="VMQ105" s="209"/>
      <c r="VMS105" s="208"/>
      <c r="VMX105" s="209"/>
      <c r="VMY105" s="209"/>
      <c r="VMZ105" s="209"/>
      <c r="VNA105" s="210"/>
      <c r="VNB105" s="211"/>
      <c r="VNC105" s="209"/>
      <c r="VNE105" s="208"/>
      <c r="VNJ105" s="209"/>
      <c r="VNK105" s="209"/>
      <c r="VNL105" s="209"/>
      <c r="VNM105" s="210"/>
      <c r="VNN105" s="211"/>
      <c r="VNO105" s="209"/>
      <c r="VNQ105" s="208"/>
      <c r="VNV105" s="209"/>
      <c r="VNW105" s="209"/>
      <c r="VNX105" s="209"/>
      <c r="VNY105" s="210"/>
      <c r="VNZ105" s="211"/>
      <c r="VOA105" s="209"/>
      <c r="VOC105" s="208"/>
      <c r="VOH105" s="209"/>
      <c r="VOI105" s="209"/>
      <c r="VOJ105" s="209"/>
      <c r="VOK105" s="210"/>
      <c r="VOL105" s="211"/>
      <c r="VOM105" s="209"/>
      <c r="VOO105" s="208"/>
      <c r="VOT105" s="209"/>
      <c r="VOU105" s="209"/>
      <c r="VOV105" s="209"/>
      <c r="VOW105" s="210"/>
      <c r="VOX105" s="211"/>
      <c r="VOY105" s="209"/>
      <c r="VPA105" s="208"/>
      <c r="VPF105" s="209"/>
      <c r="VPG105" s="209"/>
      <c r="VPH105" s="209"/>
      <c r="VPI105" s="210"/>
      <c r="VPJ105" s="211"/>
      <c r="VPK105" s="209"/>
      <c r="VPM105" s="208"/>
      <c r="VPR105" s="209"/>
      <c r="VPS105" s="209"/>
      <c r="VPT105" s="209"/>
      <c r="VPU105" s="210"/>
      <c r="VPV105" s="211"/>
      <c r="VPW105" s="209"/>
      <c r="VPY105" s="208"/>
      <c r="VQD105" s="209"/>
      <c r="VQE105" s="209"/>
      <c r="VQF105" s="209"/>
      <c r="VQG105" s="210"/>
      <c r="VQH105" s="211"/>
      <c r="VQI105" s="209"/>
      <c r="VQK105" s="208"/>
      <c r="VQP105" s="209"/>
      <c r="VQQ105" s="209"/>
      <c r="VQR105" s="209"/>
      <c r="VQS105" s="210"/>
      <c r="VQT105" s="211"/>
      <c r="VQU105" s="209"/>
      <c r="VQW105" s="208"/>
      <c r="VRB105" s="209"/>
      <c r="VRC105" s="209"/>
      <c r="VRD105" s="209"/>
      <c r="VRE105" s="210"/>
      <c r="VRF105" s="211"/>
      <c r="VRG105" s="209"/>
      <c r="VRI105" s="208"/>
      <c r="VRN105" s="209"/>
      <c r="VRO105" s="209"/>
      <c r="VRP105" s="209"/>
      <c r="VRQ105" s="210"/>
      <c r="VRR105" s="211"/>
      <c r="VRS105" s="209"/>
      <c r="VRU105" s="208"/>
      <c r="VRZ105" s="209"/>
      <c r="VSA105" s="209"/>
      <c r="VSB105" s="209"/>
      <c r="VSC105" s="210"/>
      <c r="VSD105" s="211"/>
      <c r="VSE105" s="209"/>
      <c r="VSG105" s="208"/>
      <c r="VSL105" s="209"/>
      <c r="VSM105" s="209"/>
      <c r="VSN105" s="209"/>
      <c r="VSO105" s="210"/>
      <c r="VSP105" s="211"/>
      <c r="VSQ105" s="209"/>
      <c r="VSS105" s="208"/>
      <c r="VSX105" s="209"/>
      <c r="VSY105" s="209"/>
      <c r="VSZ105" s="209"/>
      <c r="VTA105" s="210"/>
      <c r="VTB105" s="211"/>
      <c r="VTC105" s="209"/>
      <c r="VTE105" s="208"/>
      <c r="VTJ105" s="209"/>
      <c r="VTK105" s="209"/>
      <c r="VTL105" s="209"/>
      <c r="VTM105" s="210"/>
      <c r="VTN105" s="211"/>
      <c r="VTO105" s="209"/>
      <c r="VTQ105" s="208"/>
      <c r="VTV105" s="209"/>
      <c r="VTW105" s="209"/>
      <c r="VTX105" s="209"/>
      <c r="VTY105" s="210"/>
      <c r="VTZ105" s="211"/>
      <c r="VUA105" s="209"/>
      <c r="VUC105" s="208"/>
      <c r="VUH105" s="209"/>
      <c r="VUI105" s="209"/>
      <c r="VUJ105" s="209"/>
      <c r="VUK105" s="210"/>
      <c r="VUL105" s="211"/>
      <c r="VUM105" s="209"/>
      <c r="VUO105" s="208"/>
      <c r="VUT105" s="209"/>
      <c r="VUU105" s="209"/>
      <c r="VUV105" s="209"/>
      <c r="VUW105" s="210"/>
      <c r="VUX105" s="211"/>
      <c r="VUY105" s="209"/>
      <c r="VVA105" s="208"/>
      <c r="VVF105" s="209"/>
      <c r="VVG105" s="209"/>
      <c r="VVH105" s="209"/>
      <c r="VVI105" s="210"/>
      <c r="VVJ105" s="211"/>
      <c r="VVK105" s="209"/>
      <c r="VVM105" s="208"/>
      <c r="VVR105" s="209"/>
      <c r="VVS105" s="209"/>
      <c r="VVT105" s="209"/>
      <c r="VVU105" s="210"/>
      <c r="VVV105" s="211"/>
      <c r="VVW105" s="209"/>
      <c r="VVY105" s="208"/>
      <c r="VWD105" s="209"/>
      <c r="VWE105" s="209"/>
      <c r="VWF105" s="209"/>
      <c r="VWG105" s="210"/>
      <c r="VWH105" s="211"/>
      <c r="VWI105" s="209"/>
      <c r="VWK105" s="208"/>
      <c r="VWP105" s="209"/>
      <c r="VWQ105" s="209"/>
      <c r="VWR105" s="209"/>
      <c r="VWS105" s="210"/>
      <c r="VWT105" s="211"/>
      <c r="VWU105" s="209"/>
      <c r="VWW105" s="208"/>
      <c r="VXB105" s="209"/>
      <c r="VXC105" s="209"/>
      <c r="VXD105" s="209"/>
      <c r="VXE105" s="210"/>
      <c r="VXF105" s="211"/>
      <c r="VXG105" s="209"/>
      <c r="VXI105" s="208"/>
      <c r="VXN105" s="209"/>
      <c r="VXO105" s="209"/>
      <c r="VXP105" s="209"/>
      <c r="VXQ105" s="210"/>
      <c r="VXR105" s="211"/>
      <c r="VXS105" s="209"/>
      <c r="VXU105" s="208"/>
      <c r="VXZ105" s="209"/>
      <c r="VYA105" s="209"/>
      <c r="VYB105" s="209"/>
      <c r="VYC105" s="210"/>
      <c r="VYD105" s="211"/>
      <c r="VYE105" s="209"/>
      <c r="VYG105" s="208"/>
      <c r="VYL105" s="209"/>
      <c r="VYM105" s="209"/>
      <c r="VYN105" s="209"/>
      <c r="VYO105" s="210"/>
      <c r="VYP105" s="211"/>
      <c r="VYQ105" s="209"/>
      <c r="VYS105" s="208"/>
      <c r="VYX105" s="209"/>
      <c r="VYY105" s="209"/>
      <c r="VYZ105" s="209"/>
      <c r="VZA105" s="210"/>
      <c r="VZB105" s="211"/>
      <c r="VZC105" s="209"/>
      <c r="VZE105" s="208"/>
      <c r="VZJ105" s="209"/>
      <c r="VZK105" s="209"/>
      <c r="VZL105" s="209"/>
      <c r="VZM105" s="210"/>
      <c r="VZN105" s="211"/>
      <c r="VZO105" s="209"/>
      <c r="VZQ105" s="208"/>
      <c r="VZV105" s="209"/>
      <c r="VZW105" s="209"/>
      <c r="VZX105" s="209"/>
      <c r="VZY105" s="210"/>
      <c r="VZZ105" s="211"/>
      <c r="WAA105" s="209"/>
      <c r="WAC105" s="208"/>
      <c r="WAH105" s="209"/>
      <c r="WAI105" s="209"/>
      <c r="WAJ105" s="209"/>
      <c r="WAK105" s="210"/>
      <c r="WAL105" s="211"/>
      <c r="WAM105" s="209"/>
      <c r="WAO105" s="208"/>
      <c r="WAT105" s="209"/>
      <c r="WAU105" s="209"/>
      <c r="WAV105" s="209"/>
      <c r="WAW105" s="210"/>
      <c r="WAX105" s="211"/>
      <c r="WAY105" s="209"/>
      <c r="WBA105" s="208"/>
      <c r="WBF105" s="209"/>
      <c r="WBG105" s="209"/>
      <c r="WBH105" s="209"/>
      <c r="WBI105" s="210"/>
      <c r="WBJ105" s="211"/>
      <c r="WBK105" s="209"/>
      <c r="WBM105" s="208"/>
      <c r="WBR105" s="209"/>
      <c r="WBS105" s="209"/>
      <c r="WBT105" s="209"/>
      <c r="WBU105" s="210"/>
      <c r="WBV105" s="211"/>
      <c r="WBW105" s="209"/>
      <c r="WBY105" s="208"/>
      <c r="WCD105" s="209"/>
      <c r="WCE105" s="209"/>
      <c r="WCF105" s="209"/>
      <c r="WCG105" s="210"/>
      <c r="WCH105" s="211"/>
      <c r="WCI105" s="209"/>
      <c r="WCK105" s="208"/>
      <c r="WCP105" s="209"/>
      <c r="WCQ105" s="209"/>
      <c r="WCR105" s="209"/>
      <c r="WCS105" s="210"/>
      <c r="WCT105" s="211"/>
      <c r="WCU105" s="209"/>
      <c r="WCW105" s="208"/>
      <c r="WDB105" s="209"/>
      <c r="WDC105" s="209"/>
      <c r="WDD105" s="209"/>
      <c r="WDE105" s="210"/>
      <c r="WDF105" s="211"/>
      <c r="WDG105" s="209"/>
      <c r="WDI105" s="208"/>
      <c r="WDN105" s="209"/>
      <c r="WDO105" s="209"/>
      <c r="WDP105" s="209"/>
      <c r="WDQ105" s="210"/>
      <c r="WDR105" s="211"/>
      <c r="WDS105" s="209"/>
      <c r="WDU105" s="208"/>
      <c r="WDZ105" s="209"/>
      <c r="WEA105" s="209"/>
      <c r="WEB105" s="209"/>
      <c r="WEC105" s="210"/>
      <c r="WED105" s="211"/>
      <c r="WEE105" s="209"/>
      <c r="WEG105" s="208"/>
      <c r="WEL105" s="209"/>
      <c r="WEM105" s="209"/>
      <c r="WEN105" s="209"/>
      <c r="WEO105" s="210"/>
      <c r="WEP105" s="211"/>
      <c r="WEQ105" s="209"/>
      <c r="WES105" s="208"/>
      <c r="WEX105" s="209"/>
      <c r="WEY105" s="209"/>
      <c r="WEZ105" s="209"/>
      <c r="WFA105" s="210"/>
      <c r="WFB105" s="211"/>
      <c r="WFC105" s="209"/>
      <c r="WFE105" s="208"/>
      <c r="WFJ105" s="209"/>
      <c r="WFK105" s="209"/>
      <c r="WFL105" s="209"/>
      <c r="WFM105" s="210"/>
      <c r="WFN105" s="211"/>
      <c r="WFO105" s="209"/>
      <c r="WFQ105" s="208"/>
      <c r="WFV105" s="209"/>
      <c r="WFW105" s="209"/>
      <c r="WFX105" s="209"/>
      <c r="WFY105" s="210"/>
      <c r="WFZ105" s="211"/>
      <c r="WGA105" s="209"/>
      <c r="WGC105" s="208"/>
      <c r="WGH105" s="209"/>
      <c r="WGI105" s="209"/>
      <c r="WGJ105" s="209"/>
      <c r="WGK105" s="210"/>
      <c r="WGL105" s="211"/>
      <c r="WGM105" s="209"/>
      <c r="WGO105" s="208"/>
      <c r="WGT105" s="209"/>
      <c r="WGU105" s="209"/>
      <c r="WGV105" s="209"/>
      <c r="WGW105" s="210"/>
      <c r="WGX105" s="211"/>
      <c r="WGY105" s="209"/>
      <c r="WHA105" s="208"/>
      <c r="WHF105" s="209"/>
      <c r="WHG105" s="209"/>
      <c r="WHH105" s="209"/>
      <c r="WHI105" s="210"/>
      <c r="WHJ105" s="211"/>
      <c r="WHK105" s="209"/>
      <c r="WHM105" s="208"/>
      <c r="WHR105" s="209"/>
      <c r="WHS105" s="209"/>
      <c r="WHT105" s="209"/>
      <c r="WHU105" s="210"/>
      <c r="WHV105" s="211"/>
      <c r="WHW105" s="209"/>
      <c r="WHY105" s="208"/>
      <c r="WID105" s="209"/>
      <c r="WIE105" s="209"/>
      <c r="WIF105" s="209"/>
      <c r="WIG105" s="210"/>
      <c r="WIH105" s="211"/>
      <c r="WII105" s="209"/>
      <c r="WIK105" s="208"/>
      <c r="WIP105" s="209"/>
      <c r="WIQ105" s="209"/>
      <c r="WIR105" s="209"/>
      <c r="WIS105" s="210"/>
      <c r="WIT105" s="211"/>
      <c r="WIU105" s="209"/>
      <c r="WIW105" s="208"/>
      <c r="WJB105" s="209"/>
      <c r="WJC105" s="209"/>
      <c r="WJD105" s="209"/>
      <c r="WJE105" s="210"/>
      <c r="WJF105" s="211"/>
      <c r="WJG105" s="209"/>
      <c r="WJI105" s="208"/>
      <c r="WJN105" s="209"/>
      <c r="WJO105" s="209"/>
      <c r="WJP105" s="209"/>
      <c r="WJQ105" s="210"/>
      <c r="WJR105" s="211"/>
      <c r="WJS105" s="209"/>
      <c r="WJU105" s="208"/>
      <c r="WJZ105" s="209"/>
      <c r="WKA105" s="209"/>
      <c r="WKB105" s="209"/>
      <c r="WKC105" s="210"/>
      <c r="WKD105" s="211"/>
      <c r="WKE105" s="209"/>
      <c r="WKG105" s="208"/>
      <c r="WKL105" s="209"/>
      <c r="WKM105" s="209"/>
      <c r="WKN105" s="209"/>
      <c r="WKO105" s="210"/>
      <c r="WKP105" s="211"/>
      <c r="WKQ105" s="209"/>
      <c r="WKS105" s="208"/>
      <c r="WKX105" s="209"/>
      <c r="WKY105" s="209"/>
      <c r="WKZ105" s="209"/>
      <c r="WLA105" s="210"/>
      <c r="WLB105" s="211"/>
      <c r="WLC105" s="209"/>
      <c r="WLE105" s="208"/>
      <c r="WLJ105" s="209"/>
      <c r="WLK105" s="209"/>
      <c r="WLL105" s="209"/>
      <c r="WLM105" s="210"/>
      <c r="WLN105" s="211"/>
      <c r="WLO105" s="209"/>
      <c r="WLQ105" s="208"/>
      <c r="WLV105" s="209"/>
      <c r="WLW105" s="209"/>
      <c r="WLX105" s="209"/>
      <c r="WLY105" s="210"/>
      <c r="WLZ105" s="211"/>
      <c r="WMA105" s="209"/>
      <c r="WMC105" s="208"/>
      <c r="WMH105" s="209"/>
      <c r="WMI105" s="209"/>
      <c r="WMJ105" s="209"/>
      <c r="WMK105" s="210"/>
      <c r="WML105" s="211"/>
      <c r="WMM105" s="209"/>
      <c r="WMO105" s="208"/>
      <c r="WMT105" s="209"/>
      <c r="WMU105" s="209"/>
      <c r="WMV105" s="209"/>
      <c r="WMW105" s="210"/>
      <c r="WMX105" s="211"/>
      <c r="WMY105" s="209"/>
      <c r="WNA105" s="208"/>
      <c r="WNF105" s="209"/>
      <c r="WNG105" s="209"/>
      <c r="WNH105" s="209"/>
      <c r="WNI105" s="210"/>
      <c r="WNJ105" s="211"/>
      <c r="WNK105" s="209"/>
      <c r="WNM105" s="208"/>
      <c r="WNR105" s="209"/>
      <c r="WNS105" s="209"/>
      <c r="WNT105" s="209"/>
      <c r="WNU105" s="210"/>
      <c r="WNV105" s="211"/>
      <c r="WNW105" s="209"/>
      <c r="WNY105" s="208"/>
      <c r="WOD105" s="209"/>
      <c r="WOE105" s="209"/>
      <c r="WOF105" s="209"/>
      <c r="WOG105" s="210"/>
      <c r="WOH105" s="211"/>
      <c r="WOI105" s="209"/>
      <c r="WOK105" s="208"/>
      <c r="WOP105" s="209"/>
      <c r="WOQ105" s="209"/>
      <c r="WOR105" s="209"/>
      <c r="WOS105" s="210"/>
      <c r="WOT105" s="211"/>
      <c r="WOU105" s="209"/>
      <c r="WOW105" s="208"/>
      <c r="WPB105" s="209"/>
      <c r="WPC105" s="209"/>
      <c r="WPD105" s="209"/>
      <c r="WPE105" s="210"/>
      <c r="WPF105" s="211"/>
      <c r="WPG105" s="209"/>
      <c r="WPI105" s="208"/>
      <c r="WPN105" s="209"/>
      <c r="WPO105" s="209"/>
      <c r="WPP105" s="209"/>
      <c r="WPQ105" s="210"/>
      <c r="WPR105" s="211"/>
      <c r="WPS105" s="209"/>
      <c r="WPU105" s="208"/>
      <c r="WPZ105" s="209"/>
      <c r="WQA105" s="209"/>
      <c r="WQB105" s="209"/>
      <c r="WQC105" s="210"/>
      <c r="WQD105" s="211"/>
      <c r="WQE105" s="209"/>
      <c r="WQG105" s="208"/>
      <c r="WQL105" s="209"/>
      <c r="WQM105" s="209"/>
      <c r="WQN105" s="209"/>
      <c r="WQO105" s="210"/>
      <c r="WQP105" s="211"/>
      <c r="WQQ105" s="209"/>
      <c r="WQS105" s="208"/>
      <c r="WQX105" s="209"/>
      <c r="WQY105" s="209"/>
      <c r="WQZ105" s="209"/>
      <c r="WRA105" s="210"/>
      <c r="WRB105" s="211"/>
      <c r="WRC105" s="209"/>
      <c r="WRE105" s="208"/>
      <c r="WRJ105" s="209"/>
      <c r="WRK105" s="209"/>
      <c r="WRL105" s="209"/>
      <c r="WRM105" s="210"/>
      <c r="WRN105" s="211"/>
      <c r="WRO105" s="209"/>
      <c r="WRQ105" s="208"/>
      <c r="WRV105" s="209"/>
      <c r="WRW105" s="209"/>
      <c r="WRX105" s="209"/>
      <c r="WRY105" s="210"/>
      <c r="WRZ105" s="211"/>
      <c r="WSA105" s="209"/>
      <c r="WSC105" s="208"/>
      <c r="WSH105" s="209"/>
      <c r="WSI105" s="209"/>
      <c r="WSJ105" s="209"/>
      <c r="WSK105" s="210"/>
      <c r="WSL105" s="211"/>
      <c r="WSM105" s="209"/>
      <c r="WSO105" s="208"/>
      <c r="WST105" s="209"/>
      <c r="WSU105" s="209"/>
      <c r="WSV105" s="209"/>
      <c r="WSW105" s="210"/>
      <c r="WSX105" s="211"/>
      <c r="WSY105" s="209"/>
      <c r="WTA105" s="208"/>
      <c r="WTF105" s="209"/>
      <c r="WTG105" s="209"/>
      <c r="WTH105" s="209"/>
      <c r="WTI105" s="210"/>
      <c r="WTJ105" s="211"/>
      <c r="WTK105" s="209"/>
      <c r="WTM105" s="208"/>
      <c r="WTR105" s="209"/>
      <c r="WTS105" s="209"/>
      <c r="WTT105" s="209"/>
      <c r="WTU105" s="210"/>
      <c r="WTV105" s="211"/>
      <c r="WTW105" s="209"/>
      <c r="WTY105" s="208"/>
      <c r="WUD105" s="209"/>
      <c r="WUE105" s="209"/>
      <c r="WUF105" s="209"/>
      <c r="WUG105" s="210"/>
      <c r="WUH105" s="211"/>
      <c r="WUI105" s="209"/>
      <c r="WUK105" s="208"/>
      <c r="WUP105" s="209"/>
      <c r="WUQ105" s="209"/>
      <c r="WUR105" s="209"/>
      <c r="WUS105" s="210"/>
      <c r="WUT105" s="211"/>
      <c r="WUU105" s="209"/>
      <c r="WUW105" s="208"/>
      <c r="WVB105" s="209"/>
      <c r="WVC105" s="209"/>
      <c r="WVD105" s="209"/>
      <c r="WVE105" s="210"/>
      <c r="WVF105" s="211"/>
      <c r="WVG105" s="209"/>
      <c r="WVI105" s="208"/>
      <c r="WVN105" s="209"/>
      <c r="WVO105" s="209"/>
      <c r="WVP105" s="209"/>
      <c r="WVQ105" s="210"/>
      <c r="WVR105" s="211"/>
      <c r="WVS105" s="209"/>
      <c r="WVU105" s="208"/>
      <c r="WVZ105" s="209"/>
      <c r="WWA105" s="209"/>
      <c r="WWB105" s="209"/>
      <c r="WWC105" s="210"/>
      <c r="WWD105" s="211"/>
      <c r="WWE105" s="209"/>
      <c r="WWG105" s="208"/>
      <c r="WWL105" s="209"/>
      <c r="WWM105" s="209"/>
      <c r="WWN105" s="209"/>
      <c r="WWO105" s="210"/>
      <c r="WWP105" s="211"/>
      <c r="WWQ105" s="209"/>
      <c r="WWS105" s="208"/>
      <c r="WWX105" s="209"/>
      <c r="WWY105" s="209"/>
      <c r="WWZ105" s="209"/>
      <c r="WXA105" s="210"/>
      <c r="WXB105" s="211"/>
      <c r="WXC105" s="209"/>
      <c r="WXE105" s="208"/>
      <c r="WXJ105" s="209"/>
      <c r="WXK105" s="209"/>
      <c r="WXL105" s="209"/>
      <c r="WXM105" s="210"/>
      <c r="WXN105" s="211"/>
      <c r="WXO105" s="209"/>
      <c r="WXQ105" s="208"/>
      <c r="WXV105" s="209"/>
      <c r="WXW105" s="209"/>
      <c r="WXX105" s="209"/>
      <c r="WXY105" s="210"/>
      <c r="WXZ105" s="211"/>
      <c r="WYA105" s="209"/>
      <c r="WYC105" s="208"/>
      <c r="WYH105" s="209"/>
      <c r="WYI105" s="209"/>
      <c r="WYJ105" s="209"/>
      <c r="WYK105" s="210"/>
      <c r="WYL105" s="211"/>
      <c r="WYM105" s="209"/>
      <c r="WYO105" s="208"/>
      <c r="WYT105" s="209"/>
      <c r="WYU105" s="209"/>
      <c r="WYV105" s="209"/>
      <c r="WYW105" s="210"/>
      <c r="WYX105" s="211"/>
      <c r="WYY105" s="209"/>
      <c r="WZA105" s="208"/>
      <c r="WZF105" s="209"/>
      <c r="WZG105" s="209"/>
      <c r="WZH105" s="209"/>
      <c r="WZI105" s="210"/>
      <c r="WZJ105" s="211"/>
      <c r="WZK105" s="209"/>
      <c r="WZM105" s="208"/>
      <c r="WZR105" s="209"/>
      <c r="WZS105" s="209"/>
      <c r="WZT105" s="209"/>
      <c r="WZU105" s="210"/>
      <c r="WZV105" s="211"/>
      <c r="WZW105" s="209"/>
      <c r="WZY105" s="208"/>
      <c r="XAD105" s="209"/>
      <c r="XAE105" s="209"/>
      <c r="XAF105" s="209"/>
      <c r="XAG105" s="210"/>
      <c r="XAH105" s="211"/>
      <c r="XAI105" s="209"/>
      <c r="XAK105" s="208"/>
      <c r="XAP105" s="209"/>
      <c r="XAQ105" s="209"/>
      <c r="XAR105" s="209"/>
      <c r="XAS105" s="210"/>
      <c r="XAT105" s="211"/>
      <c r="XAU105" s="209"/>
      <c r="XAW105" s="208"/>
      <c r="XBB105" s="209"/>
      <c r="XBC105" s="209"/>
      <c r="XBD105" s="209"/>
      <c r="XBE105" s="210"/>
      <c r="XBF105" s="211"/>
      <c r="XBG105" s="209"/>
      <c r="XBI105" s="208"/>
      <c r="XBN105" s="209"/>
      <c r="XBO105" s="209"/>
      <c r="XBP105" s="209"/>
      <c r="XBQ105" s="210"/>
      <c r="XBR105" s="211"/>
      <c r="XBS105" s="209"/>
      <c r="XBU105" s="208"/>
      <c r="XBZ105" s="209"/>
      <c r="XCA105" s="209"/>
      <c r="XCB105" s="209"/>
      <c r="XCC105" s="210"/>
      <c r="XCD105" s="211"/>
      <c r="XCE105" s="209"/>
      <c r="XCG105" s="208"/>
      <c r="XCL105" s="209"/>
      <c r="XCM105" s="209"/>
      <c r="XCN105" s="209"/>
      <c r="XCO105" s="210"/>
      <c r="XCP105" s="211"/>
      <c r="XCQ105" s="209"/>
      <c r="XCS105" s="208"/>
      <c r="XCX105" s="209"/>
      <c r="XCY105" s="209"/>
      <c r="XCZ105" s="209"/>
      <c r="XDA105" s="210"/>
      <c r="XDB105" s="211"/>
      <c r="XDC105" s="209"/>
      <c r="XDE105" s="208"/>
      <c r="XDJ105" s="209"/>
      <c r="XDK105" s="209"/>
      <c r="XDL105" s="209"/>
      <c r="XDM105" s="210"/>
      <c r="XDN105" s="211"/>
      <c r="XDO105" s="209"/>
      <c r="XDQ105" s="208"/>
      <c r="XDV105" s="209"/>
      <c r="XDW105" s="209"/>
      <c r="XDX105" s="209"/>
      <c r="XDY105" s="210"/>
      <c r="XDZ105" s="211"/>
      <c r="XEA105" s="209"/>
      <c r="XEC105" s="208"/>
      <c r="XEH105" s="209"/>
      <c r="XEI105" s="209"/>
      <c r="XEJ105" s="209"/>
      <c r="XEK105" s="210"/>
      <c r="XEL105" s="211"/>
      <c r="XEM105" s="209"/>
      <c r="XEO105" s="208"/>
      <c r="XET105" s="209"/>
      <c r="XEU105" s="209"/>
      <c r="XEV105" s="209"/>
      <c r="XEW105" s="210"/>
      <c r="XEX105" s="211"/>
      <c r="XEY105" s="209"/>
      <c r="XFA105" s="208"/>
    </row>
    <row r="106" spans="1:1021 1026:3071 3073:4093 4098:6143 6145:7165 7170:9215 9217:10237 10242:12287 12289:13309 13314:15359 15361:16381">
      <c r="A106" s="185"/>
      <c r="B106" s="186" t="s">
        <v>14676</v>
      </c>
      <c r="C106" s="186" t="s">
        <v>14773</v>
      </c>
      <c r="D106" s="186" t="s">
        <v>14636</v>
      </c>
      <c r="E106" s="186" t="s">
        <v>14658</v>
      </c>
      <c r="F106" s="187">
        <v>51.69</v>
      </c>
      <c r="G106" s="187"/>
      <c r="H106" s="187">
        <v>33.549999999999997</v>
      </c>
      <c r="I106" s="202"/>
      <c r="J106" s="203"/>
      <c r="K106" s="187"/>
      <c r="L106" s="190"/>
      <c r="M106" s="208"/>
      <c r="R106" s="209"/>
      <c r="S106" s="209"/>
      <c r="T106" s="209"/>
      <c r="U106" s="210"/>
      <c r="V106" s="211"/>
      <c r="W106" s="209"/>
      <c r="Y106" s="208"/>
      <c r="AD106" s="209"/>
      <c r="AE106" s="209"/>
      <c r="AF106" s="209"/>
      <c r="AG106" s="210"/>
      <c r="AH106" s="211"/>
      <c r="AI106" s="209"/>
      <c r="AK106" s="208"/>
      <c r="AP106" s="209"/>
      <c r="AQ106" s="209"/>
      <c r="AR106" s="209"/>
      <c r="AS106" s="210"/>
      <c r="AT106" s="211"/>
      <c r="AU106" s="209"/>
      <c r="AW106" s="208"/>
      <c r="BB106" s="209"/>
      <c r="BC106" s="209"/>
      <c r="BD106" s="209"/>
      <c r="BE106" s="210"/>
      <c r="BF106" s="211"/>
      <c r="BG106" s="209"/>
      <c r="BI106" s="208"/>
      <c r="BN106" s="209"/>
      <c r="BO106" s="209"/>
      <c r="BP106" s="209"/>
      <c r="BQ106" s="210"/>
      <c r="BR106" s="211"/>
      <c r="BS106" s="209"/>
      <c r="BU106" s="208"/>
      <c r="BZ106" s="209"/>
      <c r="CA106" s="209"/>
      <c r="CB106" s="209"/>
      <c r="CC106" s="210"/>
      <c r="CD106" s="211"/>
      <c r="CE106" s="209"/>
      <c r="CG106" s="208"/>
      <c r="CL106" s="209"/>
      <c r="CM106" s="209"/>
      <c r="CN106" s="209"/>
      <c r="CO106" s="210"/>
      <c r="CP106" s="211"/>
      <c r="CQ106" s="209"/>
      <c r="CS106" s="208"/>
      <c r="CX106" s="209"/>
      <c r="CY106" s="209"/>
      <c r="CZ106" s="209"/>
      <c r="DA106" s="210"/>
      <c r="DB106" s="211"/>
      <c r="DC106" s="209"/>
      <c r="DE106" s="208"/>
      <c r="DJ106" s="209"/>
      <c r="DK106" s="209"/>
      <c r="DL106" s="209"/>
      <c r="DM106" s="210"/>
      <c r="DN106" s="211"/>
      <c r="DO106" s="209"/>
      <c r="DQ106" s="208"/>
      <c r="DV106" s="209"/>
      <c r="DW106" s="209"/>
      <c r="DX106" s="209"/>
      <c r="DY106" s="210"/>
      <c r="DZ106" s="211"/>
      <c r="EA106" s="209"/>
      <c r="EC106" s="208"/>
      <c r="EH106" s="209"/>
      <c r="EI106" s="209"/>
      <c r="EJ106" s="209"/>
      <c r="EK106" s="210"/>
      <c r="EL106" s="211"/>
      <c r="EM106" s="209"/>
      <c r="EO106" s="208"/>
      <c r="ET106" s="209"/>
      <c r="EU106" s="209"/>
      <c r="EV106" s="209"/>
      <c r="EW106" s="210"/>
      <c r="EX106" s="211"/>
      <c r="EY106" s="209"/>
      <c r="FA106" s="208"/>
      <c r="FF106" s="209"/>
      <c r="FG106" s="209"/>
      <c r="FH106" s="209"/>
      <c r="FI106" s="210"/>
      <c r="FJ106" s="211"/>
      <c r="FK106" s="209"/>
      <c r="FM106" s="208"/>
      <c r="FR106" s="209"/>
      <c r="FS106" s="209"/>
      <c r="FT106" s="209"/>
      <c r="FU106" s="210"/>
      <c r="FV106" s="211"/>
      <c r="FW106" s="209"/>
      <c r="FY106" s="208"/>
      <c r="GD106" s="209"/>
      <c r="GE106" s="209"/>
      <c r="GF106" s="209"/>
      <c r="GG106" s="210"/>
      <c r="GH106" s="211"/>
      <c r="GI106" s="209"/>
      <c r="GK106" s="208"/>
      <c r="GP106" s="209"/>
      <c r="GQ106" s="209"/>
      <c r="GR106" s="209"/>
      <c r="GS106" s="210"/>
      <c r="GT106" s="211"/>
      <c r="GU106" s="209"/>
      <c r="GW106" s="208"/>
      <c r="HB106" s="209"/>
      <c r="HC106" s="209"/>
      <c r="HD106" s="209"/>
      <c r="HE106" s="210"/>
      <c r="HF106" s="211"/>
      <c r="HG106" s="209"/>
      <c r="HI106" s="208"/>
      <c r="HN106" s="209"/>
      <c r="HO106" s="209"/>
      <c r="HP106" s="209"/>
      <c r="HQ106" s="210"/>
      <c r="HR106" s="211"/>
      <c r="HS106" s="209"/>
      <c r="HU106" s="208"/>
      <c r="HZ106" s="209"/>
      <c r="IA106" s="209"/>
      <c r="IB106" s="209"/>
      <c r="IC106" s="210"/>
      <c r="ID106" s="211"/>
      <c r="IE106" s="209"/>
      <c r="IG106" s="208"/>
      <c r="IL106" s="209"/>
      <c r="IM106" s="209"/>
      <c r="IN106" s="209"/>
      <c r="IO106" s="210"/>
      <c r="IP106" s="211"/>
      <c r="IQ106" s="209"/>
      <c r="IS106" s="208"/>
      <c r="IX106" s="209"/>
      <c r="IY106" s="209"/>
      <c r="IZ106" s="209"/>
      <c r="JA106" s="210"/>
      <c r="JB106" s="211"/>
      <c r="JC106" s="209"/>
      <c r="JE106" s="208"/>
      <c r="JJ106" s="209"/>
      <c r="JK106" s="209"/>
      <c r="JL106" s="209"/>
      <c r="JM106" s="210"/>
      <c r="JN106" s="211"/>
      <c r="JO106" s="209"/>
      <c r="JQ106" s="208"/>
      <c r="JV106" s="209"/>
      <c r="JW106" s="209"/>
      <c r="JX106" s="209"/>
      <c r="JY106" s="210"/>
      <c r="JZ106" s="211"/>
      <c r="KA106" s="209"/>
      <c r="KC106" s="208"/>
      <c r="KH106" s="209"/>
      <c r="KI106" s="209"/>
      <c r="KJ106" s="209"/>
      <c r="KK106" s="210"/>
      <c r="KL106" s="211"/>
      <c r="KM106" s="209"/>
      <c r="KO106" s="208"/>
      <c r="KT106" s="209"/>
      <c r="KU106" s="209"/>
      <c r="KV106" s="209"/>
      <c r="KW106" s="210"/>
      <c r="KX106" s="211"/>
      <c r="KY106" s="209"/>
      <c r="LA106" s="208"/>
      <c r="LF106" s="209"/>
      <c r="LG106" s="209"/>
      <c r="LH106" s="209"/>
      <c r="LI106" s="210"/>
      <c r="LJ106" s="211"/>
      <c r="LK106" s="209"/>
      <c r="LM106" s="208"/>
      <c r="LR106" s="209"/>
      <c r="LS106" s="209"/>
      <c r="LT106" s="209"/>
      <c r="LU106" s="210"/>
      <c r="LV106" s="211"/>
      <c r="LW106" s="209"/>
      <c r="LY106" s="208"/>
      <c r="MD106" s="209"/>
      <c r="ME106" s="209"/>
      <c r="MF106" s="209"/>
      <c r="MG106" s="210"/>
      <c r="MH106" s="211"/>
      <c r="MI106" s="209"/>
      <c r="MK106" s="208"/>
      <c r="MP106" s="209"/>
      <c r="MQ106" s="209"/>
      <c r="MR106" s="209"/>
      <c r="MS106" s="210"/>
      <c r="MT106" s="211"/>
      <c r="MU106" s="209"/>
      <c r="MW106" s="208"/>
      <c r="NB106" s="209"/>
      <c r="NC106" s="209"/>
      <c r="ND106" s="209"/>
      <c r="NE106" s="210"/>
      <c r="NF106" s="211"/>
      <c r="NG106" s="209"/>
      <c r="NI106" s="208"/>
      <c r="NN106" s="209"/>
      <c r="NO106" s="209"/>
      <c r="NP106" s="209"/>
      <c r="NQ106" s="210"/>
      <c r="NR106" s="211"/>
      <c r="NS106" s="209"/>
      <c r="NU106" s="208"/>
      <c r="NZ106" s="209"/>
      <c r="OA106" s="209"/>
      <c r="OB106" s="209"/>
      <c r="OC106" s="210"/>
      <c r="OD106" s="211"/>
      <c r="OE106" s="209"/>
      <c r="OG106" s="208"/>
      <c r="OL106" s="209"/>
      <c r="OM106" s="209"/>
      <c r="ON106" s="209"/>
      <c r="OO106" s="210"/>
      <c r="OP106" s="211"/>
      <c r="OQ106" s="209"/>
      <c r="OS106" s="208"/>
      <c r="OX106" s="209"/>
      <c r="OY106" s="209"/>
      <c r="OZ106" s="209"/>
      <c r="PA106" s="210"/>
      <c r="PB106" s="211"/>
      <c r="PC106" s="209"/>
      <c r="PE106" s="208"/>
      <c r="PJ106" s="209"/>
      <c r="PK106" s="209"/>
      <c r="PL106" s="209"/>
      <c r="PM106" s="210"/>
      <c r="PN106" s="211"/>
      <c r="PO106" s="209"/>
      <c r="PQ106" s="208"/>
      <c r="PV106" s="209"/>
      <c r="PW106" s="209"/>
      <c r="PX106" s="209"/>
      <c r="PY106" s="210"/>
      <c r="PZ106" s="211"/>
      <c r="QA106" s="209"/>
      <c r="QC106" s="208"/>
      <c r="QH106" s="209"/>
      <c r="QI106" s="209"/>
      <c r="QJ106" s="209"/>
      <c r="QK106" s="210"/>
      <c r="QL106" s="211"/>
      <c r="QM106" s="209"/>
      <c r="QO106" s="208"/>
      <c r="QT106" s="209"/>
      <c r="QU106" s="209"/>
      <c r="QV106" s="209"/>
      <c r="QW106" s="210"/>
      <c r="QX106" s="211"/>
      <c r="QY106" s="209"/>
      <c r="RA106" s="208"/>
      <c r="RF106" s="209"/>
      <c r="RG106" s="209"/>
      <c r="RH106" s="209"/>
      <c r="RI106" s="210"/>
      <c r="RJ106" s="211"/>
      <c r="RK106" s="209"/>
      <c r="RM106" s="208"/>
      <c r="RR106" s="209"/>
      <c r="RS106" s="209"/>
      <c r="RT106" s="209"/>
      <c r="RU106" s="210"/>
      <c r="RV106" s="211"/>
      <c r="RW106" s="209"/>
      <c r="RY106" s="208"/>
      <c r="SD106" s="209"/>
      <c r="SE106" s="209"/>
      <c r="SF106" s="209"/>
      <c r="SG106" s="210"/>
      <c r="SH106" s="211"/>
      <c r="SI106" s="209"/>
      <c r="SK106" s="208"/>
      <c r="SP106" s="209"/>
      <c r="SQ106" s="209"/>
      <c r="SR106" s="209"/>
      <c r="SS106" s="210"/>
      <c r="ST106" s="211"/>
      <c r="SU106" s="209"/>
      <c r="SW106" s="208"/>
      <c r="TB106" s="209"/>
      <c r="TC106" s="209"/>
      <c r="TD106" s="209"/>
      <c r="TE106" s="210"/>
      <c r="TF106" s="211"/>
      <c r="TG106" s="209"/>
      <c r="TI106" s="208"/>
      <c r="TN106" s="209"/>
      <c r="TO106" s="209"/>
      <c r="TP106" s="209"/>
      <c r="TQ106" s="210"/>
      <c r="TR106" s="211"/>
      <c r="TS106" s="209"/>
      <c r="TU106" s="208"/>
      <c r="TZ106" s="209"/>
      <c r="UA106" s="209"/>
      <c r="UB106" s="209"/>
      <c r="UC106" s="210"/>
      <c r="UD106" s="211"/>
      <c r="UE106" s="209"/>
      <c r="UG106" s="208"/>
      <c r="UL106" s="209"/>
      <c r="UM106" s="209"/>
      <c r="UN106" s="209"/>
      <c r="UO106" s="210"/>
      <c r="UP106" s="211"/>
      <c r="UQ106" s="209"/>
      <c r="US106" s="208"/>
      <c r="UX106" s="209"/>
      <c r="UY106" s="209"/>
      <c r="UZ106" s="209"/>
      <c r="VA106" s="210"/>
      <c r="VB106" s="211"/>
      <c r="VC106" s="209"/>
      <c r="VE106" s="208"/>
      <c r="VJ106" s="209"/>
      <c r="VK106" s="209"/>
      <c r="VL106" s="209"/>
      <c r="VM106" s="210"/>
      <c r="VN106" s="211"/>
      <c r="VO106" s="209"/>
      <c r="VQ106" s="208"/>
      <c r="VV106" s="209"/>
      <c r="VW106" s="209"/>
      <c r="VX106" s="209"/>
      <c r="VY106" s="210"/>
      <c r="VZ106" s="211"/>
      <c r="WA106" s="209"/>
      <c r="WC106" s="208"/>
      <c r="WH106" s="209"/>
      <c r="WI106" s="209"/>
      <c r="WJ106" s="209"/>
      <c r="WK106" s="210"/>
      <c r="WL106" s="211"/>
      <c r="WM106" s="209"/>
      <c r="WO106" s="208"/>
      <c r="WT106" s="209"/>
      <c r="WU106" s="209"/>
      <c r="WV106" s="209"/>
      <c r="WW106" s="210"/>
      <c r="WX106" s="211"/>
      <c r="WY106" s="209"/>
      <c r="XA106" s="208"/>
      <c r="XF106" s="209"/>
      <c r="XG106" s="209"/>
      <c r="XH106" s="209"/>
      <c r="XI106" s="210"/>
      <c r="XJ106" s="211"/>
      <c r="XK106" s="209"/>
      <c r="XM106" s="208"/>
      <c r="XR106" s="209"/>
      <c r="XS106" s="209"/>
      <c r="XT106" s="209"/>
      <c r="XU106" s="210"/>
      <c r="XV106" s="211"/>
      <c r="XW106" s="209"/>
      <c r="XY106" s="208"/>
      <c r="YD106" s="209"/>
      <c r="YE106" s="209"/>
      <c r="YF106" s="209"/>
      <c r="YG106" s="210"/>
      <c r="YH106" s="211"/>
      <c r="YI106" s="209"/>
      <c r="YK106" s="208"/>
      <c r="YP106" s="209"/>
      <c r="YQ106" s="209"/>
      <c r="YR106" s="209"/>
      <c r="YS106" s="210"/>
      <c r="YT106" s="211"/>
      <c r="YU106" s="209"/>
      <c r="YW106" s="208"/>
      <c r="ZB106" s="209"/>
      <c r="ZC106" s="209"/>
      <c r="ZD106" s="209"/>
      <c r="ZE106" s="210"/>
      <c r="ZF106" s="211"/>
      <c r="ZG106" s="209"/>
      <c r="ZI106" s="208"/>
      <c r="ZN106" s="209"/>
      <c r="ZO106" s="209"/>
      <c r="ZP106" s="209"/>
      <c r="ZQ106" s="210"/>
      <c r="ZR106" s="211"/>
      <c r="ZS106" s="209"/>
      <c r="ZU106" s="208"/>
      <c r="ZZ106" s="209"/>
      <c r="AAA106" s="209"/>
      <c r="AAB106" s="209"/>
      <c r="AAC106" s="210"/>
      <c r="AAD106" s="211"/>
      <c r="AAE106" s="209"/>
      <c r="AAG106" s="208"/>
      <c r="AAL106" s="209"/>
      <c r="AAM106" s="209"/>
      <c r="AAN106" s="209"/>
      <c r="AAO106" s="210"/>
      <c r="AAP106" s="211"/>
      <c r="AAQ106" s="209"/>
      <c r="AAS106" s="208"/>
      <c r="AAX106" s="209"/>
      <c r="AAY106" s="209"/>
      <c r="AAZ106" s="209"/>
      <c r="ABA106" s="210"/>
      <c r="ABB106" s="211"/>
      <c r="ABC106" s="209"/>
      <c r="ABE106" s="208"/>
      <c r="ABJ106" s="209"/>
      <c r="ABK106" s="209"/>
      <c r="ABL106" s="209"/>
      <c r="ABM106" s="210"/>
      <c r="ABN106" s="211"/>
      <c r="ABO106" s="209"/>
      <c r="ABQ106" s="208"/>
      <c r="ABV106" s="209"/>
      <c r="ABW106" s="209"/>
      <c r="ABX106" s="209"/>
      <c r="ABY106" s="210"/>
      <c r="ABZ106" s="211"/>
      <c r="ACA106" s="209"/>
      <c r="ACC106" s="208"/>
      <c r="ACH106" s="209"/>
      <c r="ACI106" s="209"/>
      <c r="ACJ106" s="209"/>
      <c r="ACK106" s="210"/>
      <c r="ACL106" s="211"/>
      <c r="ACM106" s="209"/>
      <c r="ACO106" s="208"/>
      <c r="ACT106" s="209"/>
      <c r="ACU106" s="209"/>
      <c r="ACV106" s="209"/>
      <c r="ACW106" s="210"/>
      <c r="ACX106" s="211"/>
      <c r="ACY106" s="209"/>
      <c r="ADA106" s="208"/>
      <c r="ADF106" s="209"/>
      <c r="ADG106" s="209"/>
      <c r="ADH106" s="209"/>
      <c r="ADI106" s="210"/>
      <c r="ADJ106" s="211"/>
      <c r="ADK106" s="209"/>
      <c r="ADM106" s="208"/>
      <c r="ADR106" s="209"/>
      <c r="ADS106" s="209"/>
      <c r="ADT106" s="209"/>
      <c r="ADU106" s="210"/>
      <c r="ADV106" s="211"/>
      <c r="ADW106" s="209"/>
      <c r="ADY106" s="208"/>
      <c r="AED106" s="209"/>
      <c r="AEE106" s="209"/>
      <c r="AEF106" s="209"/>
      <c r="AEG106" s="210"/>
      <c r="AEH106" s="211"/>
      <c r="AEI106" s="209"/>
      <c r="AEK106" s="208"/>
      <c r="AEP106" s="209"/>
      <c r="AEQ106" s="209"/>
      <c r="AER106" s="209"/>
      <c r="AES106" s="210"/>
      <c r="AET106" s="211"/>
      <c r="AEU106" s="209"/>
      <c r="AEW106" s="208"/>
      <c r="AFB106" s="209"/>
      <c r="AFC106" s="209"/>
      <c r="AFD106" s="209"/>
      <c r="AFE106" s="210"/>
      <c r="AFF106" s="211"/>
      <c r="AFG106" s="209"/>
      <c r="AFI106" s="208"/>
      <c r="AFN106" s="209"/>
      <c r="AFO106" s="209"/>
      <c r="AFP106" s="209"/>
      <c r="AFQ106" s="210"/>
      <c r="AFR106" s="211"/>
      <c r="AFS106" s="209"/>
      <c r="AFU106" s="208"/>
      <c r="AFZ106" s="209"/>
      <c r="AGA106" s="209"/>
      <c r="AGB106" s="209"/>
      <c r="AGC106" s="210"/>
      <c r="AGD106" s="211"/>
      <c r="AGE106" s="209"/>
      <c r="AGG106" s="208"/>
      <c r="AGL106" s="209"/>
      <c r="AGM106" s="209"/>
      <c r="AGN106" s="209"/>
      <c r="AGO106" s="210"/>
      <c r="AGP106" s="211"/>
      <c r="AGQ106" s="209"/>
      <c r="AGS106" s="208"/>
      <c r="AGX106" s="209"/>
      <c r="AGY106" s="209"/>
      <c r="AGZ106" s="209"/>
      <c r="AHA106" s="210"/>
      <c r="AHB106" s="211"/>
      <c r="AHC106" s="209"/>
      <c r="AHE106" s="208"/>
      <c r="AHJ106" s="209"/>
      <c r="AHK106" s="209"/>
      <c r="AHL106" s="209"/>
      <c r="AHM106" s="210"/>
      <c r="AHN106" s="211"/>
      <c r="AHO106" s="209"/>
      <c r="AHQ106" s="208"/>
      <c r="AHV106" s="209"/>
      <c r="AHW106" s="209"/>
      <c r="AHX106" s="209"/>
      <c r="AHY106" s="210"/>
      <c r="AHZ106" s="211"/>
      <c r="AIA106" s="209"/>
      <c r="AIC106" s="208"/>
      <c r="AIH106" s="209"/>
      <c r="AII106" s="209"/>
      <c r="AIJ106" s="209"/>
      <c r="AIK106" s="210"/>
      <c r="AIL106" s="211"/>
      <c r="AIM106" s="209"/>
      <c r="AIO106" s="208"/>
      <c r="AIT106" s="209"/>
      <c r="AIU106" s="209"/>
      <c r="AIV106" s="209"/>
      <c r="AIW106" s="210"/>
      <c r="AIX106" s="211"/>
      <c r="AIY106" s="209"/>
      <c r="AJA106" s="208"/>
      <c r="AJF106" s="209"/>
      <c r="AJG106" s="209"/>
      <c r="AJH106" s="209"/>
      <c r="AJI106" s="210"/>
      <c r="AJJ106" s="211"/>
      <c r="AJK106" s="209"/>
      <c r="AJM106" s="208"/>
      <c r="AJR106" s="209"/>
      <c r="AJS106" s="209"/>
      <c r="AJT106" s="209"/>
      <c r="AJU106" s="210"/>
      <c r="AJV106" s="211"/>
      <c r="AJW106" s="209"/>
      <c r="AJY106" s="208"/>
      <c r="AKD106" s="209"/>
      <c r="AKE106" s="209"/>
      <c r="AKF106" s="209"/>
      <c r="AKG106" s="210"/>
      <c r="AKH106" s="211"/>
      <c r="AKI106" s="209"/>
      <c r="AKK106" s="208"/>
      <c r="AKP106" s="209"/>
      <c r="AKQ106" s="209"/>
      <c r="AKR106" s="209"/>
      <c r="AKS106" s="210"/>
      <c r="AKT106" s="211"/>
      <c r="AKU106" s="209"/>
      <c r="AKW106" s="208"/>
      <c r="ALB106" s="209"/>
      <c r="ALC106" s="209"/>
      <c r="ALD106" s="209"/>
      <c r="ALE106" s="210"/>
      <c r="ALF106" s="211"/>
      <c r="ALG106" s="209"/>
      <c r="ALI106" s="208"/>
      <c r="ALN106" s="209"/>
      <c r="ALO106" s="209"/>
      <c r="ALP106" s="209"/>
      <c r="ALQ106" s="210"/>
      <c r="ALR106" s="211"/>
      <c r="ALS106" s="209"/>
      <c r="ALU106" s="208"/>
      <c r="ALZ106" s="209"/>
      <c r="AMA106" s="209"/>
      <c r="AMB106" s="209"/>
      <c r="AMC106" s="210"/>
      <c r="AMD106" s="211"/>
      <c r="AME106" s="209"/>
      <c r="AMG106" s="208"/>
      <c r="AML106" s="209"/>
      <c r="AMM106" s="209"/>
      <c r="AMN106" s="209"/>
      <c r="AMO106" s="210"/>
      <c r="AMP106" s="211"/>
      <c r="AMQ106" s="209"/>
      <c r="AMS106" s="208"/>
      <c r="AMX106" s="209"/>
      <c r="AMY106" s="209"/>
      <c r="AMZ106" s="209"/>
      <c r="ANA106" s="210"/>
      <c r="ANB106" s="211"/>
      <c r="ANC106" s="209"/>
      <c r="ANE106" s="208"/>
      <c r="ANJ106" s="209"/>
      <c r="ANK106" s="209"/>
      <c r="ANL106" s="209"/>
      <c r="ANM106" s="210"/>
      <c r="ANN106" s="211"/>
      <c r="ANO106" s="209"/>
      <c r="ANQ106" s="208"/>
      <c r="ANV106" s="209"/>
      <c r="ANW106" s="209"/>
      <c r="ANX106" s="209"/>
      <c r="ANY106" s="210"/>
      <c r="ANZ106" s="211"/>
      <c r="AOA106" s="209"/>
      <c r="AOC106" s="208"/>
      <c r="AOH106" s="209"/>
      <c r="AOI106" s="209"/>
      <c r="AOJ106" s="209"/>
      <c r="AOK106" s="210"/>
      <c r="AOL106" s="211"/>
      <c r="AOM106" s="209"/>
      <c r="AOO106" s="208"/>
      <c r="AOT106" s="209"/>
      <c r="AOU106" s="209"/>
      <c r="AOV106" s="209"/>
      <c r="AOW106" s="210"/>
      <c r="AOX106" s="211"/>
      <c r="AOY106" s="209"/>
      <c r="APA106" s="208"/>
      <c r="APF106" s="209"/>
      <c r="APG106" s="209"/>
      <c r="APH106" s="209"/>
      <c r="API106" s="210"/>
      <c r="APJ106" s="211"/>
      <c r="APK106" s="209"/>
      <c r="APM106" s="208"/>
      <c r="APR106" s="209"/>
      <c r="APS106" s="209"/>
      <c r="APT106" s="209"/>
      <c r="APU106" s="210"/>
      <c r="APV106" s="211"/>
      <c r="APW106" s="209"/>
      <c r="APY106" s="208"/>
      <c r="AQD106" s="209"/>
      <c r="AQE106" s="209"/>
      <c r="AQF106" s="209"/>
      <c r="AQG106" s="210"/>
      <c r="AQH106" s="211"/>
      <c r="AQI106" s="209"/>
      <c r="AQK106" s="208"/>
      <c r="AQP106" s="209"/>
      <c r="AQQ106" s="209"/>
      <c r="AQR106" s="209"/>
      <c r="AQS106" s="210"/>
      <c r="AQT106" s="211"/>
      <c r="AQU106" s="209"/>
      <c r="AQW106" s="208"/>
      <c r="ARB106" s="209"/>
      <c r="ARC106" s="209"/>
      <c r="ARD106" s="209"/>
      <c r="ARE106" s="210"/>
      <c r="ARF106" s="211"/>
      <c r="ARG106" s="209"/>
      <c r="ARI106" s="208"/>
      <c r="ARN106" s="209"/>
      <c r="ARO106" s="209"/>
      <c r="ARP106" s="209"/>
      <c r="ARQ106" s="210"/>
      <c r="ARR106" s="211"/>
      <c r="ARS106" s="209"/>
      <c r="ARU106" s="208"/>
      <c r="ARZ106" s="209"/>
      <c r="ASA106" s="209"/>
      <c r="ASB106" s="209"/>
      <c r="ASC106" s="210"/>
      <c r="ASD106" s="211"/>
      <c r="ASE106" s="209"/>
      <c r="ASG106" s="208"/>
      <c r="ASL106" s="209"/>
      <c r="ASM106" s="209"/>
      <c r="ASN106" s="209"/>
      <c r="ASO106" s="210"/>
      <c r="ASP106" s="211"/>
      <c r="ASQ106" s="209"/>
      <c r="ASS106" s="208"/>
      <c r="ASX106" s="209"/>
      <c r="ASY106" s="209"/>
      <c r="ASZ106" s="209"/>
      <c r="ATA106" s="210"/>
      <c r="ATB106" s="211"/>
      <c r="ATC106" s="209"/>
      <c r="ATE106" s="208"/>
      <c r="ATJ106" s="209"/>
      <c r="ATK106" s="209"/>
      <c r="ATL106" s="209"/>
      <c r="ATM106" s="210"/>
      <c r="ATN106" s="211"/>
      <c r="ATO106" s="209"/>
      <c r="ATQ106" s="208"/>
      <c r="ATV106" s="209"/>
      <c r="ATW106" s="209"/>
      <c r="ATX106" s="209"/>
      <c r="ATY106" s="210"/>
      <c r="ATZ106" s="211"/>
      <c r="AUA106" s="209"/>
      <c r="AUC106" s="208"/>
      <c r="AUH106" s="209"/>
      <c r="AUI106" s="209"/>
      <c r="AUJ106" s="209"/>
      <c r="AUK106" s="210"/>
      <c r="AUL106" s="211"/>
      <c r="AUM106" s="209"/>
      <c r="AUO106" s="208"/>
      <c r="AUT106" s="209"/>
      <c r="AUU106" s="209"/>
      <c r="AUV106" s="209"/>
      <c r="AUW106" s="210"/>
      <c r="AUX106" s="211"/>
      <c r="AUY106" s="209"/>
      <c r="AVA106" s="208"/>
      <c r="AVF106" s="209"/>
      <c r="AVG106" s="209"/>
      <c r="AVH106" s="209"/>
      <c r="AVI106" s="210"/>
      <c r="AVJ106" s="211"/>
      <c r="AVK106" s="209"/>
      <c r="AVM106" s="208"/>
      <c r="AVR106" s="209"/>
      <c r="AVS106" s="209"/>
      <c r="AVT106" s="209"/>
      <c r="AVU106" s="210"/>
      <c r="AVV106" s="211"/>
      <c r="AVW106" s="209"/>
      <c r="AVY106" s="208"/>
      <c r="AWD106" s="209"/>
      <c r="AWE106" s="209"/>
      <c r="AWF106" s="209"/>
      <c r="AWG106" s="210"/>
      <c r="AWH106" s="211"/>
      <c r="AWI106" s="209"/>
      <c r="AWK106" s="208"/>
      <c r="AWP106" s="209"/>
      <c r="AWQ106" s="209"/>
      <c r="AWR106" s="209"/>
      <c r="AWS106" s="210"/>
      <c r="AWT106" s="211"/>
      <c r="AWU106" s="209"/>
      <c r="AWW106" s="208"/>
      <c r="AXB106" s="209"/>
      <c r="AXC106" s="209"/>
      <c r="AXD106" s="209"/>
      <c r="AXE106" s="210"/>
      <c r="AXF106" s="211"/>
      <c r="AXG106" s="209"/>
      <c r="AXI106" s="208"/>
      <c r="AXN106" s="209"/>
      <c r="AXO106" s="209"/>
      <c r="AXP106" s="209"/>
      <c r="AXQ106" s="210"/>
      <c r="AXR106" s="211"/>
      <c r="AXS106" s="209"/>
      <c r="AXU106" s="208"/>
      <c r="AXZ106" s="209"/>
      <c r="AYA106" s="209"/>
      <c r="AYB106" s="209"/>
      <c r="AYC106" s="210"/>
      <c r="AYD106" s="211"/>
      <c r="AYE106" s="209"/>
      <c r="AYG106" s="208"/>
      <c r="AYL106" s="209"/>
      <c r="AYM106" s="209"/>
      <c r="AYN106" s="209"/>
      <c r="AYO106" s="210"/>
      <c r="AYP106" s="211"/>
      <c r="AYQ106" s="209"/>
      <c r="AYS106" s="208"/>
      <c r="AYX106" s="209"/>
      <c r="AYY106" s="209"/>
      <c r="AYZ106" s="209"/>
      <c r="AZA106" s="210"/>
      <c r="AZB106" s="211"/>
      <c r="AZC106" s="209"/>
      <c r="AZE106" s="208"/>
      <c r="AZJ106" s="209"/>
      <c r="AZK106" s="209"/>
      <c r="AZL106" s="209"/>
      <c r="AZM106" s="210"/>
      <c r="AZN106" s="211"/>
      <c r="AZO106" s="209"/>
      <c r="AZQ106" s="208"/>
      <c r="AZV106" s="209"/>
      <c r="AZW106" s="209"/>
      <c r="AZX106" s="209"/>
      <c r="AZY106" s="210"/>
      <c r="AZZ106" s="211"/>
      <c r="BAA106" s="209"/>
      <c r="BAC106" s="208"/>
      <c r="BAH106" s="209"/>
      <c r="BAI106" s="209"/>
      <c r="BAJ106" s="209"/>
      <c r="BAK106" s="210"/>
      <c r="BAL106" s="211"/>
      <c r="BAM106" s="209"/>
      <c r="BAO106" s="208"/>
      <c r="BAT106" s="209"/>
      <c r="BAU106" s="209"/>
      <c r="BAV106" s="209"/>
      <c r="BAW106" s="210"/>
      <c r="BAX106" s="211"/>
      <c r="BAY106" s="209"/>
      <c r="BBA106" s="208"/>
      <c r="BBF106" s="209"/>
      <c r="BBG106" s="209"/>
      <c r="BBH106" s="209"/>
      <c r="BBI106" s="210"/>
      <c r="BBJ106" s="211"/>
      <c r="BBK106" s="209"/>
      <c r="BBM106" s="208"/>
      <c r="BBR106" s="209"/>
      <c r="BBS106" s="209"/>
      <c r="BBT106" s="209"/>
      <c r="BBU106" s="210"/>
      <c r="BBV106" s="211"/>
      <c r="BBW106" s="209"/>
      <c r="BBY106" s="208"/>
      <c r="BCD106" s="209"/>
      <c r="BCE106" s="209"/>
      <c r="BCF106" s="209"/>
      <c r="BCG106" s="210"/>
      <c r="BCH106" s="211"/>
      <c r="BCI106" s="209"/>
      <c r="BCK106" s="208"/>
      <c r="BCP106" s="209"/>
      <c r="BCQ106" s="209"/>
      <c r="BCR106" s="209"/>
      <c r="BCS106" s="210"/>
      <c r="BCT106" s="211"/>
      <c r="BCU106" s="209"/>
      <c r="BCW106" s="208"/>
      <c r="BDB106" s="209"/>
      <c r="BDC106" s="209"/>
      <c r="BDD106" s="209"/>
      <c r="BDE106" s="210"/>
      <c r="BDF106" s="211"/>
      <c r="BDG106" s="209"/>
      <c r="BDI106" s="208"/>
      <c r="BDN106" s="209"/>
      <c r="BDO106" s="209"/>
      <c r="BDP106" s="209"/>
      <c r="BDQ106" s="210"/>
      <c r="BDR106" s="211"/>
      <c r="BDS106" s="209"/>
      <c r="BDU106" s="208"/>
      <c r="BDZ106" s="209"/>
      <c r="BEA106" s="209"/>
      <c r="BEB106" s="209"/>
      <c r="BEC106" s="210"/>
      <c r="BED106" s="211"/>
      <c r="BEE106" s="209"/>
      <c r="BEG106" s="208"/>
      <c r="BEL106" s="209"/>
      <c r="BEM106" s="209"/>
      <c r="BEN106" s="209"/>
      <c r="BEO106" s="210"/>
      <c r="BEP106" s="211"/>
      <c r="BEQ106" s="209"/>
      <c r="BES106" s="208"/>
      <c r="BEX106" s="209"/>
      <c r="BEY106" s="209"/>
      <c r="BEZ106" s="209"/>
      <c r="BFA106" s="210"/>
      <c r="BFB106" s="211"/>
      <c r="BFC106" s="209"/>
      <c r="BFE106" s="208"/>
      <c r="BFJ106" s="209"/>
      <c r="BFK106" s="209"/>
      <c r="BFL106" s="209"/>
      <c r="BFM106" s="210"/>
      <c r="BFN106" s="211"/>
      <c r="BFO106" s="209"/>
      <c r="BFQ106" s="208"/>
      <c r="BFV106" s="209"/>
      <c r="BFW106" s="209"/>
      <c r="BFX106" s="209"/>
      <c r="BFY106" s="210"/>
      <c r="BFZ106" s="211"/>
      <c r="BGA106" s="209"/>
      <c r="BGC106" s="208"/>
      <c r="BGH106" s="209"/>
      <c r="BGI106" s="209"/>
      <c r="BGJ106" s="209"/>
      <c r="BGK106" s="210"/>
      <c r="BGL106" s="211"/>
      <c r="BGM106" s="209"/>
      <c r="BGO106" s="208"/>
      <c r="BGT106" s="209"/>
      <c r="BGU106" s="209"/>
      <c r="BGV106" s="209"/>
      <c r="BGW106" s="210"/>
      <c r="BGX106" s="211"/>
      <c r="BGY106" s="209"/>
      <c r="BHA106" s="208"/>
      <c r="BHF106" s="209"/>
      <c r="BHG106" s="209"/>
      <c r="BHH106" s="209"/>
      <c r="BHI106" s="210"/>
      <c r="BHJ106" s="211"/>
      <c r="BHK106" s="209"/>
      <c r="BHM106" s="208"/>
      <c r="BHR106" s="209"/>
      <c r="BHS106" s="209"/>
      <c r="BHT106" s="209"/>
      <c r="BHU106" s="210"/>
      <c r="BHV106" s="211"/>
      <c r="BHW106" s="209"/>
      <c r="BHY106" s="208"/>
      <c r="BID106" s="209"/>
      <c r="BIE106" s="209"/>
      <c r="BIF106" s="209"/>
      <c r="BIG106" s="210"/>
      <c r="BIH106" s="211"/>
      <c r="BII106" s="209"/>
      <c r="BIK106" s="208"/>
      <c r="BIP106" s="209"/>
      <c r="BIQ106" s="209"/>
      <c r="BIR106" s="209"/>
      <c r="BIS106" s="210"/>
      <c r="BIT106" s="211"/>
      <c r="BIU106" s="209"/>
      <c r="BIW106" s="208"/>
      <c r="BJB106" s="209"/>
      <c r="BJC106" s="209"/>
      <c r="BJD106" s="209"/>
      <c r="BJE106" s="210"/>
      <c r="BJF106" s="211"/>
      <c r="BJG106" s="209"/>
      <c r="BJI106" s="208"/>
      <c r="BJN106" s="209"/>
      <c r="BJO106" s="209"/>
      <c r="BJP106" s="209"/>
      <c r="BJQ106" s="210"/>
      <c r="BJR106" s="211"/>
      <c r="BJS106" s="209"/>
      <c r="BJU106" s="208"/>
      <c r="BJZ106" s="209"/>
      <c r="BKA106" s="209"/>
      <c r="BKB106" s="209"/>
      <c r="BKC106" s="210"/>
      <c r="BKD106" s="211"/>
      <c r="BKE106" s="209"/>
      <c r="BKG106" s="208"/>
      <c r="BKL106" s="209"/>
      <c r="BKM106" s="209"/>
      <c r="BKN106" s="209"/>
      <c r="BKO106" s="210"/>
      <c r="BKP106" s="211"/>
      <c r="BKQ106" s="209"/>
      <c r="BKS106" s="208"/>
      <c r="BKX106" s="209"/>
      <c r="BKY106" s="209"/>
      <c r="BKZ106" s="209"/>
      <c r="BLA106" s="210"/>
      <c r="BLB106" s="211"/>
      <c r="BLC106" s="209"/>
      <c r="BLE106" s="208"/>
      <c r="BLJ106" s="209"/>
      <c r="BLK106" s="209"/>
      <c r="BLL106" s="209"/>
      <c r="BLM106" s="210"/>
      <c r="BLN106" s="211"/>
      <c r="BLO106" s="209"/>
      <c r="BLQ106" s="208"/>
      <c r="BLV106" s="209"/>
      <c r="BLW106" s="209"/>
      <c r="BLX106" s="209"/>
      <c r="BLY106" s="210"/>
      <c r="BLZ106" s="211"/>
      <c r="BMA106" s="209"/>
      <c r="BMC106" s="208"/>
      <c r="BMH106" s="209"/>
      <c r="BMI106" s="209"/>
      <c r="BMJ106" s="209"/>
      <c r="BMK106" s="210"/>
      <c r="BML106" s="211"/>
      <c r="BMM106" s="209"/>
      <c r="BMO106" s="208"/>
      <c r="BMT106" s="209"/>
      <c r="BMU106" s="209"/>
      <c r="BMV106" s="209"/>
      <c r="BMW106" s="210"/>
      <c r="BMX106" s="211"/>
      <c r="BMY106" s="209"/>
      <c r="BNA106" s="208"/>
      <c r="BNF106" s="209"/>
      <c r="BNG106" s="209"/>
      <c r="BNH106" s="209"/>
      <c r="BNI106" s="210"/>
      <c r="BNJ106" s="211"/>
      <c r="BNK106" s="209"/>
      <c r="BNM106" s="208"/>
      <c r="BNR106" s="209"/>
      <c r="BNS106" s="209"/>
      <c r="BNT106" s="209"/>
      <c r="BNU106" s="210"/>
      <c r="BNV106" s="211"/>
      <c r="BNW106" s="209"/>
      <c r="BNY106" s="208"/>
      <c r="BOD106" s="209"/>
      <c r="BOE106" s="209"/>
      <c r="BOF106" s="209"/>
      <c r="BOG106" s="210"/>
      <c r="BOH106" s="211"/>
      <c r="BOI106" s="209"/>
      <c r="BOK106" s="208"/>
      <c r="BOP106" s="209"/>
      <c r="BOQ106" s="209"/>
      <c r="BOR106" s="209"/>
      <c r="BOS106" s="210"/>
      <c r="BOT106" s="211"/>
      <c r="BOU106" s="209"/>
      <c r="BOW106" s="208"/>
      <c r="BPB106" s="209"/>
      <c r="BPC106" s="209"/>
      <c r="BPD106" s="209"/>
      <c r="BPE106" s="210"/>
      <c r="BPF106" s="211"/>
      <c r="BPG106" s="209"/>
      <c r="BPI106" s="208"/>
      <c r="BPN106" s="209"/>
      <c r="BPO106" s="209"/>
      <c r="BPP106" s="209"/>
      <c r="BPQ106" s="210"/>
      <c r="BPR106" s="211"/>
      <c r="BPS106" s="209"/>
      <c r="BPU106" s="208"/>
      <c r="BPZ106" s="209"/>
      <c r="BQA106" s="209"/>
      <c r="BQB106" s="209"/>
      <c r="BQC106" s="210"/>
      <c r="BQD106" s="211"/>
      <c r="BQE106" s="209"/>
      <c r="BQG106" s="208"/>
      <c r="BQL106" s="209"/>
      <c r="BQM106" s="209"/>
      <c r="BQN106" s="209"/>
      <c r="BQO106" s="210"/>
      <c r="BQP106" s="211"/>
      <c r="BQQ106" s="209"/>
      <c r="BQS106" s="208"/>
      <c r="BQX106" s="209"/>
      <c r="BQY106" s="209"/>
      <c r="BQZ106" s="209"/>
      <c r="BRA106" s="210"/>
      <c r="BRB106" s="211"/>
      <c r="BRC106" s="209"/>
      <c r="BRE106" s="208"/>
      <c r="BRJ106" s="209"/>
      <c r="BRK106" s="209"/>
      <c r="BRL106" s="209"/>
      <c r="BRM106" s="210"/>
      <c r="BRN106" s="211"/>
      <c r="BRO106" s="209"/>
      <c r="BRQ106" s="208"/>
      <c r="BRV106" s="209"/>
      <c r="BRW106" s="209"/>
      <c r="BRX106" s="209"/>
      <c r="BRY106" s="210"/>
      <c r="BRZ106" s="211"/>
      <c r="BSA106" s="209"/>
      <c r="BSC106" s="208"/>
      <c r="BSH106" s="209"/>
      <c r="BSI106" s="209"/>
      <c r="BSJ106" s="209"/>
      <c r="BSK106" s="210"/>
      <c r="BSL106" s="211"/>
      <c r="BSM106" s="209"/>
      <c r="BSO106" s="208"/>
      <c r="BST106" s="209"/>
      <c r="BSU106" s="209"/>
      <c r="BSV106" s="209"/>
      <c r="BSW106" s="210"/>
      <c r="BSX106" s="211"/>
      <c r="BSY106" s="209"/>
      <c r="BTA106" s="208"/>
      <c r="BTF106" s="209"/>
      <c r="BTG106" s="209"/>
      <c r="BTH106" s="209"/>
      <c r="BTI106" s="210"/>
      <c r="BTJ106" s="211"/>
      <c r="BTK106" s="209"/>
      <c r="BTM106" s="208"/>
      <c r="BTR106" s="209"/>
      <c r="BTS106" s="209"/>
      <c r="BTT106" s="209"/>
      <c r="BTU106" s="210"/>
      <c r="BTV106" s="211"/>
      <c r="BTW106" s="209"/>
      <c r="BTY106" s="208"/>
      <c r="BUD106" s="209"/>
      <c r="BUE106" s="209"/>
      <c r="BUF106" s="209"/>
      <c r="BUG106" s="210"/>
      <c r="BUH106" s="211"/>
      <c r="BUI106" s="209"/>
      <c r="BUK106" s="208"/>
      <c r="BUP106" s="209"/>
      <c r="BUQ106" s="209"/>
      <c r="BUR106" s="209"/>
      <c r="BUS106" s="210"/>
      <c r="BUT106" s="211"/>
      <c r="BUU106" s="209"/>
      <c r="BUW106" s="208"/>
      <c r="BVB106" s="209"/>
      <c r="BVC106" s="209"/>
      <c r="BVD106" s="209"/>
      <c r="BVE106" s="210"/>
      <c r="BVF106" s="211"/>
      <c r="BVG106" s="209"/>
      <c r="BVI106" s="208"/>
      <c r="BVN106" s="209"/>
      <c r="BVO106" s="209"/>
      <c r="BVP106" s="209"/>
      <c r="BVQ106" s="210"/>
      <c r="BVR106" s="211"/>
      <c r="BVS106" s="209"/>
      <c r="BVU106" s="208"/>
      <c r="BVZ106" s="209"/>
      <c r="BWA106" s="209"/>
      <c r="BWB106" s="209"/>
      <c r="BWC106" s="210"/>
      <c r="BWD106" s="211"/>
      <c r="BWE106" s="209"/>
      <c r="BWG106" s="208"/>
      <c r="BWL106" s="209"/>
      <c r="BWM106" s="209"/>
      <c r="BWN106" s="209"/>
      <c r="BWO106" s="210"/>
      <c r="BWP106" s="211"/>
      <c r="BWQ106" s="209"/>
      <c r="BWS106" s="208"/>
      <c r="BWX106" s="209"/>
      <c r="BWY106" s="209"/>
      <c r="BWZ106" s="209"/>
      <c r="BXA106" s="210"/>
      <c r="BXB106" s="211"/>
      <c r="BXC106" s="209"/>
      <c r="BXE106" s="208"/>
      <c r="BXJ106" s="209"/>
      <c r="BXK106" s="209"/>
      <c r="BXL106" s="209"/>
      <c r="BXM106" s="210"/>
      <c r="BXN106" s="211"/>
      <c r="BXO106" s="209"/>
      <c r="BXQ106" s="208"/>
      <c r="BXV106" s="209"/>
      <c r="BXW106" s="209"/>
      <c r="BXX106" s="209"/>
      <c r="BXY106" s="210"/>
      <c r="BXZ106" s="211"/>
      <c r="BYA106" s="209"/>
      <c r="BYC106" s="208"/>
      <c r="BYH106" s="209"/>
      <c r="BYI106" s="209"/>
      <c r="BYJ106" s="209"/>
      <c r="BYK106" s="210"/>
      <c r="BYL106" s="211"/>
      <c r="BYM106" s="209"/>
      <c r="BYO106" s="208"/>
      <c r="BYT106" s="209"/>
      <c r="BYU106" s="209"/>
      <c r="BYV106" s="209"/>
      <c r="BYW106" s="210"/>
      <c r="BYX106" s="211"/>
      <c r="BYY106" s="209"/>
      <c r="BZA106" s="208"/>
      <c r="BZF106" s="209"/>
      <c r="BZG106" s="209"/>
      <c r="BZH106" s="209"/>
      <c r="BZI106" s="210"/>
      <c r="BZJ106" s="211"/>
      <c r="BZK106" s="209"/>
      <c r="BZM106" s="208"/>
      <c r="BZR106" s="209"/>
      <c r="BZS106" s="209"/>
      <c r="BZT106" s="209"/>
      <c r="BZU106" s="210"/>
      <c r="BZV106" s="211"/>
      <c r="BZW106" s="209"/>
      <c r="BZY106" s="208"/>
      <c r="CAD106" s="209"/>
      <c r="CAE106" s="209"/>
      <c r="CAF106" s="209"/>
      <c r="CAG106" s="210"/>
      <c r="CAH106" s="211"/>
      <c r="CAI106" s="209"/>
      <c r="CAK106" s="208"/>
      <c r="CAP106" s="209"/>
      <c r="CAQ106" s="209"/>
      <c r="CAR106" s="209"/>
      <c r="CAS106" s="210"/>
      <c r="CAT106" s="211"/>
      <c r="CAU106" s="209"/>
      <c r="CAW106" s="208"/>
      <c r="CBB106" s="209"/>
      <c r="CBC106" s="209"/>
      <c r="CBD106" s="209"/>
      <c r="CBE106" s="210"/>
      <c r="CBF106" s="211"/>
      <c r="CBG106" s="209"/>
      <c r="CBI106" s="208"/>
      <c r="CBN106" s="209"/>
      <c r="CBO106" s="209"/>
      <c r="CBP106" s="209"/>
      <c r="CBQ106" s="210"/>
      <c r="CBR106" s="211"/>
      <c r="CBS106" s="209"/>
      <c r="CBU106" s="208"/>
      <c r="CBZ106" s="209"/>
      <c r="CCA106" s="209"/>
      <c r="CCB106" s="209"/>
      <c r="CCC106" s="210"/>
      <c r="CCD106" s="211"/>
      <c r="CCE106" s="209"/>
      <c r="CCG106" s="208"/>
      <c r="CCL106" s="209"/>
      <c r="CCM106" s="209"/>
      <c r="CCN106" s="209"/>
      <c r="CCO106" s="210"/>
      <c r="CCP106" s="211"/>
      <c r="CCQ106" s="209"/>
      <c r="CCS106" s="208"/>
      <c r="CCX106" s="209"/>
      <c r="CCY106" s="209"/>
      <c r="CCZ106" s="209"/>
      <c r="CDA106" s="210"/>
      <c r="CDB106" s="211"/>
      <c r="CDC106" s="209"/>
      <c r="CDE106" s="208"/>
      <c r="CDJ106" s="209"/>
      <c r="CDK106" s="209"/>
      <c r="CDL106" s="209"/>
      <c r="CDM106" s="210"/>
      <c r="CDN106" s="211"/>
      <c r="CDO106" s="209"/>
      <c r="CDQ106" s="208"/>
      <c r="CDV106" s="209"/>
      <c r="CDW106" s="209"/>
      <c r="CDX106" s="209"/>
      <c r="CDY106" s="210"/>
      <c r="CDZ106" s="211"/>
      <c r="CEA106" s="209"/>
      <c r="CEC106" s="208"/>
      <c r="CEH106" s="209"/>
      <c r="CEI106" s="209"/>
      <c r="CEJ106" s="209"/>
      <c r="CEK106" s="210"/>
      <c r="CEL106" s="211"/>
      <c r="CEM106" s="209"/>
      <c r="CEO106" s="208"/>
      <c r="CET106" s="209"/>
      <c r="CEU106" s="209"/>
      <c r="CEV106" s="209"/>
      <c r="CEW106" s="210"/>
      <c r="CEX106" s="211"/>
      <c r="CEY106" s="209"/>
      <c r="CFA106" s="208"/>
      <c r="CFF106" s="209"/>
      <c r="CFG106" s="209"/>
      <c r="CFH106" s="209"/>
      <c r="CFI106" s="210"/>
      <c r="CFJ106" s="211"/>
      <c r="CFK106" s="209"/>
      <c r="CFM106" s="208"/>
      <c r="CFR106" s="209"/>
      <c r="CFS106" s="209"/>
      <c r="CFT106" s="209"/>
      <c r="CFU106" s="210"/>
      <c r="CFV106" s="211"/>
      <c r="CFW106" s="209"/>
      <c r="CFY106" s="208"/>
      <c r="CGD106" s="209"/>
      <c r="CGE106" s="209"/>
      <c r="CGF106" s="209"/>
      <c r="CGG106" s="210"/>
      <c r="CGH106" s="211"/>
      <c r="CGI106" s="209"/>
      <c r="CGK106" s="208"/>
      <c r="CGP106" s="209"/>
      <c r="CGQ106" s="209"/>
      <c r="CGR106" s="209"/>
      <c r="CGS106" s="210"/>
      <c r="CGT106" s="211"/>
      <c r="CGU106" s="209"/>
      <c r="CGW106" s="208"/>
      <c r="CHB106" s="209"/>
      <c r="CHC106" s="209"/>
      <c r="CHD106" s="209"/>
      <c r="CHE106" s="210"/>
      <c r="CHF106" s="211"/>
      <c r="CHG106" s="209"/>
      <c r="CHI106" s="208"/>
      <c r="CHN106" s="209"/>
      <c r="CHO106" s="209"/>
      <c r="CHP106" s="209"/>
      <c r="CHQ106" s="210"/>
      <c r="CHR106" s="211"/>
      <c r="CHS106" s="209"/>
      <c r="CHU106" s="208"/>
      <c r="CHZ106" s="209"/>
      <c r="CIA106" s="209"/>
      <c r="CIB106" s="209"/>
      <c r="CIC106" s="210"/>
      <c r="CID106" s="211"/>
      <c r="CIE106" s="209"/>
      <c r="CIG106" s="208"/>
      <c r="CIL106" s="209"/>
      <c r="CIM106" s="209"/>
      <c r="CIN106" s="209"/>
      <c r="CIO106" s="210"/>
      <c r="CIP106" s="211"/>
      <c r="CIQ106" s="209"/>
      <c r="CIS106" s="208"/>
      <c r="CIX106" s="209"/>
      <c r="CIY106" s="209"/>
      <c r="CIZ106" s="209"/>
      <c r="CJA106" s="210"/>
      <c r="CJB106" s="211"/>
      <c r="CJC106" s="209"/>
      <c r="CJE106" s="208"/>
      <c r="CJJ106" s="209"/>
      <c r="CJK106" s="209"/>
      <c r="CJL106" s="209"/>
      <c r="CJM106" s="210"/>
      <c r="CJN106" s="211"/>
      <c r="CJO106" s="209"/>
      <c r="CJQ106" s="208"/>
      <c r="CJV106" s="209"/>
      <c r="CJW106" s="209"/>
      <c r="CJX106" s="209"/>
      <c r="CJY106" s="210"/>
      <c r="CJZ106" s="211"/>
      <c r="CKA106" s="209"/>
      <c r="CKC106" s="208"/>
      <c r="CKH106" s="209"/>
      <c r="CKI106" s="209"/>
      <c r="CKJ106" s="209"/>
      <c r="CKK106" s="210"/>
      <c r="CKL106" s="211"/>
      <c r="CKM106" s="209"/>
      <c r="CKO106" s="208"/>
      <c r="CKT106" s="209"/>
      <c r="CKU106" s="209"/>
      <c r="CKV106" s="209"/>
      <c r="CKW106" s="210"/>
      <c r="CKX106" s="211"/>
      <c r="CKY106" s="209"/>
      <c r="CLA106" s="208"/>
      <c r="CLF106" s="209"/>
      <c r="CLG106" s="209"/>
      <c r="CLH106" s="209"/>
      <c r="CLI106" s="210"/>
      <c r="CLJ106" s="211"/>
      <c r="CLK106" s="209"/>
      <c r="CLM106" s="208"/>
      <c r="CLR106" s="209"/>
      <c r="CLS106" s="209"/>
      <c r="CLT106" s="209"/>
      <c r="CLU106" s="210"/>
      <c r="CLV106" s="211"/>
      <c r="CLW106" s="209"/>
      <c r="CLY106" s="208"/>
      <c r="CMD106" s="209"/>
      <c r="CME106" s="209"/>
      <c r="CMF106" s="209"/>
      <c r="CMG106" s="210"/>
      <c r="CMH106" s="211"/>
      <c r="CMI106" s="209"/>
      <c r="CMK106" s="208"/>
      <c r="CMP106" s="209"/>
      <c r="CMQ106" s="209"/>
      <c r="CMR106" s="209"/>
      <c r="CMS106" s="210"/>
      <c r="CMT106" s="211"/>
      <c r="CMU106" s="209"/>
      <c r="CMW106" s="208"/>
      <c r="CNB106" s="209"/>
      <c r="CNC106" s="209"/>
      <c r="CND106" s="209"/>
      <c r="CNE106" s="210"/>
      <c r="CNF106" s="211"/>
      <c r="CNG106" s="209"/>
      <c r="CNI106" s="208"/>
      <c r="CNN106" s="209"/>
      <c r="CNO106" s="209"/>
      <c r="CNP106" s="209"/>
      <c r="CNQ106" s="210"/>
      <c r="CNR106" s="211"/>
      <c r="CNS106" s="209"/>
      <c r="CNU106" s="208"/>
      <c r="CNZ106" s="209"/>
      <c r="COA106" s="209"/>
      <c r="COB106" s="209"/>
      <c r="COC106" s="210"/>
      <c r="COD106" s="211"/>
      <c r="COE106" s="209"/>
      <c r="COG106" s="208"/>
      <c r="COL106" s="209"/>
      <c r="COM106" s="209"/>
      <c r="CON106" s="209"/>
      <c r="COO106" s="210"/>
      <c r="COP106" s="211"/>
      <c r="COQ106" s="209"/>
      <c r="COS106" s="208"/>
      <c r="COX106" s="209"/>
      <c r="COY106" s="209"/>
      <c r="COZ106" s="209"/>
      <c r="CPA106" s="210"/>
      <c r="CPB106" s="211"/>
      <c r="CPC106" s="209"/>
      <c r="CPE106" s="208"/>
      <c r="CPJ106" s="209"/>
      <c r="CPK106" s="209"/>
      <c r="CPL106" s="209"/>
      <c r="CPM106" s="210"/>
      <c r="CPN106" s="211"/>
      <c r="CPO106" s="209"/>
      <c r="CPQ106" s="208"/>
      <c r="CPV106" s="209"/>
      <c r="CPW106" s="209"/>
      <c r="CPX106" s="209"/>
      <c r="CPY106" s="210"/>
      <c r="CPZ106" s="211"/>
      <c r="CQA106" s="209"/>
      <c r="CQC106" s="208"/>
      <c r="CQH106" s="209"/>
      <c r="CQI106" s="209"/>
      <c r="CQJ106" s="209"/>
      <c r="CQK106" s="210"/>
      <c r="CQL106" s="211"/>
      <c r="CQM106" s="209"/>
      <c r="CQO106" s="208"/>
      <c r="CQT106" s="209"/>
      <c r="CQU106" s="209"/>
      <c r="CQV106" s="209"/>
      <c r="CQW106" s="210"/>
      <c r="CQX106" s="211"/>
      <c r="CQY106" s="209"/>
      <c r="CRA106" s="208"/>
      <c r="CRF106" s="209"/>
      <c r="CRG106" s="209"/>
      <c r="CRH106" s="209"/>
      <c r="CRI106" s="210"/>
      <c r="CRJ106" s="211"/>
      <c r="CRK106" s="209"/>
      <c r="CRM106" s="208"/>
      <c r="CRR106" s="209"/>
      <c r="CRS106" s="209"/>
      <c r="CRT106" s="209"/>
      <c r="CRU106" s="210"/>
      <c r="CRV106" s="211"/>
      <c r="CRW106" s="209"/>
      <c r="CRY106" s="208"/>
      <c r="CSD106" s="209"/>
      <c r="CSE106" s="209"/>
      <c r="CSF106" s="209"/>
      <c r="CSG106" s="210"/>
      <c r="CSH106" s="211"/>
      <c r="CSI106" s="209"/>
      <c r="CSK106" s="208"/>
      <c r="CSP106" s="209"/>
      <c r="CSQ106" s="209"/>
      <c r="CSR106" s="209"/>
      <c r="CSS106" s="210"/>
      <c r="CST106" s="211"/>
      <c r="CSU106" s="209"/>
      <c r="CSW106" s="208"/>
      <c r="CTB106" s="209"/>
      <c r="CTC106" s="209"/>
      <c r="CTD106" s="209"/>
      <c r="CTE106" s="210"/>
      <c r="CTF106" s="211"/>
      <c r="CTG106" s="209"/>
      <c r="CTI106" s="208"/>
      <c r="CTN106" s="209"/>
      <c r="CTO106" s="209"/>
      <c r="CTP106" s="209"/>
      <c r="CTQ106" s="210"/>
      <c r="CTR106" s="211"/>
      <c r="CTS106" s="209"/>
      <c r="CTU106" s="208"/>
      <c r="CTZ106" s="209"/>
      <c r="CUA106" s="209"/>
      <c r="CUB106" s="209"/>
      <c r="CUC106" s="210"/>
      <c r="CUD106" s="211"/>
      <c r="CUE106" s="209"/>
      <c r="CUG106" s="208"/>
      <c r="CUL106" s="209"/>
      <c r="CUM106" s="209"/>
      <c r="CUN106" s="209"/>
      <c r="CUO106" s="210"/>
      <c r="CUP106" s="211"/>
      <c r="CUQ106" s="209"/>
      <c r="CUS106" s="208"/>
      <c r="CUX106" s="209"/>
      <c r="CUY106" s="209"/>
      <c r="CUZ106" s="209"/>
      <c r="CVA106" s="210"/>
      <c r="CVB106" s="211"/>
      <c r="CVC106" s="209"/>
      <c r="CVE106" s="208"/>
      <c r="CVJ106" s="209"/>
      <c r="CVK106" s="209"/>
      <c r="CVL106" s="209"/>
      <c r="CVM106" s="210"/>
      <c r="CVN106" s="211"/>
      <c r="CVO106" s="209"/>
      <c r="CVQ106" s="208"/>
      <c r="CVV106" s="209"/>
      <c r="CVW106" s="209"/>
      <c r="CVX106" s="209"/>
      <c r="CVY106" s="210"/>
      <c r="CVZ106" s="211"/>
      <c r="CWA106" s="209"/>
      <c r="CWC106" s="208"/>
      <c r="CWH106" s="209"/>
      <c r="CWI106" s="209"/>
      <c r="CWJ106" s="209"/>
      <c r="CWK106" s="210"/>
      <c r="CWL106" s="211"/>
      <c r="CWM106" s="209"/>
      <c r="CWO106" s="208"/>
      <c r="CWT106" s="209"/>
      <c r="CWU106" s="209"/>
      <c r="CWV106" s="209"/>
      <c r="CWW106" s="210"/>
      <c r="CWX106" s="211"/>
      <c r="CWY106" s="209"/>
      <c r="CXA106" s="208"/>
      <c r="CXF106" s="209"/>
      <c r="CXG106" s="209"/>
      <c r="CXH106" s="209"/>
      <c r="CXI106" s="210"/>
      <c r="CXJ106" s="211"/>
      <c r="CXK106" s="209"/>
      <c r="CXM106" s="208"/>
      <c r="CXR106" s="209"/>
      <c r="CXS106" s="209"/>
      <c r="CXT106" s="209"/>
      <c r="CXU106" s="210"/>
      <c r="CXV106" s="211"/>
      <c r="CXW106" s="209"/>
      <c r="CXY106" s="208"/>
      <c r="CYD106" s="209"/>
      <c r="CYE106" s="209"/>
      <c r="CYF106" s="209"/>
      <c r="CYG106" s="210"/>
      <c r="CYH106" s="211"/>
      <c r="CYI106" s="209"/>
      <c r="CYK106" s="208"/>
      <c r="CYP106" s="209"/>
      <c r="CYQ106" s="209"/>
      <c r="CYR106" s="209"/>
      <c r="CYS106" s="210"/>
      <c r="CYT106" s="211"/>
      <c r="CYU106" s="209"/>
      <c r="CYW106" s="208"/>
      <c r="CZB106" s="209"/>
      <c r="CZC106" s="209"/>
      <c r="CZD106" s="209"/>
      <c r="CZE106" s="210"/>
      <c r="CZF106" s="211"/>
      <c r="CZG106" s="209"/>
      <c r="CZI106" s="208"/>
      <c r="CZN106" s="209"/>
      <c r="CZO106" s="209"/>
      <c r="CZP106" s="209"/>
      <c r="CZQ106" s="210"/>
      <c r="CZR106" s="211"/>
      <c r="CZS106" s="209"/>
      <c r="CZU106" s="208"/>
      <c r="CZZ106" s="209"/>
      <c r="DAA106" s="209"/>
      <c r="DAB106" s="209"/>
      <c r="DAC106" s="210"/>
      <c r="DAD106" s="211"/>
      <c r="DAE106" s="209"/>
      <c r="DAG106" s="208"/>
      <c r="DAL106" s="209"/>
      <c r="DAM106" s="209"/>
      <c r="DAN106" s="209"/>
      <c r="DAO106" s="210"/>
      <c r="DAP106" s="211"/>
      <c r="DAQ106" s="209"/>
      <c r="DAS106" s="208"/>
      <c r="DAX106" s="209"/>
      <c r="DAY106" s="209"/>
      <c r="DAZ106" s="209"/>
      <c r="DBA106" s="210"/>
      <c r="DBB106" s="211"/>
      <c r="DBC106" s="209"/>
      <c r="DBE106" s="208"/>
      <c r="DBJ106" s="209"/>
      <c r="DBK106" s="209"/>
      <c r="DBL106" s="209"/>
      <c r="DBM106" s="210"/>
      <c r="DBN106" s="211"/>
      <c r="DBO106" s="209"/>
      <c r="DBQ106" s="208"/>
      <c r="DBV106" s="209"/>
      <c r="DBW106" s="209"/>
      <c r="DBX106" s="209"/>
      <c r="DBY106" s="210"/>
      <c r="DBZ106" s="211"/>
      <c r="DCA106" s="209"/>
      <c r="DCC106" s="208"/>
      <c r="DCH106" s="209"/>
      <c r="DCI106" s="209"/>
      <c r="DCJ106" s="209"/>
      <c r="DCK106" s="210"/>
      <c r="DCL106" s="211"/>
      <c r="DCM106" s="209"/>
      <c r="DCO106" s="208"/>
      <c r="DCT106" s="209"/>
      <c r="DCU106" s="209"/>
      <c r="DCV106" s="209"/>
      <c r="DCW106" s="210"/>
      <c r="DCX106" s="211"/>
      <c r="DCY106" s="209"/>
      <c r="DDA106" s="208"/>
      <c r="DDF106" s="209"/>
      <c r="DDG106" s="209"/>
      <c r="DDH106" s="209"/>
      <c r="DDI106" s="210"/>
      <c r="DDJ106" s="211"/>
      <c r="DDK106" s="209"/>
      <c r="DDM106" s="208"/>
      <c r="DDR106" s="209"/>
      <c r="DDS106" s="209"/>
      <c r="DDT106" s="209"/>
      <c r="DDU106" s="210"/>
      <c r="DDV106" s="211"/>
      <c r="DDW106" s="209"/>
      <c r="DDY106" s="208"/>
      <c r="DED106" s="209"/>
      <c r="DEE106" s="209"/>
      <c r="DEF106" s="209"/>
      <c r="DEG106" s="210"/>
      <c r="DEH106" s="211"/>
      <c r="DEI106" s="209"/>
      <c r="DEK106" s="208"/>
      <c r="DEP106" s="209"/>
      <c r="DEQ106" s="209"/>
      <c r="DER106" s="209"/>
      <c r="DES106" s="210"/>
      <c r="DET106" s="211"/>
      <c r="DEU106" s="209"/>
      <c r="DEW106" s="208"/>
      <c r="DFB106" s="209"/>
      <c r="DFC106" s="209"/>
      <c r="DFD106" s="209"/>
      <c r="DFE106" s="210"/>
      <c r="DFF106" s="211"/>
      <c r="DFG106" s="209"/>
      <c r="DFI106" s="208"/>
      <c r="DFN106" s="209"/>
      <c r="DFO106" s="209"/>
      <c r="DFP106" s="209"/>
      <c r="DFQ106" s="210"/>
      <c r="DFR106" s="211"/>
      <c r="DFS106" s="209"/>
      <c r="DFU106" s="208"/>
      <c r="DFZ106" s="209"/>
      <c r="DGA106" s="209"/>
      <c r="DGB106" s="209"/>
      <c r="DGC106" s="210"/>
      <c r="DGD106" s="211"/>
      <c r="DGE106" s="209"/>
      <c r="DGG106" s="208"/>
      <c r="DGL106" s="209"/>
      <c r="DGM106" s="209"/>
      <c r="DGN106" s="209"/>
      <c r="DGO106" s="210"/>
      <c r="DGP106" s="211"/>
      <c r="DGQ106" s="209"/>
      <c r="DGS106" s="208"/>
      <c r="DGX106" s="209"/>
      <c r="DGY106" s="209"/>
      <c r="DGZ106" s="209"/>
      <c r="DHA106" s="210"/>
      <c r="DHB106" s="211"/>
      <c r="DHC106" s="209"/>
      <c r="DHE106" s="208"/>
      <c r="DHJ106" s="209"/>
      <c r="DHK106" s="209"/>
      <c r="DHL106" s="209"/>
      <c r="DHM106" s="210"/>
      <c r="DHN106" s="211"/>
      <c r="DHO106" s="209"/>
      <c r="DHQ106" s="208"/>
      <c r="DHV106" s="209"/>
      <c r="DHW106" s="209"/>
      <c r="DHX106" s="209"/>
      <c r="DHY106" s="210"/>
      <c r="DHZ106" s="211"/>
      <c r="DIA106" s="209"/>
      <c r="DIC106" s="208"/>
      <c r="DIH106" s="209"/>
      <c r="DII106" s="209"/>
      <c r="DIJ106" s="209"/>
      <c r="DIK106" s="210"/>
      <c r="DIL106" s="211"/>
      <c r="DIM106" s="209"/>
      <c r="DIO106" s="208"/>
      <c r="DIT106" s="209"/>
      <c r="DIU106" s="209"/>
      <c r="DIV106" s="209"/>
      <c r="DIW106" s="210"/>
      <c r="DIX106" s="211"/>
      <c r="DIY106" s="209"/>
      <c r="DJA106" s="208"/>
      <c r="DJF106" s="209"/>
      <c r="DJG106" s="209"/>
      <c r="DJH106" s="209"/>
      <c r="DJI106" s="210"/>
      <c r="DJJ106" s="211"/>
      <c r="DJK106" s="209"/>
      <c r="DJM106" s="208"/>
      <c r="DJR106" s="209"/>
      <c r="DJS106" s="209"/>
      <c r="DJT106" s="209"/>
      <c r="DJU106" s="210"/>
      <c r="DJV106" s="211"/>
      <c r="DJW106" s="209"/>
      <c r="DJY106" s="208"/>
      <c r="DKD106" s="209"/>
      <c r="DKE106" s="209"/>
      <c r="DKF106" s="209"/>
      <c r="DKG106" s="210"/>
      <c r="DKH106" s="211"/>
      <c r="DKI106" s="209"/>
      <c r="DKK106" s="208"/>
      <c r="DKP106" s="209"/>
      <c r="DKQ106" s="209"/>
      <c r="DKR106" s="209"/>
      <c r="DKS106" s="210"/>
      <c r="DKT106" s="211"/>
      <c r="DKU106" s="209"/>
      <c r="DKW106" s="208"/>
      <c r="DLB106" s="209"/>
      <c r="DLC106" s="209"/>
      <c r="DLD106" s="209"/>
      <c r="DLE106" s="210"/>
      <c r="DLF106" s="211"/>
      <c r="DLG106" s="209"/>
      <c r="DLI106" s="208"/>
      <c r="DLN106" s="209"/>
      <c r="DLO106" s="209"/>
      <c r="DLP106" s="209"/>
      <c r="DLQ106" s="210"/>
      <c r="DLR106" s="211"/>
      <c r="DLS106" s="209"/>
      <c r="DLU106" s="208"/>
      <c r="DLZ106" s="209"/>
      <c r="DMA106" s="209"/>
      <c r="DMB106" s="209"/>
      <c r="DMC106" s="210"/>
      <c r="DMD106" s="211"/>
      <c r="DME106" s="209"/>
      <c r="DMG106" s="208"/>
      <c r="DML106" s="209"/>
      <c r="DMM106" s="209"/>
      <c r="DMN106" s="209"/>
      <c r="DMO106" s="210"/>
      <c r="DMP106" s="211"/>
      <c r="DMQ106" s="209"/>
      <c r="DMS106" s="208"/>
      <c r="DMX106" s="209"/>
      <c r="DMY106" s="209"/>
      <c r="DMZ106" s="209"/>
      <c r="DNA106" s="210"/>
      <c r="DNB106" s="211"/>
      <c r="DNC106" s="209"/>
      <c r="DNE106" s="208"/>
      <c r="DNJ106" s="209"/>
      <c r="DNK106" s="209"/>
      <c r="DNL106" s="209"/>
      <c r="DNM106" s="210"/>
      <c r="DNN106" s="211"/>
      <c r="DNO106" s="209"/>
      <c r="DNQ106" s="208"/>
      <c r="DNV106" s="209"/>
      <c r="DNW106" s="209"/>
      <c r="DNX106" s="209"/>
      <c r="DNY106" s="210"/>
      <c r="DNZ106" s="211"/>
      <c r="DOA106" s="209"/>
      <c r="DOC106" s="208"/>
      <c r="DOH106" s="209"/>
      <c r="DOI106" s="209"/>
      <c r="DOJ106" s="209"/>
      <c r="DOK106" s="210"/>
      <c r="DOL106" s="211"/>
      <c r="DOM106" s="209"/>
      <c r="DOO106" s="208"/>
      <c r="DOT106" s="209"/>
      <c r="DOU106" s="209"/>
      <c r="DOV106" s="209"/>
      <c r="DOW106" s="210"/>
      <c r="DOX106" s="211"/>
      <c r="DOY106" s="209"/>
      <c r="DPA106" s="208"/>
      <c r="DPF106" s="209"/>
      <c r="DPG106" s="209"/>
      <c r="DPH106" s="209"/>
      <c r="DPI106" s="210"/>
      <c r="DPJ106" s="211"/>
      <c r="DPK106" s="209"/>
      <c r="DPM106" s="208"/>
      <c r="DPR106" s="209"/>
      <c r="DPS106" s="209"/>
      <c r="DPT106" s="209"/>
      <c r="DPU106" s="210"/>
      <c r="DPV106" s="211"/>
      <c r="DPW106" s="209"/>
      <c r="DPY106" s="208"/>
      <c r="DQD106" s="209"/>
      <c r="DQE106" s="209"/>
      <c r="DQF106" s="209"/>
      <c r="DQG106" s="210"/>
      <c r="DQH106" s="211"/>
      <c r="DQI106" s="209"/>
      <c r="DQK106" s="208"/>
      <c r="DQP106" s="209"/>
      <c r="DQQ106" s="209"/>
      <c r="DQR106" s="209"/>
      <c r="DQS106" s="210"/>
      <c r="DQT106" s="211"/>
      <c r="DQU106" s="209"/>
      <c r="DQW106" s="208"/>
      <c r="DRB106" s="209"/>
      <c r="DRC106" s="209"/>
      <c r="DRD106" s="209"/>
      <c r="DRE106" s="210"/>
      <c r="DRF106" s="211"/>
      <c r="DRG106" s="209"/>
      <c r="DRI106" s="208"/>
      <c r="DRN106" s="209"/>
      <c r="DRO106" s="209"/>
      <c r="DRP106" s="209"/>
      <c r="DRQ106" s="210"/>
      <c r="DRR106" s="211"/>
      <c r="DRS106" s="209"/>
      <c r="DRU106" s="208"/>
      <c r="DRZ106" s="209"/>
      <c r="DSA106" s="209"/>
      <c r="DSB106" s="209"/>
      <c r="DSC106" s="210"/>
      <c r="DSD106" s="211"/>
      <c r="DSE106" s="209"/>
      <c r="DSG106" s="208"/>
      <c r="DSL106" s="209"/>
      <c r="DSM106" s="209"/>
      <c r="DSN106" s="209"/>
      <c r="DSO106" s="210"/>
      <c r="DSP106" s="211"/>
      <c r="DSQ106" s="209"/>
      <c r="DSS106" s="208"/>
      <c r="DSX106" s="209"/>
      <c r="DSY106" s="209"/>
      <c r="DSZ106" s="209"/>
      <c r="DTA106" s="210"/>
      <c r="DTB106" s="211"/>
      <c r="DTC106" s="209"/>
      <c r="DTE106" s="208"/>
      <c r="DTJ106" s="209"/>
      <c r="DTK106" s="209"/>
      <c r="DTL106" s="209"/>
      <c r="DTM106" s="210"/>
      <c r="DTN106" s="211"/>
      <c r="DTO106" s="209"/>
      <c r="DTQ106" s="208"/>
      <c r="DTV106" s="209"/>
      <c r="DTW106" s="209"/>
      <c r="DTX106" s="209"/>
      <c r="DTY106" s="210"/>
      <c r="DTZ106" s="211"/>
      <c r="DUA106" s="209"/>
      <c r="DUC106" s="208"/>
      <c r="DUH106" s="209"/>
      <c r="DUI106" s="209"/>
      <c r="DUJ106" s="209"/>
      <c r="DUK106" s="210"/>
      <c r="DUL106" s="211"/>
      <c r="DUM106" s="209"/>
      <c r="DUO106" s="208"/>
      <c r="DUT106" s="209"/>
      <c r="DUU106" s="209"/>
      <c r="DUV106" s="209"/>
      <c r="DUW106" s="210"/>
      <c r="DUX106" s="211"/>
      <c r="DUY106" s="209"/>
      <c r="DVA106" s="208"/>
      <c r="DVF106" s="209"/>
      <c r="DVG106" s="209"/>
      <c r="DVH106" s="209"/>
      <c r="DVI106" s="210"/>
      <c r="DVJ106" s="211"/>
      <c r="DVK106" s="209"/>
      <c r="DVM106" s="208"/>
      <c r="DVR106" s="209"/>
      <c r="DVS106" s="209"/>
      <c r="DVT106" s="209"/>
      <c r="DVU106" s="210"/>
      <c r="DVV106" s="211"/>
      <c r="DVW106" s="209"/>
      <c r="DVY106" s="208"/>
      <c r="DWD106" s="209"/>
      <c r="DWE106" s="209"/>
      <c r="DWF106" s="209"/>
      <c r="DWG106" s="210"/>
      <c r="DWH106" s="211"/>
      <c r="DWI106" s="209"/>
      <c r="DWK106" s="208"/>
      <c r="DWP106" s="209"/>
      <c r="DWQ106" s="209"/>
      <c r="DWR106" s="209"/>
      <c r="DWS106" s="210"/>
      <c r="DWT106" s="211"/>
      <c r="DWU106" s="209"/>
      <c r="DWW106" s="208"/>
      <c r="DXB106" s="209"/>
      <c r="DXC106" s="209"/>
      <c r="DXD106" s="209"/>
      <c r="DXE106" s="210"/>
      <c r="DXF106" s="211"/>
      <c r="DXG106" s="209"/>
      <c r="DXI106" s="208"/>
      <c r="DXN106" s="209"/>
      <c r="DXO106" s="209"/>
      <c r="DXP106" s="209"/>
      <c r="DXQ106" s="210"/>
      <c r="DXR106" s="211"/>
      <c r="DXS106" s="209"/>
      <c r="DXU106" s="208"/>
      <c r="DXZ106" s="209"/>
      <c r="DYA106" s="209"/>
      <c r="DYB106" s="209"/>
      <c r="DYC106" s="210"/>
      <c r="DYD106" s="211"/>
      <c r="DYE106" s="209"/>
      <c r="DYG106" s="208"/>
      <c r="DYL106" s="209"/>
      <c r="DYM106" s="209"/>
      <c r="DYN106" s="209"/>
      <c r="DYO106" s="210"/>
      <c r="DYP106" s="211"/>
      <c r="DYQ106" s="209"/>
      <c r="DYS106" s="208"/>
      <c r="DYX106" s="209"/>
      <c r="DYY106" s="209"/>
      <c r="DYZ106" s="209"/>
      <c r="DZA106" s="210"/>
      <c r="DZB106" s="211"/>
      <c r="DZC106" s="209"/>
      <c r="DZE106" s="208"/>
      <c r="DZJ106" s="209"/>
      <c r="DZK106" s="209"/>
      <c r="DZL106" s="209"/>
      <c r="DZM106" s="210"/>
      <c r="DZN106" s="211"/>
      <c r="DZO106" s="209"/>
      <c r="DZQ106" s="208"/>
      <c r="DZV106" s="209"/>
      <c r="DZW106" s="209"/>
      <c r="DZX106" s="209"/>
      <c r="DZY106" s="210"/>
      <c r="DZZ106" s="211"/>
      <c r="EAA106" s="209"/>
      <c r="EAC106" s="208"/>
      <c r="EAH106" s="209"/>
      <c r="EAI106" s="209"/>
      <c r="EAJ106" s="209"/>
      <c r="EAK106" s="210"/>
      <c r="EAL106" s="211"/>
      <c r="EAM106" s="209"/>
      <c r="EAO106" s="208"/>
      <c r="EAT106" s="209"/>
      <c r="EAU106" s="209"/>
      <c r="EAV106" s="209"/>
      <c r="EAW106" s="210"/>
      <c r="EAX106" s="211"/>
      <c r="EAY106" s="209"/>
      <c r="EBA106" s="208"/>
      <c r="EBF106" s="209"/>
      <c r="EBG106" s="209"/>
      <c r="EBH106" s="209"/>
      <c r="EBI106" s="210"/>
      <c r="EBJ106" s="211"/>
      <c r="EBK106" s="209"/>
      <c r="EBM106" s="208"/>
      <c r="EBR106" s="209"/>
      <c r="EBS106" s="209"/>
      <c r="EBT106" s="209"/>
      <c r="EBU106" s="210"/>
      <c r="EBV106" s="211"/>
      <c r="EBW106" s="209"/>
      <c r="EBY106" s="208"/>
      <c r="ECD106" s="209"/>
      <c r="ECE106" s="209"/>
      <c r="ECF106" s="209"/>
      <c r="ECG106" s="210"/>
      <c r="ECH106" s="211"/>
      <c r="ECI106" s="209"/>
      <c r="ECK106" s="208"/>
      <c r="ECP106" s="209"/>
      <c r="ECQ106" s="209"/>
      <c r="ECR106" s="209"/>
      <c r="ECS106" s="210"/>
      <c r="ECT106" s="211"/>
      <c r="ECU106" s="209"/>
      <c r="ECW106" s="208"/>
      <c r="EDB106" s="209"/>
      <c r="EDC106" s="209"/>
      <c r="EDD106" s="209"/>
      <c r="EDE106" s="210"/>
      <c r="EDF106" s="211"/>
      <c r="EDG106" s="209"/>
      <c r="EDI106" s="208"/>
      <c r="EDN106" s="209"/>
      <c r="EDO106" s="209"/>
      <c r="EDP106" s="209"/>
      <c r="EDQ106" s="210"/>
      <c r="EDR106" s="211"/>
      <c r="EDS106" s="209"/>
      <c r="EDU106" s="208"/>
      <c r="EDZ106" s="209"/>
      <c r="EEA106" s="209"/>
      <c r="EEB106" s="209"/>
      <c r="EEC106" s="210"/>
      <c r="EED106" s="211"/>
      <c r="EEE106" s="209"/>
      <c r="EEG106" s="208"/>
      <c r="EEL106" s="209"/>
      <c r="EEM106" s="209"/>
      <c r="EEN106" s="209"/>
      <c r="EEO106" s="210"/>
      <c r="EEP106" s="211"/>
      <c r="EEQ106" s="209"/>
      <c r="EES106" s="208"/>
      <c r="EEX106" s="209"/>
      <c r="EEY106" s="209"/>
      <c r="EEZ106" s="209"/>
      <c r="EFA106" s="210"/>
      <c r="EFB106" s="211"/>
      <c r="EFC106" s="209"/>
      <c r="EFE106" s="208"/>
      <c r="EFJ106" s="209"/>
      <c r="EFK106" s="209"/>
      <c r="EFL106" s="209"/>
      <c r="EFM106" s="210"/>
      <c r="EFN106" s="211"/>
      <c r="EFO106" s="209"/>
      <c r="EFQ106" s="208"/>
      <c r="EFV106" s="209"/>
      <c r="EFW106" s="209"/>
      <c r="EFX106" s="209"/>
      <c r="EFY106" s="210"/>
      <c r="EFZ106" s="211"/>
      <c r="EGA106" s="209"/>
      <c r="EGC106" s="208"/>
      <c r="EGH106" s="209"/>
      <c r="EGI106" s="209"/>
      <c r="EGJ106" s="209"/>
      <c r="EGK106" s="210"/>
      <c r="EGL106" s="211"/>
      <c r="EGM106" s="209"/>
      <c r="EGO106" s="208"/>
      <c r="EGT106" s="209"/>
      <c r="EGU106" s="209"/>
      <c r="EGV106" s="209"/>
      <c r="EGW106" s="210"/>
      <c r="EGX106" s="211"/>
      <c r="EGY106" s="209"/>
      <c r="EHA106" s="208"/>
      <c r="EHF106" s="209"/>
      <c r="EHG106" s="209"/>
      <c r="EHH106" s="209"/>
      <c r="EHI106" s="210"/>
      <c r="EHJ106" s="211"/>
      <c r="EHK106" s="209"/>
      <c r="EHM106" s="208"/>
      <c r="EHR106" s="209"/>
      <c r="EHS106" s="209"/>
      <c r="EHT106" s="209"/>
      <c r="EHU106" s="210"/>
      <c r="EHV106" s="211"/>
      <c r="EHW106" s="209"/>
      <c r="EHY106" s="208"/>
      <c r="EID106" s="209"/>
      <c r="EIE106" s="209"/>
      <c r="EIF106" s="209"/>
      <c r="EIG106" s="210"/>
      <c r="EIH106" s="211"/>
      <c r="EII106" s="209"/>
      <c r="EIK106" s="208"/>
      <c r="EIP106" s="209"/>
      <c r="EIQ106" s="209"/>
      <c r="EIR106" s="209"/>
      <c r="EIS106" s="210"/>
      <c r="EIT106" s="211"/>
      <c r="EIU106" s="209"/>
      <c r="EIW106" s="208"/>
      <c r="EJB106" s="209"/>
      <c r="EJC106" s="209"/>
      <c r="EJD106" s="209"/>
      <c r="EJE106" s="210"/>
      <c r="EJF106" s="211"/>
      <c r="EJG106" s="209"/>
      <c r="EJI106" s="208"/>
      <c r="EJN106" s="209"/>
      <c r="EJO106" s="209"/>
      <c r="EJP106" s="209"/>
      <c r="EJQ106" s="210"/>
      <c r="EJR106" s="211"/>
      <c r="EJS106" s="209"/>
      <c r="EJU106" s="208"/>
      <c r="EJZ106" s="209"/>
      <c r="EKA106" s="209"/>
      <c r="EKB106" s="209"/>
      <c r="EKC106" s="210"/>
      <c r="EKD106" s="211"/>
      <c r="EKE106" s="209"/>
      <c r="EKG106" s="208"/>
      <c r="EKL106" s="209"/>
      <c r="EKM106" s="209"/>
      <c r="EKN106" s="209"/>
      <c r="EKO106" s="210"/>
      <c r="EKP106" s="211"/>
      <c r="EKQ106" s="209"/>
      <c r="EKS106" s="208"/>
      <c r="EKX106" s="209"/>
      <c r="EKY106" s="209"/>
      <c r="EKZ106" s="209"/>
      <c r="ELA106" s="210"/>
      <c r="ELB106" s="211"/>
      <c r="ELC106" s="209"/>
      <c r="ELE106" s="208"/>
      <c r="ELJ106" s="209"/>
      <c r="ELK106" s="209"/>
      <c r="ELL106" s="209"/>
      <c r="ELM106" s="210"/>
      <c r="ELN106" s="211"/>
      <c r="ELO106" s="209"/>
      <c r="ELQ106" s="208"/>
      <c r="ELV106" s="209"/>
      <c r="ELW106" s="209"/>
      <c r="ELX106" s="209"/>
      <c r="ELY106" s="210"/>
      <c r="ELZ106" s="211"/>
      <c r="EMA106" s="209"/>
      <c r="EMC106" s="208"/>
      <c r="EMH106" s="209"/>
      <c r="EMI106" s="209"/>
      <c r="EMJ106" s="209"/>
      <c r="EMK106" s="210"/>
      <c r="EML106" s="211"/>
      <c r="EMM106" s="209"/>
      <c r="EMO106" s="208"/>
      <c r="EMT106" s="209"/>
      <c r="EMU106" s="209"/>
      <c r="EMV106" s="209"/>
      <c r="EMW106" s="210"/>
      <c r="EMX106" s="211"/>
      <c r="EMY106" s="209"/>
      <c r="ENA106" s="208"/>
      <c r="ENF106" s="209"/>
      <c r="ENG106" s="209"/>
      <c r="ENH106" s="209"/>
      <c r="ENI106" s="210"/>
      <c r="ENJ106" s="211"/>
      <c r="ENK106" s="209"/>
      <c r="ENM106" s="208"/>
      <c r="ENR106" s="209"/>
      <c r="ENS106" s="209"/>
      <c r="ENT106" s="209"/>
      <c r="ENU106" s="210"/>
      <c r="ENV106" s="211"/>
      <c r="ENW106" s="209"/>
      <c r="ENY106" s="208"/>
      <c r="EOD106" s="209"/>
      <c r="EOE106" s="209"/>
      <c r="EOF106" s="209"/>
      <c r="EOG106" s="210"/>
      <c r="EOH106" s="211"/>
      <c r="EOI106" s="209"/>
      <c r="EOK106" s="208"/>
      <c r="EOP106" s="209"/>
      <c r="EOQ106" s="209"/>
      <c r="EOR106" s="209"/>
      <c r="EOS106" s="210"/>
      <c r="EOT106" s="211"/>
      <c r="EOU106" s="209"/>
      <c r="EOW106" s="208"/>
      <c r="EPB106" s="209"/>
      <c r="EPC106" s="209"/>
      <c r="EPD106" s="209"/>
      <c r="EPE106" s="210"/>
      <c r="EPF106" s="211"/>
      <c r="EPG106" s="209"/>
      <c r="EPI106" s="208"/>
      <c r="EPN106" s="209"/>
      <c r="EPO106" s="209"/>
      <c r="EPP106" s="209"/>
      <c r="EPQ106" s="210"/>
      <c r="EPR106" s="211"/>
      <c r="EPS106" s="209"/>
      <c r="EPU106" s="208"/>
      <c r="EPZ106" s="209"/>
      <c r="EQA106" s="209"/>
      <c r="EQB106" s="209"/>
      <c r="EQC106" s="210"/>
      <c r="EQD106" s="211"/>
      <c r="EQE106" s="209"/>
      <c r="EQG106" s="208"/>
      <c r="EQL106" s="209"/>
      <c r="EQM106" s="209"/>
      <c r="EQN106" s="209"/>
      <c r="EQO106" s="210"/>
      <c r="EQP106" s="211"/>
      <c r="EQQ106" s="209"/>
      <c r="EQS106" s="208"/>
      <c r="EQX106" s="209"/>
      <c r="EQY106" s="209"/>
      <c r="EQZ106" s="209"/>
      <c r="ERA106" s="210"/>
      <c r="ERB106" s="211"/>
      <c r="ERC106" s="209"/>
      <c r="ERE106" s="208"/>
      <c r="ERJ106" s="209"/>
      <c r="ERK106" s="209"/>
      <c r="ERL106" s="209"/>
      <c r="ERM106" s="210"/>
      <c r="ERN106" s="211"/>
      <c r="ERO106" s="209"/>
      <c r="ERQ106" s="208"/>
      <c r="ERV106" s="209"/>
      <c r="ERW106" s="209"/>
      <c r="ERX106" s="209"/>
      <c r="ERY106" s="210"/>
      <c r="ERZ106" s="211"/>
      <c r="ESA106" s="209"/>
      <c r="ESC106" s="208"/>
      <c r="ESH106" s="209"/>
      <c r="ESI106" s="209"/>
      <c r="ESJ106" s="209"/>
      <c r="ESK106" s="210"/>
      <c r="ESL106" s="211"/>
      <c r="ESM106" s="209"/>
      <c r="ESO106" s="208"/>
      <c r="EST106" s="209"/>
      <c r="ESU106" s="209"/>
      <c r="ESV106" s="209"/>
      <c r="ESW106" s="210"/>
      <c r="ESX106" s="211"/>
      <c r="ESY106" s="209"/>
      <c r="ETA106" s="208"/>
      <c r="ETF106" s="209"/>
      <c r="ETG106" s="209"/>
      <c r="ETH106" s="209"/>
      <c r="ETI106" s="210"/>
      <c r="ETJ106" s="211"/>
      <c r="ETK106" s="209"/>
      <c r="ETM106" s="208"/>
      <c r="ETR106" s="209"/>
      <c r="ETS106" s="209"/>
      <c r="ETT106" s="209"/>
      <c r="ETU106" s="210"/>
      <c r="ETV106" s="211"/>
      <c r="ETW106" s="209"/>
      <c r="ETY106" s="208"/>
      <c r="EUD106" s="209"/>
      <c r="EUE106" s="209"/>
      <c r="EUF106" s="209"/>
      <c r="EUG106" s="210"/>
      <c r="EUH106" s="211"/>
      <c r="EUI106" s="209"/>
      <c r="EUK106" s="208"/>
      <c r="EUP106" s="209"/>
      <c r="EUQ106" s="209"/>
      <c r="EUR106" s="209"/>
      <c r="EUS106" s="210"/>
      <c r="EUT106" s="211"/>
      <c r="EUU106" s="209"/>
      <c r="EUW106" s="208"/>
      <c r="EVB106" s="209"/>
      <c r="EVC106" s="209"/>
      <c r="EVD106" s="209"/>
      <c r="EVE106" s="210"/>
      <c r="EVF106" s="211"/>
      <c r="EVG106" s="209"/>
      <c r="EVI106" s="208"/>
      <c r="EVN106" s="209"/>
      <c r="EVO106" s="209"/>
      <c r="EVP106" s="209"/>
      <c r="EVQ106" s="210"/>
      <c r="EVR106" s="211"/>
      <c r="EVS106" s="209"/>
      <c r="EVU106" s="208"/>
      <c r="EVZ106" s="209"/>
      <c r="EWA106" s="209"/>
      <c r="EWB106" s="209"/>
      <c r="EWC106" s="210"/>
      <c r="EWD106" s="211"/>
      <c r="EWE106" s="209"/>
      <c r="EWG106" s="208"/>
      <c r="EWL106" s="209"/>
      <c r="EWM106" s="209"/>
      <c r="EWN106" s="209"/>
      <c r="EWO106" s="210"/>
      <c r="EWP106" s="211"/>
      <c r="EWQ106" s="209"/>
      <c r="EWS106" s="208"/>
      <c r="EWX106" s="209"/>
      <c r="EWY106" s="209"/>
      <c r="EWZ106" s="209"/>
      <c r="EXA106" s="210"/>
      <c r="EXB106" s="211"/>
      <c r="EXC106" s="209"/>
      <c r="EXE106" s="208"/>
      <c r="EXJ106" s="209"/>
      <c r="EXK106" s="209"/>
      <c r="EXL106" s="209"/>
      <c r="EXM106" s="210"/>
      <c r="EXN106" s="211"/>
      <c r="EXO106" s="209"/>
      <c r="EXQ106" s="208"/>
      <c r="EXV106" s="209"/>
      <c r="EXW106" s="209"/>
      <c r="EXX106" s="209"/>
      <c r="EXY106" s="210"/>
      <c r="EXZ106" s="211"/>
      <c r="EYA106" s="209"/>
      <c r="EYC106" s="208"/>
      <c r="EYH106" s="209"/>
      <c r="EYI106" s="209"/>
      <c r="EYJ106" s="209"/>
      <c r="EYK106" s="210"/>
      <c r="EYL106" s="211"/>
      <c r="EYM106" s="209"/>
      <c r="EYO106" s="208"/>
      <c r="EYT106" s="209"/>
      <c r="EYU106" s="209"/>
      <c r="EYV106" s="209"/>
      <c r="EYW106" s="210"/>
      <c r="EYX106" s="211"/>
      <c r="EYY106" s="209"/>
      <c r="EZA106" s="208"/>
      <c r="EZF106" s="209"/>
      <c r="EZG106" s="209"/>
      <c r="EZH106" s="209"/>
      <c r="EZI106" s="210"/>
      <c r="EZJ106" s="211"/>
      <c r="EZK106" s="209"/>
      <c r="EZM106" s="208"/>
      <c r="EZR106" s="209"/>
      <c r="EZS106" s="209"/>
      <c r="EZT106" s="209"/>
      <c r="EZU106" s="210"/>
      <c r="EZV106" s="211"/>
      <c r="EZW106" s="209"/>
      <c r="EZY106" s="208"/>
      <c r="FAD106" s="209"/>
      <c r="FAE106" s="209"/>
      <c r="FAF106" s="209"/>
      <c r="FAG106" s="210"/>
      <c r="FAH106" s="211"/>
      <c r="FAI106" s="209"/>
      <c r="FAK106" s="208"/>
      <c r="FAP106" s="209"/>
      <c r="FAQ106" s="209"/>
      <c r="FAR106" s="209"/>
      <c r="FAS106" s="210"/>
      <c r="FAT106" s="211"/>
      <c r="FAU106" s="209"/>
      <c r="FAW106" s="208"/>
      <c r="FBB106" s="209"/>
      <c r="FBC106" s="209"/>
      <c r="FBD106" s="209"/>
      <c r="FBE106" s="210"/>
      <c r="FBF106" s="211"/>
      <c r="FBG106" s="209"/>
      <c r="FBI106" s="208"/>
      <c r="FBN106" s="209"/>
      <c r="FBO106" s="209"/>
      <c r="FBP106" s="209"/>
      <c r="FBQ106" s="210"/>
      <c r="FBR106" s="211"/>
      <c r="FBS106" s="209"/>
      <c r="FBU106" s="208"/>
      <c r="FBZ106" s="209"/>
      <c r="FCA106" s="209"/>
      <c r="FCB106" s="209"/>
      <c r="FCC106" s="210"/>
      <c r="FCD106" s="211"/>
      <c r="FCE106" s="209"/>
      <c r="FCG106" s="208"/>
      <c r="FCL106" s="209"/>
      <c r="FCM106" s="209"/>
      <c r="FCN106" s="209"/>
      <c r="FCO106" s="210"/>
      <c r="FCP106" s="211"/>
      <c r="FCQ106" s="209"/>
      <c r="FCS106" s="208"/>
      <c r="FCX106" s="209"/>
      <c r="FCY106" s="209"/>
      <c r="FCZ106" s="209"/>
      <c r="FDA106" s="210"/>
      <c r="FDB106" s="211"/>
      <c r="FDC106" s="209"/>
      <c r="FDE106" s="208"/>
      <c r="FDJ106" s="209"/>
      <c r="FDK106" s="209"/>
      <c r="FDL106" s="209"/>
      <c r="FDM106" s="210"/>
      <c r="FDN106" s="211"/>
      <c r="FDO106" s="209"/>
      <c r="FDQ106" s="208"/>
      <c r="FDV106" s="209"/>
      <c r="FDW106" s="209"/>
      <c r="FDX106" s="209"/>
      <c r="FDY106" s="210"/>
      <c r="FDZ106" s="211"/>
      <c r="FEA106" s="209"/>
      <c r="FEC106" s="208"/>
      <c r="FEH106" s="209"/>
      <c r="FEI106" s="209"/>
      <c r="FEJ106" s="209"/>
      <c r="FEK106" s="210"/>
      <c r="FEL106" s="211"/>
      <c r="FEM106" s="209"/>
      <c r="FEO106" s="208"/>
      <c r="FET106" s="209"/>
      <c r="FEU106" s="209"/>
      <c r="FEV106" s="209"/>
      <c r="FEW106" s="210"/>
      <c r="FEX106" s="211"/>
      <c r="FEY106" s="209"/>
      <c r="FFA106" s="208"/>
      <c r="FFF106" s="209"/>
      <c r="FFG106" s="209"/>
      <c r="FFH106" s="209"/>
      <c r="FFI106" s="210"/>
      <c r="FFJ106" s="211"/>
      <c r="FFK106" s="209"/>
      <c r="FFM106" s="208"/>
      <c r="FFR106" s="209"/>
      <c r="FFS106" s="209"/>
      <c r="FFT106" s="209"/>
      <c r="FFU106" s="210"/>
      <c r="FFV106" s="211"/>
      <c r="FFW106" s="209"/>
      <c r="FFY106" s="208"/>
      <c r="FGD106" s="209"/>
      <c r="FGE106" s="209"/>
      <c r="FGF106" s="209"/>
      <c r="FGG106" s="210"/>
      <c r="FGH106" s="211"/>
      <c r="FGI106" s="209"/>
      <c r="FGK106" s="208"/>
      <c r="FGP106" s="209"/>
      <c r="FGQ106" s="209"/>
      <c r="FGR106" s="209"/>
      <c r="FGS106" s="210"/>
      <c r="FGT106" s="211"/>
      <c r="FGU106" s="209"/>
      <c r="FGW106" s="208"/>
      <c r="FHB106" s="209"/>
      <c r="FHC106" s="209"/>
      <c r="FHD106" s="209"/>
      <c r="FHE106" s="210"/>
      <c r="FHF106" s="211"/>
      <c r="FHG106" s="209"/>
      <c r="FHI106" s="208"/>
      <c r="FHN106" s="209"/>
      <c r="FHO106" s="209"/>
      <c r="FHP106" s="209"/>
      <c r="FHQ106" s="210"/>
      <c r="FHR106" s="211"/>
      <c r="FHS106" s="209"/>
      <c r="FHU106" s="208"/>
      <c r="FHZ106" s="209"/>
      <c r="FIA106" s="209"/>
      <c r="FIB106" s="209"/>
      <c r="FIC106" s="210"/>
      <c r="FID106" s="211"/>
      <c r="FIE106" s="209"/>
      <c r="FIG106" s="208"/>
      <c r="FIL106" s="209"/>
      <c r="FIM106" s="209"/>
      <c r="FIN106" s="209"/>
      <c r="FIO106" s="210"/>
      <c r="FIP106" s="211"/>
      <c r="FIQ106" s="209"/>
      <c r="FIS106" s="208"/>
      <c r="FIX106" s="209"/>
      <c r="FIY106" s="209"/>
      <c r="FIZ106" s="209"/>
      <c r="FJA106" s="210"/>
      <c r="FJB106" s="211"/>
      <c r="FJC106" s="209"/>
      <c r="FJE106" s="208"/>
      <c r="FJJ106" s="209"/>
      <c r="FJK106" s="209"/>
      <c r="FJL106" s="209"/>
      <c r="FJM106" s="210"/>
      <c r="FJN106" s="211"/>
      <c r="FJO106" s="209"/>
      <c r="FJQ106" s="208"/>
      <c r="FJV106" s="209"/>
      <c r="FJW106" s="209"/>
      <c r="FJX106" s="209"/>
      <c r="FJY106" s="210"/>
      <c r="FJZ106" s="211"/>
      <c r="FKA106" s="209"/>
      <c r="FKC106" s="208"/>
      <c r="FKH106" s="209"/>
      <c r="FKI106" s="209"/>
      <c r="FKJ106" s="209"/>
      <c r="FKK106" s="210"/>
      <c r="FKL106" s="211"/>
      <c r="FKM106" s="209"/>
      <c r="FKO106" s="208"/>
      <c r="FKT106" s="209"/>
      <c r="FKU106" s="209"/>
      <c r="FKV106" s="209"/>
      <c r="FKW106" s="210"/>
      <c r="FKX106" s="211"/>
      <c r="FKY106" s="209"/>
      <c r="FLA106" s="208"/>
      <c r="FLF106" s="209"/>
      <c r="FLG106" s="209"/>
      <c r="FLH106" s="209"/>
      <c r="FLI106" s="210"/>
      <c r="FLJ106" s="211"/>
      <c r="FLK106" s="209"/>
      <c r="FLM106" s="208"/>
      <c r="FLR106" s="209"/>
      <c r="FLS106" s="209"/>
      <c r="FLT106" s="209"/>
      <c r="FLU106" s="210"/>
      <c r="FLV106" s="211"/>
      <c r="FLW106" s="209"/>
      <c r="FLY106" s="208"/>
      <c r="FMD106" s="209"/>
      <c r="FME106" s="209"/>
      <c r="FMF106" s="209"/>
      <c r="FMG106" s="210"/>
      <c r="FMH106" s="211"/>
      <c r="FMI106" s="209"/>
      <c r="FMK106" s="208"/>
      <c r="FMP106" s="209"/>
      <c r="FMQ106" s="209"/>
      <c r="FMR106" s="209"/>
      <c r="FMS106" s="210"/>
      <c r="FMT106" s="211"/>
      <c r="FMU106" s="209"/>
      <c r="FMW106" s="208"/>
      <c r="FNB106" s="209"/>
      <c r="FNC106" s="209"/>
      <c r="FND106" s="209"/>
      <c r="FNE106" s="210"/>
      <c r="FNF106" s="211"/>
      <c r="FNG106" s="209"/>
      <c r="FNI106" s="208"/>
      <c r="FNN106" s="209"/>
      <c r="FNO106" s="209"/>
      <c r="FNP106" s="209"/>
      <c r="FNQ106" s="210"/>
      <c r="FNR106" s="211"/>
      <c r="FNS106" s="209"/>
      <c r="FNU106" s="208"/>
      <c r="FNZ106" s="209"/>
      <c r="FOA106" s="209"/>
      <c r="FOB106" s="209"/>
      <c r="FOC106" s="210"/>
      <c r="FOD106" s="211"/>
      <c r="FOE106" s="209"/>
      <c r="FOG106" s="208"/>
      <c r="FOL106" s="209"/>
      <c r="FOM106" s="209"/>
      <c r="FON106" s="209"/>
      <c r="FOO106" s="210"/>
      <c r="FOP106" s="211"/>
      <c r="FOQ106" s="209"/>
      <c r="FOS106" s="208"/>
      <c r="FOX106" s="209"/>
      <c r="FOY106" s="209"/>
      <c r="FOZ106" s="209"/>
      <c r="FPA106" s="210"/>
      <c r="FPB106" s="211"/>
      <c r="FPC106" s="209"/>
      <c r="FPE106" s="208"/>
      <c r="FPJ106" s="209"/>
      <c r="FPK106" s="209"/>
      <c r="FPL106" s="209"/>
      <c r="FPM106" s="210"/>
      <c r="FPN106" s="211"/>
      <c r="FPO106" s="209"/>
      <c r="FPQ106" s="208"/>
      <c r="FPV106" s="209"/>
      <c r="FPW106" s="209"/>
      <c r="FPX106" s="209"/>
      <c r="FPY106" s="210"/>
      <c r="FPZ106" s="211"/>
      <c r="FQA106" s="209"/>
      <c r="FQC106" s="208"/>
      <c r="FQH106" s="209"/>
      <c r="FQI106" s="209"/>
      <c r="FQJ106" s="209"/>
      <c r="FQK106" s="210"/>
      <c r="FQL106" s="211"/>
      <c r="FQM106" s="209"/>
      <c r="FQO106" s="208"/>
      <c r="FQT106" s="209"/>
      <c r="FQU106" s="209"/>
      <c r="FQV106" s="209"/>
      <c r="FQW106" s="210"/>
      <c r="FQX106" s="211"/>
      <c r="FQY106" s="209"/>
      <c r="FRA106" s="208"/>
      <c r="FRF106" s="209"/>
      <c r="FRG106" s="209"/>
      <c r="FRH106" s="209"/>
      <c r="FRI106" s="210"/>
      <c r="FRJ106" s="211"/>
      <c r="FRK106" s="209"/>
      <c r="FRM106" s="208"/>
      <c r="FRR106" s="209"/>
      <c r="FRS106" s="209"/>
      <c r="FRT106" s="209"/>
      <c r="FRU106" s="210"/>
      <c r="FRV106" s="211"/>
      <c r="FRW106" s="209"/>
      <c r="FRY106" s="208"/>
      <c r="FSD106" s="209"/>
      <c r="FSE106" s="209"/>
      <c r="FSF106" s="209"/>
      <c r="FSG106" s="210"/>
      <c r="FSH106" s="211"/>
      <c r="FSI106" s="209"/>
      <c r="FSK106" s="208"/>
      <c r="FSP106" s="209"/>
      <c r="FSQ106" s="209"/>
      <c r="FSR106" s="209"/>
      <c r="FSS106" s="210"/>
      <c r="FST106" s="211"/>
      <c r="FSU106" s="209"/>
      <c r="FSW106" s="208"/>
      <c r="FTB106" s="209"/>
      <c r="FTC106" s="209"/>
      <c r="FTD106" s="209"/>
      <c r="FTE106" s="210"/>
      <c r="FTF106" s="211"/>
      <c r="FTG106" s="209"/>
      <c r="FTI106" s="208"/>
      <c r="FTN106" s="209"/>
      <c r="FTO106" s="209"/>
      <c r="FTP106" s="209"/>
      <c r="FTQ106" s="210"/>
      <c r="FTR106" s="211"/>
      <c r="FTS106" s="209"/>
      <c r="FTU106" s="208"/>
      <c r="FTZ106" s="209"/>
      <c r="FUA106" s="209"/>
      <c r="FUB106" s="209"/>
      <c r="FUC106" s="210"/>
      <c r="FUD106" s="211"/>
      <c r="FUE106" s="209"/>
      <c r="FUG106" s="208"/>
      <c r="FUL106" s="209"/>
      <c r="FUM106" s="209"/>
      <c r="FUN106" s="209"/>
      <c r="FUO106" s="210"/>
      <c r="FUP106" s="211"/>
      <c r="FUQ106" s="209"/>
      <c r="FUS106" s="208"/>
      <c r="FUX106" s="209"/>
      <c r="FUY106" s="209"/>
      <c r="FUZ106" s="209"/>
      <c r="FVA106" s="210"/>
      <c r="FVB106" s="211"/>
      <c r="FVC106" s="209"/>
      <c r="FVE106" s="208"/>
      <c r="FVJ106" s="209"/>
      <c r="FVK106" s="209"/>
      <c r="FVL106" s="209"/>
      <c r="FVM106" s="210"/>
      <c r="FVN106" s="211"/>
      <c r="FVO106" s="209"/>
      <c r="FVQ106" s="208"/>
      <c r="FVV106" s="209"/>
      <c r="FVW106" s="209"/>
      <c r="FVX106" s="209"/>
      <c r="FVY106" s="210"/>
      <c r="FVZ106" s="211"/>
      <c r="FWA106" s="209"/>
      <c r="FWC106" s="208"/>
      <c r="FWH106" s="209"/>
      <c r="FWI106" s="209"/>
      <c r="FWJ106" s="209"/>
      <c r="FWK106" s="210"/>
      <c r="FWL106" s="211"/>
      <c r="FWM106" s="209"/>
      <c r="FWO106" s="208"/>
      <c r="FWT106" s="209"/>
      <c r="FWU106" s="209"/>
      <c r="FWV106" s="209"/>
      <c r="FWW106" s="210"/>
      <c r="FWX106" s="211"/>
      <c r="FWY106" s="209"/>
      <c r="FXA106" s="208"/>
      <c r="FXF106" s="209"/>
      <c r="FXG106" s="209"/>
      <c r="FXH106" s="209"/>
      <c r="FXI106" s="210"/>
      <c r="FXJ106" s="211"/>
      <c r="FXK106" s="209"/>
      <c r="FXM106" s="208"/>
      <c r="FXR106" s="209"/>
      <c r="FXS106" s="209"/>
      <c r="FXT106" s="209"/>
      <c r="FXU106" s="210"/>
      <c r="FXV106" s="211"/>
      <c r="FXW106" s="209"/>
      <c r="FXY106" s="208"/>
      <c r="FYD106" s="209"/>
      <c r="FYE106" s="209"/>
      <c r="FYF106" s="209"/>
      <c r="FYG106" s="210"/>
      <c r="FYH106" s="211"/>
      <c r="FYI106" s="209"/>
      <c r="FYK106" s="208"/>
      <c r="FYP106" s="209"/>
      <c r="FYQ106" s="209"/>
      <c r="FYR106" s="209"/>
      <c r="FYS106" s="210"/>
      <c r="FYT106" s="211"/>
      <c r="FYU106" s="209"/>
      <c r="FYW106" s="208"/>
      <c r="FZB106" s="209"/>
      <c r="FZC106" s="209"/>
      <c r="FZD106" s="209"/>
      <c r="FZE106" s="210"/>
      <c r="FZF106" s="211"/>
      <c r="FZG106" s="209"/>
      <c r="FZI106" s="208"/>
      <c r="FZN106" s="209"/>
      <c r="FZO106" s="209"/>
      <c r="FZP106" s="209"/>
      <c r="FZQ106" s="210"/>
      <c r="FZR106" s="211"/>
      <c r="FZS106" s="209"/>
      <c r="FZU106" s="208"/>
      <c r="FZZ106" s="209"/>
      <c r="GAA106" s="209"/>
      <c r="GAB106" s="209"/>
      <c r="GAC106" s="210"/>
      <c r="GAD106" s="211"/>
      <c r="GAE106" s="209"/>
      <c r="GAG106" s="208"/>
      <c r="GAL106" s="209"/>
      <c r="GAM106" s="209"/>
      <c r="GAN106" s="209"/>
      <c r="GAO106" s="210"/>
      <c r="GAP106" s="211"/>
      <c r="GAQ106" s="209"/>
      <c r="GAS106" s="208"/>
      <c r="GAX106" s="209"/>
      <c r="GAY106" s="209"/>
      <c r="GAZ106" s="209"/>
      <c r="GBA106" s="210"/>
      <c r="GBB106" s="211"/>
      <c r="GBC106" s="209"/>
      <c r="GBE106" s="208"/>
      <c r="GBJ106" s="209"/>
      <c r="GBK106" s="209"/>
      <c r="GBL106" s="209"/>
      <c r="GBM106" s="210"/>
      <c r="GBN106" s="211"/>
      <c r="GBO106" s="209"/>
      <c r="GBQ106" s="208"/>
      <c r="GBV106" s="209"/>
      <c r="GBW106" s="209"/>
      <c r="GBX106" s="209"/>
      <c r="GBY106" s="210"/>
      <c r="GBZ106" s="211"/>
      <c r="GCA106" s="209"/>
      <c r="GCC106" s="208"/>
      <c r="GCH106" s="209"/>
      <c r="GCI106" s="209"/>
      <c r="GCJ106" s="209"/>
      <c r="GCK106" s="210"/>
      <c r="GCL106" s="211"/>
      <c r="GCM106" s="209"/>
      <c r="GCO106" s="208"/>
      <c r="GCT106" s="209"/>
      <c r="GCU106" s="209"/>
      <c r="GCV106" s="209"/>
      <c r="GCW106" s="210"/>
      <c r="GCX106" s="211"/>
      <c r="GCY106" s="209"/>
      <c r="GDA106" s="208"/>
      <c r="GDF106" s="209"/>
      <c r="GDG106" s="209"/>
      <c r="GDH106" s="209"/>
      <c r="GDI106" s="210"/>
      <c r="GDJ106" s="211"/>
      <c r="GDK106" s="209"/>
      <c r="GDM106" s="208"/>
      <c r="GDR106" s="209"/>
      <c r="GDS106" s="209"/>
      <c r="GDT106" s="209"/>
      <c r="GDU106" s="210"/>
      <c r="GDV106" s="211"/>
      <c r="GDW106" s="209"/>
      <c r="GDY106" s="208"/>
      <c r="GED106" s="209"/>
      <c r="GEE106" s="209"/>
      <c r="GEF106" s="209"/>
      <c r="GEG106" s="210"/>
      <c r="GEH106" s="211"/>
      <c r="GEI106" s="209"/>
      <c r="GEK106" s="208"/>
      <c r="GEP106" s="209"/>
      <c r="GEQ106" s="209"/>
      <c r="GER106" s="209"/>
      <c r="GES106" s="210"/>
      <c r="GET106" s="211"/>
      <c r="GEU106" s="209"/>
      <c r="GEW106" s="208"/>
      <c r="GFB106" s="209"/>
      <c r="GFC106" s="209"/>
      <c r="GFD106" s="209"/>
      <c r="GFE106" s="210"/>
      <c r="GFF106" s="211"/>
      <c r="GFG106" s="209"/>
      <c r="GFI106" s="208"/>
      <c r="GFN106" s="209"/>
      <c r="GFO106" s="209"/>
      <c r="GFP106" s="209"/>
      <c r="GFQ106" s="210"/>
      <c r="GFR106" s="211"/>
      <c r="GFS106" s="209"/>
      <c r="GFU106" s="208"/>
      <c r="GFZ106" s="209"/>
      <c r="GGA106" s="209"/>
      <c r="GGB106" s="209"/>
      <c r="GGC106" s="210"/>
      <c r="GGD106" s="211"/>
      <c r="GGE106" s="209"/>
      <c r="GGG106" s="208"/>
      <c r="GGL106" s="209"/>
      <c r="GGM106" s="209"/>
      <c r="GGN106" s="209"/>
      <c r="GGO106" s="210"/>
      <c r="GGP106" s="211"/>
      <c r="GGQ106" s="209"/>
      <c r="GGS106" s="208"/>
      <c r="GGX106" s="209"/>
      <c r="GGY106" s="209"/>
      <c r="GGZ106" s="209"/>
      <c r="GHA106" s="210"/>
      <c r="GHB106" s="211"/>
      <c r="GHC106" s="209"/>
      <c r="GHE106" s="208"/>
      <c r="GHJ106" s="209"/>
      <c r="GHK106" s="209"/>
      <c r="GHL106" s="209"/>
      <c r="GHM106" s="210"/>
      <c r="GHN106" s="211"/>
      <c r="GHO106" s="209"/>
      <c r="GHQ106" s="208"/>
      <c r="GHV106" s="209"/>
      <c r="GHW106" s="209"/>
      <c r="GHX106" s="209"/>
      <c r="GHY106" s="210"/>
      <c r="GHZ106" s="211"/>
      <c r="GIA106" s="209"/>
      <c r="GIC106" s="208"/>
      <c r="GIH106" s="209"/>
      <c r="GII106" s="209"/>
      <c r="GIJ106" s="209"/>
      <c r="GIK106" s="210"/>
      <c r="GIL106" s="211"/>
      <c r="GIM106" s="209"/>
      <c r="GIO106" s="208"/>
      <c r="GIT106" s="209"/>
      <c r="GIU106" s="209"/>
      <c r="GIV106" s="209"/>
      <c r="GIW106" s="210"/>
      <c r="GIX106" s="211"/>
      <c r="GIY106" s="209"/>
      <c r="GJA106" s="208"/>
      <c r="GJF106" s="209"/>
      <c r="GJG106" s="209"/>
      <c r="GJH106" s="209"/>
      <c r="GJI106" s="210"/>
      <c r="GJJ106" s="211"/>
      <c r="GJK106" s="209"/>
      <c r="GJM106" s="208"/>
      <c r="GJR106" s="209"/>
      <c r="GJS106" s="209"/>
      <c r="GJT106" s="209"/>
      <c r="GJU106" s="210"/>
      <c r="GJV106" s="211"/>
      <c r="GJW106" s="209"/>
      <c r="GJY106" s="208"/>
      <c r="GKD106" s="209"/>
      <c r="GKE106" s="209"/>
      <c r="GKF106" s="209"/>
      <c r="GKG106" s="210"/>
      <c r="GKH106" s="211"/>
      <c r="GKI106" s="209"/>
      <c r="GKK106" s="208"/>
      <c r="GKP106" s="209"/>
      <c r="GKQ106" s="209"/>
      <c r="GKR106" s="209"/>
      <c r="GKS106" s="210"/>
      <c r="GKT106" s="211"/>
      <c r="GKU106" s="209"/>
      <c r="GKW106" s="208"/>
      <c r="GLB106" s="209"/>
      <c r="GLC106" s="209"/>
      <c r="GLD106" s="209"/>
      <c r="GLE106" s="210"/>
      <c r="GLF106" s="211"/>
      <c r="GLG106" s="209"/>
      <c r="GLI106" s="208"/>
      <c r="GLN106" s="209"/>
      <c r="GLO106" s="209"/>
      <c r="GLP106" s="209"/>
      <c r="GLQ106" s="210"/>
      <c r="GLR106" s="211"/>
      <c r="GLS106" s="209"/>
      <c r="GLU106" s="208"/>
      <c r="GLZ106" s="209"/>
      <c r="GMA106" s="209"/>
      <c r="GMB106" s="209"/>
      <c r="GMC106" s="210"/>
      <c r="GMD106" s="211"/>
      <c r="GME106" s="209"/>
      <c r="GMG106" s="208"/>
      <c r="GML106" s="209"/>
      <c r="GMM106" s="209"/>
      <c r="GMN106" s="209"/>
      <c r="GMO106" s="210"/>
      <c r="GMP106" s="211"/>
      <c r="GMQ106" s="209"/>
      <c r="GMS106" s="208"/>
      <c r="GMX106" s="209"/>
      <c r="GMY106" s="209"/>
      <c r="GMZ106" s="209"/>
      <c r="GNA106" s="210"/>
      <c r="GNB106" s="211"/>
      <c r="GNC106" s="209"/>
      <c r="GNE106" s="208"/>
      <c r="GNJ106" s="209"/>
      <c r="GNK106" s="209"/>
      <c r="GNL106" s="209"/>
      <c r="GNM106" s="210"/>
      <c r="GNN106" s="211"/>
      <c r="GNO106" s="209"/>
      <c r="GNQ106" s="208"/>
      <c r="GNV106" s="209"/>
      <c r="GNW106" s="209"/>
      <c r="GNX106" s="209"/>
      <c r="GNY106" s="210"/>
      <c r="GNZ106" s="211"/>
      <c r="GOA106" s="209"/>
      <c r="GOC106" s="208"/>
      <c r="GOH106" s="209"/>
      <c r="GOI106" s="209"/>
      <c r="GOJ106" s="209"/>
      <c r="GOK106" s="210"/>
      <c r="GOL106" s="211"/>
      <c r="GOM106" s="209"/>
      <c r="GOO106" s="208"/>
      <c r="GOT106" s="209"/>
      <c r="GOU106" s="209"/>
      <c r="GOV106" s="209"/>
      <c r="GOW106" s="210"/>
      <c r="GOX106" s="211"/>
      <c r="GOY106" s="209"/>
      <c r="GPA106" s="208"/>
      <c r="GPF106" s="209"/>
      <c r="GPG106" s="209"/>
      <c r="GPH106" s="209"/>
      <c r="GPI106" s="210"/>
      <c r="GPJ106" s="211"/>
      <c r="GPK106" s="209"/>
      <c r="GPM106" s="208"/>
      <c r="GPR106" s="209"/>
      <c r="GPS106" s="209"/>
      <c r="GPT106" s="209"/>
      <c r="GPU106" s="210"/>
      <c r="GPV106" s="211"/>
      <c r="GPW106" s="209"/>
      <c r="GPY106" s="208"/>
      <c r="GQD106" s="209"/>
      <c r="GQE106" s="209"/>
      <c r="GQF106" s="209"/>
      <c r="GQG106" s="210"/>
      <c r="GQH106" s="211"/>
      <c r="GQI106" s="209"/>
      <c r="GQK106" s="208"/>
      <c r="GQP106" s="209"/>
      <c r="GQQ106" s="209"/>
      <c r="GQR106" s="209"/>
      <c r="GQS106" s="210"/>
      <c r="GQT106" s="211"/>
      <c r="GQU106" s="209"/>
      <c r="GQW106" s="208"/>
      <c r="GRB106" s="209"/>
      <c r="GRC106" s="209"/>
      <c r="GRD106" s="209"/>
      <c r="GRE106" s="210"/>
      <c r="GRF106" s="211"/>
      <c r="GRG106" s="209"/>
      <c r="GRI106" s="208"/>
      <c r="GRN106" s="209"/>
      <c r="GRO106" s="209"/>
      <c r="GRP106" s="209"/>
      <c r="GRQ106" s="210"/>
      <c r="GRR106" s="211"/>
      <c r="GRS106" s="209"/>
      <c r="GRU106" s="208"/>
      <c r="GRZ106" s="209"/>
      <c r="GSA106" s="209"/>
      <c r="GSB106" s="209"/>
      <c r="GSC106" s="210"/>
      <c r="GSD106" s="211"/>
      <c r="GSE106" s="209"/>
      <c r="GSG106" s="208"/>
      <c r="GSL106" s="209"/>
      <c r="GSM106" s="209"/>
      <c r="GSN106" s="209"/>
      <c r="GSO106" s="210"/>
      <c r="GSP106" s="211"/>
      <c r="GSQ106" s="209"/>
      <c r="GSS106" s="208"/>
      <c r="GSX106" s="209"/>
      <c r="GSY106" s="209"/>
      <c r="GSZ106" s="209"/>
      <c r="GTA106" s="210"/>
      <c r="GTB106" s="211"/>
      <c r="GTC106" s="209"/>
      <c r="GTE106" s="208"/>
      <c r="GTJ106" s="209"/>
      <c r="GTK106" s="209"/>
      <c r="GTL106" s="209"/>
      <c r="GTM106" s="210"/>
      <c r="GTN106" s="211"/>
      <c r="GTO106" s="209"/>
      <c r="GTQ106" s="208"/>
      <c r="GTV106" s="209"/>
      <c r="GTW106" s="209"/>
      <c r="GTX106" s="209"/>
      <c r="GTY106" s="210"/>
      <c r="GTZ106" s="211"/>
      <c r="GUA106" s="209"/>
      <c r="GUC106" s="208"/>
      <c r="GUH106" s="209"/>
      <c r="GUI106" s="209"/>
      <c r="GUJ106" s="209"/>
      <c r="GUK106" s="210"/>
      <c r="GUL106" s="211"/>
      <c r="GUM106" s="209"/>
      <c r="GUO106" s="208"/>
      <c r="GUT106" s="209"/>
      <c r="GUU106" s="209"/>
      <c r="GUV106" s="209"/>
      <c r="GUW106" s="210"/>
      <c r="GUX106" s="211"/>
      <c r="GUY106" s="209"/>
      <c r="GVA106" s="208"/>
      <c r="GVF106" s="209"/>
      <c r="GVG106" s="209"/>
      <c r="GVH106" s="209"/>
      <c r="GVI106" s="210"/>
      <c r="GVJ106" s="211"/>
      <c r="GVK106" s="209"/>
      <c r="GVM106" s="208"/>
      <c r="GVR106" s="209"/>
      <c r="GVS106" s="209"/>
      <c r="GVT106" s="209"/>
      <c r="GVU106" s="210"/>
      <c r="GVV106" s="211"/>
      <c r="GVW106" s="209"/>
      <c r="GVY106" s="208"/>
      <c r="GWD106" s="209"/>
      <c r="GWE106" s="209"/>
      <c r="GWF106" s="209"/>
      <c r="GWG106" s="210"/>
      <c r="GWH106" s="211"/>
      <c r="GWI106" s="209"/>
      <c r="GWK106" s="208"/>
      <c r="GWP106" s="209"/>
      <c r="GWQ106" s="209"/>
      <c r="GWR106" s="209"/>
      <c r="GWS106" s="210"/>
      <c r="GWT106" s="211"/>
      <c r="GWU106" s="209"/>
      <c r="GWW106" s="208"/>
      <c r="GXB106" s="209"/>
      <c r="GXC106" s="209"/>
      <c r="GXD106" s="209"/>
      <c r="GXE106" s="210"/>
      <c r="GXF106" s="211"/>
      <c r="GXG106" s="209"/>
      <c r="GXI106" s="208"/>
      <c r="GXN106" s="209"/>
      <c r="GXO106" s="209"/>
      <c r="GXP106" s="209"/>
      <c r="GXQ106" s="210"/>
      <c r="GXR106" s="211"/>
      <c r="GXS106" s="209"/>
      <c r="GXU106" s="208"/>
      <c r="GXZ106" s="209"/>
      <c r="GYA106" s="209"/>
      <c r="GYB106" s="209"/>
      <c r="GYC106" s="210"/>
      <c r="GYD106" s="211"/>
      <c r="GYE106" s="209"/>
      <c r="GYG106" s="208"/>
      <c r="GYL106" s="209"/>
      <c r="GYM106" s="209"/>
      <c r="GYN106" s="209"/>
      <c r="GYO106" s="210"/>
      <c r="GYP106" s="211"/>
      <c r="GYQ106" s="209"/>
      <c r="GYS106" s="208"/>
      <c r="GYX106" s="209"/>
      <c r="GYY106" s="209"/>
      <c r="GYZ106" s="209"/>
      <c r="GZA106" s="210"/>
      <c r="GZB106" s="211"/>
      <c r="GZC106" s="209"/>
      <c r="GZE106" s="208"/>
      <c r="GZJ106" s="209"/>
      <c r="GZK106" s="209"/>
      <c r="GZL106" s="209"/>
      <c r="GZM106" s="210"/>
      <c r="GZN106" s="211"/>
      <c r="GZO106" s="209"/>
      <c r="GZQ106" s="208"/>
      <c r="GZV106" s="209"/>
      <c r="GZW106" s="209"/>
      <c r="GZX106" s="209"/>
      <c r="GZY106" s="210"/>
      <c r="GZZ106" s="211"/>
      <c r="HAA106" s="209"/>
      <c r="HAC106" s="208"/>
      <c r="HAH106" s="209"/>
      <c r="HAI106" s="209"/>
      <c r="HAJ106" s="209"/>
      <c r="HAK106" s="210"/>
      <c r="HAL106" s="211"/>
      <c r="HAM106" s="209"/>
      <c r="HAO106" s="208"/>
      <c r="HAT106" s="209"/>
      <c r="HAU106" s="209"/>
      <c r="HAV106" s="209"/>
      <c r="HAW106" s="210"/>
      <c r="HAX106" s="211"/>
      <c r="HAY106" s="209"/>
      <c r="HBA106" s="208"/>
      <c r="HBF106" s="209"/>
      <c r="HBG106" s="209"/>
      <c r="HBH106" s="209"/>
      <c r="HBI106" s="210"/>
      <c r="HBJ106" s="211"/>
      <c r="HBK106" s="209"/>
      <c r="HBM106" s="208"/>
      <c r="HBR106" s="209"/>
      <c r="HBS106" s="209"/>
      <c r="HBT106" s="209"/>
      <c r="HBU106" s="210"/>
      <c r="HBV106" s="211"/>
      <c r="HBW106" s="209"/>
      <c r="HBY106" s="208"/>
      <c r="HCD106" s="209"/>
      <c r="HCE106" s="209"/>
      <c r="HCF106" s="209"/>
      <c r="HCG106" s="210"/>
      <c r="HCH106" s="211"/>
      <c r="HCI106" s="209"/>
      <c r="HCK106" s="208"/>
      <c r="HCP106" s="209"/>
      <c r="HCQ106" s="209"/>
      <c r="HCR106" s="209"/>
      <c r="HCS106" s="210"/>
      <c r="HCT106" s="211"/>
      <c r="HCU106" s="209"/>
      <c r="HCW106" s="208"/>
      <c r="HDB106" s="209"/>
      <c r="HDC106" s="209"/>
      <c r="HDD106" s="209"/>
      <c r="HDE106" s="210"/>
      <c r="HDF106" s="211"/>
      <c r="HDG106" s="209"/>
      <c r="HDI106" s="208"/>
      <c r="HDN106" s="209"/>
      <c r="HDO106" s="209"/>
      <c r="HDP106" s="209"/>
      <c r="HDQ106" s="210"/>
      <c r="HDR106" s="211"/>
      <c r="HDS106" s="209"/>
      <c r="HDU106" s="208"/>
      <c r="HDZ106" s="209"/>
      <c r="HEA106" s="209"/>
      <c r="HEB106" s="209"/>
      <c r="HEC106" s="210"/>
      <c r="HED106" s="211"/>
      <c r="HEE106" s="209"/>
      <c r="HEG106" s="208"/>
      <c r="HEL106" s="209"/>
      <c r="HEM106" s="209"/>
      <c r="HEN106" s="209"/>
      <c r="HEO106" s="210"/>
      <c r="HEP106" s="211"/>
      <c r="HEQ106" s="209"/>
      <c r="HES106" s="208"/>
      <c r="HEX106" s="209"/>
      <c r="HEY106" s="209"/>
      <c r="HEZ106" s="209"/>
      <c r="HFA106" s="210"/>
      <c r="HFB106" s="211"/>
      <c r="HFC106" s="209"/>
      <c r="HFE106" s="208"/>
      <c r="HFJ106" s="209"/>
      <c r="HFK106" s="209"/>
      <c r="HFL106" s="209"/>
      <c r="HFM106" s="210"/>
      <c r="HFN106" s="211"/>
      <c r="HFO106" s="209"/>
      <c r="HFQ106" s="208"/>
      <c r="HFV106" s="209"/>
      <c r="HFW106" s="209"/>
      <c r="HFX106" s="209"/>
      <c r="HFY106" s="210"/>
      <c r="HFZ106" s="211"/>
      <c r="HGA106" s="209"/>
      <c r="HGC106" s="208"/>
      <c r="HGH106" s="209"/>
      <c r="HGI106" s="209"/>
      <c r="HGJ106" s="209"/>
      <c r="HGK106" s="210"/>
      <c r="HGL106" s="211"/>
      <c r="HGM106" s="209"/>
      <c r="HGO106" s="208"/>
      <c r="HGT106" s="209"/>
      <c r="HGU106" s="209"/>
      <c r="HGV106" s="209"/>
      <c r="HGW106" s="210"/>
      <c r="HGX106" s="211"/>
      <c r="HGY106" s="209"/>
      <c r="HHA106" s="208"/>
      <c r="HHF106" s="209"/>
      <c r="HHG106" s="209"/>
      <c r="HHH106" s="209"/>
      <c r="HHI106" s="210"/>
      <c r="HHJ106" s="211"/>
      <c r="HHK106" s="209"/>
      <c r="HHM106" s="208"/>
      <c r="HHR106" s="209"/>
      <c r="HHS106" s="209"/>
      <c r="HHT106" s="209"/>
      <c r="HHU106" s="210"/>
      <c r="HHV106" s="211"/>
      <c r="HHW106" s="209"/>
      <c r="HHY106" s="208"/>
      <c r="HID106" s="209"/>
      <c r="HIE106" s="209"/>
      <c r="HIF106" s="209"/>
      <c r="HIG106" s="210"/>
      <c r="HIH106" s="211"/>
      <c r="HII106" s="209"/>
      <c r="HIK106" s="208"/>
      <c r="HIP106" s="209"/>
      <c r="HIQ106" s="209"/>
      <c r="HIR106" s="209"/>
      <c r="HIS106" s="210"/>
      <c r="HIT106" s="211"/>
      <c r="HIU106" s="209"/>
      <c r="HIW106" s="208"/>
      <c r="HJB106" s="209"/>
      <c r="HJC106" s="209"/>
      <c r="HJD106" s="209"/>
      <c r="HJE106" s="210"/>
      <c r="HJF106" s="211"/>
      <c r="HJG106" s="209"/>
      <c r="HJI106" s="208"/>
      <c r="HJN106" s="209"/>
      <c r="HJO106" s="209"/>
      <c r="HJP106" s="209"/>
      <c r="HJQ106" s="210"/>
      <c r="HJR106" s="211"/>
      <c r="HJS106" s="209"/>
      <c r="HJU106" s="208"/>
      <c r="HJZ106" s="209"/>
      <c r="HKA106" s="209"/>
      <c r="HKB106" s="209"/>
      <c r="HKC106" s="210"/>
      <c r="HKD106" s="211"/>
      <c r="HKE106" s="209"/>
      <c r="HKG106" s="208"/>
      <c r="HKL106" s="209"/>
      <c r="HKM106" s="209"/>
      <c r="HKN106" s="209"/>
      <c r="HKO106" s="210"/>
      <c r="HKP106" s="211"/>
      <c r="HKQ106" s="209"/>
      <c r="HKS106" s="208"/>
      <c r="HKX106" s="209"/>
      <c r="HKY106" s="209"/>
      <c r="HKZ106" s="209"/>
      <c r="HLA106" s="210"/>
      <c r="HLB106" s="211"/>
      <c r="HLC106" s="209"/>
      <c r="HLE106" s="208"/>
      <c r="HLJ106" s="209"/>
      <c r="HLK106" s="209"/>
      <c r="HLL106" s="209"/>
      <c r="HLM106" s="210"/>
      <c r="HLN106" s="211"/>
      <c r="HLO106" s="209"/>
      <c r="HLQ106" s="208"/>
      <c r="HLV106" s="209"/>
      <c r="HLW106" s="209"/>
      <c r="HLX106" s="209"/>
      <c r="HLY106" s="210"/>
      <c r="HLZ106" s="211"/>
      <c r="HMA106" s="209"/>
      <c r="HMC106" s="208"/>
      <c r="HMH106" s="209"/>
      <c r="HMI106" s="209"/>
      <c r="HMJ106" s="209"/>
      <c r="HMK106" s="210"/>
      <c r="HML106" s="211"/>
      <c r="HMM106" s="209"/>
      <c r="HMO106" s="208"/>
      <c r="HMT106" s="209"/>
      <c r="HMU106" s="209"/>
      <c r="HMV106" s="209"/>
      <c r="HMW106" s="210"/>
      <c r="HMX106" s="211"/>
      <c r="HMY106" s="209"/>
      <c r="HNA106" s="208"/>
      <c r="HNF106" s="209"/>
      <c r="HNG106" s="209"/>
      <c r="HNH106" s="209"/>
      <c r="HNI106" s="210"/>
      <c r="HNJ106" s="211"/>
      <c r="HNK106" s="209"/>
      <c r="HNM106" s="208"/>
      <c r="HNR106" s="209"/>
      <c r="HNS106" s="209"/>
      <c r="HNT106" s="209"/>
      <c r="HNU106" s="210"/>
      <c r="HNV106" s="211"/>
      <c r="HNW106" s="209"/>
      <c r="HNY106" s="208"/>
      <c r="HOD106" s="209"/>
      <c r="HOE106" s="209"/>
      <c r="HOF106" s="209"/>
      <c r="HOG106" s="210"/>
      <c r="HOH106" s="211"/>
      <c r="HOI106" s="209"/>
      <c r="HOK106" s="208"/>
      <c r="HOP106" s="209"/>
      <c r="HOQ106" s="209"/>
      <c r="HOR106" s="209"/>
      <c r="HOS106" s="210"/>
      <c r="HOT106" s="211"/>
      <c r="HOU106" s="209"/>
      <c r="HOW106" s="208"/>
      <c r="HPB106" s="209"/>
      <c r="HPC106" s="209"/>
      <c r="HPD106" s="209"/>
      <c r="HPE106" s="210"/>
      <c r="HPF106" s="211"/>
      <c r="HPG106" s="209"/>
      <c r="HPI106" s="208"/>
      <c r="HPN106" s="209"/>
      <c r="HPO106" s="209"/>
      <c r="HPP106" s="209"/>
      <c r="HPQ106" s="210"/>
      <c r="HPR106" s="211"/>
      <c r="HPS106" s="209"/>
      <c r="HPU106" s="208"/>
      <c r="HPZ106" s="209"/>
      <c r="HQA106" s="209"/>
      <c r="HQB106" s="209"/>
      <c r="HQC106" s="210"/>
      <c r="HQD106" s="211"/>
      <c r="HQE106" s="209"/>
      <c r="HQG106" s="208"/>
      <c r="HQL106" s="209"/>
      <c r="HQM106" s="209"/>
      <c r="HQN106" s="209"/>
      <c r="HQO106" s="210"/>
      <c r="HQP106" s="211"/>
      <c r="HQQ106" s="209"/>
      <c r="HQS106" s="208"/>
      <c r="HQX106" s="209"/>
      <c r="HQY106" s="209"/>
      <c r="HQZ106" s="209"/>
      <c r="HRA106" s="210"/>
      <c r="HRB106" s="211"/>
      <c r="HRC106" s="209"/>
      <c r="HRE106" s="208"/>
      <c r="HRJ106" s="209"/>
      <c r="HRK106" s="209"/>
      <c r="HRL106" s="209"/>
      <c r="HRM106" s="210"/>
      <c r="HRN106" s="211"/>
      <c r="HRO106" s="209"/>
      <c r="HRQ106" s="208"/>
      <c r="HRV106" s="209"/>
      <c r="HRW106" s="209"/>
      <c r="HRX106" s="209"/>
      <c r="HRY106" s="210"/>
      <c r="HRZ106" s="211"/>
      <c r="HSA106" s="209"/>
      <c r="HSC106" s="208"/>
      <c r="HSH106" s="209"/>
      <c r="HSI106" s="209"/>
      <c r="HSJ106" s="209"/>
      <c r="HSK106" s="210"/>
      <c r="HSL106" s="211"/>
      <c r="HSM106" s="209"/>
      <c r="HSO106" s="208"/>
      <c r="HST106" s="209"/>
      <c r="HSU106" s="209"/>
      <c r="HSV106" s="209"/>
      <c r="HSW106" s="210"/>
      <c r="HSX106" s="211"/>
      <c r="HSY106" s="209"/>
      <c r="HTA106" s="208"/>
      <c r="HTF106" s="209"/>
      <c r="HTG106" s="209"/>
      <c r="HTH106" s="209"/>
      <c r="HTI106" s="210"/>
      <c r="HTJ106" s="211"/>
      <c r="HTK106" s="209"/>
      <c r="HTM106" s="208"/>
      <c r="HTR106" s="209"/>
      <c r="HTS106" s="209"/>
      <c r="HTT106" s="209"/>
      <c r="HTU106" s="210"/>
      <c r="HTV106" s="211"/>
      <c r="HTW106" s="209"/>
      <c r="HTY106" s="208"/>
      <c r="HUD106" s="209"/>
      <c r="HUE106" s="209"/>
      <c r="HUF106" s="209"/>
      <c r="HUG106" s="210"/>
      <c r="HUH106" s="211"/>
      <c r="HUI106" s="209"/>
      <c r="HUK106" s="208"/>
      <c r="HUP106" s="209"/>
      <c r="HUQ106" s="209"/>
      <c r="HUR106" s="209"/>
      <c r="HUS106" s="210"/>
      <c r="HUT106" s="211"/>
      <c r="HUU106" s="209"/>
      <c r="HUW106" s="208"/>
      <c r="HVB106" s="209"/>
      <c r="HVC106" s="209"/>
      <c r="HVD106" s="209"/>
      <c r="HVE106" s="210"/>
      <c r="HVF106" s="211"/>
      <c r="HVG106" s="209"/>
      <c r="HVI106" s="208"/>
      <c r="HVN106" s="209"/>
      <c r="HVO106" s="209"/>
      <c r="HVP106" s="209"/>
      <c r="HVQ106" s="210"/>
      <c r="HVR106" s="211"/>
      <c r="HVS106" s="209"/>
      <c r="HVU106" s="208"/>
      <c r="HVZ106" s="209"/>
      <c r="HWA106" s="209"/>
      <c r="HWB106" s="209"/>
      <c r="HWC106" s="210"/>
      <c r="HWD106" s="211"/>
      <c r="HWE106" s="209"/>
      <c r="HWG106" s="208"/>
      <c r="HWL106" s="209"/>
      <c r="HWM106" s="209"/>
      <c r="HWN106" s="209"/>
      <c r="HWO106" s="210"/>
      <c r="HWP106" s="211"/>
      <c r="HWQ106" s="209"/>
      <c r="HWS106" s="208"/>
      <c r="HWX106" s="209"/>
      <c r="HWY106" s="209"/>
      <c r="HWZ106" s="209"/>
      <c r="HXA106" s="210"/>
      <c r="HXB106" s="211"/>
      <c r="HXC106" s="209"/>
      <c r="HXE106" s="208"/>
      <c r="HXJ106" s="209"/>
      <c r="HXK106" s="209"/>
      <c r="HXL106" s="209"/>
      <c r="HXM106" s="210"/>
      <c r="HXN106" s="211"/>
      <c r="HXO106" s="209"/>
      <c r="HXQ106" s="208"/>
      <c r="HXV106" s="209"/>
      <c r="HXW106" s="209"/>
      <c r="HXX106" s="209"/>
      <c r="HXY106" s="210"/>
      <c r="HXZ106" s="211"/>
      <c r="HYA106" s="209"/>
      <c r="HYC106" s="208"/>
      <c r="HYH106" s="209"/>
      <c r="HYI106" s="209"/>
      <c r="HYJ106" s="209"/>
      <c r="HYK106" s="210"/>
      <c r="HYL106" s="211"/>
      <c r="HYM106" s="209"/>
      <c r="HYO106" s="208"/>
      <c r="HYT106" s="209"/>
      <c r="HYU106" s="209"/>
      <c r="HYV106" s="209"/>
      <c r="HYW106" s="210"/>
      <c r="HYX106" s="211"/>
      <c r="HYY106" s="209"/>
      <c r="HZA106" s="208"/>
      <c r="HZF106" s="209"/>
      <c r="HZG106" s="209"/>
      <c r="HZH106" s="209"/>
      <c r="HZI106" s="210"/>
      <c r="HZJ106" s="211"/>
      <c r="HZK106" s="209"/>
      <c r="HZM106" s="208"/>
      <c r="HZR106" s="209"/>
      <c r="HZS106" s="209"/>
      <c r="HZT106" s="209"/>
      <c r="HZU106" s="210"/>
      <c r="HZV106" s="211"/>
      <c r="HZW106" s="209"/>
      <c r="HZY106" s="208"/>
      <c r="IAD106" s="209"/>
      <c r="IAE106" s="209"/>
      <c r="IAF106" s="209"/>
      <c r="IAG106" s="210"/>
      <c r="IAH106" s="211"/>
      <c r="IAI106" s="209"/>
      <c r="IAK106" s="208"/>
      <c r="IAP106" s="209"/>
      <c r="IAQ106" s="209"/>
      <c r="IAR106" s="209"/>
      <c r="IAS106" s="210"/>
      <c r="IAT106" s="211"/>
      <c r="IAU106" s="209"/>
      <c r="IAW106" s="208"/>
      <c r="IBB106" s="209"/>
      <c r="IBC106" s="209"/>
      <c r="IBD106" s="209"/>
      <c r="IBE106" s="210"/>
      <c r="IBF106" s="211"/>
      <c r="IBG106" s="209"/>
      <c r="IBI106" s="208"/>
      <c r="IBN106" s="209"/>
      <c r="IBO106" s="209"/>
      <c r="IBP106" s="209"/>
      <c r="IBQ106" s="210"/>
      <c r="IBR106" s="211"/>
      <c r="IBS106" s="209"/>
      <c r="IBU106" s="208"/>
      <c r="IBZ106" s="209"/>
      <c r="ICA106" s="209"/>
      <c r="ICB106" s="209"/>
      <c r="ICC106" s="210"/>
      <c r="ICD106" s="211"/>
      <c r="ICE106" s="209"/>
      <c r="ICG106" s="208"/>
      <c r="ICL106" s="209"/>
      <c r="ICM106" s="209"/>
      <c r="ICN106" s="209"/>
      <c r="ICO106" s="210"/>
      <c r="ICP106" s="211"/>
      <c r="ICQ106" s="209"/>
      <c r="ICS106" s="208"/>
      <c r="ICX106" s="209"/>
      <c r="ICY106" s="209"/>
      <c r="ICZ106" s="209"/>
      <c r="IDA106" s="210"/>
      <c r="IDB106" s="211"/>
      <c r="IDC106" s="209"/>
      <c r="IDE106" s="208"/>
      <c r="IDJ106" s="209"/>
      <c r="IDK106" s="209"/>
      <c r="IDL106" s="209"/>
      <c r="IDM106" s="210"/>
      <c r="IDN106" s="211"/>
      <c r="IDO106" s="209"/>
      <c r="IDQ106" s="208"/>
      <c r="IDV106" s="209"/>
      <c r="IDW106" s="209"/>
      <c r="IDX106" s="209"/>
      <c r="IDY106" s="210"/>
      <c r="IDZ106" s="211"/>
      <c r="IEA106" s="209"/>
      <c r="IEC106" s="208"/>
      <c r="IEH106" s="209"/>
      <c r="IEI106" s="209"/>
      <c r="IEJ106" s="209"/>
      <c r="IEK106" s="210"/>
      <c r="IEL106" s="211"/>
      <c r="IEM106" s="209"/>
      <c r="IEO106" s="208"/>
      <c r="IET106" s="209"/>
      <c r="IEU106" s="209"/>
      <c r="IEV106" s="209"/>
      <c r="IEW106" s="210"/>
      <c r="IEX106" s="211"/>
      <c r="IEY106" s="209"/>
      <c r="IFA106" s="208"/>
      <c r="IFF106" s="209"/>
      <c r="IFG106" s="209"/>
      <c r="IFH106" s="209"/>
      <c r="IFI106" s="210"/>
      <c r="IFJ106" s="211"/>
      <c r="IFK106" s="209"/>
      <c r="IFM106" s="208"/>
      <c r="IFR106" s="209"/>
      <c r="IFS106" s="209"/>
      <c r="IFT106" s="209"/>
      <c r="IFU106" s="210"/>
      <c r="IFV106" s="211"/>
      <c r="IFW106" s="209"/>
      <c r="IFY106" s="208"/>
      <c r="IGD106" s="209"/>
      <c r="IGE106" s="209"/>
      <c r="IGF106" s="209"/>
      <c r="IGG106" s="210"/>
      <c r="IGH106" s="211"/>
      <c r="IGI106" s="209"/>
      <c r="IGK106" s="208"/>
      <c r="IGP106" s="209"/>
      <c r="IGQ106" s="209"/>
      <c r="IGR106" s="209"/>
      <c r="IGS106" s="210"/>
      <c r="IGT106" s="211"/>
      <c r="IGU106" s="209"/>
      <c r="IGW106" s="208"/>
      <c r="IHB106" s="209"/>
      <c r="IHC106" s="209"/>
      <c r="IHD106" s="209"/>
      <c r="IHE106" s="210"/>
      <c r="IHF106" s="211"/>
      <c r="IHG106" s="209"/>
      <c r="IHI106" s="208"/>
      <c r="IHN106" s="209"/>
      <c r="IHO106" s="209"/>
      <c r="IHP106" s="209"/>
      <c r="IHQ106" s="210"/>
      <c r="IHR106" s="211"/>
      <c r="IHS106" s="209"/>
      <c r="IHU106" s="208"/>
      <c r="IHZ106" s="209"/>
      <c r="IIA106" s="209"/>
      <c r="IIB106" s="209"/>
      <c r="IIC106" s="210"/>
      <c r="IID106" s="211"/>
      <c r="IIE106" s="209"/>
      <c r="IIG106" s="208"/>
      <c r="IIL106" s="209"/>
      <c r="IIM106" s="209"/>
      <c r="IIN106" s="209"/>
      <c r="IIO106" s="210"/>
      <c r="IIP106" s="211"/>
      <c r="IIQ106" s="209"/>
      <c r="IIS106" s="208"/>
      <c r="IIX106" s="209"/>
      <c r="IIY106" s="209"/>
      <c r="IIZ106" s="209"/>
      <c r="IJA106" s="210"/>
      <c r="IJB106" s="211"/>
      <c r="IJC106" s="209"/>
      <c r="IJE106" s="208"/>
      <c r="IJJ106" s="209"/>
      <c r="IJK106" s="209"/>
      <c r="IJL106" s="209"/>
      <c r="IJM106" s="210"/>
      <c r="IJN106" s="211"/>
      <c r="IJO106" s="209"/>
      <c r="IJQ106" s="208"/>
      <c r="IJV106" s="209"/>
      <c r="IJW106" s="209"/>
      <c r="IJX106" s="209"/>
      <c r="IJY106" s="210"/>
      <c r="IJZ106" s="211"/>
      <c r="IKA106" s="209"/>
      <c r="IKC106" s="208"/>
      <c r="IKH106" s="209"/>
      <c r="IKI106" s="209"/>
      <c r="IKJ106" s="209"/>
      <c r="IKK106" s="210"/>
      <c r="IKL106" s="211"/>
      <c r="IKM106" s="209"/>
      <c r="IKO106" s="208"/>
      <c r="IKT106" s="209"/>
      <c r="IKU106" s="209"/>
      <c r="IKV106" s="209"/>
      <c r="IKW106" s="210"/>
      <c r="IKX106" s="211"/>
      <c r="IKY106" s="209"/>
      <c r="ILA106" s="208"/>
      <c r="ILF106" s="209"/>
      <c r="ILG106" s="209"/>
      <c r="ILH106" s="209"/>
      <c r="ILI106" s="210"/>
      <c r="ILJ106" s="211"/>
      <c r="ILK106" s="209"/>
      <c r="ILM106" s="208"/>
      <c r="ILR106" s="209"/>
      <c r="ILS106" s="209"/>
      <c r="ILT106" s="209"/>
      <c r="ILU106" s="210"/>
      <c r="ILV106" s="211"/>
      <c r="ILW106" s="209"/>
      <c r="ILY106" s="208"/>
      <c r="IMD106" s="209"/>
      <c r="IME106" s="209"/>
      <c r="IMF106" s="209"/>
      <c r="IMG106" s="210"/>
      <c r="IMH106" s="211"/>
      <c r="IMI106" s="209"/>
      <c r="IMK106" s="208"/>
      <c r="IMP106" s="209"/>
      <c r="IMQ106" s="209"/>
      <c r="IMR106" s="209"/>
      <c r="IMS106" s="210"/>
      <c r="IMT106" s="211"/>
      <c r="IMU106" s="209"/>
      <c r="IMW106" s="208"/>
      <c r="INB106" s="209"/>
      <c r="INC106" s="209"/>
      <c r="IND106" s="209"/>
      <c r="INE106" s="210"/>
      <c r="INF106" s="211"/>
      <c r="ING106" s="209"/>
      <c r="INI106" s="208"/>
      <c r="INN106" s="209"/>
      <c r="INO106" s="209"/>
      <c r="INP106" s="209"/>
      <c r="INQ106" s="210"/>
      <c r="INR106" s="211"/>
      <c r="INS106" s="209"/>
      <c r="INU106" s="208"/>
      <c r="INZ106" s="209"/>
      <c r="IOA106" s="209"/>
      <c r="IOB106" s="209"/>
      <c r="IOC106" s="210"/>
      <c r="IOD106" s="211"/>
      <c r="IOE106" s="209"/>
      <c r="IOG106" s="208"/>
      <c r="IOL106" s="209"/>
      <c r="IOM106" s="209"/>
      <c r="ION106" s="209"/>
      <c r="IOO106" s="210"/>
      <c r="IOP106" s="211"/>
      <c r="IOQ106" s="209"/>
      <c r="IOS106" s="208"/>
      <c r="IOX106" s="209"/>
      <c r="IOY106" s="209"/>
      <c r="IOZ106" s="209"/>
      <c r="IPA106" s="210"/>
      <c r="IPB106" s="211"/>
      <c r="IPC106" s="209"/>
      <c r="IPE106" s="208"/>
      <c r="IPJ106" s="209"/>
      <c r="IPK106" s="209"/>
      <c r="IPL106" s="209"/>
      <c r="IPM106" s="210"/>
      <c r="IPN106" s="211"/>
      <c r="IPO106" s="209"/>
      <c r="IPQ106" s="208"/>
      <c r="IPV106" s="209"/>
      <c r="IPW106" s="209"/>
      <c r="IPX106" s="209"/>
      <c r="IPY106" s="210"/>
      <c r="IPZ106" s="211"/>
      <c r="IQA106" s="209"/>
      <c r="IQC106" s="208"/>
      <c r="IQH106" s="209"/>
      <c r="IQI106" s="209"/>
      <c r="IQJ106" s="209"/>
      <c r="IQK106" s="210"/>
      <c r="IQL106" s="211"/>
      <c r="IQM106" s="209"/>
      <c r="IQO106" s="208"/>
      <c r="IQT106" s="209"/>
      <c r="IQU106" s="209"/>
      <c r="IQV106" s="209"/>
      <c r="IQW106" s="210"/>
      <c r="IQX106" s="211"/>
      <c r="IQY106" s="209"/>
      <c r="IRA106" s="208"/>
      <c r="IRF106" s="209"/>
      <c r="IRG106" s="209"/>
      <c r="IRH106" s="209"/>
      <c r="IRI106" s="210"/>
      <c r="IRJ106" s="211"/>
      <c r="IRK106" s="209"/>
      <c r="IRM106" s="208"/>
      <c r="IRR106" s="209"/>
      <c r="IRS106" s="209"/>
      <c r="IRT106" s="209"/>
      <c r="IRU106" s="210"/>
      <c r="IRV106" s="211"/>
      <c r="IRW106" s="209"/>
      <c r="IRY106" s="208"/>
      <c r="ISD106" s="209"/>
      <c r="ISE106" s="209"/>
      <c r="ISF106" s="209"/>
      <c r="ISG106" s="210"/>
      <c r="ISH106" s="211"/>
      <c r="ISI106" s="209"/>
      <c r="ISK106" s="208"/>
      <c r="ISP106" s="209"/>
      <c r="ISQ106" s="209"/>
      <c r="ISR106" s="209"/>
      <c r="ISS106" s="210"/>
      <c r="IST106" s="211"/>
      <c r="ISU106" s="209"/>
      <c r="ISW106" s="208"/>
      <c r="ITB106" s="209"/>
      <c r="ITC106" s="209"/>
      <c r="ITD106" s="209"/>
      <c r="ITE106" s="210"/>
      <c r="ITF106" s="211"/>
      <c r="ITG106" s="209"/>
      <c r="ITI106" s="208"/>
      <c r="ITN106" s="209"/>
      <c r="ITO106" s="209"/>
      <c r="ITP106" s="209"/>
      <c r="ITQ106" s="210"/>
      <c r="ITR106" s="211"/>
      <c r="ITS106" s="209"/>
      <c r="ITU106" s="208"/>
      <c r="ITZ106" s="209"/>
      <c r="IUA106" s="209"/>
      <c r="IUB106" s="209"/>
      <c r="IUC106" s="210"/>
      <c r="IUD106" s="211"/>
      <c r="IUE106" s="209"/>
      <c r="IUG106" s="208"/>
      <c r="IUL106" s="209"/>
      <c r="IUM106" s="209"/>
      <c r="IUN106" s="209"/>
      <c r="IUO106" s="210"/>
      <c r="IUP106" s="211"/>
      <c r="IUQ106" s="209"/>
      <c r="IUS106" s="208"/>
      <c r="IUX106" s="209"/>
      <c r="IUY106" s="209"/>
      <c r="IUZ106" s="209"/>
      <c r="IVA106" s="210"/>
      <c r="IVB106" s="211"/>
      <c r="IVC106" s="209"/>
      <c r="IVE106" s="208"/>
      <c r="IVJ106" s="209"/>
      <c r="IVK106" s="209"/>
      <c r="IVL106" s="209"/>
      <c r="IVM106" s="210"/>
      <c r="IVN106" s="211"/>
      <c r="IVO106" s="209"/>
      <c r="IVQ106" s="208"/>
      <c r="IVV106" s="209"/>
      <c r="IVW106" s="209"/>
      <c r="IVX106" s="209"/>
      <c r="IVY106" s="210"/>
      <c r="IVZ106" s="211"/>
      <c r="IWA106" s="209"/>
      <c r="IWC106" s="208"/>
      <c r="IWH106" s="209"/>
      <c r="IWI106" s="209"/>
      <c r="IWJ106" s="209"/>
      <c r="IWK106" s="210"/>
      <c r="IWL106" s="211"/>
      <c r="IWM106" s="209"/>
      <c r="IWO106" s="208"/>
      <c r="IWT106" s="209"/>
      <c r="IWU106" s="209"/>
      <c r="IWV106" s="209"/>
      <c r="IWW106" s="210"/>
      <c r="IWX106" s="211"/>
      <c r="IWY106" s="209"/>
      <c r="IXA106" s="208"/>
      <c r="IXF106" s="209"/>
      <c r="IXG106" s="209"/>
      <c r="IXH106" s="209"/>
      <c r="IXI106" s="210"/>
      <c r="IXJ106" s="211"/>
      <c r="IXK106" s="209"/>
      <c r="IXM106" s="208"/>
      <c r="IXR106" s="209"/>
      <c r="IXS106" s="209"/>
      <c r="IXT106" s="209"/>
      <c r="IXU106" s="210"/>
      <c r="IXV106" s="211"/>
      <c r="IXW106" s="209"/>
      <c r="IXY106" s="208"/>
      <c r="IYD106" s="209"/>
      <c r="IYE106" s="209"/>
      <c r="IYF106" s="209"/>
      <c r="IYG106" s="210"/>
      <c r="IYH106" s="211"/>
      <c r="IYI106" s="209"/>
      <c r="IYK106" s="208"/>
      <c r="IYP106" s="209"/>
      <c r="IYQ106" s="209"/>
      <c r="IYR106" s="209"/>
      <c r="IYS106" s="210"/>
      <c r="IYT106" s="211"/>
      <c r="IYU106" s="209"/>
      <c r="IYW106" s="208"/>
      <c r="IZB106" s="209"/>
      <c r="IZC106" s="209"/>
      <c r="IZD106" s="209"/>
      <c r="IZE106" s="210"/>
      <c r="IZF106" s="211"/>
      <c r="IZG106" s="209"/>
      <c r="IZI106" s="208"/>
      <c r="IZN106" s="209"/>
      <c r="IZO106" s="209"/>
      <c r="IZP106" s="209"/>
      <c r="IZQ106" s="210"/>
      <c r="IZR106" s="211"/>
      <c r="IZS106" s="209"/>
      <c r="IZU106" s="208"/>
      <c r="IZZ106" s="209"/>
      <c r="JAA106" s="209"/>
      <c r="JAB106" s="209"/>
      <c r="JAC106" s="210"/>
      <c r="JAD106" s="211"/>
      <c r="JAE106" s="209"/>
      <c r="JAG106" s="208"/>
      <c r="JAL106" s="209"/>
      <c r="JAM106" s="209"/>
      <c r="JAN106" s="209"/>
      <c r="JAO106" s="210"/>
      <c r="JAP106" s="211"/>
      <c r="JAQ106" s="209"/>
      <c r="JAS106" s="208"/>
      <c r="JAX106" s="209"/>
      <c r="JAY106" s="209"/>
      <c r="JAZ106" s="209"/>
      <c r="JBA106" s="210"/>
      <c r="JBB106" s="211"/>
      <c r="JBC106" s="209"/>
      <c r="JBE106" s="208"/>
      <c r="JBJ106" s="209"/>
      <c r="JBK106" s="209"/>
      <c r="JBL106" s="209"/>
      <c r="JBM106" s="210"/>
      <c r="JBN106" s="211"/>
      <c r="JBO106" s="209"/>
      <c r="JBQ106" s="208"/>
      <c r="JBV106" s="209"/>
      <c r="JBW106" s="209"/>
      <c r="JBX106" s="209"/>
      <c r="JBY106" s="210"/>
      <c r="JBZ106" s="211"/>
      <c r="JCA106" s="209"/>
      <c r="JCC106" s="208"/>
      <c r="JCH106" s="209"/>
      <c r="JCI106" s="209"/>
      <c r="JCJ106" s="209"/>
      <c r="JCK106" s="210"/>
      <c r="JCL106" s="211"/>
      <c r="JCM106" s="209"/>
      <c r="JCO106" s="208"/>
      <c r="JCT106" s="209"/>
      <c r="JCU106" s="209"/>
      <c r="JCV106" s="209"/>
      <c r="JCW106" s="210"/>
      <c r="JCX106" s="211"/>
      <c r="JCY106" s="209"/>
      <c r="JDA106" s="208"/>
      <c r="JDF106" s="209"/>
      <c r="JDG106" s="209"/>
      <c r="JDH106" s="209"/>
      <c r="JDI106" s="210"/>
      <c r="JDJ106" s="211"/>
      <c r="JDK106" s="209"/>
      <c r="JDM106" s="208"/>
      <c r="JDR106" s="209"/>
      <c r="JDS106" s="209"/>
      <c r="JDT106" s="209"/>
      <c r="JDU106" s="210"/>
      <c r="JDV106" s="211"/>
      <c r="JDW106" s="209"/>
      <c r="JDY106" s="208"/>
      <c r="JED106" s="209"/>
      <c r="JEE106" s="209"/>
      <c r="JEF106" s="209"/>
      <c r="JEG106" s="210"/>
      <c r="JEH106" s="211"/>
      <c r="JEI106" s="209"/>
      <c r="JEK106" s="208"/>
      <c r="JEP106" s="209"/>
      <c r="JEQ106" s="209"/>
      <c r="JER106" s="209"/>
      <c r="JES106" s="210"/>
      <c r="JET106" s="211"/>
      <c r="JEU106" s="209"/>
      <c r="JEW106" s="208"/>
      <c r="JFB106" s="209"/>
      <c r="JFC106" s="209"/>
      <c r="JFD106" s="209"/>
      <c r="JFE106" s="210"/>
      <c r="JFF106" s="211"/>
      <c r="JFG106" s="209"/>
      <c r="JFI106" s="208"/>
      <c r="JFN106" s="209"/>
      <c r="JFO106" s="209"/>
      <c r="JFP106" s="209"/>
      <c r="JFQ106" s="210"/>
      <c r="JFR106" s="211"/>
      <c r="JFS106" s="209"/>
      <c r="JFU106" s="208"/>
      <c r="JFZ106" s="209"/>
      <c r="JGA106" s="209"/>
      <c r="JGB106" s="209"/>
      <c r="JGC106" s="210"/>
      <c r="JGD106" s="211"/>
      <c r="JGE106" s="209"/>
      <c r="JGG106" s="208"/>
      <c r="JGL106" s="209"/>
      <c r="JGM106" s="209"/>
      <c r="JGN106" s="209"/>
      <c r="JGO106" s="210"/>
      <c r="JGP106" s="211"/>
      <c r="JGQ106" s="209"/>
      <c r="JGS106" s="208"/>
      <c r="JGX106" s="209"/>
      <c r="JGY106" s="209"/>
      <c r="JGZ106" s="209"/>
      <c r="JHA106" s="210"/>
      <c r="JHB106" s="211"/>
      <c r="JHC106" s="209"/>
      <c r="JHE106" s="208"/>
      <c r="JHJ106" s="209"/>
      <c r="JHK106" s="209"/>
      <c r="JHL106" s="209"/>
      <c r="JHM106" s="210"/>
      <c r="JHN106" s="211"/>
      <c r="JHO106" s="209"/>
      <c r="JHQ106" s="208"/>
      <c r="JHV106" s="209"/>
      <c r="JHW106" s="209"/>
      <c r="JHX106" s="209"/>
      <c r="JHY106" s="210"/>
      <c r="JHZ106" s="211"/>
      <c r="JIA106" s="209"/>
      <c r="JIC106" s="208"/>
      <c r="JIH106" s="209"/>
      <c r="JII106" s="209"/>
      <c r="JIJ106" s="209"/>
      <c r="JIK106" s="210"/>
      <c r="JIL106" s="211"/>
      <c r="JIM106" s="209"/>
      <c r="JIO106" s="208"/>
      <c r="JIT106" s="209"/>
      <c r="JIU106" s="209"/>
      <c r="JIV106" s="209"/>
      <c r="JIW106" s="210"/>
      <c r="JIX106" s="211"/>
      <c r="JIY106" s="209"/>
      <c r="JJA106" s="208"/>
      <c r="JJF106" s="209"/>
      <c r="JJG106" s="209"/>
      <c r="JJH106" s="209"/>
      <c r="JJI106" s="210"/>
      <c r="JJJ106" s="211"/>
      <c r="JJK106" s="209"/>
      <c r="JJM106" s="208"/>
      <c r="JJR106" s="209"/>
      <c r="JJS106" s="209"/>
      <c r="JJT106" s="209"/>
      <c r="JJU106" s="210"/>
      <c r="JJV106" s="211"/>
      <c r="JJW106" s="209"/>
      <c r="JJY106" s="208"/>
      <c r="JKD106" s="209"/>
      <c r="JKE106" s="209"/>
      <c r="JKF106" s="209"/>
      <c r="JKG106" s="210"/>
      <c r="JKH106" s="211"/>
      <c r="JKI106" s="209"/>
      <c r="JKK106" s="208"/>
      <c r="JKP106" s="209"/>
      <c r="JKQ106" s="209"/>
      <c r="JKR106" s="209"/>
      <c r="JKS106" s="210"/>
      <c r="JKT106" s="211"/>
      <c r="JKU106" s="209"/>
      <c r="JKW106" s="208"/>
      <c r="JLB106" s="209"/>
      <c r="JLC106" s="209"/>
      <c r="JLD106" s="209"/>
      <c r="JLE106" s="210"/>
      <c r="JLF106" s="211"/>
      <c r="JLG106" s="209"/>
      <c r="JLI106" s="208"/>
      <c r="JLN106" s="209"/>
      <c r="JLO106" s="209"/>
      <c r="JLP106" s="209"/>
      <c r="JLQ106" s="210"/>
      <c r="JLR106" s="211"/>
      <c r="JLS106" s="209"/>
      <c r="JLU106" s="208"/>
      <c r="JLZ106" s="209"/>
      <c r="JMA106" s="209"/>
      <c r="JMB106" s="209"/>
      <c r="JMC106" s="210"/>
      <c r="JMD106" s="211"/>
      <c r="JME106" s="209"/>
      <c r="JMG106" s="208"/>
      <c r="JML106" s="209"/>
      <c r="JMM106" s="209"/>
      <c r="JMN106" s="209"/>
      <c r="JMO106" s="210"/>
      <c r="JMP106" s="211"/>
      <c r="JMQ106" s="209"/>
      <c r="JMS106" s="208"/>
      <c r="JMX106" s="209"/>
      <c r="JMY106" s="209"/>
      <c r="JMZ106" s="209"/>
      <c r="JNA106" s="210"/>
      <c r="JNB106" s="211"/>
      <c r="JNC106" s="209"/>
      <c r="JNE106" s="208"/>
      <c r="JNJ106" s="209"/>
      <c r="JNK106" s="209"/>
      <c r="JNL106" s="209"/>
      <c r="JNM106" s="210"/>
      <c r="JNN106" s="211"/>
      <c r="JNO106" s="209"/>
      <c r="JNQ106" s="208"/>
      <c r="JNV106" s="209"/>
      <c r="JNW106" s="209"/>
      <c r="JNX106" s="209"/>
      <c r="JNY106" s="210"/>
      <c r="JNZ106" s="211"/>
      <c r="JOA106" s="209"/>
      <c r="JOC106" s="208"/>
      <c r="JOH106" s="209"/>
      <c r="JOI106" s="209"/>
      <c r="JOJ106" s="209"/>
      <c r="JOK106" s="210"/>
      <c r="JOL106" s="211"/>
      <c r="JOM106" s="209"/>
      <c r="JOO106" s="208"/>
      <c r="JOT106" s="209"/>
      <c r="JOU106" s="209"/>
      <c r="JOV106" s="209"/>
      <c r="JOW106" s="210"/>
      <c r="JOX106" s="211"/>
      <c r="JOY106" s="209"/>
      <c r="JPA106" s="208"/>
      <c r="JPF106" s="209"/>
      <c r="JPG106" s="209"/>
      <c r="JPH106" s="209"/>
      <c r="JPI106" s="210"/>
      <c r="JPJ106" s="211"/>
      <c r="JPK106" s="209"/>
      <c r="JPM106" s="208"/>
      <c r="JPR106" s="209"/>
      <c r="JPS106" s="209"/>
      <c r="JPT106" s="209"/>
      <c r="JPU106" s="210"/>
      <c r="JPV106" s="211"/>
      <c r="JPW106" s="209"/>
      <c r="JPY106" s="208"/>
      <c r="JQD106" s="209"/>
      <c r="JQE106" s="209"/>
      <c r="JQF106" s="209"/>
      <c r="JQG106" s="210"/>
      <c r="JQH106" s="211"/>
      <c r="JQI106" s="209"/>
      <c r="JQK106" s="208"/>
      <c r="JQP106" s="209"/>
      <c r="JQQ106" s="209"/>
      <c r="JQR106" s="209"/>
      <c r="JQS106" s="210"/>
      <c r="JQT106" s="211"/>
      <c r="JQU106" s="209"/>
      <c r="JQW106" s="208"/>
      <c r="JRB106" s="209"/>
      <c r="JRC106" s="209"/>
      <c r="JRD106" s="209"/>
      <c r="JRE106" s="210"/>
      <c r="JRF106" s="211"/>
      <c r="JRG106" s="209"/>
      <c r="JRI106" s="208"/>
      <c r="JRN106" s="209"/>
      <c r="JRO106" s="209"/>
      <c r="JRP106" s="209"/>
      <c r="JRQ106" s="210"/>
      <c r="JRR106" s="211"/>
      <c r="JRS106" s="209"/>
      <c r="JRU106" s="208"/>
      <c r="JRZ106" s="209"/>
      <c r="JSA106" s="209"/>
      <c r="JSB106" s="209"/>
      <c r="JSC106" s="210"/>
      <c r="JSD106" s="211"/>
      <c r="JSE106" s="209"/>
      <c r="JSG106" s="208"/>
      <c r="JSL106" s="209"/>
      <c r="JSM106" s="209"/>
      <c r="JSN106" s="209"/>
      <c r="JSO106" s="210"/>
      <c r="JSP106" s="211"/>
      <c r="JSQ106" s="209"/>
      <c r="JSS106" s="208"/>
      <c r="JSX106" s="209"/>
      <c r="JSY106" s="209"/>
      <c r="JSZ106" s="209"/>
      <c r="JTA106" s="210"/>
      <c r="JTB106" s="211"/>
      <c r="JTC106" s="209"/>
      <c r="JTE106" s="208"/>
      <c r="JTJ106" s="209"/>
      <c r="JTK106" s="209"/>
      <c r="JTL106" s="209"/>
      <c r="JTM106" s="210"/>
      <c r="JTN106" s="211"/>
      <c r="JTO106" s="209"/>
      <c r="JTQ106" s="208"/>
      <c r="JTV106" s="209"/>
      <c r="JTW106" s="209"/>
      <c r="JTX106" s="209"/>
      <c r="JTY106" s="210"/>
      <c r="JTZ106" s="211"/>
      <c r="JUA106" s="209"/>
      <c r="JUC106" s="208"/>
      <c r="JUH106" s="209"/>
      <c r="JUI106" s="209"/>
      <c r="JUJ106" s="209"/>
      <c r="JUK106" s="210"/>
      <c r="JUL106" s="211"/>
      <c r="JUM106" s="209"/>
      <c r="JUO106" s="208"/>
      <c r="JUT106" s="209"/>
      <c r="JUU106" s="209"/>
      <c r="JUV106" s="209"/>
      <c r="JUW106" s="210"/>
      <c r="JUX106" s="211"/>
      <c r="JUY106" s="209"/>
      <c r="JVA106" s="208"/>
      <c r="JVF106" s="209"/>
      <c r="JVG106" s="209"/>
      <c r="JVH106" s="209"/>
      <c r="JVI106" s="210"/>
      <c r="JVJ106" s="211"/>
      <c r="JVK106" s="209"/>
      <c r="JVM106" s="208"/>
      <c r="JVR106" s="209"/>
      <c r="JVS106" s="209"/>
      <c r="JVT106" s="209"/>
      <c r="JVU106" s="210"/>
      <c r="JVV106" s="211"/>
      <c r="JVW106" s="209"/>
      <c r="JVY106" s="208"/>
      <c r="JWD106" s="209"/>
      <c r="JWE106" s="209"/>
      <c r="JWF106" s="209"/>
      <c r="JWG106" s="210"/>
      <c r="JWH106" s="211"/>
      <c r="JWI106" s="209"/>
      <c r="JWK106" s="208"/>
      <c r="JWP106" s="209"/>
      <c r="JWQ106" s="209"/>
      <c r="JWR106" s="209"/>
      <c r="JWS106" s="210"/>
      <c r="JWT106" s="211"/>
      <c r="JWU106" s="209"/>
      <c r="JWW106" s="208"/>
      <c r="JXB106" s="209"/>
      <c r="JXC106" s="209"/>
      <c r="JXD106" s="209"/>
      <c r="JXE106" s="210"/>
      <c r="JXF106" s="211"/>
      <c r="JXG106" s="209"/>
      <c r="JXI106" s="208"/>
      <c r="JXN106" s="209"/>
      <c r="JXO106" s="209"/>
      <c r="JXP106" s="209"/>
      <c r="JXQ106" s="210"/>
      <c r="JXR106" s="211"/>
      <c r="JXS106" s="209"/>
      <c r="JXU106" s="208"/>
      <c r="JXZ106" s="209"/>
      <c r="JYA106" s="209"/>
      <c r="JYB106" s="209"/>
      <c r="JYC106" s="210"/>
      <c r="JYD106" s="211"/>
      <c r="JYE106" s="209"/>
      <c r="JYG106" s="208"/>
      <c r="JYL106" s="209"/>
      <c r="JYM106" s="209"/>
      <c r="JYN106" s="209"/>
      <c r="JYO106" s="210"/>
      <c r="JYP106" s="211"/>
      <c r="JYQ106" s="209"/>
      <c r="JYS106" s="208"/>
      <c r="JYX106" s="209"/>
      <c r="JYY106" s="209"/>
      <c r="JYZ106" s="209"/>
      <c r="JZA106" s="210"/>
      <c r="JZB106" s="211"/>
      <c r="JZC106" s="209"/>
      <c r="JZE106" s="208"/>
      <c r="JZJ106" s="209"/>
      <c r="JZK106" s="209"/>
      <c r="JZL106" s="209"/>
      <c r="JZM106" s="210"/>
      <c r="JZN106" s="211"/>
      <c r="JZO106" s="209"/>
      <c r="JZQ106" s="208"/>
      <c r="JZV106" s="209"/>
      <c r="JZW106" s="209"/>
      <c r="JZX106" s="209"/>
      <c r="JZY106" s="210"/>
      <c r="JZZ106" s="211"/>
      <c r="KAA106" s="209"/>
      <c r="KAC106" s="208"/>
      <c r="KAH106" s="209"/>
      <c r="KAI106" s="209"/>
      <c r="KAJ106" s="209"/>
      <c r="KAK106" s="210"/>
      <c r="KAL106" s="211"/>
      <c r="KAM106" s="209"/>
      <c r="KAO106" s="208"/>
      <c r="KAT106" s="209"/>
      <c r="KAU106" s="209"/>
      <c r="KAV106" s="209"/>
      <c r="KAW106" s="210"/>
      <c r="KAX106" s="211"/>
      <c r="KAY106" s="209"/>
      <c r="KBA106" s="208"/>
      <c r="KBF106" s="209"/>
      <c r="KBG106" s="209"/>
      <c r="KBH106" s="209"/>
      <c r="KBI106" s="210"/>
      <c r="KBJ106" s="211"/>
      <c r="KBK106" s="209"/>
      <c r="KBM106" s="208"/>
      <c r="KBR106" s="209"/>
      <c r="KBS106" s="209"/>
      <c r="KBT106" s="209"/>
      <c r="KBU106" s="210"/>
      <c r="KBV106" s="211"/>
      <c r="KBW106" s="209"/>
      <c r="KBY106" s="208"/>
      <c r="KCD106" s="209"/>
      <c r="KCE106" s="209"/>
      <c r="KCF106" s="209"/>
      <c r="KCG106" s="210"/>
      <c r="KCH106" s="211"/>
      <c r="KCI106" s="209"/>
      <c r="KCK106" s="208"/>
      <c r="KCP106" s="209"/>
      <c r="KCQ106" s="209"/>
      <c r="KCR106" s="209"/>
      <c r="KCS106" s="210"/>
      <c r="KCT106" s="211"/>
      <c r="KCU106" s="209"/>
      <c r="KCW106" s="208"/>
      <c r="KDB106" s="209"/>
      <c r="KDC106" s="209"/>
      <c r="KDD106" s="209"/>
      <c r="KDE106" s="210"/>
      <c r="KDF106" s="211"/>
      <c r="KDG106" s="209"/>
      <c r="KDI106" s="208"/>
      <c r="KDN106" s="209"/>
      <c r="KDO106" s="209"/>
      <c r="KDP106" s="209"/>
      <c r="KDQ106" s="210"/>
      <c r="KDR106" s="211"/>
      <c r="KDS106" s="209"/>
      <c r="KDU106" s="208"/>
      <c r="KDZ106" s="209"/>
      <c r="KEA106" s="209"/>
      <c r="KEB106" s="209"/>
      <c r="KEC106" s="210"/>
      <c r="KED106" s="211"/>
      <c r="KEE106" s="209"/>
      <c r="KEG106" s="208"/>
      <c r="KEL106" s="209"/>
      <c r="KEM106" s="209"/>
      <c r="KEN106" s="209"/>
      <c r="KEO106" s="210"/>
      <c r="KEP106" s="211"/>
      <c r="KEQ106" s="209"/>
      <c r="KES106" s="208"/>
      <c r="KEX106" s="209"/>
      <c r="KEY106" s="209"/>
      <c r="KEZ106" s="209"/>
      <c r="KFA106" s="210"/>
      <c r="KFB106" s="211"/>
      <c r="KFC106" s="209"/>
      <c r="KFE106" s="208"/>
      <c r="KFJ106" s="209"/>
      <c r="KFK106" s="209"/>
      <c r="KFL106" s="209"/>
      <c r="KFM106" s="210"/>
      <c r="KFN106" s="211"/>
      <c r="KFO106" s="209"/>
      <c r="KFQ106" s="208"/>
      <c r="KFV106" s="209"/>
      <c r="KFW106" s="209"/>
      <c r="KFX106" s="209"/>
      <c r="KFY106" s="210"/>
      <c r="KFZ106" s="211"/>
      <c r="KGA106" s="209"/>
      <c r="KGC106" s="208"/>
      <c r="KGH106" s="209"/>
      <c r="KGI106" s="209"/>
      <c r="KGJ106" s="209"/>
      <c r="KGK106" s="210"/>
      <c r="KGL106" s="211"/>
      <c r="KGM106" s="209"/>
      <c r="KGO106" s="208"/>
      <c r="KGT106" s="209"/>
      <c r="KGU106" s="209"/>
      <c r="KGV106" s="209"/>
      <c r="KGW106" s="210"/>
      <c r="KGX106" s="211"/>
      <c r="KGY106" s="209"/>
      <c r="KHA106" s="208"/>
      <c r="KHF106" s="209"/>
      <c r="KHG106" s="209"/>
      <c r="KHH106" s="209"/>
      <c r="KHI106" s="210"/>
      <c r="KHJ106" s="211"/>
      <c r="KHK106" s="209"/>
      <c r="KHM106" s="208"/>
      <c r="KHR106" s="209"/>
      <c r="KHS106" s="209"/>
      <c r="KHT106" s="209"/>
      <c r="KHU106" s="210"/>
      <c r="KHV106" s="211"/>
      <c r="KHW106" s="209"/>
      <c r="KHY106" s="208"/>
      <c r="KID106" s="209"/>
      <c r="KIE106" s="209"/>
      <c r="KIF106" s="209"/>
      <c r="KIG106" s="210"/>
      <c r="KIH106" s="211"/>
      <c r="KII106" s="209"/>
      <c r="KIK106" s="208"/>
      <c r="KIP106" s="209"/>
      <c r="KIQ106" s="209"/>
      <c r="KIR106" s="209"/>
      <c r="KIS106" s="210"/>
      <c r="KIT106" s="211"/>
      <c r="KIU106" s="209"/>
      <c r="KIW106" s="208"/>
      <c r="KJB106" s="209"/>
      <c r="KJC106" s="209"/>
      <c r="KJD106" s="209"/>
      <c r="KJE106" s="210"/>
      <c r="KJF106" s="211"/>
      <c r="KJG106" s="209"/>
      <c r="KJI106" s="208"/>
      <c r="KJN106" s="209"/>
      <c r="KJO106" s="209"/>
      <c r="KJP106" s="209"/>
      <c r="KJQ106" s="210"/>
      <c r="KJR106" s="211"/>
      <c r="KJS106" s="209"/>
      <c r="KJU106" s="208"/>
      <c r="KJZ106" s="209"/>
      <c r="KKA106" s="209"/>
      <c r="KKB106" s="209"/>
      <c r="KKC106" s="210"/>
      <c r="KKD106" s="211"/>
      <c r="KKE106" s="209"/>
      <c r="KKG106" s="208"/>
      <c r="KKL106" s="209"/>
      <c r="KKM106" s="209"/>
      <c r="KKN106" s="209"/>
      <c r="KKO106" s="210"/>
      <c r="KKP106" s="211"/>
      <c r="KKQ106" s="209"/>
      <c r="KKS106" s="208"/>
      <c r="KKX106" s="209"/>
      <c r="KKY106" s="209"/>
      <c r="KKZ106" s="209"/>
      <c r="KLA106" s="210"/>
      <c r="KLB106" s="211"/>
      <c r="KLC106" s="209"/>
      <c r="KLE106" s="208"/>
      <c r="KLJ106" s="209"/>
      <c r="KLK106" s="209"/>
      <c r="KLL106" s="209"/>
      <c r="KLM106" s="210"/>
      <c r="KLN106" s="211"/>
      <c r="KLO106" s="209"/>
      <c r="KLQ106" s="208"/>
      <c r="KLV106" s="209"/>
      <c r="KLW106" s="209"/>
      <c r="KLX106" s="209"/>
      <c r="KLY106" s="210"/>
      <c r="KLZ106" s="211"/>
      <c r="KMA106" s="209"/>
      <c r="KMC106" s="208"/>
      <c r="KMH106" s="209"/>
      <c r="KMI106" s="209"/>
      <c r="KMJ106" s="209"/>
      <c r="KMK106" s="210"/>
      <c r="KML106" s="211"/>
      <c r="KMM106" s="209"/>
      <c r="KMO106" s="208"/>
      <c r="KMT106" s="209"/>
      <c r="KMU106" s="209"/>
      <c r="KMV106" s="209"/>
      <c r="KMW106" s="210"/>
      <c r="KMX106" s="211"/>
      <c r="KMY106" s="209"/>
      <c r="KNA106" s="208"/>
      <c r="KNF106" s="209"/>
      <c r="KNG106" s="209"/>
      <c r="KNH106" s="209"/>
      <c r="KNI106" s="210"/>
      <c r="KNJ106" s="211"/>
      <c r="KNK106" s="209"/>
      <c r="KNM106" s="208"/>
      <c r="KNR106" s="209"/>
      <c r="KNS106" s="209"/>
      <c r="KNT106" s="209"/>
      <c r="KNU106" s="210"/>
      <c r="KNV106" s="211"/>
      <c r="KNW106" s="209"/>
      <c r="KNY106" s="208"/>
      <c r="KOD106" s="209"/>
      <c r="KOE106" s="209"/>
      <c r="KOF106" s="209"/>
      <c r="KOG106" s="210"/>
      <c r="KOH106" s="211"/>
      <c r="KOI106" s="209"/>
      <c r="KOK106" s="208"/>
      <c r="KOP106" s="209"/>
      <c r="KOQ106" s="209"/>
      <c r="KOR106" s="209"/>
      <c r="KOS106" s="210"/>
      <c r="KOT106" s="211"/>
      <c r="KOU106" s="209"/>
      <c r="KOW106" s="208"/>
      <c r="KPB106" s="209"/>
      <c r="KPC106" s="209"/>
      <c r="KPD106" s="209"/>
      <c r="KPE106" s="210"/>
      <c r="KPF106" s="211"/>
      <c r="KPG106" s="209"/>
      <c r="KPI106" s="208"/>
      <c r="KPN106" s="209"/>
      <c r="KPO106" s="209"/>
      <c r="KPP106" s="209"/>
      <c r="KPQ106" s="210"/>
      <c r="KPR106" s="211"/>
      <c r="KPS106" s="209"/>
      <c r="KPU106" s="208"/>
      <c r="KPZ106" s="209"/>
      <c r="KQA106" s="209"/>
      <c r="KQB106" s="209"/>
      <c r="KQC106" s="210"/>
      <c r="KQD106" s="211"/>
      <c r="KQE106" s="209"/>
      <c r="KQG106" s="208"/>
      <c r="KQL106" s="209"/>
      <c r="KQM106" s="209"/>
      <c r="KQN106" s="209"/>
      <c r="KQO106" s="210"/>
      <c r="KQP106" s="211"/>
      <c r="KQQ106" s="209"/>
      <c r="KQS106" s="208"/>
      <c r="KQX106" s="209"/>
      <c r="KQY106" s="209"/>
      <c r="KQZ106" s="209"/>
      <c r="KRA106" s="210"/>
      <c r="KRB106" s="211"/>
      <c r="KRC106" s="209"/>
      <c r="KRE106" s="208"/>
      <c r="KRJ106" s="209"/>
      <c r="KRK106" s="209"/>
      <c r="KRL106" s="209"/>
      <c r="KRM106" s="210"/>
      <c r="KRN106" s="211"/>
      <c r="KRO106" s="209"/>
      <c r="KRQ106" s="208"/>
      <c r="KRV106" s="209"/>
      <c r="KRW106" s="209"/>
      <c r="KRX106" s="209"/>
      <c r="KRY106" s="210"/>
      <c r="KRZ106" s="211"/>
      <c r="KSA106" s="209"/>
      <c r="KSC106" s="208"/>
      <c r="KSH106" s="209"/>
      <c r="KSI106" s="209"/>
      <c r="KSJ106" s="209"/>
      <c r="KSK106" s="210"/>
      <c r="KSL106" s="211"/>
      <c r="KSM106" s="209"/>
      <c r="KSO106" s="208"/>
      <c r="KST106" s="209"/>
      <c r="KSU106" s="209"/>
      <c r="KSV106" s="209"/>
      <c r="KSW106" s="210"/>
      <c r="KSX106" s="211"/>
      <c r="KSY106" s="209"/>
      <c r="KTA106" s="208"/>
      <c r="KTF106" s="209"/>
      <c r="KTG106" s="209"/>
      <c r="KTH106" s="209"/>
      <c r="KTI106" s="210"/>
      <c r="KTJ106" s="211"/>
      <c r="KTK106" s="209"/>
      <c r="KTM106" s="208"/>
      <c r="KTR106" s="209"/>
      <c r="KTS106" s="209"/>
      <c r="KTT106" s="209"/>
      <c r="KTU106" s="210"/>
      <c r="KTV106" s="211"/>
      <c r="KTW106" s="209"/>
      <c r="KTY106" s="208"/>
      <c r="KUD106" s="209"/>
      <c r="KUE106" s="209"/>
      <c r="KUF106" s="209"/>
      <c r="KUG106" s="210"/>
      <c r="KUH106" s="211"/>
      <c r="KUI106" s="209"/>
      <c r="KUK106" s="208"/>
      <c r="KUP106" s="209"/>
      <c r="KUQ106" s="209"/>
      <c r="KUR106" s="209"/>
      <c r="KUS106" s="210"/>
      <c r="KUT106" s="211"/>
      <c r="KUU106" s="209"/>
      <c r="KUW106" s="208"/>
      <c r="KVB106" s="209"/>
      <c r="KVC106" s="209"/>
      <c r="KVD106" s="209"/>
      <c r="KVE106" s="210"/>
      <c r="KVF106" s="211"/>
      <c r="KVG106" s="209"/>
      <c r="KVI106" s="208"/>
      <c r="KVN106" s="209"/>
      <c r="KVO106" s="209"/>
      <c r="KVP106" s="209"/>
      <c r="KVQ106" s="210"/>
      <c r="KVR106" s="211"/>
      <c r="KVS106" s="209"/>
      <c r="KVU106" s="208"/>
      <c r="KVZ106" s="209"/>
      <c r="KWA106" s="209"/>
      <c r="KWB106" s="209"/>
      <c r="KWC106" s="210"/>
      <c r="KWD106" s="211"/>
      <c r="KWE106" s="209"/>
      <c r="KWG106" s="208"/>
      <c r="KWL106" s="209"/>
      <c r="KWM106" s="209"/>
      <c r="KWN106" s="209"/>
      <c r="KWO106" s="210"/>
      <c r="KWP106" s="211"/>
      <c r="KWQ106" s="209"/>
      <c r="KWS106" s="208"/>
      <c r="KWX106" s="209"/>
      <c r="KWY106" s="209"/>
      <c r="KWZ106" s="209"/>
      <c r="KXA106" s="210"/>
      <c r="KXB106" s="211"/>
      <c r="KXC106" s="209"/>
      <c r="KXE106" s="208"/>
      <c r="KXJ106" s="209"/>
      <c r="KXK106" s="209"/>
      <c r="KXL106" s="209"/>
      <c r="KXM106" s="210"/>
      <c r="KXN106" s="211"/>
      <c r="KXO106" s="209"/>
      <c r="KXQ106" s="208"/>
      <c r="KXV106" s="209"/>
      <c r="KXW106" s="209"/>
      <c r="KXX106" s="209"/>
      <c r="KXY106" s="210"/>
      <c r="KXZ106" s="211"/>
      <c r="KYA106" s="209"/>
      <c r="KYC106" s="208"/>
      <c r="KYH106" s="209"/>
      <c r="KYI106" s="209"/>
      <c r="KYJ106" s="209"/>
      <c r="KYK106" s="210"/>
      <c r="KYL106" s="211"/>
      <c r="KYM106" s="209"/>
      <c r="KYO106" s="208"/>
      <c r="KYT106" s="209"/>
      <c r="KYU106" s="209"/>
      <c r="KYV106" s="209"/>
      <c r="KYW106" s="210"/>
      <c r="KYX106" s="211"/>
      <c r="KYY106" s="209"/>
      <c r="KZA106" s="208"/>
      <c r="KZF106" s="209"/>
      <c r="KZG106" s="209"/>
      <c r="KZH106" s="209"/>
      <c r="KZI106" s="210"/>
      <c r="KZJ106" s="211"/>
      <c r="KZK106" s="209"/>
      <c r="KZM106" s="208"/>
      <c r="KZR106" s="209"/>
      <c r="KZS106" s="209"/>
      <c r="KZT106" s="209"/>
      <c r="KZU106" s="210"/>
      <c r="KZV106" s="211"/>
      <c r="KZW106" s="209"/>
      <c r="KZY106" s="208"/>
      <c r="LAD106" s="209"/>
      <c r="LAE106" s="209"/>
      <c r="LAF106" s="209"/>
      <c r="LAG106" s="210"/>
      <c r="LAH106" s="211"/>
      <c r="LAI106" s="209"/>
      <c r="LAK106" s="208"/>
      <c r="LAP106" s="209"/>
      <c r="LAQ106" s="209"/>
      <c r="LAR106" s="209"/>
      <c r="LAS106" s="210"/>
      <c r="LAT106" s="211"/>
      <c r="LAU106" s="209"/>
      <c r="LAW106" s="208"/>
      <c r="LBB106" s="209"/>
      <c r="LBC106" s="209"/>
      <c r="LBD106" s="209"/>
      <c r="LBE106" s="210"/>
      <c r="LBF106" s="211"/>
      <c r="LBG106" s="209"/>
      <c r="LBI106" s="208"/>
      <c r="LBN106" s="209"/>
      <c r="LBO106" s="209"/>
      <c r="LBP106" s="209"/>
      <c r="LBQ106" s="210"/>
      <c r="LBR106" s="211"/>
      <c r="LBS106" s="209"/>
      <c r="LBU106" s="208"/>
      <c r="LBZ106" s="209"/>
      <c r="LCA106" s="209"/>
      <c r="LCB106" s="209"/>
      <c r="LCC106" s="210"/>
      <c r="LCD106" s="211"/>
      <c r="LCE106" s="209"/>
      <c r="LCG106" s="208"/>
      <c r="LCL106" s="209"/>
      <c r="LCM106" s="209"/>
      <c r="LCN106" s="209"/>
      <c r="LCO106" s="210"/>
      <c r="LCP106" s="211"/>
      <c r="LCQ106" s="209"/>
      <c r="LCS106" s="208"/>
      <c r="LCX106" s="209"/>
      <c r="LCY106" s="209"/>
      <c r="LCZ106" s="209"/>
      <c r="LDA106" s="210"/>
      <c r="LDB106" s="211"/>
      <c r="LDC106" s="209"/>
      <c r="LDE106" s="208"/>
      <c r="LDJ106" s="209"/>
      <c r="LDK106" s="209"/>
      <c r="LDL106" s="209"/>
      <c r="LDM106" s="210"/>
      <c r="LDN106" s="211"/>
      <c r="LDO106" s="209"/>
      <c r="LDQ106" s="208"/>
      <c r="LDV106" s="209"/>
      <c r="LDW106" s="209"/>
      <c r="LDX106" s="209"/>
      <c r="LDY106" s="210"/>
      <c r="LDZ106" s="211"/>
      <c r="LEA106" s="209"/>
      <c r="LEC106" s="208"/>
      <c r="LEH106" s="209"/>
      <c r="LEI106" s="209"/>
      <c r="LEJ106" s="209"/>
      <c r="LEK106" s="210"/>
      <c r="LEL106" s="211"/>
      <c r="LEM106" s="209"/>
      <c r="LEO106" s="208"/>
      <c r="LET106" s="209"/>
      <c r="LEU106" s="209"/>
      <c r="LEV106" s="209"/>
      <c r="LEW106" s="210"/>
      <c r="LEX106" s="211"/>
      <c r="LEY106" s="209"/>
      <c r="LFA106" s="208"/>
      <c r="LFF106" s="209"/>
      <c r="LFG106" s="209"/>
      <c r="LFH106" s="209"/>
      <c r="LFI106" s="210"/>
      <c r="LFJ106" s="211"/>
      <c r="LFK106" s="209"/>
      <c r="LFM106" s="208"/>
      <c r="LFR106" s="209"/>
      <c r="LFS106" s="209"/>
      <c r="LFT106" s="209"/>
      <c r="LFU106" s="210"/>
      <c r="LFV106" s="211"/>
      <c r="LFW106" s="209"/>
      <c r="LFY106" s="208"/>
      <c r="LGD106" s="209"/>
      <c r="LGE106" s="209"/>
      <c r="LGF106" s="209"/>
      <c r="LGG106" s="210"/>
      <c r="LGH106" s="211"/>
      <c r="LGI106" s="209"/>
      <c r="LGK106" s="208"/>
      <c r="LGP106" s="209"/>
      <c r="LGQ106" s="209"/>
      <c r="LGR106" s="209"/>
      <c r="LGS106" s="210"/>
      <c r="LGT106" s="211"/>
      <c r="LGU106" s="209"/>
      <c r="LGW106" s="208"/>
      <c r="LHB106" s="209"/>
      <c r="LHC106" s="209"/>
      <c r="LHD106" s="209"/>
      <c r="LHE106" s="210"/>
      <c r="LHF106" s="211"/>
      <c r="LHG106" s="209"/>
      <c r="LHI106" s="208"/>
      <c r="LHN106" s="209"/>
      <c r="LHO106" s="209"/>
      <c r="LHP106" s="209"/>
      <c r="LHQ106" s="210"/>
      <c r="LHR106" s="211"/>
      <c r="LHS106" s="209"/>
      <c r="LHU106" s="208"/>
      <c r="LHZ106" s="209"/>
      <c r="LIA106" s="209"/>
      <c r="LIB106" s="209"/>
      <c r="LIC106" s="210"/>
      <c r="LID106" s="211"/>
      <c r="LIE106" s="209"/>
      <c r="LIG106" s="208"/>
      <c r="LIL106" s="209"/>
      <c r="LIM106" s="209"/>
      <c r="LIN106" s="209"/>
      <c r="LIO106" s="210"/>
      <c r="LIP106" s="211"/>
      <c r="LIQ106" s="209"/>
      <c r="LIS106" s="208"/>
      <c r="LIX106" s="209"/>
      <c r="LIY106" s="209"/>
      <c r="LIZ106" s="209"/>
      <c r="LJA106" s="210"/>
      <c r="LJB106" s="211"/>
      <c r="LJC106" s="209"/>
      <c r="LJE106" s="208"/>
      <c r="LJJ106" s="209"/>
      <c r="LJK106" s="209"/>
      <c r="LJL106" s="209"/>
      <c r="LJM106" s="210"/>
      <c r="LJN106" s="211"/>
      <c r="LJO106" s="209"/>
      <c r="LJQ106" s="208"/>
      <c r="LJV106" s="209"/>
      <c r="LJW106" s="209"/>
      <c r="LJX106" s="209"/>
      <c r="LJY106" s="210"/>
      <c r="LJZ106" s="211"/>
      <c r="LKA106" s="209"/>
      <c r="LKC106" s="208"/>
      <c r="LKH106" s="209"/>
      <c r="LKI106" s="209"/>
      <c r="LKJ106" s="209"/>
      <c r="LKK106" s="210"/>
      <c r="LKL106" s="211"/>
      <c r="LKM106" s="209"/>
      <c r="LKO106" s="208"/>
      <c r="LKT106" s="209"/>
      <c r="LKU106" s="209"/>
      <c r="LKV106" s="209"/>
      <c r="LKW106" s="210"/>
      <c r="LKX106" s="211"/>
      <c r="LKY106" s="209"/>
      <c r="LLA106" s="208"/>
      <c r="LLF106" s="209"/>
      <c r="LLG106" s="209"/>
      <c r="LLH106" s="209"/>
      <c r="LLI106" s="210"/>
      <c r="LLJ106" s="211"/>
      <c r="LLK106" s="209"/>
      <c r="LLM106" s="208"/>
      <c r="LLR106" s="209"/>
      <c r="LLS106" s="209"/>
      <c r="LLT106" s="209"/>
      <c r="LLU106" s="210"/>
      <c r="LLV106" s="211"/>
      <c r="LLW106" s="209"/>
      <c r="LLY106" s="208"/>
      <c r="LMD106" s="209"/>
      <c r="LME106" s="209"/>
      <c r="LMF106" s="209"/>
      <c r="LMG106" s="210"/>
      <c r="LMH106" s="211"/>
      <c r="LMI106" s="209"/>
      <c r="LMK106" s="208"/>
      <c r="LMP106" s="209"/>
      <c r="LMQ106" s="209"/>
      <c r="LMR106" s="209"/>
      <c r="LMS106" s="210"/>
      <c r="LMT106" s="211"/>
      <c r="LMU106" s="209"/>
      <c r="LMW106" s="208"/>
      <c r="LNB106" s="209"/>
      <c r="LNC106" s="209"/>
      <c r="LND106" s="209"/>
      <c r="LNE106" s="210"/>
      <c r="LNF106" s="211"/>
      <c r="LNG106" s="209"/>
      <c r="LNI106" s="208"/>
      <c r="LNN106" s="209"/>
      <c r="LNO106" s="209"/>
      <c r="LNP106" s="209"/>
      <c r="LNQ106" s="210"/>
      <c r="LNR106" s="211"/>
      <c r="LNS106" s="209"/>
      <c r="LNU106" s="208"/>
      <c r="LNZ106" s="209"/>
      <c r="LOA106" s="209"/>
      <c r="LOB106" s="209"/>
      <c r="LOC106" s="210"/>
      <c r="LOD106" s="211"/>
      <c r="LOE106" s="209"/>
      <c r="LOG106" s="208"/>
      <c r="LOL106" s="209"/>
      <c r="LOM106" s="209"/>
      <c r="LON106" s="209"/>
      <c r="LOO106" s="210"/>
      <c r="LOP106" s="211"/>
      <c r="LOQ106" s="209"/>
      <c r="LOS106" s="208"/>
      <c r="LOX106" s="209"/>
      <c r="LOY106" s="209"/>
      <c r="LOZ106" s="209"/>
      <c r="LPA106" s="210"/>
      <c r="LPB106" s="211"/>
      <c r="LPC106" s="209"/>
      <c r="LPE106" s="208"/>
      <c r="LPJ106" s="209"/>
      <c r="LPK106" s="209"/>
      <c r="LPL106" s="209"/>
      <c r="LPM106" s="210"/>
      <c r="LPN106" s="211"/>
      <c r="LPO106" s="209"/>
      <c r="LPQ106" s="208"/>
      <c r="LPV106" s="209"/>
      <c r="LPW106" s="209"/>
      <c r="LPX106" s="209"/>
      <c r="LPY106" s="210"/>
      <c r="LPZ106" s="211"/>
      <c r="LQA106" s="209"/>
      <c r="LQC106" s="208"/>
      <c r="LQH106" s="209"/>
      <c r="LQI106" s="209"/>
      <c r="LQJ106" s="209"/>
      <c r="LQK106" s="210"/>
      <c r="LQL106" s="211"/>
      <c r="LQM106" s="209"/>
      <c r="LQO106" s="208"/>
      <c r="LQT106" s="209"/>
      <c r="LQU106" s="209"/>
      <c r="LQV106" s="209"/>
      <c r="LQW106" s="210"/>
      <c r="LQX106" s="211"/>
      <c r="LQY106" s="209"/>
      <c r="LRA106" s="208"/>
      <c r="LRF106" s="209"/>
      <c r="LRG106" s="209"/>
      <c r="LRH106" s="209"/>
      <c r="LRI106" s="210"/>
      <c r="LRJ106" s="211"/>
      <c r="LRK106" s="209"/>
      <c r="LRM106" s="208"/>
      <c r="LRR106" s="209"/>
      <c r="LRS106" s="209"/>
      <c r="LRT106" s="209"/>
      <c r="LRU106" s="210"/>
      <c r="LRV106" s="211"/>
      <c r="LRW106" s="209"/>
      <c r="LRY106" s="208"/>
      <c r="LSD106" s="209"/>
      <c r="LSE106" s="209"/>
      <c r="LSF106" s="209"/>
      <c r="LSG106" s="210"/>
      <c r="LSH106" s="211"/>
      <c r="LSI106" s="209"/>
      <c r="LSK106" s="208"/>
      <c r="LSP106" s="209"/>
      <c r="LSQ106" s="209"/>
      <c r="LSR106" s="209"/>
      <c r="LSS106" s="210"/>
      <c r="LST106" s="211"/>
      <c r="LSU106" s="209"/>
      <c r="LSW106" s="208"/>
      <c r="LTB106" s="209"/>
      <c r="LTC106" s="209"/>
      <c r="LTD106" s="209"/>
      <c r="LTE106" s="210"/>
      <c r="LTF106" s="211"/>
      <c r="LTG106" s="209"/>
      <c r="LTI106" s="208"/>
      <c r="LTN106" s="209"/>
      <c r="LTO106" s="209"/>
      <c r="LTP106" s="209"/>
      <c r="LTQ106" s="210"/>
      <c r="LTR106" s="211"/>
      <c r="LTS106" s="209"/>
      <c r="LTU106" s="208"/>
      <c r="LTZ106" s="209"/>
      <c r="LUA106" s="209"/>
      <c r="LUB106" s="209"/>
      <c r="LUC106" s="210"/>
      <c r="LUD106" s="211"/>
      <c r="LUE106" s="209"/>
      <c r="LUG106" s="208"/>
      <c r="LUL106" s="209"/>
      <c r="LUM106" s="209"/>
      <c r="LUN106" s="209"/>
      <c r="LUO106" s="210"/>
      <c r="LUP106" s="211"/>
      <c r="LUQ106" s="209"/>
      <c r="LUS106" s="208"/>
      <c r="LUX106" s="209"/>
      <c r="LUY106" s="209"/>
      <c r="LUZ106" s="209"/>
      <c r="LVA106" s="210"/>
      <c r="LVB106" s="211"/>
      <c r="LVC106" s="209"/>
      <c r="LVE106" s="208"/>
      <c r="LVJ106" s="209"/>
      <c r="LVK106" s="209"/>
      <c r="LVL106" s="209"/>
      <c r="LVM106" s="210"/>
      <c r="LVN106" s="211"/>
      <c r="LVO106" s="209"/>
      <c r="LVQ106" s="208"/>
      <c r="LVV106" s="209"/>
      <c r="LVW106" s="209"/>
      <c r="LVX106" s="209"/>
      <c r="LVY106" s="210"/>
      <c r="LVZ106" s="211"/>
      <c r="LWA106" s="209"/>
      <c r="LWC106" s="208"/>
      <c r="LWH106" s="209"/>
      <c r="LWI106" s="209"/>
      <c r="LWJ106" s="209"/>
      <c r="LWK106" s="210"/>
      <c r="LWL106" s="211"/>
      <c r="LWM106" s="209"/>
      <c r="LWO106" s="208"/>
      <c r="LWT106" s="209"/>
      <c r="LWU106" s="209"/>
      <c r="LWV106" s="209"/>
      <c r="LWW106" s="210"/>
      <c r="LWX106" s="211"/>
      <c r="LWY106" s="209"/>
      <c r="LXA106" s="208"/>
      <c r="LXF106" s="209"/>
      <c r="LXG106" s="209"/>
      <c r="LXH106" s="209"/>
      <c r="LXI106" s="210"/>
      <c r="LXJ106" s="211"/>
      <c r="LXK106" s="209"/>
      <c r="LXM106" s="208"/>
      <c r="LXR106" s="209"/>
      <c r="LXS106" s="209"/>
      <c r="LXT106" s="209"/>
      <c r="LXU106" s="210"/>
      <c r="LXV106" s="211"/>
      <c r="LXW106" s="209"/>
      <c r="LXY106" s="208"/>
      <c r="LYD106" s="209"/>
      <c r="LYE106" s="209"/>
      <c r="LYF106" s="209"/>
      <c r="LYG106" s="210"/>
      <c r="LYH106" s="211"/>
      <c r="LYI106" s="209"/>
      <c r="LYK106" s="208"/>
      <c r="LYP106" s="209"/>
      <c r="LYQ106" s="209"/>
      <c r="LYR106" s="209"/>
      <c r="LYS106" s="210"/>
      <c r="LYT106" s="211"/>
      <c r="LYU106" s="209"/>
      <c r="LYW106" s="208"/>
      <c r="LZB106" s="209"/>
      <c r="LZC106" s="209"/>
      <c r="LZD106" s="209"/>
      <c r="LZE106" s="210"/>
      <c r="LZF106" s="211"/>
      <c r="LZG106" s="209"/>
      <c r="LZI106" s="208"/>
      <c r="LZN106" s="209"/>
      <c r="LZO106" s="209"/>
      <c r="LZP106" s="209"/>
      <c r="LZQ106" s="210"/>
      <c r="LZR106" s="211"/>
      <c r="LZS106" s="209"/>
      <c r="LZU106" s="208"/>
      <c r="LZZ106" s="209"/>
      <c r="MAA106" s="209"/>
      <c r="MAB106" s="209"/>
      <c r="MAC106" s="210"/>
      <c r="MAD106" s="211"/>
      <c r="MAE106" s="209"/>
      <c r="MAG106" s="208"/>
      <c r="MAL106" s="209"/>
      <c r="MAM106" s="209"/>
      <c r="MAN106" s="209"/>
      <c r="MAO106" s="210"/>
      <c r="MAP106" s="211"/>
      <c r="MAQ106" s="209"/>
      <c r="MAS106" s="208"/>
      <c r="MAX106" s="209"/>
      <c r="MAY106" s="209"/>
      <c r="MAZ106" s="209"/>
      <c r="MBA106" s="210"/>
      <c r="MBB106" s="211"/>
      <c r="MBC106" s="209"/>
      <c r="MBE106" s="208"/>
      <c r="MBJ106" s="209"/>
      <c r="MBK106" s="209"/>
      <c r="MBL106" s="209"/>
      <c r="MBM106" s="210"/>
      <c r="MBN106" s="211"/>
      <c r="MBO106" s="209"/>
      <c r="MBQ106" s="208"/>
      <c r="MBV106" s="209"/>
      <c r="MBW106" s="209"/>
      <c r="MBX106" s="209"/>
      <c r="MBY106" s="210"/>
      <c r="MBZ106" s="211"/>
      <c r="MCA106" s="209"/>
      <c r="MCC106" s="208"/>
      <c r="MCH106" s="209"/>
      <c r="MCI106" s="209"/>
      <c r="MCJ106" s="209"/>
      <c r="MCK106" s="210"/>
      <c r="MCL106" s="211"/>
      <c r="MCM106" s="209"/>
      <c r="MCO106" s="208"/>
      <c r="MCT106" s="209"/>
      <c r="MCU106" s="209"/>
      <c r="MCV106" s="209"/>
      <c r="MCW106" s="210"/>
      <c r="MCX106" s="211"/>
      <c r="MCY106" s="209"/>
      <c r="MDA106" s="208"/>
      <c r="MDF106" s="209"/>
      <c r="MDG106" s="209"/>
      <c r="MDH106" s="209"/>
      <c r="MDI106" s="210"/>
      <c r="MDJ106" s="211"/>
      <c r="MDK106" s="209"/>
      <c r="MDM106" s="208"/>
      <c r="MDR106" s="209"/>
      <c r="MDS106" s="209"/>
      <c r="MDT106" s="209"/>
      <c r="MDU106" s="210"/>
      <c r="MDV106" s="211"/>
      <c r="MDW106" s="209"/>
      <c r="MDY106" s="208"/>
      <c r="MED106" s="209"/>
      <c r="MEE106" s="209"/>
      <c r="MEF106" s="209"/>
      <c r="MEG106" s="210"/>
      <c r="MEH106" s="211"/>
      <c r="MEI106" s="209"/>
      <c r="MEK106" s="208"/>
      <c r="MEP106" s="209"/>
      <c r="MEQ106" s="209"/>
      <c r="MER106" s="209"/>
      <c r="MES106" s="210"/>
      <c r="MET106" s="211"/>
      <c r="MEU106" s="209"/>
      <c r="MEW106" s="208"/>
      <c r="MFB106" s="209"/>
      <c r="MFC106" s="209"/>
      <c r="MFD106" s="209"/>
      <c r="MFE106" s="210"/>
      <c r="MFF106" s="211"/>
      <c r="MFG106" s="209"/>
      <c r="MFI106" s="208"/>
      <c r="MFN106" s="209"/>
      <c r="MFO106" s="209"/>
      <c r="MFP106" s="209"/>
      <c r="MFQ106" s="210"/>
      <c r="MFR106" s="211"/>
      <c r="MFS106" s="209"/>
      <c r="MFU106" s="208"/>
      <c r="MFZ106" s="209"/>
      <c r="MGA106" s="209"/>
      <c r="MGB106" s="209"/>
      <c r="MGC106" s="210"/>
      <c r="MGD106" s="211"/>
      <c r="MGE106" s="209"/>
      <c r="MGG106" s="208"/>
      <c r="MGL106" s="209"/>
      <c r="MGM106" s="209"/>
      <c r="MGN106" s="209"/>
      <c r="MGO106" s="210"/>
      <c r="MGP106" s="211"/>
      <c r="MGQ106" s="209"/>
      <c r="MGS106" s="208"/>
      <c r="MGX106" s="209"/>
      <c r="MGY106" s="209"/>
      <c r="MGZ106" s="209"/>
      <c r="MHA106" s="210"/>
      <c r="MHB106" s="211"/>
      <c r="MHC106" s="209"/>
      <c r="MHE106" s="208"/>
      <c r="MHJ106" s="209"/>
      <c r="MHK106" s="209"/>
      <c r="MHL106" s="209"/>
      <c r="MHM106" s="210"/>
      <c r="MHN106" s="211"/>
      <c r="MHO106" s="209"/>
      <c r="MHQ106" s="208"/>
      <c r="MHV106" s="209"/>
      <c r="MHW106" s="209"/>
      <c r="MHX106" s="209"/>
      <c r="MHY106" s="210"/>
      <c r="MHZ106" s="211"/>
      <c r="MIA106" s="209"/>
      <c r="MIC106" s="208"/>
      <c r="MIH106" s="209"/>
      <c r="MII106" s="209"/>
      <c r="MIJ106" s="209"/>
      <c r="MIK106" s="210"/>
      <c r="MIL106" s="211"/>
      <c r="MIM106" s="209"/>
      <c r="MIO106" s="208"/>
      <c r="MIT106" s="209"/>
      <c r="MIU106" s="209"/>
      <c r="MIV106" s="209"/>
      <c r="MIW106" s="210"/>
      <c r="MIX106" s="211"/>
      <c r="MIY106" s="209"/>
      <c r="MJA106" s="208"/>
      <c r="MJF106" s="209"/>
      <c r="MJG106" s="209"/>
      <c r="MJH106" s="209"/>
      <c r="MJI106" s="210"/>
      <c r="MJJ106" s="211"/>
      <c r="MJK106" s="209"/>
      <c r="MJM106" s="208"/>
      <c r="MJR106" s="209"/>
      <c r="MJS106" s="209"/>
      <c r="MJT106" s="209"/>
      <c r="MJU106" s="210"/>
      <c r="MJV106" s="211"/>
      <c r="MJW106" s="209"/>
      <c r="MJY106" s="208"/>
      <c r="MKD106" s="209"/>
      <c r="MKE106" s="209"/>
      <c r="MKF106" s="209"/>
      <c r="MKG106" s="210"/>
      <c r="MKH106" s="211"/>
      <c r="MKI106" s="209"/>
      <c r="MKK106" s="208"/>
      <c r="MKP106" s="209"/>
      <c r="MKQ106" s="209"/>
      <c r="MKR106" s="209"/>
      <c r="MKS106" s="210"/>
      <c r="MKT106" s="211"/>
      <c r="MKU106" s="209"/>
      <c r="MKW106" s="208"/>
      <c r="MLB106" s="209"/>
      <c r="MLC106" s="209"/>
      <c r="MLD106" s="209"/>
      <c r="MLE106" s="210"/>
      <c r="MLF106" s="211"/>
      <c r="MLG106" s="209"/>
      <c r="MLI106" s="208"/>
      <c r="MLN106" s="209"/>
      <c r="MLO106" s="209"/>
      <c r="MLP106" s="209"/>
      <c r="MLQ106" s="210"/>
      <c r="MLR106" s="211"/>
      <c r="MLS106" s="209"/>
      <c r="MLU106" s="208"/>
      <c r="MLZ106" s="209"/>
      <c r="MMA106" s="209"/>
      <c r="MMB106" s="209"/>
      <c r="MMC106" s="210"/>
      <c r="MMD106" s="211"/>
      <c r="MME106" s="209"/>
      <c r="MMG106" s="208"/>
      <c r="MML106" s="209"/>
      <c r="MMM106" s="209"/>
      <c r="MMN106" s="209"/>
      <c r="MMO106" s="210"/>
      <c r="MMP106" s="211"/>
      <c r="MMQ106" s="209"/>
      <c r="MMS106" s="208"/>
      <c r="MMX106" s="209"/>
      <c r="MMY106" s="209"/>
      <c r="MMZ106" s="209"/>
      <c r="MNA106" s="210"/>
      <c r="MNB106" s="211"/>
      <c r="MNC106" s="209"/>
      <c r="MNE106" s="208"/>
      <c r="MNJ106" s="209"/>
      <c r="MNK106" s="209"/>
      <c r="MNL106" s="209"/>
      <c r="MNM106" s="210"/>
      <c r="MNN106" s="211"/>
      <c r="MNO106" s="209"/>
      <c r="MNQ106" s="208"/>
      <c r="MNV106" s="209"/>
      <c r="MNW106" s="209"/>
      <c r="MNX106" s="209"/>
      <c r="MNY106" s="210"/>
      <c r="MNZ106" s="211"/>
      <c r="MOA106" s="209"/>
      <c r="MOC106" s="208"/>
      <c r="MOH106" s="209"/>
      <c r="MOI106" s="209"/>
      <c r="MOJ106" s="209"/>
      <c r="MOK106" s="210"/>
      <c r="MOL106" s="211"/>
      <c r="MOM106" s="209"/>
      <c r="MOO106" s="208"/>
      <c r="MOT106" s="209"/>
      <c r="MOU106" s="209"/>
      <c r="MOV106" s="209"/>
      <c r="MOW106" s="210"/>
      <c r="MOX106" s="211"/>
      <c r="MOY106" s="209"/>
      <c r="MPA106" s="208"/>
      <c r="MPF106" s="209"/>
      <c r="MPG106" s="209"/>
      <c r="MPH106" s="209"/>
      <c r="MPI106" s="210"/>
      <c r="MPJ106" s="211"/>
      <c r="MPK106" s="209"/>
      <c r="MPM106" s="208"/>
      <c r="MPR106" s="209"/>
      <c r="MPS106" s="209"/>
      <c r="MPT106" s="209"/>
      <c r="MPU106" s="210"/>
      <c r="MPV106" s="211"/>
      <c r="MPW106" s="209"/>
      <c r="MPY106" s="208"/>
      <c r="MQD106" s="209"/>
      <c r="MQE106" s="209"/>
      <c r="MQF106" s="209"/>
      <c r="MQG106" s="210"/>
      <c r="MQH106" s="211"/>
      <c r="MQI106" s="209"/>
      <c r="MQK106" s="208"/>
      <c r="MQP106" s="209"/>
      <c r="MQQ106" s="209"/>
      <c r="MQR106" s="209"/>
      <c r="MQS106" s="210"/>
      <c r="MQT106" s="211"/>
      <c r="MQU106" s="209"/>
      <c r="MQW106" s="208"/>
      <c r="MRB106" s="209"/>
      <c r="MRC106" s="209"/>
      <c r="MRD106" s="209"/>
      <c r="MRE106" s="210"/>
      <c r="MRF106" s="211"/>
      <c r="MRG106" s="209"/>
      <c r="MRI106" s="208"/>
      <c r="MRN106" s="209"/>
      <c r="MRO106" s="209"/>
      <c r="MRP106" s="209"/>
      <c r="MRQ106" s="210"/>
      <c r="MRR106" s="211"/>
      <c r="MRS106" s="209"/>
      <c r="MRU106" s="208"/>
      <c r="MRZ106" s="209"/>
      <c r="MSA106" s="209"/>
      <c r="MSB106" s="209"/>
      <c r="MSC106" s="210"/>
      <c r="MSD106" s="211"/>
      <c r="MSE106" s="209"/>
      <c r="MSG106" s="208"/>
      <c r="MSL106" s="209"/>
      <c r="MSM106" s="209"/>
      <c r="MSN106" s="209"/>
      <c r="MSO106" s="210"/>
      <c r="MSP106" s="211"/>
      <c r="MSQ106" s="209"/>
      <c r="MSS106" s="208"/>
      <c r="MSX106" s="209"/>
      <c r="MSY106" s="209"/>
      <c r="MSZ106" s="209"/>
      <c r="MTA106" s="210"/>
      <c r="MTB106" s="211"/>
      <c r="MTC106" s="209"/>
      <c r="MTE106" s="208"/>
      <c r="MTJ106" s="209"/>
      <c r="MTK106" s="209"/>
      <c r="MTL106" s="209"/>
      <c r="MTM106" s="210"/>
      <c r="MTN106" s="211"/>
      <c r="MTO106" s="209"/>
      <c r="MTQ106" s="208"/>
      <c r="MTV106" s="209"/>
      <c r="MTW106" s="209"/>
      <c r="MTX106" s="209"/>
      <c r="MTY106" s="210"/>
      <c r="MTZ106" s="211"/>
      <c r="MUA106" s="209"/>
      <c r="MUC106" s="208"/>
      <c r="MUH106" s="209"/>
      <c r="MUI106" s="209"/>
      <c r="MUJ106" s="209"/>
      <c r="MUK106" s="210"/>
      <c r="MUL106" s="211"/>
      <c r="MUM106" s="209"/>
      <c r="MUO106" s="208"/>
      <c r="MUT106" s="209"/>
      <c r="MUU106" s="209"/>
      <c r="MUV106" s="209"/>
      <c r="MUW106" s="210"/>
      <c r="MUX106" s="211"/>
      <c r="MUY106" s="209"/>
      <c r="MVA106" s="208"/>
      <c r="MVF106" s="209"/>
      <c r="MVG106" s="209"/>
      <c r="MVH106" s="209"/>
      <c r="MVI106" s="210"/>
      <c r="MVJ106" s="211"/>
      <c r="MVK106" s="209"/>
      <c r="MVM106" s="208"/>
      <c r="MVR106" s="209"/>
      <c r="MVS106" s="209"/>
      <c r="MVT106" s="209"/>
      <c r="MVU106" s="210"/>
      <c r="MVV106" s="211"/>
      <c r="MVW106" s="209"/>
      <c r="MVY106" s="208"/>
      <c r="MWD106" s="209"/>
      <c r="MWE106" s="209"/>
      <c r="MWF106" s="209"/>
      <c r="MWG106" s="210"/>
      <c r="MWH106" s="211"/>
      <c r="MWI106" s="209"/>
      <c r="MWK106" s="208"/>
      <c r="MWP106" s="209"/>
      <c r="MWQ106" s="209"/>
      <c r="MWR106" s="209"/>
      <c r="MWS106" s="210"/>
      <c r="MWT106" s="211"/>
      <c r="MWU106" s="209"/>
      <c r="MWW106" s="208"/>
      <c r="MXB106" s="209"/>
      <c r="MXC106" s="209"/>
      <c r="MXD106" s="209"/>
      <c r="MXE106" s="210"/>
      <c r="MXF106" s="211"/>
      <c r="MXG106" s="209"/>
      <c r="MXI106" s="208"/>
      <c r="MXN106" s="209"/>
      <c r="MXO106" s="209"/>
      <c r="MXP106" s="209"/>
      <c r="MXQ106" s="210"/>
      <c r="MXR106" s="211"/>
      <c r="MXS106" s="209"/>
      <c r="MXU106" s="208"/>
      <c r="MXZ106" s="209"/>
      <c r="MYA106" s="209"/>
      <c r="MYB106" s="209"/>
      <c r="MYC106" s="210"/>
      <c r="MYD106" s="211"/>
      <c r="MYE106" s="209"/>
      <c r="MYG106" s="208"/>
      <c r="MYL106" s="209"/>
      <c r="MYM106" s="209"/>
      <c r="MYN106" s="209"/>
      <c r="MYO106" s="210"/>
      <c r="MYP106" s="211"/>
      <c r="MYQ106" s="209"/>
      <c r="MYS106" s="208"/>
      <c r="MYX106" s="209"/>
      <c r="MYY106" s="209"/>
      <c r="MYZ106" s="209"/>
      <c r="MZA106" s="210"/>
      <c r="MZB106" s="211"/>
      <c r="MZC106" s="209"/>
      <c r="MZE106" s="208"/>
      <c r="MZJ106" s="209"/>
      <c r="MZK106" s="209"/>
      <c r="MZL106" s="209"/>
      <c r="MZM106" s="210"/>
      <c r="MZN106" s="211"/>
      <c r="MZO106" s="209"/>
      <c r="MZQ106" s="208"/>
      <c r="MZV106" s="209"/>
      <c r="MZW106" s="209"/>
      <c r="MZX106" s="209"/>
      <c r="MZY106" s="210"/>
      <c r="MZZ106" s="211"/>
      <c r="NAA106" s="209"/>
      <c r="NAC106" s="208"/>
      <c r="NAH106" s="209"/>
      <c r="NAI106" s="209"/>
      <c r="NAJ106" s="209"/>
      <c r="NAK106" s="210"/>
      <c r="NAL106" s="211"/>
      <c r="NAM106" s="209"/>
      <c r="NAO106" s="208"/>
      <c r="NAT106" s="209"/>
      <c r="NAU106" s="209"/>
      <c r="NAV106" s="209"/>
      <c r="NAW106" s="210"/>
      <c r="NAX106" s="211"/>
      <c r="NAY106" s="209"/>
      <c r="NBA106" s="208"/>
      <c r="NBF106" s="209"/>
      <c r="NBG106" s="209"/>
      <c r="NBH106" s="209"/>
      <c r="NBI106" s="210"/>
      <c r="NBJ106" s="211"/>
      <c r="NBK106" s="209"/>
      <c r="NBM106" s="208"/>
      <c r="NBR106" s="209"/>
      <c r="NBS106" s="209"/>
      <c r="NBT106" s="209"/>
      <c r="NBU106" s="210"/>
      <c r="NBV106" s="211"/>
      <c r="NBW106" s="209"/>
      <c r="NBY106" s="208"/>
      <c r="NCD106" s="209"/>
      <c r="NCE106" s="209"/>
      <c r="NCF106" s="209"/>
      <c r="NCG106" s="210"/>
      <c r="NCH106" s="211"/>
      <c r="NCI106" s="209"/>
      <c r="NCK106" s="208"/>
      <c r="NCP106" s="209"/>
      <c r="NCQ106" s="209"/>
      <c r="NCR106" s="209"/>
      <c r="NCS106" s="210"/>
      <c r="NCT106" s="211"/>
      <c r="NCU106" s="209"/>
      <c r="NCW106" s="208"/>
      <c r="NDB106" s="209"/>
      <c r="NDC106" s="209"/>
      <c r="NDD106" s="209"/>
      <c r="NDE106" s="210"/>
      <c r="NDF106" s="211"/>
      <c r="NDG106" s="209"/>
      <c r="NDI106" s="208"/>
      <c r="NDN106" s="209"/>
      <c r="NDO106" s="209"/>
      <c r="NDP106" s="209"/>
      <c r="NDQ106" s="210"/>
      <c r="NDR106" s="211"/>
      <c r="NDS106" s="209"/>
      <c r="NDU106" s="208"/>
      <c r="NDZ106" s="209"/>
      <c r="NEA106" s="209"/>
      <c r="NEB106" s="209"/>
      <c r="NEC106" s="210"/>
      <c r="NED106" s="211"/>
      <c r="NEE106" s="209"/>
      <c r="NEG106" s="208"/>
      <c r="NEL106" s="209"/>
      <c r="NEM106" s="209"/>
      <c r="NEN106" s="209"/>
      <c r="NEO106" s="210"/>
      <c r="NEP106" s="211"/>
      <c r="NEQ106" s="209"/>
      <c r="NES106" s="208"/>
      <c r="NEX106" s="209"/>
      <c r="NEY106" s="209"/>
      <c r="NEZ106" s="209"/>
      <c r="NFA106" s="210"/>
      <c r="NFB106" s="211"/>
      <c r="NFC106" s="209"/>
      <c r="NFE106" s="208"/>
      <c r="NFJ106" s="209"/>
      <c r="NFK106" s="209"/>
      <c r="NFL106" s="209"/>
      <c r="NFM106" s="210"/>
      <c r="NFN106" s="211"/>
      <c r="NFO106" s="209"/>
      <c r="NFQ106" s="208"/>
      <c r="NFV106" s="209"/>
      <c r="NFW106" s="209"/>
      <c r="NFX106" s="209"/>
      <c r="NFY106" s="210"/>
      <c r="NFZ106" s="211"/>
      <c r="NGA106" s="209"/>
      <c r="NGC106" s="208"/>
      <c r="NGH106" s="209"/>
      <c r="NGI106" s="209"/>
      <c r="NGJ106" s="209"/>
      <c r="NGK106" s="210"/>
      <c r="NGL106" s="211"/>
      <c r="NGM106" s="209"/>
      <c r="NGO106" s="208"/>
      <c r="NGT106" s="209"/>
      <c r="NGU106" s="209"/>
      <c r="NGV106" s="209"/>
      <c r="NGW106" s="210"/>
      <c r="NGX106" s="211"/>
      <c r="NGY106" s="209"/>
      <c r="NHA106" s="208"/>
      <c r="NHF106" s="209"/>
      <c r="NHG106" s="209"/>
      <c r="NHH106" s="209"/>
      <c r="NHI106" s="210"/>
      <c r="NHJ106" s="211"/>
      <c r="NHK106" s="209"/>
      <c r="NHM106" s="208"/>
      <c r="NHR106" s="209"/>
      <c r="NHS106" s="209"/>
      <c r="NHT106" s="209"/>
      <c r="NHU106" s="210"/>
      <c r="NHV106" s="211"/>
      <c r="NHW106" s="209"/>
      <c r="NHY106" s="208"/>
      <c r="NID106" s="209"/>
      <c r="NIE106" s="209"/>
      <c r="NIF106" s="209"/>
      <c r="NIG106" s="210"/>
      <c r="NIH106" s="211"/>
      <c r="NII106" s="209"/>
      <c r="NIK106" s="208"/>
      <c r="NIP106" s="209"/>
      <c r="NIQ106" s="209"/>
      <c r="NIR106" s="209"/>
      <c r="NIS106" s="210"/>
      <c r="NIT106" s="211"/>
      <c r="NIU106" s="209"/>
      <c r="NIW106" s="208"/>
      <c r="NJB106" s="209"/>
      <c r="NJC106" s="209"/>
      <c r="NJD106" s="209"/>
      <c r="NJE106" s="210"/>
      <c r="NJF106" s="211"/>
      <c r="NJG106" s="209"/>
      <c r="NJI106" s="208"/>
      <c r="NJN106" s="209"/>
      <c r="NJO106" s="209"/>
      <c r="NJP106" s="209"/>
      <c r="NJQ106" s="210"/>
      <c r="NJR106" s="211"/>
      <c r="NJS106" s="209"/>
      <c r="NJU106" s="208"/>
      <c r="NJZ106" s="209"/>
      <c r="NKA106" s="209"/>
      <c r="NKB106" s="209"/>
      <c r="NKC106" s="210"/>
      <c r="NKD106" s="211"/>
      <c r="NKE106" s="209"/>
      <c r="NKG106" s="208"/>
      <c r="NKL106" s="209"/>
      <c r="NKM106" s="209"/>
      <c r="NKN106" s="209"/>
      <c r="NKO106" s="210"/>
      <c r="NKP106" s="211"/>
      <c r="NKQ106" s="209"/>
      <c r="NKS106" s="208"/>
      <c r="NKX106" s="209"/>
      <c r="NKY106" s="209"/>
      <c r="NKZ106" s="209"/>
      <c r="NLA106" s="210"/>
      <c r="NLB106" s="211"/>
      <c r="NLC106" s="209"/>
      <c r="NLE106" s="208"/>
      <c r="NLJ106" s="209"/>
      <c r="NLK106" s="209"/>
      <c r="NLL106" s="209"/>
      <c r="NLM106" s="210"/>
      <c r="NLN106" s="211"/>
      <c r="NLO106" s="209"/>
      <c r="NLQ106" s="208"/>
      <c r="NLV106" s="209"/>
      <c r="NLW106" s="209"/>
      <c r="NLX106" s="209"/>
      <c r="NLY106" s="210"/>
      <c r="NLZ106" s="211"/>
      <c r="NMA106" s="209"/>
      <c r="NMC106" s="208"/>
      <c r="NMH106" s="209"/>
      <c r="NMI106" s="209"/>
      <c r="NMJ106" s="209"/>
      <c r="NMK106" s="210"/>
      <c r="NML106" s="211"/>
      <c r="NMM106" s="209"/>
      <c r="NMO106" s="208"/>
      <c r="NMT106" s="209"/>
      <c r="NMU106" s="209"/>
      <c r="NMV106" s="209"/>
      <c r="NMW106" s="210"/>
      <c r="NMX106" s="211"/>
      <c r="NMY106" s="209"/>
      <c r="NNA106" s="208"/>
      <c r="NNF106" s="209"/>
      <c r="NNG106" s="209"/>
      <c r="NNH106" s="209"/>
      <c r="NNI106" s="210"/>
      <c r="NNJ106" s="211"/>
      <c r="NNK106" s="209"/>
      <c r="NNM106" s="208"/>
      <c r="NNR106" s="209"/>
      <c r="NNS106" s="209"/>
      <c r="NNT106" s="209"/>
      <c r="NNU106" s="210"/>
      <c r="NNV106" s="211"/>
      <c r="NNW106" s="209"/>
      <c r="NNY106" s="208"/>
      <c r="NOD106" s="209"/>
      <c r="NOE106" s="209"/>
      <c r="NOF106" s="209"/>
      <c r="NOG106" s="210"/>
      <c r="NOH106" s="211"/>
      <c r="NOI106" s="209"/>
      <c r="NOK106" s="208"/>
      <c r="NOP106" s="209"/>
      <c r="NOQ106" s="209"/>
      <c r="NOR106" s="209"/>
      <c r="NOS106" s="210"/>
      <c r="NOT106" s="211"/>
      <c r="NOU106" s="209"/>
      <c r="NOW106" s="208"/>
      <c r="NPB106" s="209"/>
      <c r="NPC106" s="209"/>
      <c r="NPD106" s="209"/>
      <c r="NPE106" s="210"/>
      <c r="NPF106" s="211"/>
      <c r="NPG106" s="209"/>
      <c r="NPI106" s="208"/>
      <c r="NPN106" s="209"/>
      <c r="NPO106" s="209"/>
      <c r="NPP106" s="209"/>
      <c r="NPQ106" s="210"/>
      <c r="NPR106" s="211"/>
      <c r="NPS106" s="209"/>
      <c r="NPU106" s="208"/>
      <c r="NPZ106" s="209"/>
      <c r="NQA106" s="209"/>
      <c r="NQB106" s="209"/>
      <c r="NQC106" s="210"/>
      <c r="NQD106" s="211"/>
      <c r="NQE106" s="209"/>
      <c r="NQG106" s="208"/>
      <c r="NQL106" s="209"/>
      <c r="NQM106" s="209"/>
      <c r="NQN106" s="209"/>
      <c r="NQO106" s="210"/>
      <c r="NQP106" s="211"/>
      <c r="NQQ106" s="209"/>
      <c r="NQS106" s="208"/>
      <c r="NQX106" s="209"/>
      <c r="NQY106" s="209"/>
      <c r="NQZ106" s="209"/>
      <c r="NRA106" s="210"/>
      <c r="NRB106" s="211"/>
      <c r="NRC106" s="209"/>
      <c r="NRE106" s="208"/>
      <c r="NRJ106" s="209"/>
      <c r="NRK106" s="209"/>
      <c r="NRL106" s="209"/>
      <c r="NRM106" s="210"/>
      <c r="NRN106" s="211"/>
      <c r="NRO106" s="209"/>
      <c r="NRQ106" s="208"/>
      <c r="NRV106" s="209"/>
      <c r="NRW106" s="209"/>
      <c r="NRX106" s="209"/>
      <c r="NRY106" s="210"/>
      <c r="NRZ106" s="211"/>
      <c r="NSA106" s="209"/>
      <c r="NSC106" s="208"/>
      <c r="NSH106" s="209"/>
      <c r="NSI106" s="209"/>
      <c r="NSJ106" s="209"/>
      <c r="NSK106" s="210"/>
      <c r="NSL106" s="211"/>
      <c r="NSM106" s="209"/>
      <c r="NSO106" s="208"/>
      <c r="NST106" s="209"/>
      <c r="NSU106" s="209"/>
      <c r="NSV106" s="209"/>
      <c r="NSW106" s="210"/>
      <c r="NSX106" s="211"/>
      <c r="NSY106" s="209"/>
      <c r="NTA106" s="208"/>
      <c r="NTF106" s="209"/>
      <c r="NTG106" s="209"/>
      <c r="NTH106" s="209"/>
      <c r="NTI106" s="210"/>
      <c r="NTJ106" s="211"/>
      <c r="NTK106" s="209"/>
      <c r="NTM106" s="208"/>
      <c r="NTR106" s="209"/>
      <c r="NTS106" s="209"/>
      <c r="NTT106" s="209"/>
      <c r="NTU106" s="210"/>
      <c r="NTV106" s="211"/>
      <c r="NTW106" s="209"/>
      <c r="NTY106" s="208"/>
      <c r="NUD106" s="209"/>
      <c r="NUE106" s="209"/>
      <c r="NUF106" s="209"/>
      <c r="NUG106" s="210"/>
      <c r="NUH106" s="211"/>
      <c r="NUI106" s="209"/>
      <c r="NUK106" s="208"/>
      <c r="NUP106" s="209"/>
      <c r="NUQ106" s="209"/>
      <c r="NUR106" s="209"/>
      <c r="NUS106" s="210"/>
      <c r="NUT106" s="211"/>
      <c r="NUU106" s="209"/>
      <c r="NUW106" s="208"/>
      <c r="NVB106" s="209"/>
      <c r="NVC106" s="209"/>
      <c r="NVD106" s="209"/>
      <c r="NVE106" s="210"/>
      <c r="NVF106" s="211"/>
      <c r="NVG106" s="209"/>
      <c r="NVI106" s="208"/>
      <c r="NVN106" s="209"/>
      <c r="NVO106" s="209"/>
      <c r="NVP106" s="209"/>
      <c r="NVQ106" s="210"/>
      <c r="NVR106" s="211"/>
      <c r="NVS106" s="209"/>
      <c r="NVU106" s="208"/>
      <c r="NVZ106" s="209"/>
      <c r="NWA106" s="209"/>
      <c r="NWB106" s="209"/>
      <c r="NWC106" s="210"/>
      <c r="NWD106" s="211"/>
      <c r="NWE106" s="209"/>
      <c r="NWG106" s="208"/>
      <c r="NWL106" s="209"/>
      <c r="NWM106" s="209"/>
      <c r="NWN106" s="209"/>
      <c r="NWO106" s="210"/>
      <c r="NWP106" s="211"/>
      <c r="NWQ106" s="209"/>
      <c r="NWS106" s="208"/>
      <c r="NWX106" s="209"/>
      <c r="NWY106" s="209"/>
      <c r="NWZ106" s="209"/>
      <c r="NXA106" s="210"/>
      <c r="NXB106" s="211"/>
      <c r="NXC106" s="209"/>
      <c r="NXE106" s="208"/>
      <c r="NXJ106" s="209"/>
      <c r="NXK106" s="209"/>
      <c r="NXL106" s="209"/>
      <c r="NXM106" s="210"/>
      <c r="NXN106" s="211"/>
      <c r="NXO106" s="209"/>
      <c r="NXQ106" s="208"/>
      <c r="NXV106" s="209"/>
      <c r="NXW106" s="209"/>
      <c r="NXX106" s="209"/>
      <c r="NXY106" s="210"/>
      <c r="NXZ106" s="211"/>
      <c r="NYA106" s="209"/>
      <c r="NYC106" s="208"/>
      <c r="NYH106" s="209"/>
      <c r="NYI106" s="209"/>
      <c r="NYJ106" s="209"/>
      <c r="NYK106" s="210"/>
      <c r="NYL106" s="211"/>
      <c r="NYM106" s="209"/>
      <c r="NYO106" s="208"/>
      <c r="NYT106" s="209"/>
      <c r="NYU106" s="209"/>
      <c r="NYV106" s="209"/>
      <c r="NYW106" s="210"/>
      <c r="NYX106" s="211"/>
      <c r="NYY106" s="209"/>
      <c r="NZA106" s="208"/>
      <c r="NZF106" s="209"/>
      <c r="NZG106" s="209"/>
      <c r="NZH106" s="209"/>
      <c r="NZI106" s="210"/>
      <c r="NZJ106" s="211"/>
      <c r="NZK106" s="209"/>
      <c r="NZM106" s="208"/>
      <c r="NZR106" s="209"/>
      <c r="NZS106" s="209"/>
      <c r="NZT106" s="209"/>
      <c r="NZU106" s="210"/>
      <c r="NZV106" s="211"/>
      <c r="NZW106" s="209"/>
      <c r="NZY106" s="208"/>
      <c r="OAD106" s="209"/>
      <c r="OAE106" s="209"/>
      <c r="OAF106" s="209"/>
      <c r="OAG106" s="210"/>
      <c r="OAH106" s="211"/>
      <c r="OAI106" s="209"/>
      <c r="OAK106" s="208"/>
      <c r="OAP106" s="209"/>
      <c r="OAQ106" s="209"/>
      <c r="OAR106" s="209"/>
      <c r="OAS106" s="210"/>
      <c r="OAT106" s="211"/>
      <c r="OAU106" s="209"/>
      <c r="OAW106" s="208"/>
      <c r="OBB106" s="209"/>
      <c r="OBC106" s="209"/>
      <c r="OBD106" s="209"/>
      <c r="OBE106" s="210"/>
      <c r="OBF106" s="211"/>
      <c r="OBG106" s="209"/>
      <c r="OBI106" s="208"/>
      <c r="OBN106" s="209"/>
      <c r="OBO106" s="209"/>
      <c r="OBP106" s="209"/>
      <c r="OBQ106" s="210"/>
      <c r="OBR106" s="211"/>
      <c r="OBS106" s="209"/>
      <c r="OBU106" s="208"/>
      <c r="OBZ106" s="209"/>
      <c r="OCA106" s="209"/>
      <c r="OCB106" s="209"/>
      <c r="OCC106" s="210"/>
      <c r="OCD106" s="211"/>
      <c r="OCE106" s="209"/>
      <c r="OCG106" s="208"/>
      <c r="OCL106" s="209"/>
      <c r="OCM106" s="209"/>
      <c r="OCN106" s="209"/>
      <c r="OCO106" s="210"/>
      <c r="OCP106" s="211"/>
      <c r="OCQ106" s="209"/>
      <c r="OCS106" s="208"/>
      <c r="OCX106" s="209"/>
      <c r="OCY106" s="209"/>
      <c r="OCZ106" s="209"/>
      <c r="ODA106" s="210"/>
      <c r="ODB106" s="211"/>
      <c r="ODC106" s="209"/>
      <c r="ODE106" s="208"/>
      <c r="ODJ106" s="209"/>
      <c r="ODK106" s="209"/>
      <c r="ODL106" s="209"/>
      <c r="ODM106" s="210"/>
      <c r="ODN106" s="211"/>
      <c r="ODO106" s="209"/>
      <c r="ODQ106" s="208"/>
      <c r="ODV106" s="209"/>
      <c r="ODW106" s="209"/>
      <c r="ODX106" s="209"/>
      <c r="ODY106" s="210"/>
      <c r="ODZ106" s="211"/>
      <c r="OEA106" s="209"/>
      <c r="OEC106" s="208"/>
      <c r="OEH106" s="209"/>
      <c r="OEI106" s="209"/>
      <c r="OEJ106" s="209"/>
      <c r="OEK106" s="210"/>
      <c r="OEL106" s="211"/>
      <c r="OEM106" s="209"/>
      <c r="OEO106" s="208"/>
      <c r="OET106" s="209"/>
      <c r="OEU106" s="209"/>
      <c r="OEV106" s="209"/>
      <c r="OEW106" s="210"/>
      <c r="OEX106" s="211"/>
      <c r="OEY106" s="209"/>
      <c r="OFA106" s="208"/>
      <c r="OFF106" s="209"/>
      <c r="OFG106" s="209"/>
      <c r="OFH106" s="209"/>
      <c r="OFI106" s="210"/>
      <c r="OFJ106" s="211"/>
      <c r="OFK106" s="209"/>
      <c r="OFM106" s="208"/>
      <c r="OFR106" s="209"/>
      <c r="OFS106" s="209"/>
      <c r="OFT106" s="209"/>
      <c r="OFU106" s="210"/>
      <c r="OFV106" s="211"/>
      <c r="OFW106" s="209"/>
      <c r="OFY106" s="208"/>
      <c r="OGD106" s="209"/>
      <c r="OGE106" s="209"/>
      <c r="OGF106" s="209"/>
      <c r="OGG106" s="210"/>
      <c r="OGH106" s="211"/>
      <c r="OGI106" s="209"/>
      <c r="OGK106" s="208"/>
      <c r="OGP106" s="209"/>
      <c r="OGQ106" s="209"/>
      <c r="OGR106" s="209"/>
      <c r="OGS106" s="210"/>
      <c r="OGT106" s="211"/>
      <c r="OGU106" s="209"/>
      <c r="OGW106" s="208"/>
      <c r="OHB106" s="209"/>
      <c r="OHC106" s="209"/>
      <c r="OHD106" s="209"/>
      <c r="OHE106" s="210"/>
      <c r="OHF106" s="211"/>
      <c r="OHG106" s="209"/>
      <c r="OHI106" s="208"/>
      <c r="OHN106" s="209"/>
      <c r="OHO106" s="209"/>
      <c r="OHP106" s="209"/>
      <c r="OHQ106" s="210"/>
      <c r="OHR106" s="211"/>
      <c r="OHS106" s="209"/>
      <c r="OHU106" s="208"/>
      <c r="OHZ106" s="209"/>
      <c r="OIA106" s="209"/>
      <c r="OIB106" s="209"/>
      <c r="OIC106" s="210"/>
      <c r="OID106" s="211"/>
      <c r="OIE106" s="209"/>
      <c r="OIG106" s="208"/>
      <c r="OIL106" s="209"/>
      <c r="OIM106" s="209"/>
      <c r="OIN106" s="209"/>
      <c r="OIO106" s="210"/>
      <c r="OIP106" s="211"/>
      <c r="OIQ106" s="209"/>
      <c r="OIS106" s="208"/>
      <c r="OIX106" s="209"/>
      <c r="OIY106" s="209"/>
      <c r="OIZ106" s="209"/>
      <c r="OJA106" s="210"/>
      <c r="OJB106" s="211"/>
      <c r="OJC106" s="209"/>
      <c r="OJE106" s="208"/>
      <c r="OJJ106" s="209"/>
      <c r="OJK106" s="209"/>
      <c r="OJL106" s="209"/>
      <c r="OJM106" s="210"/>
      <c r="OJN106" s="211"/>
      <c r="OJO106" s="209"/>
      <c r="OJQ106" s="208"/>
      <c r="OJV106" s="209"/>
      <c r="OJW106" s="209"/>
      <c r="OJX106" s="209"/>
      <c r="OJY106" s="210"/>
      <c r="OJZ106" s="211"/>
      <c r="OKA106" s="209"/>
      <c r="OKC106" s="208"/>
      <c r="OKH106" s="209"/>
      <c r="OKI106" s="209"/>
      <c r="OKJ106" s="209"/>
      <c r="OKK106" s="210"/>
      <c r="OKL106" s="211"/>
      <c r="OKM106" s="209"/>
      <c r="OKO106" s="208"/>
      <c r="OKT106" s="209"/>
      <c r="OKU106" s="209"/>
      <c r="OKV106" s="209"/>
      <c r="OKW106" s="210"/>
      <c r="OKX106" s="211"/>
      <c r="OKY106" s="209"/>
      <c r="OLA106" s="208"/>
      <c r="OLF106" s="209"/>
      <c r="OLG106" s="209"/>
      <c r="OLH106" s="209"/>
      <c r="OLI106" s="210"/>
      <c r="OLJ106" s="211"/>
      <c r="OLK106" s="209"/>
      <c r="OLM106" s="208"/>
      <c r="OLR106" s="209"/>
      <c r="OLS106" s="209"/>
      <c r="OLT106" s="209"/>
      <c r="OLU106" s="210"/>
      <c r="OLV106" s="211"/>
      <c r="OLW106" s="209"/>
      <c r="OLY106" s="208"/>
      <c r="OMD106" s="209"/>
      <c r="OME106" s="209"/>
      <c r="OMF106" s="209"/>
      <c r="OMG106" s="210"/>
      <c r="OMH106" s="211"/>
      <c r="OMI106" s="209"/>
      <c r="OMK106" s="208"/>
      <c r="OMP106" s="209"/>
      <c r="OMQ106" s="209"/>
      <c r="OMR106" s="209"/>
      <c r="OMS106" s="210"/>
      <c r="OMT106" s="211"/>
      <c r="OMU106" s="209"/>
      <c r="OMW106" s="208"/>
      <c r="ONB106" s="209"/>
      <c r="ONC106" s="209"/>
      <c r="OND106" s="209"/>
      <c r="ONE106" s="210"/>
      <c r="ONF106" s="211"/>
      <c r="ONG106" s="209"/>
      <c r="ONI106" s="208"/>
      <c r="ONN106" s="209"/>
      <c r="ONO106" s="209"/>
      <c r="ONP106" s="209"/>
      <c r="ONQ106" s="210"/>
      <c r="ONR106" s="211"/>
      <c r="ONS106" s="209"/>
      <c r="ONU106" s="208"/>
      <c r="ONZ106" s="209"/>
      <c r="OOA106" s="209"/>
      <c r="OOB106" s="209"/>
      <c r="OOC106" s="210"/>
      <c r="OOD106" s="211"/>
      <c r="OOE106" s="209"/>
      <c r="OOG106" s="208"/>
      <c r="OOL106" s="209"/>
      <c r="OOM106" s="209"/>
      <c r="OON106" s="209"/>
      <c r="OOO106" s="210"/>
      <c r="OOP106" s="211"/>
      <c r="OOQ106" s="209"/>
      <c r="OOS106" s="208"/>
      <c r="OOX106" s="209"/>
      <c r="OOY106" s="209"/>
      <c r="OOZ106" s="209"/>
      <c r="OPA106" s="210"/>
      <c r="OPB106" s="211"/>
      <c r="OPC106" s="209"/>
      <c r="OPE106" s="208"/>
      <c r="OPJ106" s="209"/>
      <c r="OPK106" s="209"/>
      <c r="OPL106" s="209"/>
      <c r="OPM106" s="210"/>
      <c r="OPN106" s="211"/>
      <c r="OPO106" s="209"/>
      <c r="OPQ106" s="208"/>
      <c r="OPV106" s="209"/>
      <c r="OPW106" s="209"/>
      <c r="OPX106" s="209"/>
      <c r="OPY106" s="210"/>
      <c r="OPZ106" s="211"/>
      <c r="OQA106" s="209"/>
      <c r="OQC106" s="208"/>
      <c r="OQH106" s="209"/>
      <c r="OQI106" s="209"/>
      <c r="OQJ106" s="209"/>
      <c r="OQK106" s="210"/>
      <c r="OQL106" s="211"/>
      <c r="OQM106" s="209"/>
      <c r="OQO106" s="208"/>
      <c r="OQT106" s="209"/>
      <c r="OQU106" s="209"/>
      <c r="OQV106" s="209"/>
      <c r="OQW106" s="210"/>
      <c r="OQX106" s="211"/>
      <c r="OQY106" s="209"/>
      <c r="ORA106" s="208"/>
      <c r="ORF106" s="209"/>
      <c r="ORG106" s="209"/>
      <c r="ORH106" s="209"/>
      <c r="ORI106" s="210"/>
      <c r="ORJ106" s="211"/>
      <c r="ORK106" s="209"/>
      <c r="ORM106" s="208"/>
      <c r="ORR106" s="209"/>
      <c r="ORS106" s="209"/>
      <c r="ORT106" s="209"/>
      <c r="ORU106" s="210"/>
      <c r="ORV106" s="211"/>
      <c r="ORW106" s="209"/>
      <c r="ORY106" s="208"/>
      <c r="OSD106" s="209"/>
      <c r="OSE106" s="209"/>
      <c r="OSF106" s="209"/>
      <c r="OSG106" s="210"/>
      <c r="OSH106" s="211"/>
      <c r="OSI106" s="209"/>
      <c r="OSK106" s="208"/>
      <c r="OSP106" s="209"/>
      <c r="OSQ106" s="209"/>
      <c r="OSR106" s="209"/>
      <c r="OSS106" s="210"/>
      <c r="OST106" s="211"/>
      <c r="OSU106" s="209"/>
      <c r="OSW106" s="208"/>
      <c r="OTB106" s="209"/>
      <c r="OTC106" s="209"/>
      <c r="OTD106" s="209"/>
      <c r="OTE106" s="210"/>
      <c r="OTF106" s="211"/>
      <c r="OTG106" s="209"/>
      <c r="OTI106" s="208"/>
      <c r="OTN106" s="209"/>
      <c r="OTO106" s="209"/>
      <c r="OTP106" s="209"/>
      <c r="OTQ106" s="210"/>
      <c r="OTR106" s="211"/>
      <c r="OTS106" s="209"/>
      <c r="OTU106" s="208"/>
      <c r="OTZ106" s="209"/>
      <c r="OUA106" s="209"/>
      <c r="OUB106" s="209"/>
      <c r="OUC106" s="210"/>
      <c r="OUD106" s="211"/>
      <c r="OUE106" s="209"/>
      <c r="OUG106" s="208"/>
      <c r="OUL106" s="209"/>
      <c r="OUM106" s="209"/>
      <c r="OUN106" s="209"/>
      <c r="OUO106" s="210"/>
      <c r="OUP106" s="211"/>
      <c r="OUQ106" s="209"/>
      <c r="OUS106" s="208"/>
      <c r="OUX106" s="209"/>
      <c r="OUY106" s="209"/>
      <c r="OUZ106" s="209"/>
      <c r="OVA106" s="210"/>
      <c r="OVB106" s="211"/>
      <c r="OVC106" s="209"/>
      <c r="OVE106" s="208"/>
      <c r="OVJ106" s="209"/>
      <c r="OVK106" s="209"/>
      <c r="OVL106" s="209"/>
      <c r="OVM106" s="210"/>
      <c r="OVN106" s="211"/>
      <c r="OVO106" s="209"/>
      <c r="OVQ106" s="208"/>
      <c r="OVV106" s="209"/>
      <c r="OVW106" s="209"/>
      <c r="OVX106" s="209"/>
      <c r="OVY106" s="210"/>
      <c r="OVZ106" s="211"/>
      <c r="OWA106" s="209"/>
      <c r="OWC106" s="208"/>
      <c r="OWH106" s="209"/>
      <c r="OWI106" s="209"/>
      <c r="OWJ106" s="209"/>
      <c r="OWK106" s="210"/>
      <c r="OWL106" s="211"/>
      <c r="OWM106" s="209"/>
      <c r="OWO106" s="208"/>
      <c r="OWT106" s="209"/>
      <c r="OWU106" s="209"/>
      <c r="OWV106" s="209"/>
      <c r="OWW106" s="210"/>
      <c r="OWX106" s="211"/>
      <c r="OWY106" s="209"/>
      <c r="OXA106" s="208"/>
      <c r="OXF106" s="209"/>
      <c r="OXG106" s="209"/>
      <c r="OXH106" s="209"/>
      <c r="OXI106" s="210"/>
      <c r="OXJ106" s="211"/>
      <c r="OXK106" s="209"/>
      <c r="OXM106" s="208"/>
      <c r="OXR106" s="209"/>
      <c r="OXS106" s="209"/>
      <c r="OXT106" s="209"/>
      <c r="OXU106" s="210"/>
      <c r="OXV106" s="211"/>
      <c r="OXW106" s="209"/>
      <c r="OXY106" s="208"/>
      <c r="OYD106" s="209"/>
      <c r="OYE106" s="209"/>
      <c r="OYF106" s="209"/>
      <c r="OYG106" s="210"/>
      <c r="OYH106" s="211"/>
      <c r="OYI106" s="209"/>
      <c r="OYK106" s="208"/>
      <c r="OYP106" s="209"/>
      <c r="OYQ106" s="209"/>
      <c r="OYR106" s="209"/>
      <c r="OYS106" s="210"/>
      <c r="OYT106" s="211"/>
      <c r="OYU106" s="209"/>
      <c r="OYW106" s="208"/>
      <c r="OZB106" s="209"/>
      <c r="OZC106" s="209"/>
      <c r="OZD106" s="209"/>
      <c r="OZE106" s="210"/>
      <c r="OZF106" s="211"/>
      <c r="OZG106" s="209"/>
      <c r="OZI106" s="208"/>
      <c r="OZN106" s="209"/>
      <c r="OZO106" s="209"/>
      <c r="OZP106" s="209"/>
      <c r="OZQ106" s="210"/>
      <c r="OZR106" s="211"/>
      <c r="OZS106" s="209"/>
      <c r="OZU106" s="208"/>
      <c r="OZZ106" s="209"/>
      <c r="PAA106" s="209"/>
      <c r="PAB106" s="209"/>
      <c r="PAC106" s="210"/>
      <c r="PAD106" s="211"/>
      <c r="PAE106" s="209"/>
      <c r="PAG106" s="208"/>
      <c r="PAL106" s="209"/>
      <c r="PAM106" s="209"/>
      <c r="PAN106" s="209"/>
      <c r="PAO106" s="210"/>
      <c r="PAP106" s="211"/>
      <c r="PAQ106" s="209"/>
      <c r="PAS106" s="208"/>
      <c r="PAX106" s="209"/>
      <c r="PAY106" s="209"/>
      <c r="PAZ106" s="209"/>
      <c r="PBA106" s="210"/>
      <c r="PBB106" s="211"/>
      <c r="PBC106" s="209"/>
      <c r="PBE106" s="208"/>
      <c r="PBJ106" s="209"/>
      <c r="PBK106" s="209"/>
      <c r="PBL106" s="209"/>
      <c r="PBM106" s="210"/>
      <c r="PBN106" s="211"/>
      <c r="PBO106" s="209"/>
      <c r="PBQ106" s="208"/>
      <c r="PBV106" s="209"/>
      <c r="PBW106" s="209"/>
      <c r="PBX106" s="209"/>
      <c r="PBY106" s="210"/>
      <c r="PBZ106" s="211"/>
      <c r="PCA106" s="209"/>
      <c r="PCC106" s="208"/>
      <c r="PCH106" s="209"/>
      <c r="PCI106" s="209"/>
      <c r="PCJ106" s="209"/>
      <c r="PCK106" s="210"/>
      <c r="PCL106" s="211"/>
      <c r="PCM106" s="209"/>
      <c r="PCO106" s="208"/>
      <c r="PCT106" s="209"/>
      <c r="PCU106" s="209"/>
      <c r="PCV106" s="209"/>
      <c r="PCW106" s="210"/>
      <c r="PCX106" s="211"/>
      <c r="PCY106" s="209"/>
      <c r="PDA106" s="208"/>
      <c r="PDF106" s="209"/>
      <c r="PDG106" s="209"/>
      <c r="PDH106" s="209"/>
      <c r="PDI106" s="210"/>
      <c r="PDJ106" s="211"/>
      <c r="PDK106" s="209"/>
      <c r="PDM106" s="208"/>
      <c r="PDR106" s="209"/>
      <c r="PDS106" s="209"/>
      <c r="PDT106" s="209"/>
      <c r="PDU106" s="210"/>
      <c r="PDV106" s="211"/>
      <c r="PDW106" s="209"/>
      <c r="PDY106" s="208"/>
      <c r="PED106" s="209"/>
      <c r="PEE106" s="209"/>
      <c r="PEF106" s="209"/>
      <c r="PEG106" s="210"/>
      <c r="PEH106" s="211"/>
      <c r="PEI106" s="209"/>
      <c r="PEK106" s="208"/>
      <c r="PEP106" s="209"/>
      <c r="PEQ106" s="209"/>
      <c r="PER106" s="209"/>
      <c r="PES106" s="210"/>
      <c r="PET106" s="211"/>
      <c r="PEU106" s="209"/>
      <c r="PEW106" s="208"/>
      <c r="PFB106" s="209"/>
      <c r="PFC106" s="209"/>
      <c r="PFD106" s="209"/>
      <c r="PFE106" s="210"/>
      <c r="PFF106" s="211"/>
      <c r="PFG106" s="209"/>
      <c r="PFI106" s="208"/>
      <c r="PFN106" s="209"/>
      <c r="PFO106" s="209"/>
      <c r="PFP106" s="209"/>
      <c r="PFQ106" s="210"/>
      <c r="PFR106" s="211"/>
      <c r="PFS106" s="209"/>
      <c r="PFU106" s="208"/>
      <c r="PFZ106" s="209"/>
      <c r="PGA106" s="209"/>
      <c r="PGB106" s="209"/>
      <c r="PGC106" s="210"/>
      <c r="PGD106" s="211"/>
      <c r="PGE106" s="209"/>
      <c r="PGG106" s="208"/>
      <c r="PGL106" s="209"/>
      <c r="PGM106" s="209"/>
      <c r="PGN106" s="209"/>
      <c r="PGO106" s="210"/>
      <c r="PGP106" s="211"/>
      <c r="PGQ106" s="209"/>
      <c r="PGS106" s="208"/>
      <c r="PGX106" s="209"/>
      <c r="PGY106" s="209"/>
      <c r="PGZ106" s="209"/>
      <c r="PHA106" s="210"/>
      <c r="PHB106" s="211"/>
      <c r="PHC106" s="209"/>
      <c r="PHE106" s="208"/>
      <c r="PHJ106" s="209"/>
      <c r="PHK106" s="209"/>
      <c r="PHL106" s="209"/>
      <c r="PHM106" s="210"/>
      <c r="PHN106" s="211"/>
      <c r="PHO106" s="209"/>
      <c r="PHQ106" s="208"/>
      <c r="PHV106" s="209"/>
      <c r="PHW106" s="209"/>
      <c r="PHX106" s="209"/>
      <c r="PHY106" s="210"/>
      <c r="PHZ106" s="211"/>
      <c r="PIA106" s="209"/>
      <c r="PIC106" s="208"/>
      <c r="PIH106" s="209"/>
      <c r="PII106" s="209"/>
      <c r="PIJ106" s="209"/>
      <c r="PIK106" s="210"/>
      <c r="PIL106" s="211"/>
      <c r="PIM106" s="209"/>
      <c r="PIO106" s="208"/>
      <c r="PIT106" s="209"/>
      <c r="PIU106" s="209"/>
      <c r="PIV106" s="209"/>
      <c r="PIW106" s="210"/>
      <c r="PIX106" s="211"/>
      <c r="PIY106" s="209"/>
      <c r="PJA106" s="208"/>
      <c r="PJF106" s="209"/>
      <c r="PJG106" s="209"/>
      <c r="PJH106" s="209"/>
      <c r="PJI106" s="210"/>
      <c r="PJJ106" s="211"/>
      <c r="PJK106" s="209"/>
      <c r="PJM106" s="208"/>
      <c r="PJR106" s="209"/>
      <c r="PJS106" s="209"/>
      <c r="PJT106" s="209"/>
      <c r="PJU106" s="210"/>
      <c r="PJV106" s="211"/>
      <c r="PJW106" s="209"/>
      <c r="PJY106" s="208"/>
      <c r="PKD106" s="209"/>
      <c r="PKE106" s="209"/>
      <c r="PKF106" s="209"/>
      <c r="PKG106" s="210"/>
      <c r="PKH106" s="211"/>
      <c r="PKI106" s="209"/>
      <c r="PKK106" s="208"/>
      <c r="PKP106" s="209"/>
      <c r="PKQ106" s="209"/>
      <c r="PKR106" s="209"/>
      <c r="PKS106" s="210"/>
      <c r="PKT106" s="211"/>
      <c r="PKU106" s="209"/>
      <c r="PKW106" s="208"/>
      <c r="PLB106" s="209"/>
      <c r="PLC106" s="209"/>
      <c r="PLD106" s="209"/>
      <c r="PLE106" s="210"/>
      <c r="PLF106" s="211"/>
      <c r="PLG106" s="209"/>
      <c r="PLI106" s="208"/>
      <c r="PLN106" s="209"/>
      <c r="PLO106" s="209"/>
      <c r="PLP106" s="209"/>
      <c r="PLQ106" s="210"/>
      <c r="PLR106" s="211"/>
      <c r="PLS106" s="209"/>
      <c r="PLU106" s="208"/>
      <c r="PLZ106" s="209"/>
      <c r="PMA106" s="209"/>
      <c r="PMB106" s="209"/>
      <c r="PMC106" s="210"/>
      <c r="PMD106" s="211"/>
      <c r="PME106" s="209"/>
      <c r="PMG106" s="208"/>
      <c r="PML106" s="209"/>
      <c r="PMM106" s="209"/>
      <c r="PMN106" s="209"/>
      <c r="PMO106" s="210"/>
      <c r="PMP106" s="211"/>
      <c r="PMQ106" s="209"/>
      <c r="PMS106" s="208"/>
      <c r="PMX106" s="209"/>
      <c r="PMY106" s="209"/>
      <c r="PMZ106" s="209"/>
      <c r="PNA106" s="210"/>
      <c r="PNB106" s="211"/>
      <c r="PNC106" s="209"/>
      <c r="PNE106" s="208"/>
      <c r="PNJ106" s="209"/>
      <c r="PNK106" s="209"/>
      <c r="PNL106" s="209"/>
      <c r="PNM106" s="210"/>
      <c r="PNN106" s="211"/>
      <c r="PNO106" s="209"/>
      <c r="PNQ106" s="208"/>
      <c r="PNV106" s="209"/>
      <c r="PNW106" s="209"/>
      <c r="PNX106" s="209"/>
      <c r="PNY106" s="210"/>
      <c r="PNZ106" s="211"/>
      <c r="POA106" s="209"/>
      <c r="POC106" s="208"/>
      <c r="POH106" s="209"/>
      <c r="POI106" s="209"/>
      <c r="POJ106" s="209"/>
      <c r="POK106" s="210"/>
      <c r="POL106" s="211"/>
      <c r="POM106" s="209"/>
      <c r="POO106" s="208"/>
      <c r="POT106" s="209"/>
      <c r="POU106" s="209"/>
      <c r="POV106" s="209"/>
      <c r="POW106" s="210"/>
      <c r="POX106" s="211"/>
      <c r="POY106" s="209"/>
      <c r="PPA106" s="208"/>
      <c r="PPF106" s="209"/>
      <c r="PPG106" s="209"/>
      <c r="PPH106" s="209"/>
      <c r="PPI106" s="210"/>
      <c r="PPJ106" s="211"/>
      <c r="PPK106" s="209"/>
      <c r="PPM106" s="208"/>
      <c r="PPR106" s="209"/>
      <c r="PPS106" s="209"/>
      <c r="PPT106" s="209"/>
      <c r="PPU106" s="210"/>
      <c r="PPV106" s="211"/>
      <c r="PPW106" s="209"/>
      <c r="PPY106" s="208"/>
      <c r="PQD106" s="209"/>
      <c r="PQE106" s="209"/>
      <c r="PQF106" s="209"/>
      <c r="PQG106" s="210"/>
      <c r="PQH106" s="211"/>
      <c r="PQI106" s="209"/>
      <c r="PQK106" s="208"/>
      <c r="PQP106" s="209"/>
      <c r="PQQ106" s="209"/>
      <c r="PQR106" s="209"/>
      <c r="PQS106" s="210"/>
      <c r="PQT106" s="211"/>
      <c r="PQU106" s="209"/>
      <c r="PQW106" s="208"/>
      <c r="PRB106" s="209"/>
      <c r="PRC106" s="209"/>
      <c r="PRD106" s="209"/>
      <c r="PRE106" s="210"/>
      <c r="PRF106" s="211"/>
      <c r="PRG106" s="209"/>
      <c r="PRI106" s="208"/>
      <c r="PRN106" s="209"/>
      <c r="PRO106" s="209"/>
      <c r="PRP106" s="209"/>
      <c r="PRQ106" s="210"/>
      <c r="PRR106" s="211"/>
      <c r="PRS106" s="209"/>
      <c r="PRU106" s="208"/>
      <c r="PRZ106" s="209"/>
      <c r="PSA106" s="209"/>
      <c r="PSB106" s="209"/>
      <c r="PSC106" s="210"/>
      <c r="PSD106" s="211"/>
      <c r="PSE106" s="209"/>
      <c r="PSG106" s="208"/>
      <c r="PSL106" s="209"/>
      <c r="PSM106" s="209"/>
      <c r="PSN106" s="209"/>
      <c r="PSO106" s="210"/>
      <c r="PSP106" s="211"/>
      <c r="PSQ106" s="209"/>
      <c r="PSS106" s="208"/>
      <c r="PSX106" s="209"/>
      <c r="PSY106" s="209"/>
      <c r="PSZ106" s="209"/>
      <c r="PTA106" s="210"/>
      <c r="PTB106" s="211"/>
      <c r="PTC106" s="209"/>
      <c r="PTE106" s="208"/>
      <c r="PTJ106" s="209"/>
      <c r="PTK106" s="209"/>
      <c r="PTL106" s="209"/>
      <c r="PTM106" s="210"/>
      <c r="PTN106" s="211"/>
      <c r="PTO106" s="209"/>
      <c r="PTQ106" s="208"/>
      <c r="PTV106" s="209"/>
      <c r="PTW106" s="209"/>
      <c r="PTX106" s="209"/>
      <c r="PTY106" s="210"/>
      <c r="PTZ106" s="211"/>
      <c r="PUA106" s="209"/>
      <c r="PUC106" s="208"/>
      <c r="PUH106" s="209"/>
      <c r="PUI106" s="209"/>
      <c r="PUJ106" s="209"/>
      <c r="PUK106" s="210"/>
      <c r="PUL106" s="211"/>
      <c r="PUM106" s="209"/>
      <c r="PUO106" s="208"/>
      <c r="PUT106" s="209"/>
      <c r="PUU106" s="209"/>
      <c r="PUV106" s="209"/>
      <c r="PUW106" s="210"/>
      <c r="PUX106" s="211"/>
      <c r="PUY106" s="209"/>
      <c r="PVA106" s="208"/>
      <c r="PVF106" s="209"/>
      <c r="PVG106" s="209"/>
      <c r="PVH106" s="209"/>
      <c r="PVI106" s="210"/>
      <c r="PVJ106" s="211"/>
      <c r="PVK106" s="209"/>
      <c r="PVM106" s="208"/>
      <c r="PVR106" s="209"/>
      <c r="PVS106" s="209"/>
      <c r="PVT106" s="209"/>
      <c r="PVU106" s="210"/>
      <c r="PVV106" s="211"/>
      <c r="PVW106" s="209"/>
      <c r="PVY106" s="208"/>
      <c r="PWD106" s="209"/>
      <c r="PWE106" s="209"/>
      <c r="PWF106" s="209"/>
      <c r="PWG106" s="210"/>
      <c r="PWH106" s="211"/>
      <c r="PWI106" s="209"/>
      <c r="PWK106" s="208"/>
      <c r="PWP106" s="209"/>
      <c r="PWQ106" s="209"/>
      <c r="PWR106" s="209"/>
      <c r="PWS106" s="210"/>
      <c r="PWT106" s="211"/>
      <c r="PWU106" s="209"/>
      <c r="PWW106" s="208"/>
      <c r="PXB106" s="209"/>
      <c r="PXC106" s="209"/>
      <c r="PXD106" s="209"/>
      <c r="PXE106" s="210"/>
      <c r="PXF106" s="211"/>
      <c r="PXG106" s="209"/>
      <c r="PXI106" s="208"/>
      <c r="PXN106" s="209"/>
      <c r="PXO106" s="209"/>
      <c r="PXP106" s="209"/>
      <c r="PXQ106" s="210"/>
      <c r="PXR106" s="211"/>
      <c r="PXS106" s="209"/>
      <c r="PXU106" s="208"/>
      <c r="PXZ106" s="209"/>
      <c r="PYA106" s="209"/>
      <c r="PYB106" s="209"/>
      <c r="PYC106" s="210"/>
      <c r="PYD106" s="211"/>
      <c r="PYE106" s="209"/>
      <c r="PYG106" s="208"/>
      <c r="PYL106" s="209"/>
      <c r="PYM106" s="209"/>
      <c r="PYN106" s="209"/>
      <c r="PYO106" s="210"/>
      <c r="PYP106" s="211"/>
      <c r="PYQ106" s="209"/>
      <c r="PYS106" s="208"/>
      <c r="PYX106" s="209"/>
      <c r="PYY106" s="209"/>
      <c r="PYZ106" s="209"/>
      <c r="PZA106" s="210"/>
      <c r="PZB106" s="211"/>
      <c r="PZC106" s="209"/>
      <c r="PZE106" s="208"/>
      <c r="PZJ106" s="209"/>
      <c r="PZK106" s="209"/>
      <c r="PZL106" s="209"/>
      <c r="PZM106" s="210"/>
      <c r="PZN106" s="211"/>
      <c r="PZO106" s="209"/>
      <c r="PZQ106" s="208"/>
      <c r="PZV106" s="209"/>
      <c r="PZW106" s="209"/>
      <c r="PZX106" s="209"/>
      <c r="PZY106" s="210"/>
      <c r="PZZ106" s="211"/>
      <c r="QAA106" s="209"/>
      <c r="QAC106" s="208"/>
      <c r="QAH106" s="209"/>
      <c r="QAI106" s="209"/>
      <c r="QAJ106" s="209"/>
      <c r="QAK106" s="210"/>
      <c r="QAL106" s="211"/>
      <c r="QAM106" s="209"/>
      <c r="QAO106" s="208"/>
      <c r="QAT106" s="209"/>
      <c r="QAU106" s="209"/>
      <c r="QAV106" s="209"/>
      <c r="QAW106" s="210"/>
      <c r="QAX106" s="211"/>
      <c r="QAY106" s="209"/>
      <c r="QBA106" s="208"/>
      <c r="QBF106" s="209"/>
      <c r="QBG106" s="209"/>
      <c r="QBH106" s="209"/>
      <c r="QBI106" s="210"/>
      <c r="QBJ106" s="211"/>
      <c r="QBK106" s="209"/>
      <c r="QBM106" s="208"/>
      <c r="QBR106" s="209"/>
      <c r="QBS106" s="209"/>
      <c r="QBT106" s="209"/>
      <c r="QBU106" s="210"/>
      <c r="QBV106" s="211"/>
      <c r="QBW106" s="209"/>
      <c r="QBY106" s="208"/>
      <c r="QCD106" s="209"/>
      <c r="QCE106" s="209"/>
      <c r="QCF106" s="209"/>
      <c r="QCG106" s="210"/>
      <c r="QCH106" s="211"/>
      <c r="QCI106" s="209"/>
      <c r="QCK106" s="208"/>
      <c r="QCP106" s="209"/>
      <c r="QCQ106" s="209"/>
      <c r="QCR106" s="209"/>
      <c r="QCS106" s="210"/>
      <c r="QCT106" s="211"/>
      <c r="QCU106" s="209"/>
      <c r="QCW106" s="208"/>
      <c r="QDB106" s="209"/>
      <c r="QDC106" s="209"/>
      <c r="QDD106" s="209"/>
      <c r="QDE106" s="210"/>
      <c r="QDF106" s="211"/>
      <c r="QDG106" s="209"/>
      <c r="QDI106" s="208"/>
      <c r="QDN106" s="209"/>
      <c r="QDO106" s="209"/>
      <c r="QDP106" s="209"/>
      <c r="QDQ106" s="210"/>
      <c r="QDR106" s="211"/>
      <c r="QDS106" s="209"/>
      <c r="QDU106" s="208"/>
      <c r="QDZ106" s="209"/>
      <c r="QEA106" s="209"/>
      <c r="QEB106" s="209"/>
      <c r="QEC106" s="210"/>
      <c r="QED106" s="211"/>
      <c r="QEE106" s="209"/>
      <c r="QEG106" s="208"/>
      <c r="QEL106" s="209"/>
      <c r="QEM106" s="209"/>
      <c r="QEN106" s="209"/>
      <c r="QEO106" s="210"/>
      <c r="QEP106" s="211"/>
      <c r="QEQ106" s="209"/>
      <c r="QES106" s="208"/>
      <c r="QEX106" s="209"/>
      <c r="QEY106" s="209"/>
      <c r="QEZ106" s="209"/>
      <c r="QFA106" s="210"/>
      <c r="QFB106" s="211"/>
      <c r="QFC106" s="209"/>
      <c r="QFE106" s="208"/>
      <c r="QFJ106" s="209"/>
      <c r="QFK106" s="209"/>
      <c r="QFL106" s="209"/>
      <c r="QFM106" s="210"/>
      <c r="QFN106" s="211"/>
      <c r="QFO106" s="209"/>
      <c r="QFQ106" s="208"/>
      <c r="QFV106" s="209"/>
      <c r="QFW106" s="209"/>
      <c r="QFX106" s="209"/>
      <c r="QFY106" s="210"/>
      <c r="QFZ106" s="211"/>
      <c r="QGA106" s="209"/>
      <c r="QGC106" s="208"/>
      <c r="QGH106" s="209"/>
      <c r="QGI106" s="209"/>
      <c r="QGJ106" s="209"/>
      <c r="QGK106" s="210"/>
      <c r="QGL106" s="211"/>
      <c r="QGM106" s="209"/>
      <c r="QGO106" s="208"/>
      <c r="QGT106" s="209"/>
      <c r="QGU106" s="209"/>
      <c r="QGV106" s="209"/>
      <c r="QGW106" s="210"/>
      <c r="QGX106" s="211"/>
      <c r="QGY106" s="209"/>
      <c r="QHA106" s="208"/>
      <c r="QHF106" s="209"/>
      <c r="QHG106" s="209"/>
      <c r="QHH106" s="209"/>
      <c r="QHI106" s="210"/>
      <c r="QHJ106" s="211"/>
      <c r="QHK106" s="209"/>
      <c r="QHM106" s="208"/>
      <c r="QHR106" s="209"/>
      <c r="QHS106" s="209"/>
      <c r="QHT106" s="209"/>
      <c r="QHU106" s="210"/>
      <c r="QHV106" s="211"/>
      <c r="QHW106" s="209"/>
      <c r="QHY106" s="208"/>
      <c r="QID106" s="209"/>
      <c r="QIE106" s="209"/>
      <c r="QIF106" s="209"/>
      <c r="QIG106" s="210"/>
      <c r="QIH106" s="211"/>
      <c r="QII106" s="209"/>
      <c r="QIK106" s="208"/>
      <c r="QIP106" s="209"/>
      <c r="QIQ106" s="209"/>
      <c r="QIR106" s="209"/>
      <c r="QIS106" s="210"/>
      <c r="QIT106" s="211"/>
      <c r="QIU106" s="209"/>
      <c r="QIW106" s="208"/>
      <c r="QJB106" s="209"/>
      <c r="QJC106" s="209"/>
      <c r="QJD106" s="209"/>
      <c r="QJE106" s="210"/>
      <c r="QJF106" s="211"/>
      <c r="QJG106" s="209"/>
      <c r="QJI106" s="208"/>
      <c r="QJN106" s="209"/>
      <c r="QJO106" s="209"/>
      <c r="QJP106" s="209"/>
      <c r="QJQ106" s="210"/>
      <c r="QJR106" s="211"/>
      <c r="QJS106" s="209"/>
      <c r="QJU106" s="208"/>
      <c r="QJZ106" s="209"/>
      <c r="QKA106" s="209"/>
      <c r="QKB106" s="209"/>
      <c r="QKC106" s="210"/>
      <c r="QKD106" s="211"/>
      <c r="QKE106" s="209"/>
      <c r="QKG106" s="208"/>
      <c r="QKL106" s="209"/>
      <c r="QKM106" s="209"/>
      <c r="QKN106" s="209"/>
      <c r="QKO106" s="210"/>
      <c r="QKP106" s="211"/>
      <c r="QKQ106" s="209"/>
      <c r="QKS106" s="208"/>
      <c r="QKX106" s="209"/>
      <c r="QKY106" s="209"/>
      <c r="QKZ106" s="209"/>
      <c r="QLA106" s="210"/>
      <c r="QLB106" s="211"/>
      <c r="QLC106" s="209"/>
      <c r="QLE106" s="208"/>
      <c r="QLJ106" s="209"/>
      <c r="QLK106" s="209"/>
      <c r="QLL106" s="209"/>
      <c r="QLM106" s="210"/>
      <c r="QLN106" s="211"/>
      <c r="QLO106" s="209"/>
      <c r="QLQ106" s="208"/>
      <c r="QLV106" s="209"/>
      <c r="QLW106" s="209"/>
      <c r="QLX106" s="209"/>
      <c r="QLY106" s="210"/>
      <c r="QLZ106" s="211"/>
      <c r="QMA106" s="209"/>
      <c r="QMC106" s="208"/>
      <c r="QMH106" s="209"/>
      <c r="QMI106" s="209"/>
      <c r="QMJ106" s="209"/>
      <c r="QMK106" s="210"/>
      <c r="QML106" s="211"/>
      <c r="QMM106" s="209"/>
      <c r="QMO106" s="208"/>
      <c r="QMT106" s="209"/>
      <c r="QMU106" s="209"/>
      <c r="QMV106" s="209"/>
      <c r="QMW106" s="210"/>
      <c r="QMX106" s="211"/>
      <c r="QMY106" s="209"/>
      <c r="QNA106" s="208"/>
      <c r="QNF106" s="209"/>
      <c r="QNG106" s="209"/>
      <c r="QNH106" s="209"/>
      <c r="QNI106" s="210"/>
      <c r="QNJ106" s="211"/>
      <c r="QNK106" s="209"/>
      <c r="QNM106" s="208"/>
      <c r="QNR106" s="209"/>
      <c r="QNS106" s="209"/>
      <c r="QNT106" s="209"/>
      <c r="QNU106" s="210"/>
      <c r="QNV106" s="211"/>
      <c r="QNW106" s="209"/>
      <c r="QNY106" s="208"/>
      <c r="QOD106" s="209"/>
      <c r="QOE106" s="209"/>
      <c r="QOF106" s="209"/>
      <c r="QOG106" s="210"/>
      <c r="QOH106" s="211"/>
      <c r="QOI106" s="209"/>
      <c r="QOK106" s="208"/>
      <c r="QOP106" s="209"/>
      <c r="QOQ106" s="209"/>
      <c r="QOR106" s="209"/>
      <c r="QOS106" s="210"/>
      <c r="QOT106" s="211"/>
      <c r="QOU106" s="209"/>
      <c r="QOW106" s="208"/>
      <c r="QPB106" s="209"/>
      <c r="QPC106" s="209"/>
      <c r="QPD106" s="209"/>
      <c r="QPE106" s="210"/>
      <c r="QPF106" s="211"/>
      <c r="QPG106" s="209"/>
      <c r="QPI106" s="208"/>
      <c r="QPN106" s="209"/>
      <c r="QPO106" s="209"/>
      <c r="QPP106" s="209"/>
      <c r="QPQ106" s="210"/>
      <c r="QPR106" s="211"/>
      <c r="QPS106" s="209"/>
      <c r="QPU106" s="208"/>
      <c r="QPZ106" s="209"/>
      <c r="QQA106" s="209"/>
      <c r="QQB106" s="209"/>
      <c r="QQC106" s="210"/>
      <c r="QQD106" s="211"/>
      <c r="QQE106" s="209"/>
      <c r="QQG106" s="208"/>
      <c r="QQL106" s="209"/>
      <c r="QQM106" s="209"/>
      <c r="QQN106" s="209"/>
      <c r="QQO106" s="210"/>
      <c r="QQP106" s="211"/>
      <c r="QQQ106" s="209"/>
      <c r="QQS106" s="208"/>
      <c r="QQX106" s="209"/>
      <c r="QQY106" s="209"/>
      <c r="QQZ106" s="209"/>
      <c r="QRA106" s="210"/>
      <c r="QRB106" s="211"/>
      <c r="QRC106" s="209"/>
      <c r="QRE106" s="208"/>
      <c r="QRJ106" s="209"/>
      <c r="QRK106" s="209"/>
      <c r="QRL106" s="209"/>
      <c r="QRM106" s="210"/>
      <c r="QRN106" s="211"/>
      <c r="QRO106" s="209"/>
      <c r="QRQ106" s="208"/>
      <c r="QRV106" s="209"/>
      <c r="QRW106" s="209"/>
      <c r="QRX106" s="209"/>
      <c r="QRY106" s="210"/>
      <c r="QRZ106" s="211"/>
      <c r="QSA106" s="209"/>
      <c r="QSC106" s="208"/>
      <c r="QSH106" s="209"/>
      <c r="QSI106" s="209"/>
      <c r="QSJ106" s="209"/>
      <c r="QSK106" s="210"/>
      <c r="QSL106" s="211"/>
      <c r="QSM106" s="209"/>
      <c r="QSO106" s="208"/>
      <c r="QST106" s="209"/>
      <c r="QSU106" s="209"/>
      <c r="QSV106" s="209"/>
      <c r="QSW106" s="210"/>
      <c r="QSX106" s="211"/>
      <c r="QSY106" s="209"/>
      <c r="QTA106" s="208"/>
      <c r="QTF106" s="209"/>
      <c r="QTG106" s="209"/>
      <c r="QTH106" s="209"/>
      <c r="QTI106" s="210"/>
      <c r="QTJ106" s="211"/>
      <c r="QTK106" s="209"/>
      <c r="QTM106" s="208"/>
      <c r="QTR106" s="209"/>
      <c r="QTS106" s="209"/>
      <c r="QTT106" s="209"/>
      <c r="QTU106" s="210"/>
      <c r="QTV106" s="211"/>
      <c r="QTW106" s="209"/>
      <c r="QTY106" s="208"/>
      <c r="QUD106" s="209"/>
      <c r="QUE106" s="209"/>
      <c r="QUF106" s="209"/>
      <c r="QUG106" s="210"/>
      <c r="QUH106" s="211"/>
      <c r="QUI106" s="209"/>
      <c r="QUK106" s="208"/>
      <c r="QUP106" s="209"/>
      <c r="QUQ106" s="209"/>
      <c r="QUR106" s="209"/>
      <c r="QUS106" s="210"/>
      <c r="QUT106" s="211"/>
      <c r="QUU106" s="209"/>
      <c r="QUW106" s="208"/>
      <c r="QVB106" s="209"/>
      <c r="QVC106" s="209"/>
      <c r="QVD106" s="209"/>
      <c r="QVE106" s="210"/>
      <c r="QVF106" s="211"/>
      <c r="QVG106" s="209"/>
      <c r="QVI106" s="208"/>
      <c r="QVN106" s="209"/>
      <c r="QVO106" s="209"/>
      <c r="QVP106" s="209"/>
      <c r="QVQ106" s="210"/>
      <c r="QVR106" s="211"/>
      <c r="QVS106" s="209"/>
      <c r="QVU106" s="208"/>
      <c r="QVZ106" s="209"/>
      <c r="QWA106" s="209"/>
      <c r="QWB106" s="209"/>
      <c r="QWC106" s="210"/>
      <c r="QWD106" s="211"/>
      <c r="QWE106" s="209"/>
      <c r="QWG106" s="208"/>
      <c r="QWL106" s="209"/>
      <c r="QWM106" s="209"/>
      <c r="QWN106" s="209"/>
      <c r="QWO106" s="210"/>
      <c r="QWP106" s="211"/>
      <c r="QWQ106" s="209"/>
      <c r="QWS106" s="208"/>
      <c r="QWX106" s="209"/>
      <c r="QWY106" s="209"/>
      <c r="QWZ106" s="209"/>
      <c r="QXA106" s="210"/>
      <c r="QXB106" s="211"/>
      <c r="QXC106" s="209"/>
      <c r="QXE106" s="208"/>
      <c r="QXJ106" s="209"/>
      <c r="QXK106" s="209"/>
      <c r="QXL106" s="209"/>
      <c r="QXM106" s="210"/>
      <c r="QXN106" s="211"/>
      <c r="QXO106" s="209"/>
      <c r="QXQ106" s="208"/>
      <c r="QXV106" s="209"/>
      <c r="QXW106" s="209"/>
      <c r="QXX106" s="209"/>
      <c r="QXY106" s="210"/>
      <c r="QXZ106" s="211"/>
      <c r="QYA106" s="209"/>
      <c r="QYC106" s="208"/>
      <c r="QYH106" s="209"/>
      <c r="QYI106" s="209"/>
      <c r="QYJ106" s="209"/>
      <c r="QYK106" s="210"/>
      <c r="QYL106" s="211"/>
      <c r="QYM106" s="209"/>
      <c r="QYO106" s="208"/>
      <c r="QYT106" s="209"/>
      <c r="QYU106" s="209"/>
      <c r="QYV106" s="209"/>
      <c r="QYW106" s="210"/>
      <c r="QYX106" s="211"/>
      <c r="QYY106" s="209"/>
      <c r="QZA106" s="208"/>
      <c r="QZF106" s="209"/>
      <c r="QZG106" s="209"/>
      <c r="QZH106" s="209"/>
      <c r="QZI106" s="210"/>
      <c r="QZJ106" s="211"/>
      <c r="QZK106" s="209"/>
      <c r="QZM106" s="208"/>
      <c r="QZR106" s="209"/>
      <c r="QZS106" s="209"/>
      <c r="QZT106" s="209"/>
      <c r="QZU106" s="210"/>
      <c r="QZV106" s="211"/>
      <c r="QZW106" s="209"/>
      <c r="QZY106" s="208"/>
      <c r="RAD106" s="209"/>
      <c r="RAE106" s="209"/>
      <c r="RAF106" s="209"/>
      <c r="RAG106" s="210"/>
      <c r="RAH106" s="211"/>
      <c r="RAI106" s="209"/>
      <c r="RAK106" s="208"/>
      <c r="RAP106" s="209"/>
      <c r="RAQ106" s="209"/>
      <c r="RAR106" s="209"/>
      <c r="RAS106" s="210"/>
      <c r="RAT106" s="211"/>
      <c r="RAU106" s="209"/>
      <c r="RAW106" s="208"/>
      <c r="RBB106" s="209"/>
      <c r="RBC106" s="209"/>
      <c r="RBD106" s="209"/>
      <c r="RBE106" s="210"/>
      <c r="RBF106" s="211"/>
      <c r="RBG106" s="209"/>
      <c r="RBI106" s="208"/>
      <c r="RBN106" s="209"/>
      <c r="RBO106" s="209"/>
      <c r="RBP106" s="209"/>
      <c r="RBQ106" s="210"/>
      <c r="RBR106" s="211"/>
      <c r="RBS106" s="209"/>
      <c r="RBU106" s="208"/>
      <c r="RBZ106" s="209"/>
      <c r="RCA106" s="209"/>
      <c r="RCB106" s="209"/>
      <c r="RCC106" s="210"/>
      <c r="RCD106" s="211"/>
      <c r="RCE106" s="209"/>
      <c r="RCG106" s="208"/>
      <c r="RCL106" s="209"/>
      <c r="RCM106" s="209"/>
      <c r="RCN106" s="209"/>
      <c r="RCO106" s="210"/>
      <c r="RCP106" s="211"/>
      <c r="RCQ106" s="209"/>
      <c r="RCS106" s="208"/>
      <c r="RCX106" s="209"/>
      <c r="RCY106" s="209"/>
      <c r="RCZ106" s="209"/>
      <c r="RDA106" s="210"/>
      <c r="RDB106" s="211"/>
      <c r="RDC106" s="209"/>
      <c r="RDE106" s="208"/>
      <c r="RDJ106" s="209"/>
      <c r="RDK106" s="209"/>
      <c r="RDL106" s="209"/>
      <c r="RDM106" s="210"/>
      <c r="RDN106" s="211"/>
      <c r="RDO106" s="209"/>
      <c r="RDQ106" s="208"/>
      <c r="RDV106" s="209"/>
      <c r="RDW106" s="209"/>
      <c r="RDX106" s="209"/>
      <c r="RDY106" s="210"/>
      <c r="RDZ106" s="211"/>
      <c r="REA106" s="209"/>
      <c r="REC106" s="208"/>
      <c r="REH106" s="209"/>
      <c r="REI106" s="209"/>
      <c r="REJ106" s="209"/>
      <c r="REK106" s="210"/>
      <c r="REL106" s="211"/>
      <c r="REM106" s="209"/>
      <c r="REO106" s="208"/>
      <c r="RET106" s="209"/>
      <c r="REU106" s="209"/>
      <c r="REV106" s="209"/>
      <c r="REW106" s="210"/>
      <c r="REX106" s="211"/>
      <c r="REY106" s="209"/>
      <c r="RFA106" s="208"/>
      <c r="RFF106" s="209"/>
      <c r="RFG106" s="209"/>
      <c r="RFH106" s="209"/>
      <c r="RFI106" s="210"/>
      <c r="RFJ106" s="211"/>
      <c r="RFK106" s="209"/>
      <c r="RFM106" s="208"/>
      <c r="RFR106" s="209"/>
      <c r="RFS106" s="209"/>
      <c r="RFT106" s="209"/>
      <c r="RFU106" s="210"/>
      <c r="RFV106" s="211"/>
      <c r="RFW106" s="209"/>
      <c r="RFY106" s="208"/>
      <c r="RGD106" s="209"/>
      <c r="RGE106" s="209"/>
      <c r="RGF106" s="209"/>
      <c r="RGG106" s="210"/>
      <c r="RGH106" s="211"/>
      <c r="RGI106" s="209"/>
      <c r="RGK106" s="208"/>
      <c r="RGP106" s="209"/>
      <c r="RGQ106" s="209"/>
      <c r="RGR106" s="209"/>
      <c r="RGS106" s="210"/>
      <c r="RGT106" s="211"/>
      <c r="RGU106" s="209"/>
      <c r="RGW106" s="208"/>
      <c r="RHB106" s="209"/>
      <c r="RHC106" s="209"/>
      <c r="RHD106" s="209"/>
      <c r="RHE106" s="210"/>
      <c r="RHF106" s="211"/>
      <c r="RHG106" s="209"/>
      <c r="RHI106" s="208"/>
      <c r="RHN106" s="209"/>
      <c r="RHO106" s="209"/>
      <c r="RHP106" s="209"/>
      <c r="RHQ106" s="210"/>
      <c r="RHR106" s="211"/>
      <c r="RHS106" s="209"/>
      <c r="RHU106" s="208"/>
      <c r="RHZ106" s="209"/>
      <c r="RIA106" s="209"/>
      <c r="RIB106" s="209"/>
      <c r="RIC106" s="210"/>
      <c r="RID106" s="211"/>
      <c r="RIE106" s="209"/>
      <c r="RIG106" s="208"/>
      <c r="RIL106" s="209"/>
      <c r="RIM106" s="209"/>
      <c r="RIN106" s="209"/>
      <c r="RIO106" s="210"/>
      <c r="RIP106" s="211"/>
      <c r="RIQ106" s="209"/>
      <c r="RIS106" s="208"/>
      <c r="RIX106" s="209"/>
      <c r="RIY106" s="209"/>
      <c r="RIZ106" s="209"/>
      <c r="RJA106" s="210"/>
      <c r="RJB106" s="211"/>
      <c r="RJC106" s="209"/>
      <c r="RJE106" s="208"/>
      <c r="RJJ106" s="209"/>
      <c r="RJK106" s="209"/>
      <c r="RJL106" s="209"/>
      <c r="RJM106" s="210"/>
      <c r="RJN106" s="211"/>
      <c r="RJO106" s="209"/>
      <c r="RJQ106" s="208"/>
      <c r="RJV106" s="209"/>
      <c r="RJW106" s="209"/>
      <c r="RJX106" s="209"/>
      <c r="RJY106" s="210"/>
      <c r="RJZ106" s="211"/>
      <c r="RKA106" s="209"/>
      <c r="RKC106" s="208"/>
      <c r="RKH106" s="209"/>
      <c r="RKI106" s="209"/>
      <c r="RKJ106" s="209"/>
      <c r="RKK106" s="210"/>
      <c r="RKL106" s="211"/>
      <c r="RKM106" s="209"/>
      <c r="RKO106" s="208"/>
      <c r="RKT106" s="209"/>
      <c r="RKU106" s="209"/>
      <c r="RKV106" s="209"/>
      <c r="RKW106" s="210"/>
      <c r="RKX106" s="211"/>
      <c r="RKY106" s="209"/>
      <c r="RLA106" s="208"/>
      <c r="RLF106" s="209"/>
      <c r="RLG106" s="209"/>
      <c r="RLH106" s="209"/>
      <c r="RLI106" s="210"/>
      <c r="RLJ106" s="211"/>
      <c r="RLK106" s="209"/>
      <c r="RLM106" s="208"/>
      <c r="RLR106" s="209"/>
      <c r="RLS106" s="209"/>
      <c r="RLT106" s="209"/>
      <c r="RLU106" s="210"/>
      <c r="RLV106" s="211"/>
      <c r="RLW106" s="209"/>
      <c r="RLY106" s="208"/>
      <c r="RMD106" s="209"/>
      <c r="RME106" s="209"/>
      <c r="RMF106" s="209"/>
      <c r="RMG106" s="210"/>
      <c r="RMH106" s="211"/>
      <c r="RMI106" s="209"/>
      <c r="RMK106" s="208"/>
      <c r="RMP106" s="209"/>
      <c r="RMQ106" s="209"/>
      <c r="RMR106" s="209"/>
      <c r="RMS106" s="210"/>
      <c r="RMT106" s="211"/>
      <c r="RMU106" s="209"/>
      <c r="RMW106" s="208"/>
      <c r="RNB106" s="209"/>
      <c r="RNC106" s="209"/>
      <c r="RND106" s="209"/>
      <c r="RNE106" s="210"/>
      <c r="RNF106" s="211"/>
      <c r="RNG106" s="209"/>
      <c r="RNI106" s="208"/>
      <c r="RNN106" s="209"/>
      <c r="RNO106" s="209"/>
      <c r="RNP106" s="209"/>
      <c r="RNQ106" s="210"/>
      <c r="RNR106" s="211"/>
      <c r="RNS106" s="209"/>
      <c r="RNU106" s="208"/>
      <c r="RNZ106" s="209"/>
      <c r="ROA106" s="209"/>
      <c r="ROB106" s="209"/>
      <c r="ROC106" s="210"/>
      <c r="ROD106" s="211"/>
      <c r="ROE106" s="209"/>
      <c r="ROG106" s="208"/>
      <c r="ROL106" s="209"/>
      <c r="ROM106" s="209"/>
      <c r="RON106" s="209"/>
      <c r="ROO106" s="210"/>
      <c r="ROP106" s="211"/>
      <c r="ROQ106" s="209"/>
      <c r="ROS106" s="208"/>
      <c r="ROX106" s="209"/>
      <c r="ROY106" s="209"/>
      <c r="ROZ106" s="209"/>
      <c r="RPA106" s="210"/>
      <c r="RPB106" s="211"/>
      <c r="RPC106" s="209"/>
      <c r="RPE106" s="208"/>
      <c r="RPJ106" s="209"/>
      <c r="RPK106" s="209"/>
      <c r="RPL106" s="209"/>
      <c r="RPM106" s="210"/>
      <c r="RPN106" s="211"/>
      <c r="RPO106" s="209"/>
      <c r="RPQ106" s="208"/>
      <c r="RPV106" s="209"/>
      <c r="RPW106" s="209"/>
      <c r="RPX106" s="209"/>
      <c r="RPY106" s="210"/>
      <c r="RPZ106" s="211"/>
      <c r="RQA106" s="209"/>
      <c r="RQC106" s="208"/>
      <c r="RQH106" s="209"/>
      <c r="RQI106" s="209"/>
      <c r="RQJ106" s="209"/>
      <c r="RQK106" s="210"/>
      <c r="RQL106" s="211"/>
      <c r="RQM106" s="209"/>
      <c r="RQO106" s="208"/>
      <c r="RQT106" s="209"/>
      <c r="RQU106" s="209"/>
      <c r="RQV106" s="209"/>
      <c r="RQW106" s="210"/>
      <c r="RQX106" s="211"/>
      <c r="RQY106" s="209"/>
      <c r="RRA106" s="208"/>
      <c r="RRF106" s="209"/>
      <c r="RRG106" s="209"/>
      <c r="RRH106" s="209"/>
      <c r="RRI106" s="210"/>
      <c r="RRJ106" s="211"/>
      <c r="RRK106" s="209"/>
      <c r="RRM106" s="208"/>
      <c r="RRR106" s="209"/>
      <c r="RRS106" s="209"/>
      <c r="RRT106" s="209"/>
      <c r="RRU106" s="210"/>
      <c r="RRV106" s="211"/>
      <c r="RRW106" s="209"/>
      <c r="RRY106" s="208"/>
      <c r="RSD106" s="209"/>
      <c r="RSE106" s="209"/>
      <c r="RSF106" s="209"/>
      <c r="RSG106" s="210"/>
      <c r="RSH106" s="211"/>
      <c r="RSI106" s="209"/>
      <c r="RSK106" s="208"/>
      <c r="RSP106" s="209"/>
      <c r="RSQ106" s="209"/>
      <c r="RSR106" s="209"/>
      <c r="RSS106" s="210"/>
      <c r="RST106" s="211"/>
      <c r="RSU106" s="209"/>
      <c r="RSW106" s="208"/>
      <c r="RTB106" s="209"/>
      <c r="RTC106" s="209"/>
      <c r="RTD106" s="209"/>
      <c r="RTE106" s="210"/>
      <c r="RTF106" s="211"/>
      <c r="RTG106" s="209"/>
      <c r="RTI106" s="208"/>
      <c r="RTN106" s="209"/>
      <c r="RTO106" s="209"/>
      <c r="RTP106" s="209"/>
      <c r="RTQ106" s="210"/>
      <c r="RTR106" s="211"/>
      <c r="RTS106" s="209"/>
      <c r="RTU106" s="208"/>
      <c r="RTZ106" s="209"/>
      <c r="RUA106" s="209"/>
      <c r="RUB106" s="209"/>
      <c r="RUC106" s="210"/>
      <c r="RUD106" s="211"/>
      <c r="RUE106" s="209"/>
      <c r="RUG106" s="208"/>
      <c r="RUL106" s="209"/>
      <c r="RUM106" s="209"/>
      <c r="RUN106" s="209"/>
      <c r="RUO106" s="210"/>
      <c r="RUP106" s="211"/>
      <c r="RUQ106" s="209"/>
      <c r="RUS106" s="208"/>
      <c r="RUX106" s="209"/>
      <c r="RUY106" s="209"/>
      <c r="RUZ106" s="209"/>
      <c r="RVA106" s="210"/>
      <c r="RVB106" s="211"/>
      <c r="RVC106" s="209"/>
      <c r="RVE106" s="208"/>
      <c r="RVJ106" s="209"/>
      <c r="RVK106" s="209"/>
      <c r="RVL106" s="209"/>
      <c r="RVM106" s="210"/>
      <c r="RVN106" s="211"/>
      <c r="RVO106" s="209"/>
      <c r="RVQ106" s="208"/>
      <c r="RVV106" s="209"/>
      <c r="RVW106" s="209"/>
      <c r="RVX106" s="209"/>
      <c r="RVY106" s="210"/>
      <c r="RVZ106" s="211"/>
      <c r="RWA106" s="209"/>
      <c r="RWC106" s="208"/>
      <c r="RWH106" s="209"/>
      <c r="RWI106" s="209"/>
      <c r="RWJ106" s="209"/>
      <c r="RWK106" s="210"/>
      <c r="RWL106" s="211"/>
      <c r="RWM106" s="209"/>
      <c r="RWO106" s="208"/>
      <c r="RWT106" s="209"/>
      <c r="RWU106" s="209"/>
      <c r="RWV106" s="209"/>
      <c r="RWW106" s="210"/>
      <c r="RWX106" s="211"/>
      <c r="RWY106" s="209"/>
      <c r="RXA106" s="208"/>
      <c r="RXF106" s="209"/>
      <c r="RXG106" s="209"/>
      <c r="RXH106" s="209"/>
      <c r="RXI106" s="210"/>
      <c r="RXJ106" s="211"/>
      <c r="RXK106" s="209"/>
      <c r="RXM106" s="208"/>
      <c r="RXR106" s="209"/>
      <c r="RXS106" s="209"/>
      <c r="RXT106" s="209"/>
      <c r="RXU106" s="210"/>
      <c r="RXV106" s="211"/>
      <c r="RXW106" s="209"/>
      <c r="RXY106" s="208"/>
      <c r="RYD106" s="209"/>
      <c r="RYE106" s="209"/>
      <c r="RYF106" s="209"/>
      <c r="RYG106" s="210"/>
      <c r="RYH106" s="211"/>
      <c r="RYI106" s="209"/>
      <c r="RYK106" s="208"/>
      <c r="RYP106" s="209"/>
      <c r="RYQ106" s="209"/>
      <c r="RYR106" s="209"/>
      <c r="RYS106" s="210"/>
      <c r="RYT106" s="211"/>
      <c r="RYU106" s="209"/>
      <c r="RYW106" s="208"/>
      <c r="RZB106" s="209"/>
      <c r="RZC106" s="209"/>
      <c r="RZD106" s="209"/>
      <c r="RZE106" s="210"/>
      <c r="RZF106" s="211"/>
      <c r="RZG106" s="209"/>
      <c r="RZI106" s="208"/>
      <c r="RZN106" s="209"/>
      <c r="RZO106" s="209"/>
      <c r="RZP106" s="209"/>
      <c r="RZQ106" s="210"/>
      <c r="RZR106" s="211"/>
      <c r="RZS106" s="209"/>
      <c r="RZU106" s="208"/>
      <c r="RZZ106" s="209"/>
      <c r="SAA106" s="209"/>
      <c r="SAB106" s="209"/>
      <c r="SAC106" s="210"/>
      <c r="SAD106" s="211"/>
      <c r="SAE106" s="209"/>
      <c r="SAG106" s="208"/>
      <c r="SAL106" s="209"/>
      <c r="SAM106" s="209"/>
      <c r="SAN106" s="209"/>
      <c r="SAO106" s="210"/>
      <c r="SAP106" s="211"/>
      <c r="SAQ106" s="209"/>
      <c r="SAS106" s="208"/>
      <c r="SAX106" s="209"/>
      <c r="SAY106" s="209"/>
      <c r="SAZ106" s="209"/>
      <c r="SBA106" s="210"/>
      <c r="SBB106" s="211"/>
      <c r="SBC106" s="209"/>
      <c r="SBE106" s="208"/>
      <c r="SBJ106" s="209"/>
      <c r="SBK106" s="209"/>
      <c r="SBL106" s="209"/>
      <c r="SBM106" s="210"/>
      <c r="SBN106" s="211"/>
      <c r="SBO106" s="209"/>
      <c r="SBQ106" s="208"/>
      <c r="SBV106" s="209"/>
      <c r="SBW106" s="209"/>
      <c r="SBX106" s="209"/>
      <c r="SBY106" s="210"/>
      <c r="SBZ106" s="211"/>
      <c r="SCA106" s="209"/>
      <c r="SCC106" s="208"/>
      <c r="SCH106" s="209"/>
      <c r="SCI106" s="209"/>
      <c r="SCJ106" s="209"/>
      <c r="SCK106" s="210"/>
      <c r="SCL106" s="211"/>
      <c r="SCM106" s="209"/>
      <c r="SCO106" s="208"/>
      <c r="SCT106" s="209"/>
      <c r="SCU106" s="209"/>
      <c r="SCV106" s="209"/>
      <c r="SCW106" s="210"/>
      <c r="SCX106" s="211"/>
      <c r="SCY106" s="209"/>
      <c r="SDA106" s="208"/>
      <c r="SDF106" s="209"/>
      <c r="SDG106" s="209"/>
      <c r="SDH106" s="209"/>
      <c r="SDI106" s="210"/>
      <c r="SDJ106" s="211"/>
      <c r="SDK106" s="209"/>
      <c r="SDM106" s="208"/>
      <c r="SDR106" s="209"/>
      <c r="SDS106" s="209"/>
      <c r="SDT106" s="209"/>
      <c r="SDU106" s="210"/>
      <c r="SDV106" s="211"/>
      <c r="SDW106" s="209"/>
      <c r="SDY106" s="208"/>
      <c r="SED106" s="209"/>
      <c r="SEE106" s="209"/>
      <c r="SEF106" s="209"/>
      <c r="SEG106" s="210"/>
      <c r="SEH106" s="211"/>
      <c r="SEI106" s="209"/>
      <c r="SEK106" s="208"/>
      <c r="SEP106" s="209"/>
      <c r="SEQ106" s="209"/>
      <c r="SER106" s="209"/>
      <c r="SES106" s="210"/>
      <c r="SET106" s="211"/>
      <c r="SEU106" s="209"/>
      <c r="SEW106" s="208"/>
      <c r="SFB106" s="209"/>
      <c r="SFC106" s="209"/>
      <c r="SFD106" s="209"/>
      <c r="SFE106" s="210"/>
      <c r="SFF106" s="211"/>
      <c r="SFG106" s="209"/>
      <c r="SFI106" s="208"/>
      <c r="SFN106" s="209"/>
      <c r="SFO106" s="209"/>
      <c r="SFP106" s="209"/>
      <c r="SFQ106" s="210"/>
      <c r="SFR106" s="211"/>
      <c r="SFS106" s="209"/>
      <c r="SFU106" s="208"/>
      <c r="SFZ106" s="209"/>
      <c r="SGA106" s="209"/>
      <c r="SGB106" s="209"/>
      <c r="SGC106" s="210"/>
      <c r="SGD106" s="211"/>
      <c r="SGE106" s="209"/>
      <c r="SGG106" s="208"/>
      <c r="SGL106" s="209"/>
      <c r="SGM106" s="209"/>
      <c r="SGN106" s="209"/>
      <c r="SGO106" s="210"/>
      <c r="SGP106" s="211"/>
      <c r="SGQ106" s="209"/>
      <c r="SGS106" s="208"/>
      <c r="SGX106" s="209"/>
      <c r="SGY106" s="209"/>
      <c r="SGZ106" s="209"/>
      <c r="SHA106" s="210"/>
      <c r="SHB106" s="211"/>
      <c r="SHC106" s="209"/>
      <c r="SHE106" s="208"/>
      <c r="SHJ106" s="209"/>
      <c r="SHK106" s="209"/>
      <c r="SHL106" s="209"/>
      <c r="SHM106" s="210"/>
      <c r="SHN106" s="211"/>
      <c r="SHO106" s="209"/>
      <c r="SHQ106" s="208"/>
      <c r="SHV106" s="209"/>
      <c r="SHW106" s="209"/>
      <c r="SHX106" s="209"/>
      <c r="SHY106" s="210"/>
      <c r="SHZ106" s="211"/>
      <c r="SIA106" s="209"/>
      <c r="SIC106" s="208"/>
      <c r="SIH106" s="209"/>
      <c r="SII106" s="209"/>
      <c r="SIJ106" s="209"/>
      <c r="SIK106" s="210"/>
      <c r="SIL106" s="211"/>
      <c r="SIM106" s="209"/>
      <c r="SIO106" s="208"/>
      <c r="SIT106" s="209"/>
      <c r="SIU106" s="209"/>
      <c r="SIV106" s="209"/>
      <c r="SIW106" s="210"/>
      <c r="SIX106" s="211"/>
      <c r="SIY106" s="209"/>
      <c r="SJA106" s="208"/>
      <c r="SJF106" s="209"/>
      <c r="SJG106" s="209"/>
      <c r="SJH106" s="209"/>
      <c r="SJI106" s="210"/>
      <c r="SJJ106" s="211"/>
      <c r="SJK106" s="209"/>
      <c r="SJM106" s="208"/>
      <c r="SJR106" s="209"/>
      <c r="SJS106" s="209"/>
      <c r="SJT106" s="209"/>
      <c r="SJU106" s="210"/>
      <c r="SJV106" s="211"/>
      <c r="SJW106" s="209"/>
      <c r="SJY106" s="208"/>
      <c r="SKD106" s="209"/>
      <c r="SKE106" s="209"/>
      <c r="SKF106" s="209"/>
      <c r="SKG106" s="210"/>
      <c r="SKH106" s="211"/>
      <c r="SKI106" s="209"/>
      <c r="SKK106" s="208"/>
      <c r="SKP106" s="209"/>
      <c r="SKQ106" s="209"/>
      <c r="SKR106" s="209"/>
      <c r="SKS106" s="210"/>
      <c r="SKT106" s="211"/>
      <c r="SKU106" s="209"/>
      <c r="SKW106" s="208"/>
      <c r="SLB106" s="209"/>
      <c r="SLC106" s="209"/>
      <c r="SLD106" s="209"/>
      <c r="SLE106" s="210"/>
      <c r="SLF106" s="211"/>
      <c r="SLG106" s="209"/>
      <c r="SLI106" s="208"/>
      <c r="SLN106" s="209"/>
      <c r="SLO106" s="209"/>
      <c r="SLP106" s="209"/>
      <c r="SLQ106" s="210"/>
      <c r="SLR106" s="211"/>
      <c r="SLS106" s="209"/>
      <c r="SLU106" s="208"/>
      <c r="SLZ106" s="209"/>
      <c r="SMA106" s="209"/>
      <c r="SMB106" s="209"/>
      <c r="SMC106" s="210"/>
      <c r="SMD106" s="211"/>
      <c r="SME106" s="209"/>
      <c r="SMG106" s="208"/>
      <c r="SML106" s="209"/>
      <c r="SMM106" s="209"/>
      <c r="SMN106" s="209"/>
      <c r="SMO106" s="210"/>
      <c r="SMP106" s="211"/>
      <c r="SMQ106" s="209"/>
      <c r="SMS106" s="208"/>
      <c r="SMX106" s="209"/>
      <c r="SMY106" s="209"/>
      <c r="SMZ106" s="209"/>
      <c r="SNA106" s="210"/>
      <c r="SNB106" s="211"/>
      <c r="SNC106" s="209"/>
      <c r="SNE106" s="208"/>
      <c r="SNJ106" s="209"/>
      <c r="SNK106" s="209"/>
      <c r="SNL106" s="209"/>
      <c r="SNM106" s="210"/>
      <c r="SNN106" s="211"/>
      <c r="SNO106" s="209"/>
      <c r="SNQ106" s="208"/>
      <c r="SNV106" s="209"/>
      <c r="SNW106" s="209"/>
      <c r="SNX106" s="209"/>
      <c r="SNY106" s="210"/>
      <c r="SNZ106" s="211"/>
      <c r="SOA106" s="209"/>
      <c r="SOC106" s="208"/>
      <c r="SOH106" s="209"/>
      <c r="SOI106" s="209"/>
      <c r="SOJ106" s="209"/>
      <c r="SOK106" s="210"/>
      <c r="SOL106" s="211"/>
      <c r="SOM106" s="209"/>
      <c r="SOO106" s="208"/>
      <c r="SOT106" s="209"/>
      <c r="SOU106" s="209"/>
      <c r="SOV106" s="209"/>
      <c r="SOW106" s="210"/>
      <c r="SOX106" s="211"/>
      <c r="SOY106" s="209"/>
      <c r="SPA106" s="208"/>
      <c r="SPF106" s="209"/>
      <c r="SPG106" s="209"/>
      <c r="SPH106" s="209"/>
      <c r="SPI106" s="210"/>
      <c r="SPJ106" s="211"/>
      <c r="SPK106" s="209"/>
      <c r="SPM106" s="208"/>
      <c r="SPR106" s="209"/>
      <c r="SPS106" s="209"/>
      <c r="SPT106" s="209"/>
      <c r="SPU106" s="210"/>
      <c r="SPV106" s="211"/>
      <c r="SPW106" s="209"/>
      <c r="SPY106" s="208"/>
      <c r="SQD106" s="209"/>
      <c r="SQE106" s="209"/>
      <c r="SQF106" s="209"/>
      <c r="SQG106" s="210"/>
      <c r="SQH106" s="211"/>
      <c r="SQI106" s="209"/>
      <c r="SQK106" s="208"/>
      <c r="SQP106" s="209"/>
      <c r="SQQ106" s="209"/>
      <c r="SQR106" s="209"/>
      <c r="SQS106" s="210"/>
      <c r="SQT106" s="211"/>
      <c r="SQU106" s="209"/>
      <c r="SQW106" s="208"/>
      <c r="SRB106" s="209"/>
      <c r="SRC106" s="209"/>
      <c r="SRD106" s="209"/>
      <c r="SRE106" s="210"/>
      <c r="SRF106" s="211"/>
      <c r="SRG106" s="209"/>
      <c r="SRI106" s="208"/>
      <c r="SRN106" s="209"/>
      <c r="SRO106" s="209"/>
      <c r="SRP106" s="209"/>
      <c r="SRQ106" s="210"/>
      <c r="SRR106" s="211"/>
      <c r="SRS106" s="209"/>
      <c r="SRU106" s="208"/>
      <c r="SRZ106" s="209"/>
      <c r="SSA106" s="209"/>
      <c r="SSB106" s="209"/>
      <c r="SSC106" s="210"/>
      <c r="SSD106" s="211"/>
      <c r="SSE106" s="209"/>
      <c r="SSG106" s="208"/>
      <c r="SSL106" s="209"/>
      <c r="SSM106" s="209"/>
      <c r="SSN106" s="209"/>
      <c r="SSO106" s="210"/>
      <c r="SSP106" s="211"/>
      <c r="SSQ106" s="209"/>
      <c r="SSS106" s="208"/>
      <c r="SSX106" s="209"/>
      <c r="SSY106" s="209"/>
      <c r="SSZ106" s="209"/>
      <c r="STA106" s="210"/>
      <c r="STB106" s="211"/>
      <c r="STC106" s="209"/>
      <c r="STE106" s="208"/>
      <c r="STJ106" s="209"/>
      <c r="STK106" s="209"/>
      <c r="STL106" s="209"/>
      <c r="STM106" s="210"/>
      <c r="STN106" s="211"/>
      <c r="STO106" s="209"/>
      <c r="STQ106" s="208"/>
      <c r="STV106" s="209"/>
      <c r="STW106" s="209"/>
      <c r="STX106" s="209"/>
      <c r="STY106" s="210"/>
      <c r="STZ106" s="211"/>
      <c r="SUA106" s="209"/>
      <c r="SUC106" s="208"/>
      <c r="SUH106" s="209"/>
      <c r="SUI106" s="209"/>
      <c r="SUJ106" s="209"/>
      <c r="SUK106" s="210"/>
      <c r="SUL106" s="211"/>
      <c r="SUM106" s="209"/>
      <c r="SUO106" s="208"/>
      <c r="SUT106" s="209"/>
      <c r="SUU106" s="209"/>
      <c r="SUV106" s="209"/>
      <c r="SUW106" s="210"/>
      <c r="SUX106" s="211"/>
      <c r="SUY106" s="209"/>
      <c r="SVA106" s="208"/>
      <c r="SVF106" s="209"/>
      <c r="SVG106" s="209"/>
      <c r="SVH106" s="209"/>
      <c r="SVI106" s="210"/>
      <c r="SVJ106" s="211"/>
      <c r="SVK106" s="209"/>
      <c r="SVM106" s="208"/>
      <c r="SVR106" s="209"/>
      <c r="SVS106" s="209"/>
      <c r="SVT106" s="209"/>
      <c r="SVU106" s="210"/>
      <c r="SVV106" s="211"/>
      <c r="SVW106" s="209"/>
      <c r="SVY106" s="208"/>
      <c r="SWD106" s="209"/>
      <c r="SWE106" s="209"/>
      <c r="SWF106" s="209"/>
      <c r="SWG106" s="210"/>
      <c r="SWH106" s="211"/>
      <c r="SWI106" s="209"/>
      <c r="SWK106" s="208"/>
      <c r="SWP106" s="209"/>
      <c r="SWQ106" s="209"/>
      <c r="SWR106" s="209"/>
      <c r="SWS106" s="210"/>
      <c r="SWT106" s="211"/>
      <c r="SWU106" s="209"/>
      <c r="SWW106" s="208"/>
      <c r="SXB106" s="209"/>
      <c r="SXC106" s="209"/>
      <c r="SXD106" s="209"/>
      <c r="SXE106" s="210"/>
      <c r="SXF106" s="211"/>
      <c r="SXG106" s="209"/>
      <c r="SXI106" s="208"/>
      <c r="SXN106" s="209"/>
      <c r="SXO106" s="209"/>
      <c r="SXP106" s="209"/>
      <c r="SXQ106" s="210"/>
      <c r="SXR106" s="211"/>
      <c r="SXS106" s="209"/>
      <c r="SXU106" s="208"/>
      <c r="SXZ106" s="209"/>
      <c r="SYA106" s="209"/>
      <c r="SYB106" s="209"/>
      <c r="SYC106" s="210"/>
      <c r="SYD106" s="211"/>
      <c r="SYE106" s="209"/>
      <c r="SYG106" s="208"/>
      <c r="SYL106" s="209"/>
      <c r="SYM106" s="209"/>
      <c r="SYN106" s="209"/>
      <c r="SYO106" s="210"/>
      <c r="SYP106" s="211"/>
      <c r="SYQ106" s="209"/>
      <c r="SYS106" s="208"/>
      <c r="SYX106" s="209"/>
      <c r="SYY106" s="209"/>
      <c r="SYZ106" s="209"/>
      <c r="SZA106" s="210"/>
      <c r="SZB106" s="211"/>
      <c r="SZC106" s="209"/>
      <c r="SZE106" s="208"/>
      <c r="SZJ106" s="209"/>
      <c r="SZK106" s="209"/>
      <c r="SZL106" s="209"/>
      <c r="SZM106" s="210"/>
      <c r="SZN106" s="211"/>
      <c r="SZO106" s="209"/>
      <c r="SZQ106" s="208"/>
      <c r="SZV106" s="209"/>
      <c r="SZW106" s="209"/>
      <c r="SZX106" s="209"/>
      <c r="SZY106" s="210"/>
      <c r="SZZ106" s="211"/>
      <c r="TAA106" s="209"/>
      <c r="TAC106" s="208"/>
      <c r="TAH106" s="209"/>
      <c r="TAI106" s="209"/>
      <c r="TAJ106" s="209"/>
      <c r="TAK106" s="210"/>
      <c r="TAL106" s="211"/>
      <c r="TAM106" s="209"/>
      <c r="TAO106" s="208"/>
      <c r="TAT106" s="209"/>
      <c r="TAU106" s="209"/>
      <c r="TAV106" s="209"/>
      <c r="TAW106" s="210"/>
      <c r="TAX106" s="211"/>
      <c r="TAY106" s="209"/>
      <c r="TBA106" s="208"/>
      <c r="TBF106" s="209"/>
      <c r="TBG106" s="209"/>
      <c r="TBH106" s="209"/>
      <c r="TBI106" s="210"/>
      <c r="TBJ106" s="211"/>
      <c r="TBK106" s="209"/>
      <c r="TBM106" s="208"/>
      <c r="TBR106" s="209"/>
      <c r="TBS106" s="209"/>
      <c r="TBT106" s="209"/>
      <c r="TBU106" s="210"/>
      <c r="TBV106" s="211"/>
      <c r="TBW106" s="209"/>
      <c r="TBY106" s="208"/>
      <c r="TCD106" s="209"/>
      <c r="TCE106" s="209"/>
      <c r="TCF106" s="209"/>
      <c r="TCG106" s="210"/>
      <c r="TCH106" s="211"/>
      <c r="TCI106" s="209"/>
      <c r="TCK106" s="208"/>
      <c r="TCP106" s="209"/>
      <c r="TCQ106" s="209"/>
      <c r="TCR106" s="209"/>
      <c r="TCS106" s="210"/>
      <c r="TCT106" s="211"/>
      <c r="TCU106" s="209"/>
      <c r="TCW106" s="208"/>
      <c r="TDB106" s="209"/>
      <c r="TDC106" s="209"/>
      <c r="TDD106" s="209"/>
      <c r="TDE106" s="210"/>
      <c r="TDF106" s="211"/>
      <c r="TDG106" s="209"/>
      <c r="TDI106" s="208"/>
      <c r="TDN106" s="209"/>
      <c r="TDO106" s="209"/>
      <c r="TDP106" s="209"/>
      <c r="TDQ106" s="210"/>
      <c r="TDR106" s="211"/>
      <c r="TDS106" s="209"/>
      <c r="TDU106" s="208"/>
      <c r="TDZ106" s="209"/>
      <c r="TEA106" s="209"/>
      <c r="TEB106" s="209"/>
      <c r="TEC106" s="210"/>
      <c r="TED106" s="211"/>
      <c r="TEE106" s="209"/>
      <c r="TEG106" s="208"/>
      <c r="TEL106" s="209"/>
      <c r="TEM106" s="209"/>
      <c r="TEN106" s="209"/>
      <c r="TEO106" s="210"/>
      <c r="TEP106" s="211"/>
      <c r="TEQ106" s="209"/>
      <c r="TES106" s="208"/>
      <c r="TEX106" s="209"/>
      <c r="TEY106" s="209"/>
      <c r="TEZ106" s="209"/>
      <c r="TFA106" s="210"/>
      <c r="TFB106" s="211"/>
      <c r="TFC106" s="209"/>
      <c r="TFE106" s="208"/>
      <c r="TFJ106" s="209"/>
      <c r="TFK106" s="209"/>
      <c r="TFL106" s="209"/>
      <c r="TFM106" s="210"/>
      <c r="TFN106" s="211"/>
      <c r="TFO106" s="209"/>
      <c r="TFQ106" s="208"/>
      <c r="TFV106" s="209"/>
      <c r="TFW106" s="209"/>
      <c r="TFX106" s="209"/>
      <c r="TFY106" s="210"/>
      <c r="TFZ106" s="211"/>
      <c r="TGA106" s="209"/>
      <c r="TGC106" s="208"/>
      <c r="TGH106" s="209"/>
      <c r="TGI106" s="209"/>
      <c r="TGJ106" s="209"/>
      <c r="TGK106" s="210"/>
      <c r="TGL106" s="211"/>
      <c r="TGM106" s="209"/>
      <c r="TGO106" s="208"/>
      <c r="TGT106" s="209"/>
      <c r="TGU106" s="209"/>
      <c r="TGV106" s="209"/>
      <c r="TGW106" s="210"/>
      <c r="TGX106" s="211"/>
      <c r="TGY106" s="209"/>
      <c r="THA106" s="208"/>
      <c r="THF106" s="209"/>
      <c r="THG106" s="209"/>
      <c r="THH106" s="209"/>
      <c r="THI106" s="210"/>
      <c r="THJ106" s="211"/>
      <c r="THK106" s="209"/>
      <c r="THM106" s="208"/>
      <c r="THR106" s="209"/>
      <c r="THS106" s="209"/>
      <c r="THT106" s="209"/>
      <c r="THU106" s="210"/>
      <c r="THV106" s="211"/>
      <c r="THW106" s="209"/>
      <c r="THY106" s="208"/>
      <c r="TID106" s="209"/>
      <c r="TIE106" s="209"/>
      <c r="TIF106" s="209"/>
      <c r="TIG106" s="210"/>
      <c r="TIH106" s="211"/>
      <c r="TII106" s="209"/>
      <c r="TIK106" s="208"/>
      <c r="TIP106" s="209"/>
      <c r="TIQ106" s="209"/>
      <c r="TIR106" s="209"/>
      <c r="TIS106" s="210"/>
      <c r="TIT106" s="211"/>
      <c r="TIU106" s="209"/>
      <c r="TIW106" s="208"/>
      <c r="TJB106" s="209"/>
      <c r="TJC106" s="209"/>
      <c r="TJD106" s="209"/>
      <c r="TJE106" s="210"/>
      <c r="TJF106" s="211"/>
      <c r="TJG106" s="209"/>
      <c r="TJI106" s="208"/>
      <c r="TJN106" s="209"/>
      <c r="TJO106" s="209"/>
      <c r="TJP106" s="209"/>
      <c r="TJQ106" s="210"/>
      <c r="TJR106" s="211"/>
      <c r="TJS106" s="209"/>
      <c r="TJU106" s="208"/>
      <c r="TJZ106" s="209"/>
      <c r="TKA106" s="209"/>
      <c r="TKB106" s="209"/>
      <c r="TKC106" s="210"/>
      <c r="TKD106" s="211"/>
      <c r="TKE106" s="209"/>
      <c r="TKG106" s="208"/>
      <c r="TKL106" s="209"/>
      <c r="TKM106" s="209"/>
      <c r="TKN106" s="209"/>
      <c r="TKO106" s="210"/>
      <c r="TKP106" s="211"/>
      <c r="TKQ106" s="209"/>
      <c r="TKS106" s="208"/>
      <c r="TKX106" s="209"/>
      <c r="TKY106" s="209"/>
      <c r="TKZ106" s="209"/>
      <c r="TLA106" s="210"/>
      <c r="TLB106" s="211"/>
      <c r="TLC106" s="209"/>
      <c r="TLE106" s="208"/>
      <c r="TLJ106" s="209"/>
      <c r="TLK106" s="209"/>
      <c r="TLL106" s="209"/>
      <c r="TLM106" s="210"/>
      <c r="TLN106" s="211"/>
      <c r="TLO106" s="209"/>
      <c r="TLQ106" s="208"/>
      <c r="TLV106" s="209"/>
      <c r="TLW106" s="209"/>
      <c r="TLX106" s="209"/>
      <c r="TLY106" s="210"/>
      <c r="TLZ106" s="211"/>
      <c r="TMA106" s="209"/>
      <c r="TMC106" s="208"/>
      <c r="TMH106" s="209"/>
      <c r="TMI106" s="209"/>
      <c r="TMJ106" s="209"/>
      <c r="TMK106" s="210"/>
      <c r="TML106" s="211"/>
      <c r="TMM106" s="209"/>
      <c r="TMO106" s="208"/>
      <c r="TMT106" s="209"/>
      <c r="TMU106" s="209"/>
      <c r="TMV106" s="209"/>
      <c r="TMW106" s="210"/>
      <c r="TMX106" s="211"/>
      <c r="TMY106" s="209"/>
      <c r="TNA106" s="208"/>
      <c r="TNF106" s="209"/>
      <c r="TNG106" s="209"/>
      <c r="TNH106" s="209"/>
      <c r="TNI106" s="210"/>
      <c r="TNJ106" s="211"/>
      <c r="TNK106" s="209"/>
      <c r="TNM106" s="208"/>
      <c r="TNR106" s="209"/>
      <c r="TNS106" s="209"/>
      <c r="TNT106" s="209"/>
      <c r="TNU106" s="210"/>
      <c r="TNV106" s="211"/>
      <c r="TNW106" s="209"/>
      <c r="TNY106" s="208"/>
      <c r="TOD106" s="209"/>
      <c r="TOE106" s="209"/>
      <c r="TOF106" s="209"/>
      <c r="TOG106" s="210"/>
      <c r="TOH106" s="211"/>
      <c r="TOI106" s="209"/>
      <c r="TOK106" s="208"/>
      <c r="TOP106" s="209"/>
      <c r="TOQ106" s="209"/>
      <c r="TOR106" s="209"/>
      <c r="TOS106" s="210"/>
      <c r="TOT106" s="211"/>
      <c r="TOU106" s="209"/>
      <c r="TOW106" s="208"/>
      <c r="TPB106" s="209"/>
      <c r="TPC106" s="209"/>
      <c r="TPD106" s="209"/>
      <c r="TPE106" s="210"/>
      <c r="TPF106" s="211"/>
      <c r="TPG106" s="209"/>
      <c r="TPI106" s="208"/>
      <c r="TPN106" s="209"/>
      <c r="TPO106" s="209"/>
      <c r="TPP106" s="209"/>
      <c r="TPQ106" s="210"/>
      <c r="TPR106" s="211"/>
      <c r="TPS106" s="209"/>
      <c r="TPU106" s="208"/>
      <c r="TPZ106" s="209"/>
      <c r="TQA106" s="209"/>
      <c r="TQB106" s="209"/>
      <c r="TQC106" s="210"/>
      <c r="TQD106" s="211"/>
      <c r="TQE106" s="209"/>
      <c r="TQG106" s="208"/>
      <c r="TQL106" s="209"/>
      <c r="TQM106" s="209"/>
      <c r="TQN106" s="209"/>
      <c r="TQO106" s="210"/>
      <c r="TQP106" s="211"/>
      <c r="TQQ106" s="209"/>
      <c r="TQS106" s="208"/>
      <c r="TQX106" s="209"/>
      <c r="TQY106" s="209"/>
      <c r="TQZ106" s="209"/>
      <c r="TRA106" s="210"/>
      <c r="TRB106" s="211"/>
      <c r="TRC106" s="209"/>
      <c r="TRE106" s="208"/>
      <c r="TRJ106" s="209"/>
      <c r="TRK106" s="209"/>
      <c r="TRL106" s="209"/>
      <c r="TRM106" s="210"/>
      <c r="TRN106" s="211"/>
      <c r="TRO106" s="209"/>
      <c r="TRQ106" s="208"/>
      <c r="TRV106" s="209"/>
      <c r="TRW106" s="209"/>
      <c r="TRX106" s="209"/>
      <c r="TRY106" s="210"/>
      <c r="TRZ106" s="211"/>
      <c r="TSA106" s="209"/>
      <c r="TSC106" s="208"/>
      <c r="TSH106" s="209"/>
      <c r="TSI106" s="209"/>
      <c r="TSJ106" s="209"/>
      <c r="TSK106" s="210"/>
      <c r="TSL106" s="211"/>
      <c r="TSM106" s="209"/>
      <c r="TSO106" s="208"/>
      <c r="TST106" s="209"/>
      <c r="TSU106" s="209"/>
      <c r="TSV106" s="209"/>
      <c r="TSW106" s="210"/>
      <c r="TSX106" s="211"/>
      <c r="TSY106" s="209"/>
      <c r="TTA106" s="208"/>
      <c r="TTF106" s="209"/>
      <c r="TTG106" s="209"/>
      <c r="TTH106" s="209"/>
      <c r="TTI106" s="210"/>
      <c r="TTJ106" s="211"/>
      <c r="TTK106" s="209"/>
      <c r="TTM106" s="208"/>
      <c r="TTR106" s="209"/>
      <c r="TTS106" s="209"/>
      <c r="TTT106" s="209"/>
      <c r="TTU106" s="210"/>
      <c r="TTV106" s="211"/>
      <c r="TTW106" s="209"/>
      <c r="TTY106" s="208"/>
      <c r="TUD106" s="209"/>
      <c r="TUE106" s="209"/>
      <c r="TUF106" s="209"/>
      <c r="TUG106" s="210"/>
      <c r="TUH106" s="211"/>
      <c r="TUI106" s="209"/>
      <c r="TUK106" s="208"/>
      <c r="TUP106" s="209"/>
      <c r="TUQ106" s="209"/>
      <c r="TUR106" s="209"/>
      <c r="TUS106" s="210"/>
      <c r="TUT106" s="211"/>
      <c r="TUU106" s="209"/>
      <c r="TUW106" s="208"/>
      <c r="TVB106" s="209"/>
      <c r="TVC106" s="209"/>
      <c r="TVD106" s="209"/>
      <c r="TVE106" s="210"/>
      <c r="TVF106" s="211"/>
      <c r="TVG106" s="209"/>
      <c r="TVI106" s="208"/>
      <c r="TVN106" s="209"/>
      <c r="TVO106" s="209"/>
      <c r="TVP106" s="209"/>
      <c r="TVQ106" s="210"/>
      <c r="TVR106" s="211"/>
      <c r="TVS106" s="209"/>
      <c r="TVU106" s="208"/>
      <c r="TVZ106" s="209"/>
      <c r="TWA106" s="209"/>
      <c r="TWB106" s="209"/>
      <c r="TWC106" s="210"/>
      <c r="TWD106" s="211"/>
      <c r="TWE106" s="209"/>
      <c r="TWG106" s="208"/>
      <c r="TWL106" s="209"/>
      <c r="TWM106" s="209"/>
      <c r="TWN106" s="209"/>
      <c r="TWO106" s="210"/>
      <c r="TWP106" s="211"/>
      <c r="TWQ106" s="209"/>
      <c r="TWS106" s="208"/>
      <c r="TWX106" s="209"/>
      <c r="TWY106" s="209"/>
      <c r="TWZ106" s="209"/>
      <c r="TXA106" s="210"/>
      <c r="TXB106" s="211"/>
      <c r="TXC106" s="209"/>
      <c r="TXE106" s="208"/>
      <c r="TXJ106" s="209"/>
      <c r="TXK106" s="209"/>
      <c r="TXL106" s="209"/>
      <c r="TXM106" s="210"/>
      <c r="TXN106" s="211"/>
      <c r="TXO106" s="209"/>
      <c r="TXQ106" s="208"/>
      <c r="TXV106" s="209"/>
      <c r="TXW106" s="209"/>
      <c r="TXX106" s="209"/>
      <c r="TXY106" s="210"/>
      <c r="TXZ106" s="211"/>
      <c r="TYA106" s="209"/>
      <c r="TYC106" s="208"/>
      <c r="TYH106" s="209"/>
      <c r="TYI106" s="209"/>
      <c r="TYJ106" s="209"/>
      <c r="TYK106" s="210"/>
      <c r="TYL106" s="211"/>
      <c r="TYM106" s="209"/>
      <c r="TYO106" s="208"/>
      <c r="TYT106" s="209"/>
      <c r="TYU106" s="209"/>
      <c r="TYV106" s="209"/>
      <c r="TYW106" s="210"/>
      <c r="TYX106" s="211"/>
      <c r="TYY106" s="209"/>
      <c r="TZA106" s="208"/>
      <c r="TZF106" s="209"/>
      <c r="TZG106" s="209"/>
      <c r="TZH106" s="209"/>
      <c r="TZI106" s="210"/>
      <c r="TZJ106" s="211"/>
      <c r="TZK106" s="209"/>
      <c r="TZM106" s="208"/>
      <c r="TZR106" s="209"/>
      <c r="TZS106" s="209"/>
      <c r="TZT106" s="209"/>
      <c r="TZU106" s="210"/>
      <c r="TZV106" s="211"/>
      <c r="TZW106" s="209"/>
      <c r="TZY106" s="208"/>
      <c r="UAD106" s="209"/>
      <c r="UAE106" s="209"/>
      <c r="UAF106" s="209"/>
      <c r="UAG106" s="210"/>
      <c r="UAH106" s="211"/>
      <c r="UAI106" s="209"/>
      <c r="UAK106" s="208"/>
      <c r="UAP106" s="209"/>
      <c r="UAQ106" s="209"/>
      <c r="UAR106" s="209"/>
      <c r="UAS106" s="210"/>
      <c r="UAT106" s="211"/>
      <c r="UAU106" s="209"/>
      <c r="UAW106" s="208"/>
      <c r="UBB106" s="209"/>
      <c r="UBC106" s="209"/>
      <c r="UBD106" s="209"/>
      <c r="UBE106" s="210"/>
      <c r="UBF106" s="211"/>
      <c r="UBG106" s="209"/>
      <c r="UBI106" s="208"/>
      <c r="UBN106" s="209"/>
      <c r="UBO106" s="209"/>
      <c r="UBP106" s="209"/>
      <c r="UBQ106" s="210"/>
      <c r="UBR106" s="211"/>
      <c r="UBS106" s="209"/>
      <c r="UBU106" s="208"/>
      <c r="UBZ106" s="209"/>
      <c r="UCA106" s="209"/>
      <c r="UCB106" s="209"/>
      <c r="UCC106" s="210"/>
      <c r="UCD106" s="211"/>
      <c r="UCE106" s="209"/>
      <c r="UCG106" s="208"/>
      <c r="UCL106" s="209"/>
      <c r="UCM106" s="209"/>
      <c r="UCN106" s="209"/>
      <c r="UCO106" s="210"/>
      <c r="UCP106" s="211"/>
      <c r="UCQ106" s="209"/>
      <c r="UCS106" s="208"/>
      <c r="UCX106" s="209"/>
      <c r="UCY106" s="209"/>
      <c r="UCZ106" s="209"/>
      <c r="UDA106" s="210"/>
      <c r="UDB106" s="211"/>
      <c r="UDC106" s="209"/>
      <c r="UDE106" s="208"/>
      <c r="UDJ106" s="209"/>
      <c r="UDK106" s="209"/>
      <c r="UDL106" s="209"/>
      <c r="UDM106" s="210"/>
      <c r="UDN106" s="211"/>
      <c r="UDO106" s="209"/>
      <c r="UDQ106" s="208"/>
      <c r="UDV106" s="209"/>
      <c r="UDW106" s="209"/>
      <c r="UDX106" s="209"/>
      <c r="UDY106" s="210"/>
      <c r="UDZ106" s="211"/>
      <c r="UEA106" s="209"/>
      <c r="UEC106" s="208"/>
      <c r="UEH106" s="209"/>
      <c r="UEI106" s="209"/>
      <c r="UEJ106" s="209"/>
      <c r="UEK106" s="210"/>
      <c r="UEL106" s="211"/>
      <c r="UEM106" s="209"/>
      <c r="UEO106" s="208"/>
      <c r="UET106" s="209"/>
      <c r="UEU106" s="209"/>
      <c r="UEV106" s="209"/>
      <c r="UEW106" s="210"/>
      <c r="UEX106" s="211"/>
      <c r="UEY106" s="209"/>
      <c r="UFA106" s="208"/>
      <c r="UFF106" s="209"/>
      <c r="UFG106" s="209"/>
      <c r="UFH106" s="209"/>
      <c r="UFI106" s="210"/>
      <c r="UFJ106" s="211"/>
      <c r="UFK106" s="209"/>
      <c r="UFM106" s="208"/>
      <c r="UFR106" s="209"/>
      <c r="UFS106" s="209"/>
      <c r="UFT106" s="209"/>
      <c r="UFU106" s="210"/>
      <c r="UFV106" s="211"/>
      <c r="UFW106" s="209"/>
      <c r="UFY106" s="208"/>
      <c r="UGD106" s="209"/>
      <c r="UGE106" s="209"/>
      <c r="UGF106" s="209"/>
      <c r="UGG106" s="210"/>
      <c r="UGH106" s="211"/>
      <c r="UGI106" s="209"/>
      <c r="UGK106" s="208"/>
      <c r="UGP106" s="209"/>
      <c r="UGQ106" s="209"/>
      <c r="UGR106" s="209"/>
      <c r="UGS106" s="210"/>
      <c r="UGT106" s="211"/>
      <c r="UGU106" s="209"/>
      <c r="UGW106" s="208"/>
      <c r="UHB106" s="209"/>
      <c r="UHC106" s="209"/>
      <c r="UHD106" s="209"/>
      <c r="UHE106" s="210"/>
      <c r="UHF106" s="211"/>
      <c r="UHG106" s="209"/>
      <c r="UHI106" s="208"/>
      <c r="UHN106" s="209"/>
      <c r="UHO106" s="209"/>
      <c r="UHP106" s="209"/>
      <c r="UHQ106" s="210"/>
      <c r="UHR106" s="211"/>
      <c r="UHS106" s="209"/>
      <c r="UHU106" s="208"/>
      <c r="UHZ106" s="209"/>
      <c r="UIA106" s="209"/>
      <c r="UIB106" s="209"/>
      <c r="UIC106" s="210"/>
      <c r="UID106" s="211"/>
      <c r="UIE106" s="209"/>
      <c r="UIG106" s="208"/>
      <c r="UIL106" s="209"/>
      <c r="UIM106" s="209"/>
      <c r="UIN106" s="209"/>
      <c r="UIO106" s="210"/>
      <c r="UIP106" s="211"/>
      <c r="UIQ106" s="209"/>
      <c r="UIS106" s="208"/>
      <c r="UIX106" s="209"/>
      <c r="UIY106" s="209"/>
      <c r="UIZ106" s="209"/>
      <c r="UJA106" s="210"/>
      <c r="UJB106" s="211"/>
      <c r="UJC106" s="209"/>
      <c r="UJE106" s="208"/>
      <c r="UJJ106" s="209"/>
      <c r="UJK106" s="209"/>
      <c r="UJL106" s="209"/>
      <c r="UJM106" s="210"/>
      <c r="UJN106" s="211"/>
      <c r="UJO106" s="209"/>
      <c r="UJQ106" s="208"/>
      <c r="UJV106" s="209"/>
      <c r="UJW106" s="209"/>
      <c r="UJX106" s="209"/>
      <c r="UJY106" s="210"/>
      <c r="UJZ106" s="211"/>
      <c r="UKA106" s="209"/>
      <c r="UKC106" s="208"/>
      <c r="UKH106" s="209"/>
      <c r="UKI106" s="209"/>
      <c r="UKJ106" s="209"/>
      <c r="UKK106" s="210"/>
      <c r="UKL106" s="211"/>
      <c r="UKM106" s="209"/>
      <c r="UKO106" s="208"/>
      <c r="UKT106" s="209"/>
      <c r="UKU106" s="209"/>
      <c r="UKV106" s="209"/>
      <c r="UKW106" s="210"/>
      <c r="UKX106" s="211"/>
      <c r="UKY106" s="209"/>
      <c r="ULA106" s="208"/>
      <c r="ULF106" s="209"/>
      <c r="ULG106" s="209"/>
      <c r="ULH106" s="209"/>
      <c r="ULI106" s="210"/>
      <c r="ULJ106" s="211"/>
      <c r="ULK106" s="209"/>
      <c r="ULM106" s="208"/>
      <c r="ULR106" s="209"/>
      <c r="ULS106" s="209"/>
      <c r="ULT106" s="209"/>
      <c r="ULU106" s="210"/>
      <c r="ULV106" s="211"/>
      <c r="ULW106" s="209"/>
      <c r="ULY106" s="208"/>
      <c r="UMD106" s="209"/>
      <c r="UME106" s="209"/>
      <c r="UMF106" s="209"/>
      <c r="UMG106" s="210"/>
      <c r="UMH106" s="211"/>
      <c r="UMI106" s="209"/>
      <c r="UMK106" s="208"/>
      <c r="UMP106" s="209"/>
      <c r="UMQ106" s="209"/>
      <c r="UMR106" s="209"/>
      <c r="UMS106" s="210"/>
      <c r="UMT106" s="211"/>
      <c r="UMU106" s="209"/>
      <c r="UMW106" s="208"/>
      <c r="UNB106" s="209"/>
      <c r="UNC106" s="209"/>
      <c r="UND106" s="209"/>
      <c r="UNE106" s="210"/>
      <c r="UNF106" s="211"/>
      <c r="UNG106" s="209"/>
      <c r="UNI106" s="208"/>
      <c r="UNN106" s="209"/>
      <c r="UNO106" s="209"/>
      <c r="UNP106" s="209"/>
      <c r="UNQ106" s="210"/>
      <c r="UNR106" s="211"/>
      <c r="UNS106" s="209"/>
      <c r="UNU106" s="208"/>
      <c r="UNZ106" s="209"/>
      <c r="UOA106" s="209"/>
      <c r="UOB106" s="209"/>
      <c r="UOC106" s="210"/>
      <c r="UOD106" s="211"/>
      <c r="UOE106" s="209"/>
      <c r="UOG106" s="208"/>
      <c r="UOL106" s="209"/>
      <c r="UOM106" s="209"/>
      <c r="UON106" s="209"/>
      <c r="UOO106" s="210"/>
      <c r="UOP106" s="211"/>
      <c r="UOQ106" s="209"/>
      <c r="UOS106" s="208"/>
      <c r="UOX106" s="209"/>
      <c r="UOY106" s="209"/>
      <c r="UOZ106" s="209"/>
      <c r="UPA106" s="210"/>
      <c r="UPB106" s="211"/>
      <c r="UPC106" s="209"/>
      <c r="UPE106" s="208"/>
      <c r="UPJ106" s="209"/>
      <c r="UPK106" s="209"/>
      <c r="UPL106" s="209"/>
      <c r="UPM106" s="210"/>
      <c r="UPN106" s="211"/>
      <c r="UPO106" s="209"/>
      <c r="UPQ106" s="208"/>
      <c r="UPV106" s="209"/>
      <c r="UPW106" s="209"/>
      <c r="UPX106" s="209"/>
      <c r="UPY106" s="210"/>
      <c r="UPZ106" s="211"/>
      <c r="UQA106" s="209"/>
      <c r="UQC106" s="208"/>
      <c r="UQH106" s="209"/>
      <c r="UQI106" s="209"/>
      <c r="UQJ106" s="209"/>
      <c r="UQK106" s="210"/>
      <c r="UQL106" s="211"/>
      <c r="UQM106" s="209"/>
      <c r="UQO106" s="208"/>
      <c r="UQT106" s="209"/>
      <c r="UQU106" s="209"/>
      <c r="UQV106" s="209"/>
      <c r="UQW106" s="210"/>
      <c r="UQX106" s="211"/>
      <c r="UQY106" s="209"/>
      <c r="URA106" s="208"/>
      <c r="URF106" s="209"/>
      <c r="URG106" s="209"/>
      <c r="URH106" s="209"/>
      <c r="URI106" s="210"/>
      <c r="URJ106" s="211"/>
      <c r="URK106" s="209"/>
      <c r="URM106" s="208"/>
      <c r="URR106" s="209"/>
      <c r="URS106" s="209"/>
      <c r="URT106" s="209"/>
      <c r="URU106" s="210"/>
      <c r="URV106" s="211"/>
      <c r="URW106" s="209"/>
      <c r="URY106" s="208"/>
      <c r="USD106" s="209"/>
      <c r="USE106" s="209"/>
      <c r="USF106" s="209"/>
      <c r="USG106" s="210"/>
      <c r="USH106" s="211"/>
      <c r="USI106" s="209"/>
      <c r="USK106" s="208"/>
      <c r="USP106" s="209"/>
      <c r="USQ106" s="209"/>
      <c r="USR106" s="209"/>
      <c r="USS106" s="210"/>
      <c r="UST106" s="211"/>
      <c r="USU106" s="209"/>
      <c r="USW106" s="208"/>
      <c r="UTB106" s="209"/>
      <c r="UTC106" s="209"/>
      <c r="UTD106" s="209"/>
      <c r="UTE106" s="210"/>
      <c r="UTF106" s="211"/>
      <c r="UTG106" s="209"/>
      <c r="UTI106" s="208"/>
      <c r="UTN106" s="209"/>
      <c r="UTO106" s="209"/>
      <c r="UTP106" s="209"/>
      <c r="UTQ106" s="210"/>
      <c r="UTR106" s="211"/>
      <c r="UTS106" s="209"/>
      <c r="UTU106" s="208"/>
      <c r="UTZ106" s="209"/>
      <c r="UUA106" s="209"/>
      <c r="UUB106" s="209"/>
      <c r="UUC106" s="210"/>
      <c r="UUD106" s="211"/>
      <c r="UUE106" s="209"/>
      <c r="UUG106" s="208"/>
      <c r="UUL106" s="209"/>
      <c r="UUM106" s="209"/>
      <c r="UUN106" s="209"/>
      <c r="UUO106" s="210"/>
      <c r="UUP106" s="211"/>
      <c r="UUQ106" s="209"/>
      <c r="UUS106" s="208"/>
      <c r="UUX106" s="209"/>
      <c r="UUY106" s="209"/>
      <c r="UUZ106" s="209"/>
      <c r="UVA106" s="210"/>
      <c r="UVB106" s="211"/>
      <c r="UVC106" s="209"/>
      <c r="UVE106" s="208"/>
      <c r="UVJ106" s="209"/>
      <c r="UVK106" s="209"/>
      <c r="UVL106" s="209"/>
      <c r="UVM106" s="210"/>
      <c r="UVN106" s="211"/>
      <c r="UVO106" s="209"/>
      <c r="UVQ106" s="208"/>
      <c r="UVV106" s="209"/>
      <c r="UVW106" s="209"/>
      <c r="UVX106" s="209"/>
      <c r="UVY106" s="210"/>
      <c r="UVZ106" s="211"/>
      <c r="UWA106" s="209"/>
      <c r="UWC106" s="208"/>
      <c r="UWH106" s="209"/>
      <c r="UWI106" s="209"/>
      <c r="UWJ106" s="209"/>
      <c r="UWK106" s="210"/>
      <c r="UWL106" s="211"/>
      <c r="UWM106" s="209"/>
      <c r="UWO106" s="208"/>
      <c r="UWT106" s="209"/>
      <c r="UWU106" s="209"/>
      <c r="UWV106" s="209"/>
      <c r="UWW106" s="210"/>
      <c r="UWX106" s="211"/>
      <c r="UWY106" s="209"/>
      <c r="UXA106" s="208"/>
      <c r="UXF106" s="209"/>
      <c r="UXG106" s="209"/>
      <c r="UXH106" s="209"/>
      <c r="UXI106" s="210"/>
      <c r="UXJ106" s="211"/>
      <c r="UXK106" s="209"/>
      <c r="UXM106" s="208"/>
      <c r="UXR106" s="209"/>
      <c r="UXS106" s="209"/>
      <c r="UXT106" s="209"/>
      <c r="UXU106" s="210"/>
      <c r="UXV106" s="211"/>
      <c r="UXW106" s="209"/>
      <c r="UXY106" s="208"/>
      <c r="UYD106" s="209"/>
      <c r="UYE106" s="209"/>
      <c r="UYF106" s="209"/>
      <c r="UYG106" s="210"/>
      <c r="UYH106" s="211"/>
      <c r="UYI106" s="209"/>
      <c r="UYK106" s="208"/>
      <c r="UYP106" s="209"/>
      <c r="UYQ106" s="209"/>
      <c r="UYR106" s="209"/>
      <c r="UYS106" s="210"/>
      <c r="UYT106" s="211"/>
      <c r="UYU106" s="209"/>
      <c r="UYW106" s="208"/>
      <c r="UZB106" s="209"/>
      <c r="UZC106" s="209"/>
      <c r="UZD106" s="209"/>
      <c r="UZE106" s="210"/>
      <c r="UZF106" s="211"/>
      <c r="UZG106" s="209"/>
      <c r="UZI106" s="208"/>
      <c r="UZN106" s="209"/>
      <c r="UZO106" s="209"/>
      <c r="UZP106" s="209"/>
      <c r="UZQ106" s="210"/>
      <c r="UZR106" s="211"/>
      <c r="UZS106" s="209"/>
      <c r="UZU106" s="208"/>
      <c r="UZZ106" s="209"/>
      <c r="VAA106" s="209"/>
      <c r="VAB106" s="209"/>
      <c r="VAC106" s="210"/>
      <c r="VAD106" s="211"/>
      <c r="VAE106" s="209"/>
      <c r="VAG106" s="208"/>
      <c r="VAL106" s="209"/>
      <c r="VAM106" s="209"/>
      <c r="VAN106" s="209"/>
      <c r="VAO106" s="210"/>
      <c r="VAP106" s="211"/>
      <c r="VAQ106" s="209"/>
      <c r="VAS106" s="208"/>
      <c r="VAX106" s="209"/>
      <c r="VAY106" s="209"/>
      <c r="VAZ106" s="209"/>
      <c r="VBA106" s="210"/>
      <c r="VBB106" s="211"/>
      <c r="VBC106" s="209"/>
      <c r="VBE106" s="208"/>
      <c r="VBJ106" s="209"/>
      <c r="VBK106" s="209"/>
      <c r="VBL106" s="209"/>
      <c r="VBM106" s="210"/>
      <c r="VBN106" s="211"/>
      <c r="VBO106" s="209"/>
      <c r="VBQ106" s="208"/>
      <c r="VBV106" s="209"/>
      <c r="VBW106" s="209"/>
      <c r="VBX106" s="209"/>
      <c r="VBY106" s="210"/>
      <c r="VBZ106" s="211"/>
      <c r="VCA106" s="209"/>
      <c r="VCC106" s="208"/>
      <c r="VCH106" s="209"/>
      <c r="VCI106" s="209"/>
      <c r="VCJ106" s="209"/>
      <c r="VCK106" s="210"/>
      <c r="VCL106" s="211"/>
      <c r="VCM106" s="209"/>
      <c r="VCO106" s="208"/>
      <c r="VCT106" s="209"/>
      <c r="VCU106" s="209"/>
      <c r="VCV106" s="209"/>
      <c r="VCW106" s="210"/>
      <c r="VCX106" s="211"/>
      <c r="VCY106" s="209"/>
      <c r="VDA106" s="208"/>
      <c r="VDF106" s="209"/>
      <c r="VDG106" s="209"/>
      <c r="VDH106" s="209"/>
      <c r="VDI106" s="210"/>
      <c r="VDJ106" s="211"/>
      <c r="VDK106" s="209"/>
      <c r="VDM106" s="208"/>
      <c r="VDR106" s="209"/>
      <c r="VDS106" s="209"/>
      <c r="VDT106" s="209"/>
      <c r="VDU106" s="210"/>
      <c r="VDV106" s="211"/>
      <c r="VDW106" s="209"/>
      <c r="VDY106" s="208"/>
      <c r="VED106" s="209"/>
      <c r="VEE106" s="209"/>
      <c r="VEF106" s="209"/>
      <c r="VEG106" s="210"/>
      <c r="VEH106" s="211"/>
      <c r="VEI106" s="209"/>
      <c r="VEK106" s="208"/>
      <c r="VEP106" s="209"/>
      <c r="VEQ106" s="209"/>
      <c r="VER106" s="209"/>
      <c r="VES106" s="210"/>
      <c r="VET106" s="211"/>
      <c r="VEU106" s="209"/>
      <c r="VEW106" s="208"/>
      <c r="VFB106" s="209"/>
      <c r="VFC106" s="209"/>
      <c r="VFD106" s="209"/>
      <c r="VFE106" s="210"/>
      <c r="VFF106" s="211"/>
      <c r="VFG106" s="209"/>
      <c r="VFI106" s="208"/>
      <c r="VFN106" s="209"/>
      <c r="VFO106" s="209"/>
      <c r="VFP106" s="209"/>
      <c r="VFQ106" s="210"/>
      <c r="VFR106" s="211"/>
      <c r="VFS106" s="209"/>
      <c r="VFU106" s="208"/>
      <c r="VFZ106" s="209"/>
      <c r="VGA106" s="209"/>
      <c r="VGB106" s="209"/>
      <c r="VGC106" s="210"/>
      <c r="VGD106" s="211"/>
      <c r="VGE106" s="209"/>
      <c r="VGG106" s="208"/>
      <c r="VGL106" s="209"/>
      <c r="VGM106" s="209"/>
      <c r="VGN106" s="209"/>
      <c r="VGO106" s="210"/>
      <c r="VGP106" s="211"/>
      <c r="VGQ106" s="209"/>
      <c r="VGS106" s="208"/>
      <c r="VGX106" s="209"/>
      <c r="VGY106" s="209"/>
      <c r="VGZ106" s="209"/>
      <c r="VHA106" s="210"/>
      <c r="VHB106" s="211"/>
      <c r="VHC106" s="209"/>
      <c r="VHE106" s="208"/>
      <c r="VHJ106" s="209"/>
      <c r="VHK106" s="209"/>
      <c r="VHL106" s="209"/>
      <c r="VHM106" s="210"/>
      <c r="VHN106" s="211"/>
      <c r="VHO106" s="209"/>
      <c r="VHQ106" s="208"/>
      <c r="VHV106" s="209"/>
      <c r="VHW106" s="209"/>
      <c r="VHX106" s="209"/>
      <c r="VHY106" s="210"/>
      <c r="VHZ106" s="211"/>
      <c r="VIA106" s="209"/>
      <c r="VIC106" s="208"/>
      <c r="VIH106" s="209"/>
      <c r="VII106" s="209"/>
      <c r="VIJ106" s="209"/>
      <c r="VIK106" s="210"/>
      <c r="VIL106" s="211"/>
      <c r="VIM106" s="209"/>
      <c r="VIO106" s="208"/>
      <c r="VIT106" s="209"/>
      <c r="VIU106" s="209"/>
      <c r="VIV106" s="209"/>
      <c r="VIW106" s="210"/>
      <c r="VIX106" s="211"/>
      <c r="VIY106" s="209"/>
      <c r="VJA106" s="208"/>
      <c r="VJF106" s="209"/>
      <c r="VJG106" s="209"/>
      <c r="VJH106" s="209"/>
      <c r="VJI106" s="210"/>
      <c r="VJJ106" s="211"/>
      <c r="VJK106" s="209"/>
      <c r="VJM106" s="208"/>
      <c r="VJR106" s="209"/>
      <c r="VJS106" s="209"/>
      <c r="VJT106" s="209"/>
      <c r="VJU106" s="210"/>
      <c r="VJV106" s="211"/>
      <c r="VJW106" s="209"/>
      <c r="VJY106" s="208"/>
      <c r="VKD106" s="209"/>
      <c r="VKE106" s="209"/>
      <c r="VKF106" s="209"/>
      <c r="VKG106" s="210"/>
      <c r="VKH106" s="211"/>
      <c r="VKI106" s="209"/>
      <c r="VKK106" s="208"/>
      <c r="VKP106" s="209"/>
      <c r="VKQ106" s="209"/>
      <c r="VKR106" s="209"/>
      <c r="VKS106" s="210"/>
      <c r="VKT106" s="211"/>
      <c r="VKU106" s="209"/>
      <c r="VKW106" s="208"/>
      <c r="VLB106" s="209"/>
      <c r="VLC106" s="209"/>
      <c r="VLD106" s="209"/>
      <c r="VLE106" s="210"/>
      <c r="VLF106" s="211"/>
      <c r="VLG106" s="209"/>
      <c r="VLI106" s="208"/>
      <c r="VLN106" s="209"/>
      <c r="VLO106" s="209"/>
      <c r="VLP106" s="209"/>
      <c r="VLQ106" s="210"/>
      <c r="VLR106" s="211"/>
      <c r="VLS106" s="209"/>
      <c r="VLU106" s="208"/>
      <c r="VLZ106" s="209"/>
      <c r="VMA106" s="209"/>
      <c r="VMB106" s="209"/>
      <c r="VMC106" s="210"/>
      <c r="VMD106" s="211"/>
      <c r="VME106" s="209"/>
      <c r="VMG106" s="208"/>
      <c r="VML106" s="209"/>
      <c r="VMM106" s="209"/>
      <c r="VMN106" s="209"/>
      <c r="VMO106" s="210"/>
      <c r="VMP106" s="211"/>
      <c r="VMQ106" s="209"/>
      <c r="VMS106" s="208"/>
      <c r="VMX106" s="209"/>
      <c r="VMY106" s="209"/>
      <c r="VMZ106" s="209"/>
      <c r="VNA106" s="210"/>
      <c r="VNB106" s="211"/>
      <c r="VNC106" s="209"/>
      <c r="VNE106" s="208"/>
      <c r="VNJ106" s="209"/>
      <c r="VNK106" s="209"/>
      <c r="VNL106" s="209"/>
      <c r="VNM106" s="210"/>
      <c r="VNN106" s="211"/>
      <c r="VNO106" s="209"/>
      <c r="VNQ106" s="208"/>
      <c r="VNV106" s="209"/>
      <c r="VNW106" s="209"/>
      <c r="VNX106" s="209"/>
      <c r="VNY106" s="210"/>
      <c r="VNZ106" s="211"/>
      <c r="VOA106" s="209"/>
      <c r="VOC106" s="208"/>
      <c r="VOH106" s="209"/>
      <c r="VOI106" s="209"/>
      <c r="VOJ106" s="209"/>
      <c r="VOK106" s="210"/>
      <c r="VOL106" s="211"/>
      <c r="VOM106" s="209"/>
      <c r="VOO106" s="208"/>
      <c r="VOT106" s="209"/>
      <c r="VOU106" s="209"/>
      <c r="VOV106" s="209"/>
      <c r="VOW106" s="210"/>
      <c r="VOX106" s="211"/>
      <c r="VOY106" s="209"/>
      <c r="VPA106" s="208"/>
      <c r="VPF106" s="209"/>
      <c r="VPG106" s="209"/>
      <c r="VPH106" s="209"/>
      <c r="VPI106" s="210"/>
      <c r="VPJ106" s="211"/>
      <c r="VPK106" s="209"/>
      <c r="VPM106" s="208"/>
      <c r="VPR106" s="209"/>
      <c r="VPS106" s="209"/>
      <c r="VPT106" s="209"/>
      <c r="VPU106" s="210"/>
      <c r="VPV106" s="211"/>
      <c r="VPW106" s="209"/>
      <c r="VPY106" s="208"/>
      <c r="VQD106" s="209"/>
      <c r="VQE106" s="209"/>
      <c r="VQF106" s="209"/>
      <c r="VQG106" s="210"/>
      <c r="VQH106" s="211"/>
      <c r="VQI106" s="209"/>
      <c r="VQK106" s="208"/>
      <c r="VQP106" s="209"/>
      <c r="VQQ106" s="209"/>
      <c r="VQR106" s="209"/>
      <c r="VQS106" s="210"/>
      <c r="VQT106" s="211"/>
      <c r="VQU106" s="209"/>
      <c r="VQW106" s="208"/>
      <c r="VRB106" s="209"/>
      <c r="VRC106" s="209"/>
      <c r="VRD106" s="209"/>
      <c r="VRE106" s="210"/>
      <c r="VRF106" s="211"/>
      <c r="VRG106" s="209"/>
      <c r="VRI106" s="208"/>
      <c r="VRN106" s="209"/>
      <c r="VRO106" s="209"/>
      <c r="VRP106" s="209"/>
      <c r="VRQ106" s="210"/>
      <c r="VRR106" s="211"/>
      <c r="VRS106" s="209"/>
      <c r="VRU106" s="208"/>
      <c r="VRZ106" s="209"/>
      <c r="VSA106" s="209"/>
      <c r="VSB106" s="209"/>
      <c r="VSC106" s="210"/>
      <c r="VSD106" s="211"/>
      <c r="VSE106" s="209"/>
      <c r="VSG106" s="208"/>
      <c r="VSL106" s="209"/>
      <c r="VSM106" s="209"/>
      <c r="VSN106" s="209"/>
      <c r="VSO106" s="210"/>
      <c r="VSP106" s="211"/>
      <c r="VSQ106" s="209"/>
      <c r="VSS106" s="208"/>
      <c r="VSX106" s="209"/>
      <c r="VSY106" s="209"/>
      <c r="VSZ106" s="209"/>
      <c r="VTA106" s="210"/>
      <c r="VTB106" s="211"/>
      <c r="VTC106" s="209"/>
      <c r="VTE106" s="208"/>
      <c r="VTJ106" s="209"/>
      <c r="VTK106" s="209"/>
      <c r="VTL106" s="209"/>
      <c r="VTM106" s="210"/>
      <c r="VTN106" s="211"/>
      <c r="VTO106" s="209"/>
      <c r="VTQ106" s="208"/>
      <c r="VTV106" s="209"/>
      <c r="VTW106" s="209"/>
      <c r="VTX106" s="209"/>
      <c r="VTY106" s="210"/>
      <c r="VTZ106" s="211"/>
      <c r="VUA106" s="209"/>
      <c r="VUC106" s="208"/>
      <c r="VUH106" s="209"/>
      <c r="VUI106" s="209"/>
      <c r="VUJ106" s="209"/>
      <c r="VUK106" s="210"/>
      <c r="VUL106" s="211"/>
      <c r="VUM106" s="209"/>
      <c r="VUO106" s="208"/>
      <c r="VUT106" s="209"/>
      <c r="VUU106" s="209"/>
      <c r="VUV106" s="209"/>
      <c r="VUW106" s="210"/>
      <c r="VUX106" s="211"/>
      <c r="VUY106" s="209"/>
      <c r="VVA106" s="208"/>
      <c r="VVF106" s="209"/>
      <c r="VVG106" s="209"/>
      <c r="VVH106" s="209"/>
      <c r="VVI106" s="210"/>
      <c r="VVJ106" s="211"/>
      <c r="VVK106" s="209"/>
      <c r="VVM106" s="208"/>
      <c r="VVR106" s="209"/>
      <c r="VVS106" s="209"/>
      <c r="VVT106" s="209"/>
      <c r="VVU106" s="210"/>
      <c r="VVV106" s="211"/>
      <c r="VVW106" s="209"/>
      <c r="VVY106" s="208"/>
      <c r="VWD106" s="209"/>
      <c r="VWE106" s="209"/>
      <c r="VWF106" s="209"/>
      <c r="VWG106" s="210"/>
      <c r="VWH106" s="211"/>
      <c r="VWI106" s="209"/>
      <c r="VWK106" s="208"/>
      <c r="VWP106" s="209"/>
      <c r="VWQ106" s="209"/>
      <c r="VWR106" s="209"/>
      <c r="VWS106" s="210"/>
      <c r="VWT106" s="211"/>
      <c r="VWU106" s="209"/>
      <c r="VWW106" s="208"/>
      <c r="VXB106" s="209"/>
      <c r="VXC106" s="209"/>
      <c r="VXD106" s="209"/>
      <c r="VXE106" s="210"/>
      <c r="VXF106" s="211"/>
      <c r="VXG106" s="209"/>
      <c r="VXI106" s="208"/>
      <c r="VXN106" s="209"/>
      <c r="VXO106" s="209"/>
      <c r="VXP106" s="209"/>
      <c r="VXQ106" s="210"/>
      <c r="VXR106" s="211"/>
      <c r="VXS106" s="209"/>
      <c r="VXU106" s="208"/>
      <c r="VXZ106" s="209"/>
      <c r="VYA106" s="209"/>
      <c r="VYB106" s="209"/>
      <c r="VYC106" s="210"/>
      <c r="VYD106" s="211"/>
      <c r="VYE106" s="209"/>
      <c r="VYG106" s="208"/>
      <c r="VYL106" s="209"/>
      <c r="VYM106" s="209"/>
      <c r="VYN106" s="209"/>
      <c r="VYO106" s="210"/>
      <c r="VYP106" s="211"/>
      <c r="VYQ106" s="209"/>
      <c r="VYS106" s="208"/>
      <c r="VYX106" s="209"/>
      <c r="VYY106" s="209"/>
      <c r="VYZ106" s="209"/>
      <c r="VZA106" s="210"/>
      <c r="VZB106" s="211"/>
      <c r="VZC106" s="209"/>
      <c r="VZE106" s="208"/>
      <c r="VZJ106" s="209"/>
      <c r="VZK106" s="209"/>
      <c r="VZL106" s="209"/>
      <c r="VZM106" s="210"/>
      <c r="VZN106" s="211"/>
      <c r="VZO106" s="209"/>
      <c r="VZQ106" s="208"/>
      <c r="VZV106" s="209"/>
      <c r="VZW106" s="209"/>
      <c r="VZX106" s="209"/>
      <c r="VZY106" s="210"/>
      <c r="VZZ106" s="211"/>
      <c r="WAA106" s="209"/>
      <c r="WAC106" s="208"/>
      <c r="WAH106" s="209"/>
      <c r="WAI106" s="209"/>
      <c r="WAJ106" s="209"/>
      <c r="WAK106" s="210"/>
      <c r="WAL106" s="211"/>
      <c r="WAM106" s="209"/>
      <c r="WAO106" s="208"/>
      <c r="WAT106" s="209"/>
      <c r="WAU106" s="209"/>
      <c r="WAV106" s="209"/>
      <c r="WAW106" s="210"/>
      <c r="WAX106" s="211"/>
      <c r="WAY106" s="209"/>
      <c r="WBA106" s="208"/>
      <c r="WBF106" s="209"/>
      <c r="WBG106" s="209"/>
      <c r="WBH106" s="209"/>
      <c r="WBI106" s="210"/>
      <c r="WBJ106" s="211"/>
      <c r="WBK106" s="209"/>
      <c r="WBM106" s="208"/>
      <c r="WBR106" s="209"/>
      <c r="WBS106" s="209"/>
      <c r="WBT106" s="209"/>
      <c r="WBU106" s="210"/>
      <c r="WBV106" s="211"/>
      <c r="WBW106" s="209"/>
      <c r="WBY106" s="208"/>
      <c r="WCD106" s="209"/>
      <c r="WCE106" s="209"/>
      <c r="WCF106" s="209"/>
      <c r="WCG106" s="210"/>
      <c r="WCH106" s="211"/>
      <c r="WCI106" s="209"/>
      <c r="WCK106" s="208"/>
      <c r="WCP106" s="209"/>
      <c r="WCQ106" s="209"/>
      <c r="WCR106" s="209"/>
      <c r="WCS106" s="210"/>
      <c r="WCT106" s="211"/>
      <c r="WCU106" s="209"/>
      <c r="WCW106" s="208"/>
      <c r="WDB106" s="209"/>
      <c r="WDC106" s="209"/>
      <c r="WDD106" s="209"/>
      <c r="WDE106" s="210"/>
      <c r="WDF106" s="211"/>
      <c r="WDG106" s="209"/>
      <c r="WDI106" s="208"/>
      <c r="WDN106" s="209"/>
      <c r="WDO106" s="209"/>
      <c r="WDP106" s="209"/>
      <c r="WDQ106" s="210"/>
      <c r="WDR106" s="211"/>
      <c r="WDS106" s="209"/>
      <c r="WDU106" s="208"/>
      <c r="WDZ106" s="209"/>
      <c r="WEA106" s="209"/>
      <c r="WEB106" s="209"/>
      <c r="WEC106" s="210"/>
      <c r="WED106" s="211"/>
      <c r="WEE106" s="209"/>
      <c r="WEG106" s="208"/>
      <c r="WEL106" s="209"/>
      <c r="WEM106" s="209"/>
      <c r="WEN106" s="209"/>
      <c r="WEO106" s="210"/>
      <c r="WEP106" s="211"/>
      <c r="WEQ106" s="209"/>
      <c r="WES106" s="208"/>
      <c r="WEX106" s="209"/>
      <c r="WEY106" s="209"/>
      <c r="WEZ106" s="209"/>
      <c r="WFA106" s="210"/>
      <c r="WFB106" s="211"/>
      <c r="WFC106" s="209"/>
      <c r="WFE106" s="208"/>
      <c r="WFJ106" s="209"/>
      <c r="WFK106" s="209"/>
      <c r="WFL106" s="209"/>
      <c r="WFM106" s="210"/>
      <c r="WFN106" s="211"/>
      <c r="WFO106" s="209"/>
      <c r="WFQ106" s="208"/>
      <c r="WFV106" s="209"/>
      <c r="WFW106" s="209"/>
      <c r="WFX106" s="209"/>
      <c r="WFY106" s="210"/>
      <c r="WFZ106" s="211"/>
      <c r="WGA106" s="209"/>
      <c r="WGC106" s="208"/>
      <c r="WGH106" s="209"/>
      <c r="WGI106" s="209"/>
      <c r="WGJ106" s="209"/>
      <c r="WGK106" s="210"/>
      <c r="WGL106" s="211"/>
      <c r="WGM106" s="209"/>
      <c r="WGO106" s="208"/>
      <c r="WGT106" s="209"/>
      <c r="WGU106" s="209"/>
      <c r="WGV106" s="209"/>
      <c r="WGW106" s="210"/>
      <c r="WGX106" s="211"/>
      <c r="WGY106" s="209"/>
      <c r="WHA106" s="208"/>
      <c r="WHF106" s="209"/>
      <c r="WHG106" s="209"/>
      <c r="WHH106" s="209"/>
      <c r="WHI106" s="210"/>
      <c r="WHJ106" s="211"/>
      <c r="WHK106" s="209"/>
      <c r="WHM106" s="208"/>
      <c r="WHR106" s="209"/>
      <c r="WHS106" s="209"/>
      <c r="WHT106" s="209"/>
      <c r="WHU106" s="210"/>
      <c r="WHV106" s="211"/>
      <c r="WHW106" s="209"/>
      <c r="WHY106" s="208"/>
      <c r="WID106" s="209"/>
      <c r="WIE106" s="209"/>
      <c r="WIF106" s="209"/>
      <c r="WIG106" s="210"/>
      <c r="WIH106" s="211"/>
      <c r="WII106" s="209"/>
      <c r="WIK106" s="208"/>
      <c r="WIP106" s="209"/>
      <c r="WIQ106" s="209"/>
      <c r="WIR106" s="209"/>
      <c r="WIS106" s="210"/>
      <c r="WIT106" s="211"/>
      <c r="WIU106" s="209"/>
      <c r="WIW106" s="208"/>
      <c r="WJB106" s="209"/>
      <c r="WJC106" s="209"/>
      <c r="WJD106" s="209"/>
      <c r="WJE106" s="210"/>
      <c r="WJF106" s="211"/>
      <c r="WJG106" s="209"/>
      <c r="WJI106" s="208"/>
      <c r="WJN106" s="209"/>
      <c r="WJO106" s="209"/>
      <c r="WJP106" s="209"/>
      <c r="WJQ106" s="210"/>
      <c r="WJR106" s="211"/>
      <c r="WJS106" s="209"/>
      <c r="WJU106" s="208"/>
      <c r="WJZ106" s="209"/>
      <c r="WKA106" s="209"/>
      <c r="WKB106" s="209"/>
      <c r="WKC106" s="210"/>
      <c r="WKD106" s="211"/>
      <c r="WKE106" s="209"/>
      <c r="WKG106" s="208"/>
      <c r="WKL106" s="209"/>
      <c r="WKM106" s="209"/>
      <c r="WKN106" s="209"/>
      <c r="WKO106" s="210"/>
      <c r="WKP106" s="211"/>
      <c r="WKQ106" s="209"/>
      <c r="WKS106" s="208"/>
      <c r="WKX106" s="209"/>
      <c r="WKY106" s="209"/>
      <c r="WKZ106" s="209"/>
      <c r="WLA106" s="210"/>
      <c r="WLB106" s="211"/>
      <c r="WLC106" s="209"/>
      <c r="WLE106" s="208"/>
      <c r="WLJ106" s="209"/>
      <c r="WLK106" s="209"/>
      <c r="WLL106" s="209"/>
      <c r="WLM106" s="210"/>
      <c r="WLN106" s="211"/>
      <c r="WLO106" s="209"/>
      <c r="WLQ106" s="208"/>
      <c r="WLV106" s="209"/>
      <c r="WLW106" s="209"/>
      <c r="WLX106" s="209"/>
      <c r="WLY106" s="210"/>
      <c r="WLZ106" s="211"/>
      <c r="WMA106" s="209"/>
      <c r="WMC106" s="208"/>
      <c r="WMH106" s="209"/>
      <c r="WMI106" s="209"/>
      <c r="WMJ106" s="209"/>
      <c r="WMK106" s="210"/>
      <c r="WML106" s="211"/>
      <c r="WMM106" s="209"/>
      <c r="WMO106" s="208"/>
      <c r="WMT106" s="209"/>
      <c r="WMU106" s="209"/>
      <c r="WMV106" s="209"/>
      <c r="WMW106" s="210"/>
      <c r="WMX106" s="211"/>
      <c r="WMY106" s="209"/>
      <c r="WNA106" s="208"/>
      <c r="WNF106" s="209"/>
      <c r="WNG106" s="209"/>
      <c r="WNH106" s="209"/>
      <c r="WNI106" s="210"/>
      <c r="WNJ106" s="211"/>
      <c r="WNK106" s="209"/>
      <c r="WNM106" s="208"/>
      <c r="WNR106" s="209"/>
      <c r="WNS106" s="209"/>
      <c r="WNT106" s="209"/>
      <c r="WNU106" s="210"/>
      <c r="WNV106" s="211"/>
      <c r="WNW106" s="209"/>
      <c r="WNY106" s="208"/>
      <c r="WOD106" s="209"/>
      <c r="WOE106" s="209"/>
      <c r="WOF106" s="209"/>
      <c r="WOG106" s="210"/>
      <c r="WOH106" s="211"/>
      <c r="WOI106" s="209"/>
      <c r="WOK106" s="208"/>
      <c r="WOP106" s="209"/>
      <c r="WOQ106" s="209"/>
      <c r="WOR106" s="209"/>
      <c r="WOS106" s="210"/>
      <c r="WOT106" s="211"/>
      <c r="WOU106" s="209"/>
      <c r="WOW106" s="208"/>
      <c r="WPB106" s="209"/>
      <c r="WPC106" s="209"/>
      <c r="WPD106" s="209"/>
      <c r="WPE106" s="210"/>
      <c r="WPF106" s="211"/>
      <c r="WPG106" s="209"/>
      <c r="WPI106" s="208"/>
      <c r="WPN106" s="209"/>
      <c r="WPO106" s="209"/>
      <c r="WPP106" s="209"/>
      <c r="WPQ106" s="210"/>
      <c r="WPR106" s="211"/>
      <c r="WPS106" s="209"/>
      <c r="WPU106" s="208"/>
      <c r="WPZ106" s="209"/>
      <c r="WQA106" s="209"/>
      <c r="WQB106" s="209"/>
      <c r="WQC106" s="210"/>
      <c r="WQD106" s="211"/>
      <c r="WQE106" s="209"/>
      <c r="WQG106" s="208"/>
      <c r="WQL106" s="209"/>
      <c r="WQM106" s="209"/>
      <c r="WQN106" s="209"/>
      <c r="WQO106" s="210"/>
      <c r="WQP106" s="211"/>
      <c r="WQQ106" s="209"/>
      <c r="WQS106" s="208"/>
      <c r="WQX106" s="209"/>
      <c r="WQY106" s="209"/>
      <c r="WQZ106" s="209"/>
      <c r="WRA106" s="210"/>
      <c r="WRB106" s="211"/>
      <c r="WRC106" s="209"/>
      <c r="WRE106" s="208"/>
      <c r="WRJ106" s="209"/>
      <c r="WRK106" s="209"/>
      <c r="WRL106" s="209"/>
      <c r="WRM106" s="210"/>
      <c r="WRN106" s="211"/>
      <c r="WRO106" s="209"/>
      <c r="WRQ106" s="208"/>
      <c r="WRV106" s="209"/>
      <c r="WRW106" s="209"/>
      <c r="WRX106" s="209"/>
      <c r="WRY106" s="210"/>
      <c r="WRZ106" s="211"/>
      <c r="WSA106" s="209"/>
      <c r="WSC106" s="208"/>
      <c r="WSH106" s="209"/>
      <c r="WSI106" s="209"/>
      <c r="WSJ106" s="209"/>
      <c r="WSK106" s="210"/>
      <c r="WSL106" s="211"/>
      <c r="WSM106" s="209"/>
      <c r="WSO106" s="208"/>
      <c r="WST106" s="209"/>
      <c r="WSU106" s="209"/>
      <c r="WSV106" s="209"/>
      <c r="WSW106" s="210"/>
      <c r="WSX106" s="211"/>
      <c r="WSY106" s="209"/>
      <c r="WTA106" s="208"/>
      <c r="WTF106" s="209"/>
      <c r="WTG106" s="209"/>
      <c r="WTH106" s="209"/>
      <c r="WTI106" s="210"/>
      <c r="WTJ106" s="211"/>
      <c r="WTK106" s="209"/>
      <c r="WTM106" s="208"/>
      <c r="WTR106" s="209"/>
      <c r="WTS106" s="209"/>
      <c r="WTT106" s="209"/>
      <c r="WTU106" s="210"/>
      <c r="WTV106" s="211"/>
      <c r="WTW106" s="209"/>
      <c r="WTY106" s="208"/>
      <c r="WUD106" s="209"/>
      <c r="WUE106" s="209"/>
      <c r="WUF106" s="209"/>
      <c r="WUG106" s="210"/>
      <c r="WUH106" s="211"/>
      <c r="WUI106" s="209"/>
      <c r="WUK106" s="208"/>
      <c r="WUP106" s="209"/>
      <c r="WUQ106" s="209"/>
      <c r="WUR106" s="209"/>
      <c r="WUS106" s="210"/>
      <c r="WUT106" s="211"/>
      <c r="WUU106" s="209"/>
      <c r="WUW106" s="208"/>
      <c r="WVB106" s="209"/>
      <c r="WVC106" s="209"/>
      <c r="WVD106" s="209"/>
      <c r="WVE106" s="210"/>
      <c r="WVF106" s="211"/>
      <c r="WVG106" s="209"/>
      <c r="WVI106" s="208"/>
      <c r="WVN106" s="209"/>
      <c r="WVO106" s="209"/>
      <c r="WVP106" s="209"/>
      <c r="WVQ106" s="210"/>
      <c r="WVR106" s="211"/>
      <c r="WVS106" s="209"/>
      <c r="WVU106" s="208"/>
      <c r="WVZ106" s="209"/>
      <c r="WWA106" s="209"/>
      <c r="WWB106" s="209"/>
      <c r="WWC106" s="210"/>
      <c r="WWD106" s="211"/>
      <c r="WWE106" s="209"/>
      <c r="WWG106" s="208"/>
      <c r="WWL106" s="209"/>
      <c r="WWM106" s="209"/>
      <c r="WWN106" s="209"/>
      <c r="WWO106" s="210"/>
      <c r="WWP106" s="211"/>
      <c r="WWQ106" s="209"/>
      <c r="WWS106" s="208"/>
      <c r="WWX106" s="209"/>
      <c r="WWY106" s="209"/>
      <c r="WWZ106" s="209"/>
      <c r="WXA106" s="210"/>
      <c r="WXB106" s="211"/>
      <c r="WXC106" s="209"/>
      <c r="WXE106" s="208"/>
      <c r="WXJ106" s="209"/>
      <c r="WXK106" s="209"/>
      <c r="WXL106" s="209"/>
      <c r="WXM106" s="210"/>
      <c r="WXN106" s="211"/>
      <c r="WXO106" s="209"/>
      <c r="WXQ106" s="208"/>
      <c r="WXV106" s="209"/>
      <c r="WXW106" s="209"/>
      <c r="WXX106" s="209"/>
      <c r="WXY106" s="210"/>
      <c r="WXZ106" s="211"/>
      <c r="WYA106" s="209"/>
      <c r="WYC106" s="208"/>
      <c r="WYH106" s="209"/>
      <c r="WYI106" s="209"/>
      <c r="WYJ106" s="209"/>
      <c r="WYK106" s="210"/>
      <c r="WYL106" s="211"/>
      <c r="WYM106" s="209"/>
      <c r="WYO106" s="208"/>
      <c r="WYT106" s="209"/>
      <c r="WYU106" s="209"/>
      <c r="WYV106" s="209"/>
      <c r="WYW106" s="210"/>
      <c r="WYX106" s="211"/>
      <c r="WYY106" s="209"/>
      <c r="WZA106" s="208"/>
      <c r="WZF106" s="209"/>
      <c r="WZG106" s="209"/>
      <c r="WZH106" s="209"/>
      <c r="WZI106" s="210"/>
      <c r="WZJ106" s="211"/>
      <c r="WZK106" s="209"/>
      <c r="WZM106" s="208"/>
      <c r="WZR106" s="209"/>
      <c r="WZS106" s="209"/>
      <c r="WZT106" s="209"/>
      <c r="WZU106" s="210"/>
      <c r="WZV106" s="211"/>
      <c r="WZW106" s="209"/>
      <c r="WZY106" s="208"/>
      <c r="XAD106" s="209"/>
      <c r="XAE106" s="209"/>
      <c r="XAF106" s="209"/>
      <c r="XAG106" s="210"/>
      <c r="XAH106" s="211"/>
      <c r="XAI106" s="209"/>
      <c r="XAK106" s="208"/>
      <c r="XAP106" s="209"/>
      <c r="XAQ106" s="209"/>
      <c r="XAR106" s="209"/>
      <c r="XAS106" s="210"/>
      <c r="XAT106" s="211"/>
      <c r="XAU106" s="209"/>
      <c r="XAW106" s="208"/>
      <c r="XBB106" s="209"/>
      <c r="XBC106" s="209"/>
      <c r="XBD106" s="209"/>
      <c r="XBE106" s="210"/>
      <c r="XBF106" s="211"/>
      <c r="XBG106" s="209"/>
      <c r="XBI106" s="208"/>
      <c r="XBN106" s="209"/>
      <c r="XBO106" s="209"/>
      <c r="XBP106" s="209"/>
      <c r="XBQ106" s="210"/>
      <c r="XBR106" s="211"/>
      <c r="XBS106" s="209"/>
      <c r="XBU106" s="208"/>
      <c r="XBZ106" s="209"/>
      <c r="XCA106" s="209"/>
      <c r="XCB106" s="209"/>
      <c r="XCC106" s="210"/>
      <c r="XCD106" s="211"/>
      <c r="XCE106" s="209"/>
      <c r="XCG106" s="208"/>
      <c r="XCL106" s="209"/>
      <c r="XCM106" s="209"/>
      <c r="XCN106" s="209"/>
      <c r="XCO106" s="210"/>
      <c r="XCP106" s="211"/>
      <c r="XCQ106" s="209"/>
      <c r="XCS106" s="208"/>
      <c r="XCX106" s="209"/>
      <c r="XCY106" s="209"/>
      <c r="XCZ106" s="209"/>
      <c r="XDA106" s="210"/>
      <c r="XDB106" s="211"/>
      <c r="XDC106" s="209"/>
      <c r="XDE106" s="208"/>
      <c r="XDJ106" s="209"/>
      <c r="XDK106" s="209"/>
      <c r="XDL106" s="209"/>
      <c r="XDM106" s="210"/>
      <c r="XDN106" s="211"/>
      <c r="XDO106" s="209"/>
      <c r="XDQ106" s="208"/>
      <c r="XDV106" s="209"/>
      <c r="XDW106" s="209"/>
      <c r="XDX106" s="209"/>
      <c r="XDY106" s="210"/>
      <c r="XDZ106" s="211"/>
      <c r="XEA106" s="209"/>
      <c r="XEC106" s="208"/>
      <c r="XEH106" s="209"/>
      <c r="XEI106" s="209"/>
      <c r="XEJ106" s="209"/>
      <c r="XEK106" s="210"/>
      <c r="XEL106" s="211"/>
      <c r="XEM106" s="209"/>
      <c r="XEO106" s="208"/>
      <c r="XET106" s="209"/>
      <c r="XEU106" s="209"/>
      <c r="XEV106" s="209"/>
      <c r="XEW106" s="210"/>
      <c r="XEX106" s="211"/>
      <c r="XEY106" s="209"/>
      <c r="XFA106" s="208"/>
    </row>
    <row r="107" spans="1:1021 1026:3071 3073:4093 4098:6143 6145:7165 7170:9215 9217:10237 10242:12287 12289:13309 13314:15359 15361:16381" ht="63.75">
      <c r="A107" s="191">
        <v>60</v>
      </c>
      <c r="B107" s="192" t="s">
        <v>14729</v>
      </c>
      <c r="C107" s="192" t="s">
        <v>14774</v>
      </c>
      <c r="D107" s="192" t="s">
        <v>14775</v>
      </c>
      <c r="E107" s="207" t="s">
        <v>14776</v>
      </c>
      <c r="F107" s="193">
        <v>44.42</v>
      </c>
      <c r="G107" s="193"/>
      <c r="H107" s="193">
        <v>29.54</v>
      </c>
      <c r="I107" s="194"/>
      <c r="J107" s="195">
        <v>11.78</v>
      </c>
      <c r="K107" s="193">
        <v>17.760000000000002</v>
      </c>
      <c r="L107" s="237" t="s">
        <v>14838</v>
      </c>
    </row>
    <row r="108" spans="1:1021 1026:3071 3073:4093 4098:6143 6145:7165 7170:9215 9217:10237 10242:12287 12289:13309 13314:15359 15361:16381">
      <c r="A108" s="185">
        <v>61</v>
      </c>
      <c r="B108" s="186" t="s">
        <v>14742</v>
      </c>
      <c r="C108" s="186" t="s">
        <v>14777</v>
      </c>
      <c r="D108" s="186" t="s">
        <v>14778</v>
      </c>
      <c r="E108" s="186" t="s">
        <v>14679</v>
      </c>
      <c r="F108" s="187">
        <v>37.270000000000003</v>
      </c>
      <c r="G108" s="187"/>
      <c r="H108" s="187">
        <v>29.29</v>
      </c>
      <c r="I108" s="202"/>
      <c r="J108" s="203"/>
      <c r="K108" s="187"/>
      <c r="L108" s="190"/>
    </row>
    <row r="109" spans="1:1021 1026:3071 3073:4093 4098:6143 6145:7165 7170:9215 9217:10237 10242:12287 12289:13309 13314:15359 15361:16381" ht="25.5">
      <c r="A109" s="191">
        <v>62</v>
      </c>
      <c r="B109" s="192" t="s">
        <v>14660</v>
      </c>
      <c r="C109" s="192" t="s">
        <v>14636</v>
      </c>
      <c r="D109" s="207" t="s">
        <v>14779</v>
      </c>
      <c r="E109" s="192" t="s">
        <v>14660</v>
      </c>
      <c r="F109" s="193">
        <v>44.5</v>
      </c>
      <c r="G109" s="193"/>
      <c r="H109" s="193"/>
      <c r="I109" s="194">
        <v>0.03</v>
      </c>
      <c r="J109" s="195">
        <v>30.55</v>
      </c>
      <c r="K109" s="193"/>
      <c r="L109" s="196"/>
    </row>
    <row r="110" spans="1:1021 1026:3071 3073:4093 4098:6143 6145:7165 7170:9215 9217:10237 10242:12287 12289:13309 13314:15359 15361:16381" ht="25.5">
      <c r="A110" s="185">
        <v>63</v>
      </c>
      <c r="B110" s="186" t="s">
        <v>14729</v>
      </c>
      <c r="C110" s="186" t="s">
        <v>14780</v>
      </c>
      <c r="D110" s="186" t="s">
        <v>14781</v>
      </c>
      <c r="E110" s="204" t="s">
        <v>14782</v>
      </c>
      <c r="F110" s="187">
        <v>48.26</v>
      </c>
      <c r="G110" s="187"/>
      <c r="H110" s="187">
        <v>28.15</v>
      </c>
      <c r="I110" s="202"/>
      <c r="J110" s="203">
        <v>17.88</v>
      </c>
      <c r="K110" s="187">
        <v>10.27</v>
      </c>
      <c r="L110" s="190" t="s">
        <v>14839</v>
      </c>
    </row>
    <row r="111" spans="1:1021 1026:3071 3073:4093 4098:6143 6145:7165 7170:9215 9217:10237 10242:12287 12289:13309 13314:15359 15361:16381">
      <c r="A111" s="191">
        <v>64</v>
      </c>
      <c r="B111" s="192" t="s">
        <v>14742</v>
      </c>
      <c r="C111" s="192" t="s">
        <v>14762</v>
      </c>
      <c r="D111" s="192" t="s">
        <v>14766</v>
      </c>
      <c r="E111" s="192" t="s">
        <v>14679</v>
      </c>
      <c r="F111" s="193">
        <v>32.78</v>
      </c>
      <c r="G111" s="193"/>
      <c r="H111" s="193">
        <v>25.72</v>
      </c>
      <c r="I111" s="194"/>
      <c r="J111" s="195"/>
      <c r="K111" s="193"/>
      <c r="L111" s="196"/>
    </row>
    <row r="112" spans="1:1021 1026:3071 3073:4093 4098:6143 6145:7165 7170:9215 9217:10237 10242:12287 12289:13309 13314:15359 15361:16381">
      <c r="A112" s="185">
        <v>65</v>
      </c>
      <c r="B112" s="186" t="s">
        <v>14742</v>
      </c>
      <c r="C112" s="186" t="s">
        <v>14783</v>
      </c>
      <c r="D112" s="186" t="s">
        <v>14784</v>
      </c>
      <c r="E112" s="186" t="s">
        <v>14679</v>
      </c>
      <c r="F112" s="187">
        <v>36.85</v>
      </c>
      <c r="G112" s="187"/>
      <c r="H112" s="187">
        <v>28.72</v>
      </c>
      <c r="I112" s="202"/>
      <c r="J112" s="203"/>
      <c r="K112" s="187"/>
      <c r="L112" s="190"/>
    </row>
    <row r="113" spans="1:12">
      <c r="A113" s="191">
        <v>66</v>
      </c>
      <c r="B113" s="192" t="s">
        <v>14660</v>
      </c>
      <c r="C113" s="192" t="s">
        <v>14785</v>
      </c>
      <c r="D113" s="192" t="s">
        <v>14756</v>
      </c>
      <c r="E113" s="192" t="s">
        <v>14786</v>
      </c>
      <c r="F113" s="193">
        <v>45</v>
      </c>
      <c r="G113" s="193"/>
      <c r="H113" s="193"/>
      <c r="I113" s="194">
        <v>0.03</v>
      </c>
      <c r="J113" s="195">
        <v>29.77</v>
      </c>
      <c r="K113" s="193"/>
      <c r="L113" s="196"/>
    </row>
    <row r="114" spans="1:12">
      <c r="A114" s="185">
        <v>67</v>
      </c>
      <c r="B114" s="186" t="s">
        <v>14653</v>
      </c>
      <c r="C114" s="186" t="s">
        <v>14744</v>
      </c>
      <c r="D114" s="186" t="s">
        <v>14787</v>
      </c>
      <c r="E114" s="186" t="s">
        <v>14675</v>
      </c>
      <c r="F114" s="187">
        <v>47.64</v>
      </c>
      <c r="G114" s="187"/>
      <c r="H114" s="187">
        <v>35.61</v>
      </c>
      <c r="I114" s="202"/>
      <c r="J114" s="203"/>
      <c r="K114" s="187">
        <v>2.5</v>
      </c>
      <c r="L114" s="190" t="s">
        <v>14827</v>
      </c>
    </row>
    <row r="115" spans="1:12">
      <c r="A115" s="185"/>
      <c r="B115" s="186" t="s">
        <v>14653</v>
      </c>
      <c r="C115" s="186" t="s">
        <v>14744</v>
      </c>
      <c r="D115" s="186" t="s">
        <v>14787</v>
      </c>
      <c r="E115" s="186" t="s">
        <v>14788</v>
      </c>
      <c r="F115" s="187">
        <v>43.14</v>
      </c>
      <c r="G115" s="187"/>
      <c r="H115" s="187">
        <v>35.61</v>
      </c>
      <c r="I115" s="202"/>
      <c r="J115" s="203"/>
      <c r="K115" s="187"/>
      <c r="L115" s="190" t="s">
        <v>14829</v>
      </c>
    </row>
    <row r="116" spans="1:12">
      <c r="A116" s="185"/>
      <c r="B116" s="186" t="s">
        <v>14653</v>
      </c>
      <c r="C116" s="186" t="s">
        <v>14744</v>
      </c>
      <c r="D116" s="186" t="s">
        <v>14787</v>
      </c>
      <c r="E116" s="186" t="s">
        <v>14789</v>
      </c>
      <c r="F116" s="187">
        <v>42.34</v>
      </c>
      <c r="G116" s="187"/>
      <c r="H116" s="187">
        <v>35.61</v>
      </c>
      <c r="I116" s="202"/>
      <c r="J116" s="203"/>
      <c r="K116" s="187"/>
      <c r="L116" s="190"/>
    </row>
    <row r="117" spans="1:12">
      <c r="A117" s="185"/>
      <c r="B117" s="186" t="s">
        <v>14653</v>
      </c>
      <c r="C117" s="186" t="s">
        <v>14744</v>
      </c>
      <c r="D117" s="186" t="s">
        <v>14787</v>
      </c>
      <c r="E117" s="186" t="s">
        <v>14790</v>
      </c>
      <c r="F117" s="187">
        <v>39.64</v>
      </c>
      <c r="G117" s="187"/>
      <c r="H117" s="187">
        <v>35.61</v>
      </c>
      <c r="I117" s="202"/>
      <c r="J117" s="203"/>
      <c r="K117" s="187"/>
      <c r="L117" s="190"/>
    </row>
    <row r="118" spans="1:12">
      <c r="A118" s="191">
        <v>68</v>
      </c>
      <c r="B118" s="192" t="s">
        <v>14653</v>
      </c>
      <c r="C118" s="192" t="s">
        <v>14791</v>
      </c>
      <c r="D118" s="192" t="s">
        <v>14666</v>
      </c>
      <c r="E118" s="192" t="s">
        <v>14675</v>
      </c>
      <c r="F118" s="193">
        <v>51.71</v>
      </c>
      <c r="G118" s="193"/>
      <c r="H118" s="193">
        <v>32.950000000000003</v>
      </c>
      <c r="I118" s="194"/>
      <c r="J118" s="195"/>
      <c r="K118" s="193"/>
      <c r="L118" s="196"/>
    </row>
    <row r="119" spans="1:12">
      <c r="A119" s="191"/>
      <c r="B119" s="192" t="s">
        <v>14653</v>
      </c>
      <c r="C119" s="192" t="s">
        <v>14791</v>
      </c>
      <c r="D119" s="192" t="s">
        <v>14666</v>
      </c>
      <c r="E119" s="192" t="s">
        <v>14788</v>
      </c>
      <c r="F119" s="193">
        <v>49.31</v>
      </c>
      <c r="G119" s="193"/>
      <c r="H119" s="193">
        <v>32.950000000000003</v>
      </c>
      <c r="I119" s="194"/>
      <c r="J119" s="195"/>
      <c r="K119" s="193"/>
      <c r="L119" s="196"/>
    </row>
    <row r="120" spans="1:12">
      <c r="A120" s="191"/>
      <c r="B120" s="192" t="s">
        <v>14653</v>
      </c>
      <c r="C120" s="192" t="s">
        <v>14791</v>
      </c>
      <c r="D120" s="192" t="s">
        <v>14666</v>
      </c>
      <c r="E120" s="192" t="s">
        <v>14789</v>
      </c>
      <c r="F120" s="193">
        <v>48.85</v>
      </c>
      <c r="G120" s="193"/>
      <c r="H120" s="193">
        <v>32.950000000000003</v>
      </c>
      <c r="I120" s="194"/>
      <c r="J120" s="195"/>
      <c r="K120" s="193"/>
      <c r="L120" s="196"/>
    </row>
    <row r="121" spans="1:12">
      <c r="A121" s="191"/>
      <c r="B121" s="192" t="s">
        <v>14653</v>
      </c>
      <c r="C121" s="192" t="s">
        <v>14791</v>
      </c>
      <c r="D121" s="192" t="s">
        <v>14666</v>
      </c>
      <c r="E121" s="192" t="s">
        <v>14790</v>
      </c>
      <c r="F121" s="193">
        <v>46.54</v>
      </c>
      <c r="G121" s="193"/>
      <c r="H121" s="193">
        <v>32.950000000000003</v>
      </c>
      <c r="I121" s="194"/>
      <c r="J121" s="195"/>
      <c r="K121" s="193"/>
      <c r="L121" s="196"/>
    </row>
    <row r="122" spans="1:12">
      <c r="A122" s="185">
        <v>69</v>
      </c>
      <c r="B122" s="186" t="s">
        <v>14650</v>
      </c>
      <c r="C122" s="186" t="s">
        <v>14792</v>
      </c>
      <c r="D122" s="186" t="s">
        <v>14793</v>
      </c>
      <c r="E122" s="186" t="s">
        <v>14650</v>
      </c>
      <c r="F122" s="187">
        <v>36.76</v>
      </c>
      <c r="G122" s="187"/>
      <c r="H122" s="187">
        <v>34.119999999999997</v>
      </c>
      <c r="I122" s="202"/>
      <c r="J122" s="203"/>
      <c r="K122" s="187"/>
      <c r="L122" s="190"/>
    </row>
    <row r="123" spans="1:12">
      <c r="A123" s="191">
        <v>70</v>
      </c>
      <c r="B123" s="192" t="s">
        <v>14660</v>
      </c>
      <c r="C123" s="192" t="s">
        <v>14794</v>
      </c>
      <c r="D123" s="192" t="s">
        <v>14795</v>
      </c>
      <c r="E123" s="192" t="s">
        <v>14796</v>
      </c>
      <c r="F123" s="193">
        <v>43.4</v>
      </c>
      <c r="G123" s="193"/>
      <c r="H123" s="193"/>
      <c r="I123" s="194">
        <v>0.03</v>
      </c>
      <c r="J123" s="195">
        <v>22.57</v>
      </c>
      <c r="K123" s="193">
        <v>7.85</v>
      </c>
      <c r="L123" s="196"/>
    </row>
    <row r="124" spans="1:12">
      <c r="A124" s="185">
        <v>71</v>
      </c>
      <c r="B124" s="186" t="s">
        <v>14650</v>
      </c>
      <c r="C124" s="186" t="s">
        <v>14797</v>
      </c>
      <c r="D124" s="186" t="s">
        <v>14793</v>
      </c>
      <c r="E124" s="186" t="s">
        <v>14650</v>
      </c>
      <c r="F124" s="187">
        <v>35.75</v>
      </c>
      <c r="G124" s="187"/>
      <c r="H124" s="187">
        <v>32.65</v>
      </c>
      <c r="I124" s="202"/>
      <c r="J124" s="203"/>
      <c r="K124" s="187"/>
      <c r="L124" s="190"/>
    </row>
    <row r="125" spans="1:12">
      <c r="A125" s="191">
        <v>72</v>
      </c>
      <c r="B125" s="192" t="s">
        <v>14677</v>
      </c>
      <c r="C125" s="192" t="s">
        <v>14798</v>
      </c>
      <c r="D125" s="192" t="s">
        <v>14799</v>
      </c>
      <c r="E125" s="192" t="s">
        <v>14679</v>
      </c>
      <c r="F125" s="193">
        <v>31.39</v>
      </c>
      <c r="G125" s="193"/>
      <c r="H125" s="193">
        <v>27.77</v>
      </c>
      <c r="I125" s="194"/>
      <c r="J125" s="195"/>
      <c r="K125" s="193"/>
      <c r="L125" s="196"/>
    </row>
    <row r="126" spans="1:12">
      <c r="A126" s="191"/>
      <c r="B126" s="192" t="s">
        <v>14677</v>
      </c>
      <c r="C126" s="192" t="s">
        <v>14798</v>
      </c>
      <c r="D126" s="192" t="s">
        <v>14799</v>
      </c>
      <c r="E126" s="192" t="s">
        <v>14681</v>
      </c>
      <c r="F126" s="193">
        <v>31.44</v>
      </c>
      <c r="G126" s="193"/>
      <c r="H126" s="193">
        <v>27.77</v>
      </c>
      <c r="I126" s="194"/>
      <c r="J126" s="195"/>
      <c r="K126" s="193"/>
      <c r="L126" s="196"/>
    </row>
    <row r="127" spans="1:12">
      <c r="A127" s="191"/>
      <c r="B127" s="192" t="s">
        <v>14677</v>
      </c>
      <c r="C127" s="192" t="s">
        <v>14798</v>
      </c>
      <c r="D127" s="192" t="s">
        <v>14799</v>
      </c>
      <c r="E127" s="192" t="s">
        <v>14682</v>
      </c>
      <c r="F127" s="193">
        <v>31.49</v>
      </c>
      <c r="G127" s="193"/>
      <c r="H127" s="193">
        <v>27.77</v>
      </c>
      <c r="I127" s="194"/>
      <c r="J127" s="195"/>
      <c r="K127" s="193"/>
      <c r="L127" s="196"/>
    </row>
    <row r="128" spans="1:12">
      <c r="A128" s="185">
        <v>73</v>
      </c>
      <c r="B128" s="186" t="s">
        <v>14660</v>
      </c>
      <c r="C128" s="186" t="s">
        <v>14755</v>
      </c>
      <c r="D128" s="186" t="s">
        <v>14756</v>
      </c>
      <c r="E128" s="186" t="s">
        <v>14763</v>
      </c>
      <c r="F128" s="187">
        <v>50.5</v>
      </c>
      <c r="G128" s="187"/>
      <c r="H128" s="187"/>
      <c r="I128" s="202">
        <v>0.03</v>
      </c>
      <c r="J128" s="203">
        <v>33.520000000000003</v>
      </c>
      <c r="K128" s="187"/>
      <c r="L128" s="190"/>
    </row>
    <row r="129" spans="1:12">
      <c r="A129" s="191">
        <v>74</v>
      </c>
      <c r="B129" s="192" t="s">
        <v>14660</v>
      </c>
      <c r="C129" s="192" t="s">
        <v>14800</v>
      </c>
      <c r="D129" s="192" t="s">
        <v>14799</v>
      </c>
      <c r="E129" s="192" t="s">
        <v>14786</v>
      </c>
      <c r="F129" s="193">
        <v>44.3</v>
      </c>
      <c r="G129" s="193"/>
      <c r="H129" s="193"/>
      <c r="I129" s="194">
        <v>5.5E-2</v>
      </c>
      <c r="J129" s="195">
        <v>28.26</v>
      </c>
      <c r="K129" s="193"/>
      <c r="L129" s="196"/>
    </row>
    <row r="130" spans="1:12">
      <c r="A130" s="185">
        <v>75</v>
      </c>
      <c r="B130" s="186" t="s">
        <v>14729</v>
      </c>
      <c r="C130" s="186" t="s">
        <v>14801</v>
      </c>
      <c r="D130" s="186" t="s">
        <v>14802</v>
      </c>
      <c r="E130" s="186" t="s">
        <v>14749</v>
      </c>
      <c r="F130" s="187">
        <v>42.68</v>
      </c>
      <c r="G130" s="187"/>
      <c r="H130" s="187">
        <v>27.88</v>
      </c>
      <c r="I130" s="202"/>
      <c r="J130" s="203"/>
      <c r="K130" s="187">
        <v>5.5</v>
      </c>
      <c r="L130" s="190"/>
    </row>
    <row r="131" spans="1:12">
      <c r="A131" s="191">
        <v>76</v>
      </c>
      <c r="B131" s="192" t="s">
        <v>14676</v>
      </c>
      <c r="C131" s="192" t="s">
        <v>14744</v>
      </c>
      <c r="D131" s="192" t="s">
        <v>14787</v>
      </c>
      <c r="E131" s="192" t="s">
        <v>14675</v>
      </c>
      <c r="F131" s="193">
        <v>58.38</v>
      </c>
      <c r="G131" s="193"/>
      <c r="H131" s="193">
        <v>36.03</v>
      </c>
      <c r="I131" s="194"/>
      <c r="J131" s="195"/>
      <c r="K131" s="193"/>
      <c r="L131" s="196"/>
    </row>
    <row r="132" spans="1:12">
      <c r="A132" s="191"/>
      <c r="B132" s="192" t="s">
        <v>14676</v>
      </c>
      <c r="C132" s="192" t="s">
        <v>14744</v>
      </c>
      <c r="D132" s="192" t="s">
        <v>14787</v>
      </c>
      <c r="E132" s="192" t="s">
        <v>14656</v>
      </c>
      <c r="F132" s="193">
        <v>55.38</v>
      </c>
      <c r="G132" s="193"/>
      <c r="H132" s="193">
        <v>36.03</v>
      </c>
      <c r="I132" s="194"/>
      <c r="J132" s="195"/>
      <c r="K132" s="193"/>
      <c r="L132" s="196"/>
    </row>
    <row r="133" spans="1:12">
      <c r="A133" s="191"/>
      <c r="B133" s="192" t="s">
        <v>14676</v>
      </c>
      <c r="C133" s="192" t="s">
        <v>14744</v>
      </c>
      <c r="D133" s="192" t="s">
        <v>14787</v>
      </c>
      <c r="E133" s="192" t="s">
        <v>14657</v>
      </c>
      <c r="F133" s="193">
        <v>54.68</v>
      </c>
      <c r="G133" s="193"/>
      <c r="H133" s="193">
        <v>36.03</v>
      </c>
      <c r="I133" s="194"/>
      <c r="J133" s="195"/>
      <c r="K133" s="193"/>
      <c r="L133" s="196"/>
    </row>
    <row r="134" spans="1:12">
      <c r="A134" s="191"/>
      <c r="B134" s="192" t="s">
        <v>14676</v>
      </c>
      <c r="C134" s="192" t="s">
        <v>14744</v>
      </c>
      <c r="D134" s="192" t="s">
        <v>14787</v>
      </c>
      <c r="E134" s="192" t="s">
        <v>14658</v>
      </c>
      <c r="F134" s="193">
        <v>51.81</v>
      </c>
      <c r="G134" s="193"/>
      <c r="H134" s="193">
        <v>36.03</v>
      </c>
      <c r="I134" s="194"/>
      <c r="J134" s="195"/>
      <c r="K134" s="193"/>
      <c r="L134" s="196"/>
    </row>
    <row r="135" spans="1:12">
      <c r="A135" s="185">
        <v>77</v>
      </c>
      <c r="B135" s="186" t="s">
        <v>14653</v>
      </c>
      <c r="C135" s="186" t="s">
        <v>14803</v>
      </c>
      <c r="D135" s="186" t="s">
        <v>14787</v>
      </c>
      <c r="E135" s="186" t="s">
        <v>14656</v>
      </c>
      <c r="F135" s="187">
        <v>44.23</v>
      </c>
      <c r="G135" s="187"/>
      <c r="H135" s="187">
        <v>35.450000000000003</v>
      </c>
      <c r="I135" s="202"/>
      <c r="J135" s="203"/>
      <c r="K135" s="187"/>
      <c r="L135" s="190"/>
    </row>
    <row r="136" spans="1:12">
      <c r="A136" s="185"/>
      <c r="B136" s="186" t="s">
        <v>14653</v>
      </c>
      <c r="C136" s="186" t="s">
        <v>14803</v>
      </c>
      <c r="D136" s="186" t="s">
        <v>14787</v>
      </c>
      <c r="E136" s="186" t="s">
        <v>14657</v>
      </c>
      <c r="F136" s="187">
        <v>39.14</v>
      </c>
      <c r="G136" s="187"/>
      <c r="H136" s="187">
        <v>35.450000000000003</v>
      </c>
      <c r="I136" s="202"/>
      <c r="J136" s="203"/>
      <c r="K136" s="187"/>
      <c r="L136" s="190"/>
    </row>
    <row r="137" spans="1:12">
      <c r="A137" s="185"/>
      <c r="B137" s="186" t="s">
        <v>14653</v>
      </c>
      <c r="C137" s="186" t="s">
        <v>14803</v>
      </c>
      <c r="D137" s="186" t="s">
        <v>14787</v>
      </c>
      <c r="E137" s="186" t="s">
        <v>14804</v>
      </c>
      <c r="F137" s="187">
        <v>47.48</v>
      </c>
      <c r="G137" s="187"/>
      <c r="H137" s="187">
        <v>35.450000000000003</v>
      </c>
      <c r="I137" s="202"/>
      <c r="J137" s="203"/>
      <c r="K137" s="187"/>
      <c r="L137" s="190"/>
    </row>
    <row r="138" spans="1:12">
      <c r="A138" s="185"/>
      <c r="B138" s="186" t="s">
        <v>14653</v>
      </c>
      <c r="C138" s="186" t="s">
        <v>14803</v>
      </c>
      <c r="D138" s="186" t="s">
        <v>14787</v>
      </c>
      <c r="E138" s="186" t="s">
        <v>14805</v>
      </c>
      <c r="F138" s="187">
        <v>48.48</v>
      </c>
      <c r="G138" s="187"/>
      <c r="H138" s="187">
        <v>35.450000000000003</v>
      </c>
      <c r="I138" s="202"/>
      <c r="J138" s="203"/>
      <c r="K138" s="187"/>
      <c r="L138" s="190"/>
    </row>
    <row r="139" spans="1:12">
      <c r="A139" s="185"/>
      <c r="B139" s="186" t="s">
        <v>14653</v>
      </c>
      <c r="C139" s="186" t="s">
        <v>14803</v>
      </c>
      <c r="D139" s="186" t="s">
        <v>14787</v>
      </c>
      <c r="E139" s="186" t="s">
        <v>14806</v>
      </c>
      <c r="F139" s="187">
        <v>48.98</v>
      </c>
      <c r="G139" s="187"/>
      <c r="H139" s="187">
        <v>35.450000000000003</v>
      </c>
      <c r="I139" s="202"/>
      <c r="J139" s="203"/>
      <c r="K139" s="187"/>
      <c r="L139" s="190"/>
    </row>
    <row r="140" spans="1:12">
      <c r="A140" s="185"/>
      <c r="B140" s="186" t="s">
        <v>14653</v>
      </c>
      <c r="C140" s="186" t="s">
        <v>14803</v>
      </c>
      <c r="D140" s="186" t="s">
        <v>14787</v>
      </c>
      <c r="E140" s="186" t="s">
        <v>14807</v>
      </c>
      <c r="F140" s="187">
        <v>49.48</v>
      </c>
      <c r="G140" s="187"/>
      <c r="H140" s="187">
        <v>35.450000000000003</v>
      </c>
      <c r="I140" s="202"/>
      <c r="J140" s="203"/>
      <c r="K140" s="187"/>
      <c r="L140" s="190"/>
    </row>
    <row r="141" spans="1:12">
      <c r="A141" s="191">
        <v>78</v>
      </c>
      <c r="B141" s="192" t="s">
        <v>14676</v>
      </c>
      <c r="C141" s="192" t="s">
        <v>14803</v>
      </c>
      <c r="D141" s="192" t="s">
        <v>14787</v>
      </c>
      <c r="E141" s="192" t="s">
        <v>14656</v>
      </c>
      <c r="F141" s="193">
        <v>47.39</v>
      </c>
      <c r="G141" s="193"/>
      <c r="H141" s="193">
        <v>35.96</v>
      </c>
      <c r="I141" s="194"/>
      <c r="J141" s="195"/>
      <c r="K141" s="193"/>
      <c r="L141" s="196"/>
    </row>
    <row r="142" spans="1:12">
      <c r="A142" s="191"/>
      <c r="B142" s="192" t="s">
        <v>14676</v>
      </c>
      <c r="C142" s="192" t="s">
        <v>14803</v>
      </c>
      <c r="D142" s="192" t="s">
        <v>14787</v>
      </c>
      <c r="E142" s="192" t="s">
        <v>14657</v>
      </c>
      <c r="F142" s="193">
        <v>42.89</v>
      </c>
      <c r="G142" s="193"/>
      <c r="H142" s="193">
        <v>35.96</v>
      </c>
      <c r="I142" s="194"/>
      <c r="J142" s="195"/>
      <c r="K142" s="193"/>
      <c r="L142" s="196"/>
    </row>
    <row r="143" spans="1:12">
      <c r="A143" s="191"/>
      <c r="B143" s="192" t="s">
        <v>14676</v>
      </c>
      <c r="C143" s="192" t="s">
        <v>14803</v>
      </c>
      <c r="D143" s="192" t="s">
        <v>14787</v>
      </c>
      <c r="E143" s="192" t="s">
        <v>14804</v>
      </c>
      <c r="F143" s="193">
        <v>53.39</v>
      </c>
      <c r="G143" s="193"/>
      <c r="H143" s="193">
        <v>35.96</v>
      </c>
      <c r="I143" s="194"/>
      <c r="J143" s="195"/>
      <c r="K143" s="193"/>
      <c r="L143" s="196"/>
    </row>
    <row r="144" spans="1:12">
      <c r="A144" s="191"/>
      <c r="B144" s="192" t="s">
        <v>14676</v>
      </c>
      <c r="C144" s="192" t="s">
        <v>14803</v>
      </c>
      <c r="D144" s="192" t="s">
        <v>14787</v>
      </c>
      <c r="E144" s="192" t="s">
        <v>14805</v>
      </c>
      <c r="F144" s="193">
        <v>53.39</v>
      </c>
      <c r="G144" s="193"/>
      <c r="H144" s="193">
        <v>35.96</v>
      </c>
      <c r="I144" s="194"/>
      <c r="J144" s="195"/>
      <c r="K144" s="193"/>
      <c r="L144" s="196"/>
    </row>
    <row r="145" spans="1:12">
      <c r="A145" s="191"/>
      <c r="B145" s="192" t="s">
        <v>14676</v>
      </c>
      <c r="C145" s="192" t="s">
        <v>14803</v>
      </c>
      <c r="D145" s="192" t="s">
        <v>14787</v>
      </c>
      <c r="E145" s="192" t="s">
        <v>14806</v>
      </c>
      <c r="F145" s="193">
        <v>54.39</v>
      </c>
      <c r="G145" s="193"/>
      <c r="H145" s="193">
        <v>35.96</v>
      </c>
      <c r="I145" s="194"/>
      <c r="J145" s="195"/>
      <c r="K145" s="193"/>
      <c r="L145" s="196"/>
    </row>
    <row r="146" spans="1:12">
      <c r="A146" s="191"/>
      <c r="B146" s="192" t="s">
        <v>14676</v>
      </c>
      <c r="C146" s="192" t="s">
        <v>14803</v>
      </c>
      <c r="D146" s="192" t="s">
        <v>14787</v>
      </c>
      <c r="E146" s="192" t="s">
        <v>14807</v>
      </c>
      <c r="F146" s="193">
        <v>57.39</v>
      </c>
      <c r="G146" s="193"/>
      <c r="H146" s="193">
        <v>35.96</v>
      </c>
      <c r="I146" s="194"/>
      <c r="J146" s="195"/>
      <c r="K146" s="193"/>
      <c r="L146" s="196"/>
    </row>
    <row r="147" spans="1:12">
      <c r="A147" s="185">
        <v>79</v>
      </c>
      <c r="B147" s="186" t="s">
        <v>14808</v>
      </c>
      <c r="C147" s="186" t="s">
        <v>14803</v>
      </c>
      <c r="D147" s="186" t="s">
        <v>14809</v>
      </c>
      <c r="E147" s="186" t="s">
        <v>14749</v>
      </c>
      <c r="F147" s="187">
        <v>43.53</v>
      </c>
      <c r="G147" s="187"/>
      <c r="H147" s="187">
        <v>30.15</v>
      </c>
      <c r="I147" s="202"/>
      <c r="J147" s="203">
        <v>23.91</v>
      </c>
      <c r="K147" s="187">
        <v>6.24</v>
      </c>
      <c r="L147" s="190"/>
    </row>
    <row r="148" spans="1:12">
      <c r="A148" s="191">
        <v>80</v>
      </c>
      <c r="B148" s="192" t="s">
        <v>14677</v>
      </c>
      <c r="C148" s="192" t="s">
        <v>14792</v>
      </c>
      <c r="D148" s="192" t="s">
        <v>14810</v>
      </c>
      <c r="E148" s="192" t="s">
        <v>14679</v>
      </c>
      <c r="F148" s="193">
        <v>49.66</v>
      </c>
      <c r="G148" s="193"/>
      <c r="H148" s="193">
        <v>16.82</v>
      </c>
      <c r="I148" s="194"/>
      <c r="J148" s="195"/>
      <c r="K148" s="193"/>
      <c r="L148" s="196"/>
    </row>
    <row r="149" spans="1:12">
      <c r="A149" s="191"/>
      <c r="B149" s="192" t="s">
        <v>14677</v>
      </c>
      <c r="C149" s="192" t="s">
        <v>14792</v>
      </c>
      <c r="D149" s="192" t="s">
        <v>14810</v>
      </c>
      <c r="E149" s="192" t="s">
        <v>14681</v>
      </c>
      <c r="F149" s="193">
        <v>49.66</v>
      </c>
      <c r="G149" s="193"/>
      <c r="H149" s="193">
        <v>16.82</v>
      </c>
      <c r="I149" s="194"/>
      <c r="J149" s="195"/>
      <c r="K149" s="193"/>
      <c r="L149" s="196"/>
    </row>
    <row r="150" spans="1:12">
      <c r="A150" s="185">
        <v>81</v>
      </c>
      <c r="B150" s="186" t="s">
        <v>14660</v>
      </c>
      <c r="C150" s="186" t="s">
        <v>14811</v>
      </c>
      <c r="D150" s="186" t="s">
        <v>14812</v>
      </c>
      <c r="E150" s="186" t="s">
        <v>14813</v>
      </c>
      <c r="F150" s="187">
        <v>44.75</v>
      </c>
      <c r="G150" s="187"/>
      <c r="H150" s="187"/>
      <c r="I150" s="202">
        <v>0.03</v>
      </c>
      <c r="J150" s="203">
        <v>36.57</v>
      </c>
      <c r="K150" s="187">
        <v>11.97</v>
      </c>
      <c r="L150" s="190"/>
    </row>
    <row r="151" spans="1:12">
      <c r="A151" s="191">
        <v>82</v>
      </c>
      <c r="B151" s="192" t="s">
        <v>14660</v>
      </c>
      <c r="C151" s="192" t="s">
        <v>14814</v>
      </c>
      <c r="D151" s="192" t="s">
        <v>14815</v>
      </c>
      <c r="E151" s="192" t="s">
        <v>14813</v>
      </c>
      <c r="F151" s="193">
        <v>44.5</v>
      </c>
      <c r="G151" s="193"/>
      <c r="H151" s="193"/>
      <c r="I151" s="194">
        <v>0.06</v>
      </c>
      <c r="J151" s="195">
        <v>33.380000000000003</v>
      </c>
      <c r="K151" s="193"/>
      <c r="L151" s="196"/>
    </row>
    <row r="152" spans="1:12">
      <c r="A152" s="185">
        <v>83</v>
      </c>
      <c r="B152" s="186" t="s">
        <v>14677</v>
      </c>
      <c r="C152" s="186" t="s">
        <v>14816</v>
      </c>
      <c r="D152" s="186" t="s">
        <v>14817</v>
      </c>
      <c r="E152" s="186" t="s">
        <v>14818</v>
      </c>
      <c r="F152" s="187">
        <v>49.23</v>
      </c>
      <c r="G152" s="187"/>
      <c r="H152" s="187">
        <v>17.3</v>
      </c>
      <c r="I152" s="202"/>
      <c r="J152" s="203"/>
      <c r="K152" s="187"/>
      <c r="L152" s="190"/>
    </row>
    <row r="153" spans="1:12">
      <c r="A153" s="191">
        <v>84</v>
      </c>
      <c r="B153" s="192" t="s">
        <v>14650</v>
      </c>
      <c r="C153" s="192" t="s">
        <v>14819</v>
      </c>
      <c r="D153" s="192" t="s">
        <v>14820</v>
      </c>
      <c r="E153" s="192" t="s">
        <v>14650</v>
      </c>
      <c r="F153" s="193">
        <v>36.25</v>
      </c>
      <c r="G153" s="193"/>
      <c r="H153" s="193">
        <v>34.94</v>
      </c>
      <c r="I153" s="194"/>
      <c r="J153" s="195"/>
      <c r="K153" s="193"/>
      <c r="L153" s="196"/>
    </row>
    <row r="154" spans="1:12" ht="13.5" thickBot="1">
      <c r="A154" s="212">
        <v>85</v>
      </c>
      <c r="B154" s="213" t="s">
        <v>14660</v>
      </c>
      <c r="C154" s="213" t="s">
        <v>14819</v>
      </c>
      <c r="D154" s="213" t="s">
        <v>14821</v>
      </c>
      <c r="E154" s="213" t="s">
        <v>14660</v>
      </c>
      <c r="F154" s="214">
        <v>44.2</v>
      </c>
      <c r="G154" s="214"/>
      <c r="H154" s="214"/>
      <c r="I154" s="215">
        <v>0.03</v>
      </c>
      <c r="J154" s="216">
        <v>31.58</v>
      </c>
      <c r="K154" s="214"/>
      <c r="L154" s="217"/>
    </row>
    <row r="155" spans="1:12">
      <c r="A155" s="218"/>
      <c r="F155" s="209"/>
      <c r="G155" s="209"/>
      <c r="H155" s="209"/>
      <c r="I155" s="210"/>
      <c r="J155" s="211"/>
      <c r="K155" s="209"/>
    </row>
    <row r="156" spans="1:12">
      <c r="A156" s="218"/>
      <c r="B156" t="s">
        <v>14840</v>
      </c>
      <c r="F156" s="209"/>
      <c r="G156" s="209"/>
      <c r="H156" s="209"/>
      <c r="I156" s="210"/>
      <c r="J156" s="211"/>
      <c r="K156" s="209"/>
    </row>
    <row r="157" spans="1:12">
      <c r="A157" s="218"/>
      <c r="B157" s="219" t="s">
        <v>14822</v>
      </c>
      <c r="F157" s="209"/>
      <c r="G157" s="209"/>
      <c r="H157" s="209"/>
      <c r="I157" s="210"/>
      <c r="J157" s="211"/>
      <c r="K157" s="209"/>
    </row>
    <row r="158" spans="1:12">
      <c r="A158" s="218"/>
      <c r="B158" t="s">
        <v>14823</v>
      </c>
      <c r="F158" s="209"/>
      <c r="G158" s="209"/>
      <c r="H158" s="209"/>
      <c r="I158" s="210"/>
      <c r="J158" s="211"/>
      <c r="K158" s="209"/>
    </row>
    <row r="159" spans="1:12">
      <c r="A159" s="218"/>
      <c r="B159" t="s">
        <v>14830</v>
      </c>
      <c r="F159" s="209"/>
      <c r="G159" s="209"/>
      <c r="H159" s="209"/>
      <c r="I159" s="210"/>
      <c r="J159" s="211"/>
      <c r="K159" s="209"/>
    </row>
    <row r="160" spans="1:12">
      <c r="A160" s="218"/>
      <c r="B160" t="s">
        <v>14824</v>
      </c>
      <c r="F160" s="209"/>
      <c r="G160" s="209"/>
      <c r="H160" s="209"/>
      <c r="I160" s="210"/>
      <c r="J160" s="211"/>
      <c r="K160" s="209"/>
    </row>
    <row r="161" spans="1:11">
      <c r="A161" s="218"/>
      <c r="B161" s="220" t="s">
        <v>14825</v>
      </c>
      <c r="F161" s="209"/>
      <c r="G161" s="209"/>
      <c r="H161" s="209"/>
      <c r="I161" s="210"/>
      <c r="J161" s="211"/>
      <c r="K161" s="209"/>
    </row>
    <row r="162" spans="1:11">
      <c r="A162" s="218"/>
      <c r="B162" t="s">
        <v>14831</v>
      </c>
      <c r="F162" s="209"/>
      <c r="G162" s="209"/>
      <c r="H162" s="209"/>
      <c r="I162" s="210"/>
      <c r="J162" s="211"/>
      <c r="K162" s="209"/>
    </row>
    <row r="163" spans="1:11">
      <c r="A163" s="218"/>
      <c r="B163" t="s">
        <v>14826</v>
      </c>
      <c r="F163" s="209"/>
      <c r="G163" s="209"/>
      <c r="H163" s="209"/>
      <c r="I163" s="210"/>
      <c r="J163" s="211"/>
      <c r="K163" s="209"/>
    </row>
    <row r="164" spans="1:11">
      <c r="A164" s="218"/>
      <c r="F164" s="209"/>
      <c r="G164" s="209"/>
      <c r="H164" s="209"/>
      <c r="I164" s="210"/>
      <c r="J164" s="211"/>
      <c r="K164" s="209"/>
    </row>
    <row r="165" spans="1:11">
      <c r="A165" s="218"/>
      <c r="F165" s="209"/>
      <c r="G165" s="209"/>
      <c r="H165" s="209"/>
      <c r="I165" s="210"/>
      <c r="J165" s="211"/>
      <c r="K165" s="209"/>
    </row>
    <row r="166" spans="1:11">
      <c r="A166" s="218"/>
      <c r="F166" s="209"/>
      <c r="G166" s="209"/>
      <c r="H166" s="209"/>
      <c r="I166" s="210"/>
      <c r="J166" s="211"/>
      <c r="K166" s="209"/>
    </row>
    <row r="167" spans="1:11">
      <c r="A167" s="218"/>
      <c r="F167" s="209"/>
      <c r="G167" s="209"/>
      <c r="H167" s="209"/>
      <c r="I167" s="210"/>
      <c r="J167" s="211"/>
      <c r="K167" s="209"/>
    </row>
    <row r="168" spans="1:11">
      <c r="A168" s="218"/>
      <c r="F168" s="209"/>
      <c r="G168" s="209"/>
      <c r="H168" s="209"/>
      <c r="I168" s="210"/>
      <c r="J168" s="211"/>
      <c r="K168" s="209"/>
    </row>
    <row r="169" spans="1:11">
      <c r="A169" s="218"/>
      <c r="F169" s="209"/>
      <c r="G169" s="209"/>
      <c r="H169" s="209"/>
      <c r="I169" s="210"/>
      <c r="J169" s="211"/>
      <c r="K169" s="209"/>
    </row>
    <row r="170" spans="1:11">
      <c r="A170" s="218"/>
      <c r="F170" s="209"/>
      <c r="G170" s="209"/>
      <c r="H170" s="209"/>
      <c r="I170" s="210"/>
      <c r="J170" s="211"/>
      <c r="K170" s="209"/>
    </row>
    <row r="171" spans="1:11">
      <c r="A171" s="218"/>
      <c r="F171" s="209"/>
      <c r="G171" s="209"/>
      <c r="H171" s="209"/>
      <c r="I171" s="210"/>
      <c r="J171" s="211"/>
      <c r="K171" s="209"/>
    </row>
    <row r="172" spans="1:11">
      <c r="A172" s="218"/>
      <c r="F172" s="209"/>
      <c r="G172" s="209"/>
      <c r="H172" s="209"/>
      <c r="I172" s="210"/>
      <c r="J172" s="211"/>
      <c r="K172" s="209"/>
    </row>
    <row r="173" spans="1:11">
      <c r="A173" s="218"/>
      <c r="F173" s="209"/>
      <c r="G173" s="209"/>
      <c r="H173" s="209"/>
      <c r="I173" s="210"/>
      <c r="J173" s="211"/>
      <c r="K173" s="209"/>
    </row>
    <row r="174" spans="1:11">
      <c r="A174" s="218"/>
      <c r="F174" s="209"/>
      <c r="G174" s="209"/>
      <c r="H174" s="209"/>
      <c r="I174" s="210"/>
      <c r="J174" s="211"/>
      <c r="K174" s="209"/>
    </row>
    <row r="175" spans="1:11">
      <c r="A175" s="218"/>
      <c r="F175" s="209"/>
      <c r="G175" s="209"/>
      <c r="H175" s="209"/>
      <c r="I175" s="210"/>
      <c r="J175" s="211"/>
      <c r="K175" s="209"/>
    </row>
    <row r="176" spans="1:11">
      <c r="A176" s="218"/>
      <c r="F176" s="209"/>
      <c r="G176" s="209"/>
      <c r="H176" s="209"/>
      <c r="I176" s="210"/>
      <c r="J176" s="211"/>
      <c r="K176" s="209"/>
    </row>
    <row r="177" spans="1:10">
      <c r="A177" s="218"/>
      <c r="F177" s="209"/>
      <c r="G177" s="209"/>
      <c r="H177" s="209"/>
      <c r="I177" s="210"/>
      <c r="J177" s="211"/>
    </row>
    <row r="178" spans="1:10">
      <c r="A178" s="218"/>
      <c r="F178" s="209"/>
      <c r="G178" s="209"/>
      <c r="H178" s="209"/>
      <c r="I178" s="210"/>
      <c r="J178" s="211"/>
    </row>
    <row r="179" spans="1:10">
      <c r="A179" s="218"/>
      <c r="F179" s="209"/>
      <c r="G179" s="209"/>
      <c r="H179" s="209"/>
      <c r="I179" s="210"/>
      <c r="J179" s="211"/>
    </row>
    <row r="180" spans="1:10">
      <c r="A180" s="218"/>
      <c r="F180" s="209"/>
      <c r="G180" s="209"/>
      <c r="H180" s="209"/>
      <c r="I180" s="221"/>
      <c r="J180" s="222"/>
    </row>
    <row r="181" spans="1:10">
      <c r="J181" s="209"/>
    </row>
    <row r="182" spans="1:10">
      <c r="J182" s="209"/>
    </row>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sheetData>
  <autoFilter ref="A1:L1" xr:uid="{48E8A80C-7226-4AA6-A952-B599561F79CC}"/>
  <printOptions horizontalCentered="1"/>
  <pageMargins left="0.45" right="0.45" top="0.75" bottom="1" header="0.3" footer="0.3"/>
  <pageSetup paperSize="3" scale="81" fitToHeight="0" orientation="landscape" r:id="rId1"/>
  <headerFooter>
    <oddHeader>&amp;LGROUP 77201, AWARD 23150
INTELLIGENT FACILITY &amp;&amp; SECURITY SYSTEMS AND SOLUTIONS
&amp;RGREAT LAKES BUILDING SYSTEMS INC
CONTRACT NO.: PT68804</oddHeader>
    <oddFooter>&amp;L&amp;F
&amp;A&amp;REffective Dates:
Equipment: 4/28/22
Prevailing Wage Rates: 7/1/25
Non-Prevailing Wage Rates: 4/28/22</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1:R36"/>
  <sheetViews>
    <sheetView zoomScale="80" zoomScaleNormal="80" workbookViewId="0">
      <selection activeCell="A34" sqref="A34"/>
    </sheetView>
  </sheetViews>
  <sheetFormatPr defaultColWidth="9.28515625" defaultRowHeight="15"/>
  <cols>
    <col min="1" max="1" width="48.140625" style="50" bestFit="1" customWidth="1"/>
    <col min="2" max="2" width="60.28515625" style="83" bestFit="1" customWidth="1"/>
    <col min="3" max="3" width="53.5703125" style="50" bestFit="1" customWidth="1"/>
    <col min="4" max="4" width="20.5703125" style="72" bestFit="1" customWidth="1"/>
    <col min="5" max="5" width="18.5703125" style="72" bestFit="1" customWidth="1"/>
    <col min="6" max="6" width="11.7109375" style="71" bestFit="1" customWidth="1"/>
    <col min="7" max="7" width="16.42578125" style="72" bestFit="1" customWidth="1"/>
    <col min="8" max="8" width="17.28515625" style="72" bestFit="1" customWidth="1"/>
    <col min="9" max="9" width="18.5703125" style="72" bestFit="1" customWidth="1"/>
    <col min="10" max="10" width="19.28515625" style="72" bestFit="1" customWidth="1"/>
    <col min="11" max="11" width="20.28515625" style="72" bestFit="1" customWidth="1"/>
    <col min="12" max="12" width="19.28515625" style="72" bestFit="1" customWidth="1"/>
    <col min="13" max="13" width="16.42578125" style="72" bestFit="1" customWidth="1"/>
    <col min="14" max="14" width="20.5703125" style="72" bestFit="1" customWidth="1"/>
    <col min="15" max="15" width="20.140625" style="72" bestFit="1" customWidth="1"/>
    <col min="16" max="16" width="7.85546875" style="50" hidden="1" customWidth="1"/>
    <col min="17" max="17" width="7.7109375" style="50" hidden="1" customWidth="1"/>
    <col min="18" max="18" width="6.5703125" style="50" hidden="1" customWidth="1"/>
    <col min="19" max="19" width="9.28515625" style="50" customWidth="1"/>
    <col min="20" max="16384" width="9.28515625" style="50"/>
  </cols>
  <sheetData>
    <row r="1" spans="1:18" ht="18.75">
      <c r="A1" s="306" t="s">
        <v>49</v>
      </c>
      <c r="B1" s="307"/>
      <c r="C1" s="307"/>
      <c r="D1" s="307"/>
      <c r="E1" s="307"/>
    </row>
    <row r="2" spans="1:18" ht="18.75">
      <c r="A2" s="73"/>
      <c r="B2" s="52" t="s">
        <v>13402</v>
      </c>
      <c r="C2" s="74" t="str">
        <f>'Cover Page'!B3</f>
        <v>Great Lakes Building Systems, Inc.</v>
      </c>
      <c r="D2" s="171"/>
      <c r="E2" s="171"/>
    </row>
    <row r="3" spans="1:18" ht="45">
      <c r="A3" s="75" t="s">
        <v>27</v>
      </c>
      <c r="B3" s="76" t="s">
        <v>28</v>
      </c>
      <c r="C3" s="56" t="s">
        <v>57</v>
      </c>
      <c r="D3" s="78" t="s">
        <v>29</v>
      </c>
      <c r="E3" s="78" t="s">
        <v>30</v>
      </c>
      <c r="F3" s="77" t="s">
        <v>31</v>
      </c>
      <c r="G3" s="78" t="s">
        <v>40</v>
      </c>
      <c r="H3" s="78" t="s">
        <v>39</v>
      </c>
      <c r="I3" s="78" t="s">
        <v>38</v>
      </c>
      <c r="J3" s="78" t="s">
        <v>32</v>
      </c>
      <c r="K3" s="172" t="s">
        <v>53</v>
      </c>
      <c r="L3" s="78" t="s">
        <v>34</v>
      </c>
      <c r="M3" s="78" t="s">
        <v>35</v>
      </c>
      <c r="N3" s="79" t="s">
        <v>37</v>
      </c>
      <c r="O3" s="78" t="s">
        <v>36</v>
      </c>
      <c r="P3" s="41"/>
      <c r="Q3" s="41"/>
      <c r="R3" s="223" t="s">
        <v>14624</v>
      </c>
    </row>
    <row r="4" spans="1:18" ht="210">
      <c r="A4" s="63" t="s">
        <v>60</v>
      </c>
      <c r="B4" s="59" t="s">
        <v>184</v>
      </c>
      <c r="C4" s="63" t="s">
        <v>64</v>
      </c>
      <c r="D4" s="68">
        <f>PW!$F$91</f>
        <v>43.5</v>
      </c>
      <c r="E4" s="68">
        <f>SUM((D4*Q4)+P4)</f>
        <v>28.381249999999998</v>
      </c>
      <c r="F4" s="80">
        <v>1.5</v>
      </c>
      <c r="G4" s="82">
        <f t="shared" ref="G4:G8" si="0">SUM(D4:E4)*(1+F4)</f>
        <v>179.703125</v>
      </c>
      <c r="H4" s="82">
        <f t="shared" ref="H4:H15" si="1">SUM(D4*1.5)</f>
        <v>65.25</v>
      </c>
      <c r="I4" s="82">
        <f>SUM((H4+(H4*Q4+P4))*(1+F4))</f>
        <v>237.20468750000003</v>
      </c>
      <c r="J4" s="82">
        <f t="shared" ref="J4:J15" si="2">SUM(D4*1.5)</f>
        <v>65.25</v>
      </c>
      <c r="K4" s="82">
        <f>SUM((J4+(J4*Q4+P4))*(1+F4))</f>
        <v>237.20468750000003</v>
      </c>
      <c r="L4" s="82">
        <f t="shared" ref="L4:L15" si="3">SUM(D4*1.5)</f>
        <v>65.25</v>
      </c>
      <c r="M4" s="82">
        <f>SUM((L4+(L4*Q4+P4))*(1+F4))</f>
        <v>237.20468750000003</v>
      </c>
      <c r="N4" s="82">
        <f t="shared" ref="N4:N15" si="4">SUM(D4*2)</f>
        <v>87</v>
      </c>
      <c r="O4" s="82">
        <f>SUM((N4+(N4*Q4+P4))*(1+F4))</f>
        <v>294.70624999999995</v>
      </c>
      <c r="P4" s="50">
        <f>PW!$J$91</f>
        <v>25.88</v>
      </c>
      <c r="Q4" s="225">
        <f>PW!$I$91</f>
        <v>5.7500000000000002E-2</v>
      </c>
      <c r="R4" s="41">
        <v>52</v>
      </c>
    </row>
    <row r="5" spans="1:18" ht="210">
      <c r="A5" s="84" t="s">
        <v>61</v>
      </c>
      <c r="B5" s="59" t="s">
        <v>184</v>
      </c>
      <c r="C5" s="64" t="s">
        <v>141</v>
      </c>
      <c r="D5" s="68">
        <f>PW!$F$109</f>
        <v>44.5</v>
      </c>
      <c r="E5" s="68">
        <f>SUM((D5*Q5)+P5)</f>
        <v>31.885000000000002</v>
      </c>
      <c r="F5" s="80">
        <v>1.5</v>
      </c>
      <c r="G5" s="82">
        <f t="shared" si="0"/>
        <v>190.96250000000001</v>
      </c>
      <c r="H5" s="82">
        <f t="shared" si="1"/>
        <v>66.75</v>
      </c>
      <c r="I5" s="82">
        <f>SUM((H5+(H5*Q5+P5))*(1+F5))</f>
        <v>248.25625000000002</v>
      </c>
      <c r="J5" s="82">
        <f t="shared" si="2"/>
        <v>66.75</v>
      </c>
      <c r="K5" s="82">
        <f>SUM((J5+(J5*Q5+P5))*(1+F5))</f>
        <v>248.25625000000002</v>
      </c>
      <c r="L5" s="82">
        <f t="shared" si="3"/>
        <v>66.75</v>
      </c>
      <c r="M5" s="82">
        <f>SUM((L5+(L5*Q5+P5))*(1+F5))</f>
        <v>248.25625000000002</v>
      </c>
      <c r="N5" s="82">
        <f t="shared" si="4"/>
        <v>89</v>
      </c>
      <c r="O5" s="82">
        <f>SUM((N5+(N5*Q5+P5))*(1+F5))</f>
        <v>305.55</v>
      </c>
      <c r="P5" s="224">
        <f>PW!$J$109</f>
        <v>30.55</v>
      </c>
      <c r="Q5" s="225">
        <f>PW!$I$109</f>
        <v>0.03</v>
      </c>
      <c r="R5" s="41">
        <v>62</v>
      </c>
    </row>
    <row r="6" spans="1:18" ht="210">
      <c r="A6" s="84" t="s">
        <v>62</v>
      </c>
      <c r="B6" s="59" t="s">
        <v>184</v>
      </c>
      <c r="C6" s="64" t="s">
        <v>142</v>
      </c>
      <c r="D6" s="68">
        <f>PW!$F$113</f>
        <v>45</v>
      </c>
      <c r="E6" s="68">
        <f>SUM((P6+(D6*Q6)))</f>
        <v>31.12</v>
      </c>
      <c r="F6" s="80">
        <v>1.5</v>
      </c>
      <c r="G6" s="82">
        <f t="shared" si="0"/>
        <v>190.3</v>
      </c>
      <c r="H6" s="82">
        <f t="shared" si="1"/>
        <v>67.5</v>
      </c>
      <c r="I6" s="82">
        <f>SUM((H6+E6)*(1+F6))</f>
        <v>246.55</v>
      </c>
      <c r="J6" s="82">
        <f t="shared" si="2"/>
        <v>67.5</v>
      </c>
      <c r="K6" s="82">
        <f>SUM((J6+E6)*(1+F6))</f>
        <v>246.55</v>
      </c>
      <c r="L6" s="82">
        <f t="shared" si="3"/>
        <v>67.5</v>
      </c>
      <c r="M6" s="82">
        <f>SUM(E6+L6)*(1+F6)</f>
        <v>246.55</v>
      </c>
      <c r="N6" s="82">
        <f t="shared" si="4"/>
        <v>90</v>
      </c>
      <c r="O6" s="82">
        <f>SUM((N6+E6)*(1+F6))</f>
        <v>302.8</v>
      </c>
      <c r="P6" s="41">
        <f>PW!$J$113</f>
        <v>29.77</v>
      </c>
      <c r="Q6" s="225">
        <f>PW!$I$113</f>
        <v>0.03</v>
      </c>
      <c r="R6" s="41">
        <v>66</v>
      </c>
    </row>
    <row r="7" spans="1:18" ht="210">
      <c r="A7" s="84" t="s">
        <v>63</v>
      </c>
      <c r="B7" s="59" t="s">
        <v>184</v>
      </c>
      <c r="C7" s="63" t="s">
        <v>65</v>
      </c>
      <c r="D7" s="68">
        <f>PW!$F$86</f>
        <v>50.5</v>
      </c>
      <c r="E7" s="68">
        <f>SUM((P7+(D7*Q7)))</f>
        <v>35.035000000000004</v>
      </c>
      <c r="F7" s="80">
        <v>1.5</v>
      </c>
      <c r="G7" s="82">
        <f t="shared" si="0"/>
        <v>213.83749999999998</v>
      </c>
      <c r="H7" s="82">
        <f t="shared" si="1"/>
        <v>75.75</v>
      </c>
      <c r="I7" s="82">
        <f>SUM((H7+(H7*Q7+P7))*(1+F7))</f>
        <v>278.85624999999999</v>
      </c>
      <c r="J7" s="82">
        <f t="shared" si="2"/>
        <v>75.75</v>
      </c>
      <c r="K7" s="82">
        <f>SUM((J7+(J7*Q7+P7))*(1+F7))</f>
        <v>278.85624999999999</v>
      </c>
      <c r="L7" s="82">
        <f t="shared" si="3"/>
        <v>75.75</v>
      </c>
      <c r="M7" s="82">
        <f>SUM((L7+(L7*Q7+P7))*(1+F7))</f>
        <v>278.85624999999999</v>
      </c>
      <c r="N7" s="82">
        <f t="shared" si="4"/>
        <v>101</v>
      </c>
      <c r="O7" s="82">
        <f>SUM((N7+(N7*Q7+P7))*(1+F7))</f>
        <v>343.875</v>
      </c>
      <c r="P7" s="41">
        <f>PW!$J$86</f>
        <v>33.520000000000003</v>
      </c>
      <c r="Q7" s="225">
        <f>PW!$I$86</f>
        <v>0.03</v>
      </c>
      <c r="R7" s="41">
        <v>48</v>
      </c>
    </row>
    <row r="8" spans="1:18" ht="180">
      <c r="A8" s="63" t="s">
        <v>68</v>
      </c>
      <c r="B8" s="59" t="s">
        <v>169</v>
      </c>
      <c r="C8" s="63" t="s">
        <v>66</v>
      </c>
      <c r="D8" s="81">
        <f>PW!$F$68</f>
        <v>61.56</v>
      </c>
      <c r="E8" s="81">
        <f>SUM(P8+(D8*Q8))</f>
        <v>36.209199999999996</v>
      </c>
      <c r="F8" s="80">
        <v>1.5</v>
      </c>
      <c r="G8" s="82">
        <f t="shared" si="0"/>
        <v>244.423</v>
      </c>
      <c r="H8" s="82">
        <f t="shared" si="1"/>
        <v>92.34</v>
      </c>
      <c r="I8" s="82">
        <f>SUM((H8+(H8*Q8+P8))*(1+F8))</f>
        <v>326.7595</v>
      </c>
      <c r="J8" s="82">
        <f t="shared" si="2"/>
        <v>92.34</v>
      </c>
      <c r="K8" s="82">
        <f>SUM((J8+(J8*Q8+P8))*(1+F8))</f>
        <v>326.7595</v>
      </c>
      <c r="L8" s="85">
        <f t="shared" si="3"/>
        <v>92.34</v>
      </c>
      <c r="M8" s="82">
        <f>SUM((L8+(L8*Q8+P8))*(1+F8))</f>
        <v>326.7595</v>
      </c>
      <c r="N8" s="85">
        <f t="shared" si="4"/>
        <v>123.12</v>
      </c>
      <c r="O8" s="82">
        <f>SUM((N8+(N8*Q8+P8))*(1+F8))</f>
        <v>409.096</v>
      </c>
      <c r="P8" s="41">
        <f>PW!$J$68</f>
        <v>31.9</v>
      </c>
      <c r="Q8" s="225">
        <f>PW!$I$68</f>
        <v>7.0000000000000007E-2</v>
      </c>
      <c r="R8" s="41">
        <v>35</v>
      </c>
    </row>
    <row r="9" spans="1:18" ht="120">
      <c r="A9" s="62" t="s">
        <v>162</v>
      </c>
      <c r="B9" s="59" t="s">
        <v>182</v>
      </c>
      <c r="C9" s="63" t="s">
        <v>64</v>
      </c>
      <c r="D9" s="68">
        <f>PW!$F$91</f>
        <v>43.5</v>
      </c>
      <c r="E9" s="68">
        <f>SUM((D9*Q9)+P9)</f>
        <v>28.381249999999998</v>
      </c>
      <c r="F9" s="80">
        <v>1.5</v>
      </c>
      <c r="G9" s="82">
        <f t="shared" ref="G9:G28" si="5">SUM(D9:E9)*(1+F9)</f>
        <v>179.703125</v>
      </c>
      <c r="H9" s="82">
        <f t="shared" si="1"/>
        <v>65.25</v>
      </c>
      <c r="I9" s="82">
        <f>SUM((H9+(H9*Q9+P9))*(1+F9))</f>
        <v>237.20468750000003</v>
      </c>
      <c r="J9" s="82">
        <f t="shared" si="2"/>
        <v>65.25</v>
      </c>
      <c r="K9" s="82">
        <f>SUM((J9+(J9*Q9+P9))*(1+F9))</f>
        <v>237.20468750000003</v>
      </c>
      <c r="L9" s="82">
        <f t="shared" si="3"/>
        <v>65.25</v>
      </c>
      <c r="M9" s="82">
        <f>SUM((L9+(L9*Q9+P9))*(1+F9))</f>
        <v>237.20468750000003</v>
      </c>
      <c r="N9" s="82">
        <f t="shared" si="4"/>
        <v>87</v>
      </c>
      <c r="O9" s="82">
        <f>SUM((N9+(N9*Q9+P9))*(1+F9))</f>
        <v>294.70624999999995</v>
      </c>
      <c r="P9" s="50">
        <f>PW!$J$91</f>
        <v>25.88</v>
      </c>
      <c r="Q9" s="225">
        <f>PW!$I$91</f>
        <v>5.7500000000000002E-2</v>
      </c>
      <c r="R9" s="41">
        <v>52</v>
      </c>
    </row>
    <row r="10" spans="1:18" ht="120">
      <c r="A10" s="84" t="s">
        <v>163</v>
      </c>
      <c r="B10" s="59" t="s">
        <v>182</v>
      </c>
      <c r="C10" s="64" t="s">
        <v>141</v>
      </c>
      <c r="D10" s="68">
        <f>PW!$F$109</f>
        <v>44.5</v>
      </c>
      <c r="E10" s="68">
        <f>SUM((D10*Q10)+P10)</f>
        <v>31.885000000000002</v>
      </c>
      <c r="F10" s="80">
        <v>1.5</v>
      </c>
      <c r="G10" s="82">
        <f t="shared" si="5"/>
        <v>190.96250000000001</v>
      </c>
      <c r="H10" s="82">
        <f t="shared" si="1"/>
        <v>66.75</v>
      </c>
      <c r="I10" s="82">
        <f>SUM((H10+(H10*Q10+P10))*(1+F10))</f>
        <v>248.25625000000002</v>
      </c>
      <c r="J10" s="82">
        <f t="shared" si="2"/>
        <v>66.75</v>
      </c>
      <c r="K10" s="82">
        <f>SUM((J10+(J10*Q10+P10))*(1+F10))</f>
        <v>248.25625000000002</v>
      </c>
      <c r="L10" s="82">
        <f t="shared" si="3"/>
        <v>66.75</v>
      </c>
      <c r="M10" s="82">
        <f>SUM((L10+(L10*Q10+P10))*(1+F10))</f>
        <v>248.25625000000002</v>
      </c>
      <c r="N10" s="82">
        <f t="shared" si="4"/>
        <v>89</v>
      </c>
      <c r="O10" s="82">
        <f>SUM((N10+(N10*Q10+P10))*(1+F10))</f>
        <v>305.55</v>
      </c>
      <c r="P10" s="224">
        <f>PW!$J$109</f>
        <v>30.55</v>
      </c>
      <c r="Q10" s="225">
        <f>PW!$I$109</f>
        <v>0.03</v>
      </c>
      <c r="R10" s="41">
        <v>62</v>
      </c>
    </row>
    <row r="11" spans="1:18" ht="135">
      <c r="A11" s="84" t="s">
        <v>164</v>
      </c>
      <c r="B11" s="59" t="s">
        <v>182</v>
      </c>
      <c r="C11" s="64" t="s">
        <v>142</v>
      </c>
      <c r="D11" s="68">
        <f>PW!$F$113</f>
        <v>45</v>
      </c>
      <c r="E11" s="68">
        <f>SUM((P11+(D11*Q11)))</f>
        <v>31.12</v>
      </c>
      <c r="F11" s="80">
        <v>1.5</v>
      </c>
      <c r="G11" s="82">
        <f t="shared" si="5"/>
        <v>190.3</v>
      </c>
      <c r="H11" s="82">
        <f t="shared" si="1"/>
        <v>67.5</v>
      </c>
      <c r="I11" s="82">
        <f>SUM((H11+E11)*(1+F11))</f>
        <v>246.55</v>
      </c>
      <c r="J11" s="82">
        <f t="shared" si="2"/>
        <v>67.5</v>
      </c>
      <c r="K11" s="82">
        <f>SUM((J11+E11)*(1+F11))</f>
        <v>246.55</v>
      </c>
      <c r="L11" s="82">
        <f t="shared" si="3"/>
        <v>67.5</v>
      </c>
      <c r="M11" s="82">
        <f>SUM(E11+L11)*(1+F11)</f>
        <v>246.55</v>
      </c>
      <c r="N11" s="82">
        <f t="shared" si="4"/>
        <v>90</v>
      </c>
      <c r="O11" s="82">
        <f>SUM((N11+E11)*(1+F11))</f>
        <v>302.8</v>
      </c>
      <c r="P11" s="41">
        <f>PW!$J$113</f>
        <v>29.77</v>
      </c>
      <c r="Q11" s="225">
        <f>PW!$I$113</f>
        <v>0.03</v>
      </c>
      <c r="R11" s="41">
        <v>66</v>
      </c>
    </row>
    <row r="12" spans="1:18" ht="195">
      <c r="A12" s="84" t="s">
        <v>165</v>
      </c>
      <c r="B12" s="59" t="s">
        <v>182</v>
      </c>
      <c r="C12" s="63" t="s">
        <v>65</v>
      </c>
      <c r="D12" s="68">
        <f>PW!$F$86</f>
        <v>50.5</v>
      </c>
      <c r="E12" s="68">
        <f>SUM((P12+(D12*Q12)))</f>
        <v>35.035000000000004</v>
      </c>
      <c r="F12" s="80">
        <v>1.5</v>
      </c>
      <c r="G12" s="82">
        <f t="shared" si="5"/>
        <v>213.83749999999998</v>
      </c>
      <c r="H12" s="82">
        <f t="shared" si="1"/>
        <v>75.75</v>
      </c>
      <c r="I12" s="82">
        <f>SUM((H12+(H12*Q12+P12))*(1+F12))</f>
        <v>278.85624999999999</v>
      </c>
      <c r="J12" s="82">
        <f t="shared" si="2"/>
        <v>75.75</v>
      </c>
      <c r="K12" s="82">
        <f>SUM((J12+(J12*Q12+P12))*(1+F12))</f>
        <v>278.85624999999999</v>
      </c>
      <c r="L12" s="82">
        <f t="shared" si="3"/>
        <v>75.75</v>
      </c>
      <c r="M12" s="82">
        <f>SUM(L12+(L12*Q12+P12))*(1+F12)</f>
        <v>278.85624999999999</v>
      </c>
      <c r="N12" s="82">
        <f t="shared" si="4"/>
        <v>101</v>
      </c>
      <c r="O12" s="82">
        <f>SUM((N12+(N12*Q12+P12))*(1+F12))</f>
        <v>343.875</v>
      </c>
      <c r="P12" s="41">
        <f>PW!$J$86</f>
        <v>33.520000000000003</v>
      </c>
      <c r="Q12" s="225">
        <f>PW!$I$86</f>
        <v>0.03</v>
      </c>
      <c r="R12" s="41">
        <v>48</v>
      </c>
    </row>
    <row r="13" spans="1:18" ht="90">
      <c r="A13" s="63" t="s">
        <v>70</v>
      </c>
      <c r="B13" s="59" t="s">
        <v>152</v>
      </c>
      <c r="C13" s="63" t="s">
        <v>64</v>
      </c>
      <c r="D13" s="68">
        <f>PW!$F$91</f>
        <v>43.5</v>
      </c>
      <c r="E13" s="68">
        <f>SUM((D13*Q13)+P13)</f>
        <v>28.381249999999998</v>
      </c>
      <c r="F13" s="80">
        <v>1.5</v>
      </c>
      <c r="G13" s="82">
        <f t="shared" si="5"/>
        <v>179.703125</v>
      </c>
      <c r="H13" s="82">
        <f t="shared" si="1"/>
        <v>65.25</v>
      </c>
      <c r="I13" s="82">
        <f>SUM((H13+(H13*Q13+P13))*(1+F13))</f>
        <v>237.20468750000003</v>
      </c>
      <c r="J13" s="82">
        <f t="shared" si="2"/>
        <v>65.25</v>
      </c>
      <c r="K13" s="82">
        <f>SUM((J13+(J13*Q13+P13))*(1+F13))</f>
        <v>237.20468750000003</v>
      </c>
      <c r="L13" s="82">
        <f t="shared" si="3"/>
        <v>65.25</v>
      </c>
      <c r="M13" s="82">
        <f>SUM(L13+(L13*Q13+P13))*(1+F13)</f>
        <v>237.20468750000003</v>
      </c>
      <c r="N13" s="82">
        <f t="shared" si="4"/>
        <v>87</v>
      </c>
      <c r="O13" s="82">
        <f>SUM((N13+(N13*Q13+P13))*(1+F13))</f>
        <v>294.70624999999995</v>
      </c>
      <c r="P13" s="50">
        <f>PW!$J$91</f>
        <v>25.88</v>
      </c>
      <c r="Q13" s="225">
        <f>PW!$I$91</f>
        <v>5.7500000000000002E-2</v>
      </c>
      <c r="R13" s="41">
        <v>52</v>
      </c>
    </row>
    <row r="14" spans="1:18" ht="90">
      <c r="A14" s="84" t="s">
        <v>71</v>
      </c>
      <c r="B14" s="59" t="s">
        <v>185</v>
      </c>
      <c r="C14" s="64" t="s">
        <v>141</v>
      </c>
      <c r="D14" s="68">
        <f>PW!$F$109</f>
        <v>44.5</v>
      </c>
      <c r="E14" s="68">
        <f>SUM((D14*Q14)+P14)</f>
        <v>31.885000000000002</v>
      </c>
      <c r="F14" s="80">
        <v>1.5</v>
      </c>
      <c r="G14" s="82">
        <f t="shared" si="5"/>
        <v>190.96250000000001</v>
      </c>
      <c r="H14" s="82">
        <f t="shared" si="1"/>
        <v>66.75</v>
      </c>
      <c r="I14" s="82">
        <f>SUM((H14+(H14*Q14+P14))*(1+F14))</f>
        <v>248.25625000000002</v>
      </c>
      <c r="J14" s="82">
        <f t="shared" si="2"/>
        <v>66.75</v>
      </c>
      <c r="K14" s="82">
        <f>SUM((J14+(J14*Q14+P14))*(1+F14))</f>
        <v>248.25625000000002</v>
      </c>
      <c r="L14" s="82">
        <f t="shared" si="3"/>
        <v>66.75</v>
      </c>
      <c r="M14" s="82">
        <f>SUM(L14+(L14*Q14+P14))*(1+F14)</f>
        <v>248.25625000000002</v>
      </c>
      <c r="N14" s="82">
        <f t="shared" si="4"/>
        <v>89</v>
      </c>
      <c r="O14" s="82">
        <f>SUM((N14+(N14*Q14+P14))*(1+F14))</f>
        <v>305.55</v>
      </c>
      <c r="P14" s="224">
        <f>PW!$J$109</f>
        <v>30.55</v>
      </c>
      <c r="Q14" s="225">
        <f>PW!$I$109</f>
        <v>0.03</v>
      </c>
      <c r="R14" s="41">
        <v>62</v>
      </c>
    </row>
    <row r="15" spans="1:18" ht="135">
      <c r="A15" s="84" t="s">
        <v>72</v>
      </c>
      <c r="B15" s="59" t="s">
        <v>185</v>
      </c>
      <c r="C15" s="64" t="s">
        <v>142</v>
      </c>
      <c r="D15" s="68">
        <f>PW!$F$113</f>
        <v>45</v>
      </c>
      <c r="E15" s="68">
        <f>SUM((P15+(D15*Q15)))</f>
        <v>31.12</v>
      </c>
      <c r="F15" s="80">
        <v>1.5</v>
      </c>
      <c r="G15" s="82">
        <f t="shared" si="5"/>
        <v>190.3</v>
      </c>
      <c r="H15" s="82">
        <f t="shared" si="1"/>
        <v>67.5</v>
      </c>
      <c r="I15" s="82">
        <f>SUM((H15+E15)*(1+F15))</f>
        <v>246.55</v>
      </c>
      <c r="J15" s="82">
        <f t="shared" si="2"/>
        <v>67.5</v>
      </c>
      <c r="K15" s="82">
        <f>SUM((J15+E15)*(1+F15))</f>
        <v>246.55</v>
      </c>
      <c r="L15" s="82">
        <f t="shared" si="3"/>
        <v>67.5</v>
      </c>
      <c r="M15" s="82">
        <f>SUM(E15+L15)*(1+F15)</f>
        <v>246.55</v>
      </c>
      <c r="N15" s="82">
        <f t="shared" si="4"/>
        <v>90</v>
      </c>
      <c r="O15" s="82">
        <f>SUM((N15+E15)*(1+F15))</f>
        <v>302.8</v>
      </c>
      <c r="P15" s="41">
        <f>PW!$J$113</f>
        <v>29.77</v>
      </c>
      <c r="Q15" s="225">
        <f>PW!$I$113</f>
        <v>0.03</v>
      </c>
      <c r="R15" s="41">
        <v>66</v>
      </c>
    </row>
    <row r="16" spans="1:18" ht="195">
      <c r="A16" s="84" t="s">
        <v>166</v>
      </c>
      <c r="B16" s="59" t="s">
        <v>185</v>
      </c>
      <c r="C16" s="63" t="s">
        <v>65</v>
      </c>
      <c r="D16" s="68">
        <f>PW!$F$86</f>
        <v>50.5</v>
      </c>
      <c r="E16" s="68">
        <f>SUM((P16+(D16*Q16)))</f>
        <v>35.035000000000004</v>
      </c>
      <c r="F16" s="80">
        <v>1.5</v>
      </c>
      <c r="G16" s="82">
        <f t="shared" si="5"/>
        <v>213.83749999999998</v>
      </c>
      <c r="H16" s="82">
        <f t="shared" ref="H16:H36" si="6">SUM(D16*1.5)</f>
        <v>75.75</v>
      </c>
      <c r="I16" s="82">
        <f>SUM((H16+(H16*Q16+P16))*(1+F16))</f>
        <v>278.85624999999999</v>
      </c>
      <c r="J16" s="82">
        <f t="shared" ref="J16:J36" si="7">SUM(D16*1.5)</f>
        <v>75.75</v>
      </c>
      <c r="K16" s="82">
        <f>SUM((J16+(J16*Q16+P16))*(1+F16))</f>
        <v>278.85624999999999</v>
      </c>
      <c r="L16" s="82">
        <f t="shared" ref="L16:L29" si="8">SUM(D16*1.5)</f>
        <v>75.75</v>
      </c>
      <c r="M16" s="82">
        <f>SUM(L16+(L16*Q16+P16))*(1+F16)</f>
        <v>278.85624999999999</v>
      </c>
      <c r="N16" s="82">
        <f t="shared" ref="N16:N36" si="9">SUM(D16*2)</f>
        <v>101</v>
      </c>
      <c r="O16" s="82">
        <f>SUM((N16+(N16*Q16+P16))*(1+F16))</f>
        <v>343.875</v>
      </c>
      <c r="P16" s="41">
        <f>PW!$J$86</f>
        <v>33.520000000000003</v>
      </c>
      <c r="Q16" s="225">
        <f>PW!$I$86</f>
        <v>0.03</v>
      </c>
      <c r="R16" s="41">
        <v>48</v>
      </c>
    </row>
    <row r="17" spans="1:18" ht="90">
      <c r="A17" s="63" t="s">
        <v>73</v>
      </c>
      <c r="B17" s="59" t="s">
        <v>186</v>
      </c>
      <c r="C17" s="63" t="s">
        <v>64</v>
      </c>
      <c r="D17" s="68">
        <f>PW!$F$91</f>
        <v>43.5</v>
      </c>
      <c r="E17" s="68">
        <f>SUM((D17*Q17)+P17)</f>
        <v>28.381249999999998</v>
      </c>
      <c r="F17" s="80">
        <v>1.5</v>
      </c>
      <c r="G17" s="82">
        <f t="shared" si="5"/>
        <v>179.703125</v>
      </c>
      <c r="H17" s="82">
        <f t="shared" si="6"/>
        <v>65.25</v>
      </c>
      <c r="I17" s="82">
        <f>SUM((H17+(H17*Q17+P17))*(1+F17))</f>
        <v>237.20468750000003</v>
      </c>
      <c r="J17" s="82">
        <f t="shared" si="7"/>
        <v>65.25</v>
      </c>
      <c r="K17" s="82">
        <f>SUM((J17+(J17*Q17+P17))*(1+F17))</f>
        <v>237.20468750000003</v>
      </c>
      <c r="L17" s="82">
        <f t="shared" si="8"/>
        <v>65.25</v>
      </c>
      <c r="M17" s="82">
        <f>SUM(L17+(L17*Q17+P17))*(1+F17)</f>
        <v>237.20468750000003</v>
      </c>
      <c r="N17" s="82">
        <f t="shared" si="9"/>
        <v>87</v>
      </c>
      <c r="O17" s="82">
        <f>SUM((N17+(N17*Q17+P17))*(1+F17))</f>
        <v>294.70624999999995</v>
      </c>
      <c r="P17" s="50">
        <f>PW!$J$91</f>
        <v>25.88</v>
      </c>
      <c r="Q17" s="225">
        <f>PW!$I$91</f>
        <v>5.7500000000000002E-2</v>
      </c>
      <c r="R17" s="41">
        <v>52</v>
      </c>
    </row>
    <row r="18" spans="1:18" ht="90">
      <c r="A18" s="84" t="s">
        <v>74</v>
      </c>
      <c r="B18" s="59" t="s">
        <v>186</v>
      </c>
      <c r="C18" s="64" t="s">
        <v>143</v>
      </c>
      <c r="D18" s="68">
        <f>PW!$F$109</f>
        <v>44.5</v>
      </c>
      <c r="E18" s="68">
        <f>SUM((D18*Q18)+P18)</f>
        <v>31.885000000000002</v>
      </c>
      <c r="F18" s="80">
        <v>1.5</v>
      </c>
      <c r="G18" s="82">
        <f t="shared" si="5"/>
        <v>190.96250000000001</v>
      </c>
      <c r="H18" s="82">
        <f t="shared" si="6"/>
        <v>66.75</v>
      </c>
      <c r="I18" s="82">
        <f>SUM((H18+(H18*Q18+P18))*(1+F18))</f>
        <v>248.25625000000002</v>
      </c>
      <c r="J18" s="82">
        <f t="shared" si="7"/>
        <v>66.75</v>
      </c>
      <c r="K18" s="82">
        <f>SUM((J18+(J18*Q18+P18))*(1+F18))</f>
        <v>248.25625000000002</v>
      </c>
      <c r="L18" s="82">
        <f t="shared" si="8"/>
        <v>66.75</v>
      </c>
      <c r="M18" s="82">
        <f>SUM(L18+(L18*Q18+P18))*(1+F18)</f>
        <v>248.25625000000002</v>
      </c>
      <c r="N18" s="82">
        <f t="shared" si="9"/>
        <v>89</v>
      </c>
      <c r="O18" s="82">
        <f>SUM((N18+(N18*Q18+P18))*(1+F18))</f>
        <v>305.55</v>
      </c>
      <c r="P18" s="224">
        <f>PW!$J$109</f>
        <v>30.55</v>
      </c>
      <c r="Q18" s="225">
        <f>PW!$I$109</f>
        <v>0.03</v>
      </c>
      <c r="R18" s="41">
        <v>62</v>
      </c>
    </row>
    <row r="19" spans="1:18" ht="135">
      <c r="A19" s="84" t="s">
        <v>75</v>
      </c>
      <c r="B19" s="59" t="s">
        <v>186</v>
      </c>
      <c r="C19" s="64" t="s">
        <v>142</v>
      </c>
      <c r="D19" s="68">
        <f>PW!$F$113</f>
        <v>45</v>
      </c>
      <c r="E19" s="68">
        <f>SUM((P19+(D19*Q19)))</f>
        <v>31.12</v>
      </c>
      <c r="F19" s="80">
        <v>1.5</v>
      </c>
      <c r="G19" s="82">
        <f t="shared" si="5"/>
        <v>190.3</v>
      </c>
      <c r="H19" s="82">
        <f t="shared" si="6"/>
        <v>67.5</v>
      </c>
      <c r="I19" s="82">
        <f>SUM((H19+E19)*(1+F19))</f>
        <v>246.55</v>
      </c>
      <c r="J19" s="82">
        <f t="shared" si="7"/>
        <v>67.5</v>
      </c>
      <c r="K19" s="82">
        <f>SUM((J19+E19)*(1+F19))</f>
        <v>246.55</v>
      </c>
      <c r="L19" s="82">
        <f t="shared" si="8"/>
        <v>67.5</v>
      </c>
      <c r="M19" s="82">
        <f>SUM(E19+L19)*(1+F19)</f>
        <v>246.55</v>
      </c>
      <c r="N19" s="82">
        <f t="shared" si="9"/>
        <v>90</v>
      </c>
      <c r="O19" s="82">
        <f>SUM((N19+E19)*(1+F19))</f>
        <v>302.8</v>
      </c>
      <c r="P19" s="41">
        <f>PW!$J$113</f>
        <v>29.77</v>
      </c>
      <c r="Q19" s="225">
        <f>PW!$I$113</f>
        <v>0.03</v>
      </c>
      <c r="R19" s="41">
        <v>66</v>
      </c>
    </row>
    <row r="20" spans="1:18" ht="195">
      <c r="A20" s="84" t="s">
        <v>76</v>
      </c>
      <c r="B20" s="59" t="s">
        <v>186</v>
      </c>
      <c r="C20" s="63" t="s">
        <v>65</v>
      </c>
      <c r="D20" s="68">
        <f>PW!$F$86</f>
        <v>50.5</v>
      </c>
      <c r="E20" s="68">
        <f>SUM((P20+(D20*Q20)))</f>
        <v>35.035000000000004</v>
      </c>
      <c r="F20" s="80">
        <v>1.5</v>
      </c>
      <c r="G20" s="82">
        <f t="shared" si="5"/>
        <v>213.83749999999998</v>
      </c>
      <c r="H20" s="82">
        <f t="shared" si="6"/>
        <v>75.75</v>
      </c>
      <c r="I20" s="82">
        <f>SUM((H20+(H20*Q20+P20))*(1+F20))</f>
        <v>278.85624999999999</v>
      </c>
      <c r="J20" s="82">
        <f t="shared" si="7"/>
        <v>75.75</v>
      </c>
      <c r="K20" s="82">
        <f>SUM((J20+(J20*Q20+P20))*(1+F20))</f>
        <v>278.85624999999999</v>
      </c>
      <c r="L20" s="82">
        <f t="shared" si="8"/>
        <v>75.75</v>
      </c>
      <c r="M20" s="82">
        <f>SUM(L20+(L20*Q20+P20))*(1+F20)</f>
        <v>278.85624999999999</v>
      </c>
      <c r="N20" s="82">
        <f t="shared" si="9"/>
        <v>101</v>
      </c>
      <c r="O20" s="82">
        <f>SUM((N20+(N20*Q20+P20))*(1+F20))</f>
        <v>343.875</v>
      </c>
      <c r="P20" s="41">
        <f>PW!$J$86</f>
        <v>33.520000000000003</v>
      </c>
      <c r="Q20" s="225">
        <f>PW!$I$86</f>
        <v>0.03</v>
      </c>
      <c r="R20" s="41">
        <v>48</v>
      </c>
    </row>
    <row r="21" spans="1:18" ht="105">
      <c r="A21" s="84" t="s">
        <v>13405</v>
      </c>
      <c r="B21" s="59" t="s">
        <v>187</v>
      </c>
      <c r="C21" s="63" t="s">
        <v>64</v>
      </c>
      <c r="D21" s="68">
        <f>PW!$F$91</f>
        <v>43.5</v>
      </c>
      <c r="E21" s="68">
        <f>SUM((D21*Q21)+P21)</f>
        <v>28.381249999999998</v>
      </c>
      <c r="F21" s="80">
        <v>1.5</v>
      </c>
      <c r="G21" s="82">
        <f t="shared" si="5"/>
        <v>179.703125</v>
      </c>
      <c r="H21" s="82">
        <f t="shared" si="6"/>
        <v>65.25</v>
      </c>
      <c r="I21" s="82">
        <f>SUM((H21+(H21*Q21+P21))*(1+F21))</f>
        <v>237.20468750000003</v>
      </c>
      <c r="J21" s="82">
        <f t="shared" si="7"/>
        <v>65.25</v>
      </c>
      <c r="K21" s="82">
        <f>SUM((J21+(J21*Q21+P21))*(1+F21))</f>
        <v>237.20468750000003</v>
      </c>
      <c r="L21" s="82">
        <f t="shared" si="8"/>
        <v>65.25</v>
      </c>
      <c r="M21" s="82">
        <f>SUM(L21+(L21*Q21+P21))*(1+F21)</f>
        <v>237.20468750000003</v>
      </c>
      <c r="N21" s="82">
        <f t="shared" si="9"/>
        <v>87</v>
      </c>
      <c r="O21" s="82">
        <f>SUM((N21+(N21*Q21+P21))*(1+F21))</f>
        <v>294.70624999999995</v>
      </c>
      <c r="P21" s="50">
        <f>PW!$J$91</f>
        <v>25.88</v>
      </c>
      <c r="Q21" s="225">
        <f>PW!$I$91</f>
        <v>5.7500000000000002E-2</v>
      </c>
      <c r="R21" s="41">
        <v>52</v>
      </c>
    </row>
    <row r="22" spans="1:18" ht="105">
      <c r="A22" s="84" t="s">
        <v>13406</v>
      </c>
      <c r="B22" s="59" t="s">
        <v>187</v>
      </c>
      <c r="C22" s="64" t="s">
        <v>143</v>
      </c>
      <c r="D22" s="68">
        <f>PW!$F$109</f>
        <v>44.5</v>
      </c>
      <c r="E22" s="68">
        <f>SUM((D22*Q22)+P22)</f>
        <v>31.885000000000002</v>
      </c>
      <c r="F22" s="80">
        <v>1.5</v>
      </c>
      <c r="G22" s="82">
        <f t="shared" si="5"/>
        <v>190.96250000000001</v>
      </c>
      <c r="H22" s="82">
        <f t="shared" si="6"/>
        <v>66.75</v>
      </c>
      <c r="I22" s="82">
        <f>SUM((H22+(H22*Q22+P22))*(1+F22))</f>
        <v>248.25625000000002</v>
      </c>
      <c r="J22" s="82">
        <f t="shared" si="7"/>
        <v>66.75</v>
      </c>
      <c r="K22" s="82">
        <f>SUM((J22+(J22*Q22+P22))*(1+F22))</f>
        <v>248.25625000000002</v>
      </c>
      <c r="L22" s="82">
        <f t="shared" si="8"/>
        <v>66.75</v>
      </c>
      <c r="M22" s="82">
        <f>SUM(L22+(L22*Q22+P22))*(1+F22)</f>
        <v>248.25625000000002</v>
      </c>
      <c r="N22" s="82">
        <f t="shared" si="9"/>
        <v>89</v>
      </c>
      <c r="O22" s="82">
        <f>SUM((N22+(N22*Q22+P22))*(1+F22))</f>
        <v>305.55</v>
      </c>
      <c r="P22" s="224">
        <f>PW!$J$109</f>
        <v>30.55</v>
      </c>
      <c r="Q22" s="225">
        <f>PW!$I$109</f>
        <v>0.03</v>
      </c>
      <c r="R22" s="41">
        <v>62</v>
      </c>
    </row>
    <row r="23" spans="1:18" ht="135">
      <c r="A23" s="84" t="s">
        <v>13407</v>
      </c>
      <c r="B23" s="59" t="s">
        <v>187</v>
      </c>
      <c r="C23" s="64" t="s">
        <v>142</v>
      </c>
      <c r="D23" s="68">
        <f>PW!$F$113</f>
        <v>45</v>
      </c>
      <c r="E23" s="68">
        <f>SUM((P23+(D23*Q23)))</f>
        <v>31.12</v>
      </c>
      <c r="F23" s="80">
        <v>1.5</v>
      </c>
      <c r="G23" s="82">
        <f t="shared" si="5"/>
        <v>190.3</v>
      </c>
      <c r="H23" s="82">
        <f t="shared" si="6"/>
        <v>67.5</v>
      </c>
      <c r="I23" s="82">
        <f>SUM((H23+E23)*(1+F23))</f>
        <v>246.55</v>
      </c>
      <c r="J23" s="82">
        <f t="shared" si="7"/>
        <v>67.5</v>
      </c>
      <c r="K23" s="82">
        <f>SUM((J23+E23)*(1+F23))</f>
        <v>246.55</v>
      </c>
      <c r="L23" s="82">
        <f t="shared" si="8"/>
        <v>67.5</v>
      </c>
      <c r="M23" s="82">
        <f>SUM(E23+L23)*(1+F23)</f>
        <v>246.55</v>
      </c>
      <c r="N23" s="82">
        <f t="shared" si="9"/>
        <v>90</v>
      </c>
      <c r="O23" s="82">
        <f>SUM((N23+E23)*(1+F23))</f>
        <v>302.8</v>
      </c>
      <c r="P23" s="41">
        <f>PW!$J$113</f>
        <v>29.77</v>
      </c>
      <c r="Q23" s="225">
        <f>PW!$I$113</f>
        <v>0.03</v>
      </c>
      <c r="R23" s="41">
        <v>66</v>
      </c>
    </row>
    <row r="24" spans="1:18" ht="195">
      <c r="A24" s="84" t="s">
        <v>13408</v>
      </c>
      <c r="B24" s="59" t="s">
        <v>187</v>
      </c>
      <c r="C24" s="63" t="s">
        <v>65</v>
      </c>
      <c r="D24" s="68">
        <f>PW!$F$86</f>
        <v>50.5</v>
      </c>
      <c r="E24" s="68">
        <f>SUM((P24+(D24*Q24)))</f>
        <v>35.035000000000004</v>
      </c>
      <c r="F24" s="80">
        <v>1.5</v>
      </c>
      <c r="G24" s="82">
        <f t="shared" si="5"/>
        <v>213.83749999999998</v>
      </c>
      <c r="H24" s="82">
        <f t="shared" si="6"/>
        <v>75.75</v>
      </c>
      <c r="I24" s="82">
        <f>SUM((H24+(H24*Q24+P24))*(1+F24))</f>
        <v>278.85624999999999</v>
      </c>
      <c r="J24" s="82">
        <f t="shared" si="7"/>
        <v>75.75</v>
      </c>
      <c r="K24" s="82">
        <f>SUM((J24+(J24*Q24+P24))*(1+F24))</f>
        <v>278.85624999999999</v>
      </c>
      <c r="L24" s="82">
        <f t="shared" si="8"/>
        <v>75.75</v>
      </c>
      <c r="M24" s="82">
        <f>SUM(L24+(L24*Q24+P24))*(1+F24)</f>
        <v>278.85624999999999</v>
      </c>
      <c r="N24" s="82">
        <f t="shared" si="9"/>
        <v>101</v>
      </c>
      <c r="O24" s="82">
        <f>SUM((N24+(N24*Q24+P24))*(1+F24))</f>
        <v>343.875</v>
      </c>
      <c r="P24" s="41">
        <f>PW!$J$86</f>
        <v>33.520000000000003</v>
      </c>
      <c r="Q24" s="225">
        <f>PW!$I$86</f>
        <v>0.03</v>
      </c>
      <c r="R24" s="41">
        <v>48</v>
      </c>
    </row>
    <row r="25" spans="1:18" ht="90">
      <c r="A25" s="65" t="s">
        <v>161</v>
      </c>
      <c r="B25" s="59" t="s">
        <v>188</v>
      </c>
      <c r="C25" s="63" t="s">
        <v>64</v>
      </c>
      <c r="D25" s="68">
        <f>PW!$F$91</f>
        <v>43.5</v>
      </c>
      <c r="E25" s="68">
        <f>SUM((D25*Q25)+P25)</f>
        <v>28.381249999999998</v>
      </c>
      <c r="F25" s="80">
        <v>1.5</v>
      </c>
      <c r="G25" s="82">
        <f t="shared" si="5"/>
        <v>179.703125</v>
      </c>
      <c r="H25" s="82">
        <f t="shared" si="6"/>
        <v>65.25</v>
      </c>
      <c r="I25" s="82">
        <f>SUM((H25+(H25*Q25+P25))*(1+F25))</f>
        <v>237.20468750000003</v>
      </c>
      <c r="J25" s="82">
        <f t="shared" si="7"/>
        <v>65.25</v>
      </c>
      <c r="K25" s="82">
        <f>SUM((J25+(J25*Q25+P25))*(1+F25))</f>
        <v>237.20468750000003</v>
      </c>
      <c r="L25" s="82">
        <f t="shared" si="8"/>
        <v>65.25</v>
      </c>
      <c r="M25" s="82">
        <f>SUM(L25+(L25*Q25+P25))*(1+F25)</f>
        <v>237.20468750000003</v>
      </c>
      <c r="N25" s="82">
        <f t="shared" si="9"/>
        <v>87</v>
      </c>
      <c r="O25" s="82">
        <f>SUM((N25+(N25*Q25+P25))*(1+F25))</f>
        <v>294.70624999999995</v>
      </c>
      <c r="P25" s="50">
        <f>PW!$J$91</f>
        <v>25.88</v>
      </c>
      <c r="Q25" s="225">
        <f>PW!$I$91</f>
        <v>5.7500000000000002E-2</v>
      </c>
      <c r="R25" s="41">
        <v>52</v>
      </c>
    </row>
    <row r="26" spans="1:18" ht="90">
      <c r="A26" s="84" t="s">
        <v>160</v>
      </c>
      <c r="B26" s="59" t="s">
        <v>188</v>
      </c>
      <c r="C26" s="64" t="s">
        <v>143</v>
      </c>
      <c r="D26" s="68">
        <f>PW!$F$109</f>
        <v>44.5</v>
      </c>
      <c r="E26" s="68">
        <f>SUM((D26*Q26)+P26)</f>
        <v>31.885000000000002</v>
      </c>
      <c r="F26" s="80">
        <v>1.5</v>
      </c>
      <c r="G26" s="82">
        <f t="shared" si="5"/>
        <v>190.96250000000001</v>
      </c>
      <c r="H26" s="82">
        <f t="shared" si="6"/>
        <v>66.75</v>
      </c>
      <c r="I26" s="82">
        <f>SUM((H26+(H26*Q26+P26))*(1+F26))</f>
        <v>248.25625000000002</v>
      </c>
      <c r="J26" s="82">
        <f t="shared" si="7"/>
        <v>66.75</v>
      </c>
      <c r="K26" s="82">
        <f>SUM((J26+(J26*Q26+P26))*(1+F26))</f>
        <v>248.25625000000002</v>
      </c>
      <c r="L26" s="82">
        <f t="shared" si="8"/>
        <v>66.75</v>
      </c>
      <c r="M26" s="82">
        <f>SUM(L26+(L26*Q26+P26))*(1+F26)</f>
        <v>248.25625000000002</v>
      </c>
      <c r="N26" s="82">
        <f t="shared" si="9"/>
        <v>89</v>
      </c>
      <c r="O26" s="82">
        <f>SUM((N26+(N26*Q26+P26))*(1+F26))</f>
        <v>305.55</v>
      </c>
      <c r="P26" s="224">
        <f>PW!$J$109</f>
        <v>30.55</v>
      </c>
      <c r="Q26" s="225">
        <f>PW!$I$109</f>
        <v>0.03</v>
      </c>
      <c r="R26" s="41">
        <v>62</v>
      </c>
    </row>
    <row r="27" spans="1:18" ht="135">
      <c r="A27" s="84" t="s">
        <v>159</v>
      </c>
      <c r="B27" s="59" t="s">
        <v>188</v>
      </c>
      <c r="C27" s="64" t="s">
        <v>142</v>
      </c>
      <c r="D27" s="68">
        <f>PW!$F$113</f>
        <v>45</v>
      </c>
      <c r="E27" s="68">
        <f>SUM((P27+(D27*Q27)))</f>
        <v>31.12</v>
      </c>
      <c r="F27" s="80">
        <v>1.5</v>
      </c>
      <c r="G27" s="82">
        <f t="shared" si="5"/>
        <v>190.3</v>
      </c>
      <c r="H27" s="82">
        <f t="shared" si="6"/>
        <v>67.5</v>
      </c>
      <c r="I27" s="82">
        <f>SUM((H27+E27)*(1+F27))</f>
        <v>246.55</v>
      </c>
      <c r="J27" s="82">
        <f t="shared" si="7"/>
        <v>67.5</v>
      </c>
      <c r="K27" s="82">
        <f>SUM((J27+E27)*(1+F27))</f>
        <v>246.55</v>
      </c>
      <c r="L27" s="82">
        <f t="shared" si="8"/>
        <v>67.5</v>
      </c>
      <c r="M27" s="82">
        <f>SUM(E27+L27)*(1+F27)</f>
        <v>246.55</v>
      </c>
      <c r="N27" s="82">
        <f t="shared" si="9"/>
        <v>90</v>
      </c>
      <c r="O27" s="82">
        <f>SUM((N27+E27)*(1+F27))</f>
        <v>302.8</v>
      </c>
      <c r="P27" s="41">
        <f>PW!$J$113</f>
        <v>29.77</v>
      </c>
      <c r="Q27" s="225">
        <f>PW!$I$113</f>
        <v>0.03</v>
      </c>
      <c r="R27" s="41">
        <v>66</v>
      </c>
    </row>
    <row r="28" spans="1:18" ht="195">
      <c r="A28" s="84" t="s">
        <v>158</v>
      </c>
      <c r="B28" s="59" t="s">
        <v>188</v>
      </c>
      <c r="C28" s="63" t="s">
        <v>65</v>
      </c>
      <c r="D28" s="68">
        <f>PW!$F$86</f>
        <v>50.5</v>
      </c>
      <c r="E28" s="68">
        <f>SUM((P28+(D28*Q28)))</f>
        <v>35.035000000000004</v>
      </c>
      <c r="F28" s="80">
        <v>1.5</v>
      </c>
      <c r="G28" s="82">
        <f t="shared" si="5"/>
        <v>213.83749999999998</v>
      </c>
      <c r="H28" s="82">
        <f t="shared" si="6"/>
        <v>75.75</v>
      </c>
      <c r="I28" s="82">
        <f>SUM((H28+(H28*Q28+P28))*(1+F28))</f>
        <v>278.85624999999999</v>
      </c>
      <c r="J28" s="82">
        <f t="shared" si="7"/>
        <v>75.75</v>
      </c>
      <c r="K28" s="82">
        <f>SUM((J28+(J28*Q28+P28))*(1+F28))</f>
        <v>278.85624999999999</v>
      </c>
      <c r="L28" s="82">
        <f t="shared" si="8"/>
        <v>75.75</v>
      </c>
      <c r="M28" s="82">
        <f>SUM(L28+(L28*Q28+P28))*(1+F28)</f>
        <v>278.85624999999999</v>
      </c>
      <c r="N28" s="82">
        <f t="shared" si="9"/>
        <v>101</v>
      </c>
      <c r="O28" s="82">
        <f>SUM((N28+(N28*Q28+P28))*(1+F28))</f>
        <v>343.875</v>
      </c>
      <c r="P28" s="41">
        <f>PW!$J$86</f>
        <v>33.520000000000003</v>
      </c>
      <c r="Q28" s="225">
        <f>PW!$I$86</f>
        <v>0.03</v>
      </c>
      <c r="R28" s="41">
        <v>48</v>
      </c>
    </row>
    <row r="29" spans="1:18" ht="165">
      <c r="A29" s="66" t="s">
        <v>110</v>
      </c>
      <c r="B29" s="59" t="s">
        <v>147</v>
      </c>
      <c r="C29" s="61" t="s">
        <v>66</v>
      </c>
      <c r="D29" s="81">
        <f>PW!$F$68</f>
        <v>61.56</v>
      </c>
      <c r="E29" s="81">
        <f>SUM(P29+(D29*Q29))</f>
        <v>36.209199999999996</v>
      </c>
      <c r="F29" s="80">
        <v>1.5</v>
      </c>
      <c r="G29" s="82">
        <f t="shared" ref="G29:G36" si="10">SUM(D29:E29)*(1+F29)</f>
        <v>244.423</v>
      </c>
      <c r="H29" s="82">
        <f t="shared" si="6"/>
        <v>92.34</v>
      </c>
      <c r="I29" s="82">
        <f>SUM((H29+(H29*Q29+P29))*(1+F29))</f>
        <v>326.7595</v>
      </c>
      <c r="J29" s="82">
        <f t="shared" si="7"/>
        <v>92.34</v>
      </c>
      <c r="K29" s="82">
        <f>SUM((J29+(J29*Q29+P29))*(1+F29))</f>
        <v>326.7595</v>
      </c>
      <c r="L29" s="85">
        <f t="shared" si="8"/>
        <v>92.34</v>
      </c>
      <c r="M29" s="82">
        <f>SUM(L29+(L29*Q29+P29))*(1+F29)</f>
        <v>326.7595</v>
      </c>
      <c r="N29" s="85">
        <f t="shared" si="9"/>
        <v>123.12</v>
      </c>
      <c r="O29" s="82">
        <f>SUM((N29+(N29*Q29+P29))*(1+F29))</f>
        <v>409.096</v>
      </c>
      <c r="P29" s="41">
        <f>PW!$J$68</f>
        <v>31.9</v>
      </c>
      <c r="Q29" s="225">
        <f>PW!$I$68</f>
        <v>7.0000000000000007E-2</v>
      </c>
      <c r="R29" s="41">
        <v>35</v>
      </c>
    </row>
    <row r="30" spans="1:18" ht="180">
      <c r="A30" s="67" t="s">
        <v>77</v>
      </c>
      <c r="B30" s="59" t="s">
        <v>189</v>
      </c>
      <c r="C30" s="63" t="s">
        <v>78</v>
      </c>
      <c r="D30" s="68">
        <f>PW!$F$110</f>
        <v>48.26</v>
      </c>
      <c r="E30" s="81">
        <f>PW!$H$110</f>
        <v>28.15</v>
      </c>
      <c r="F30" s="80">
        <v>1.5</v>
      </c>
      <c r="G30" s="82">
        <f t="shared" si="10"/>
        <v>191.02499999999998</v>
      </c>
      <c r="H30" s="82">
        <f t="shared" si="6"/>
        <v>72.39</v>
      </c>
      <c r="I30" s="82">
        <f>SUM((H30+E30)*(1+F30))</f>
        <v>251.34999999999997</v>
      </c>
      <c r="J30" s="82">
        <f t="shared" si="7"/>
        <v>72.39</v>
      </c>
      <c r="K30" s="82">
        <f>SUM((J30+E30)*(1+F30))</f>
        <v>251.34999999999997</v>
      </c>
      <c r="L30" s="82">
        <f t="shared" ref="L30:L36" si="11">SUM(D30*1.5)</f>
        <v>72.39</v>
      </c>
      <c r="M30" s="82">
        <f>SUM(E30+L30)*(1+F30)</f>
        <v>251.34999999999997</v>
      </c>
      <c r="N30" s="82">
        <f t="shared" si="9"/>
        <v>96.52</v>
      </c>
      <c r="O30" s="82">
        <f>SUM((N30+E30)*(1+F30))</f>
        <v>311.67499999999995</v>
      </c>
      <c r="P30" s="41">
        <f>PW!$J$110</f>
        <v>17.88</v>
      </c>
      <c r="Q30" s="41">
        <f>PW!$K$110</f>
        <v>10.27</v>
      </c>
      <c r="R30" s="41">
        <v>63</v>
      </c>
    </row>
    <row r="31" spans="1:18" ht="225">
      <c r="A31" s="67" t="s">
        <v>80</v>
      </c>
      <c r="B31" s="59" t="s">
        <v>190</v>
      </c>
      <c r="C31" s="64" t="s">
        <v>94</v>
      </c>
      <c r="D31" s="68">
        <f>PW!$F$107</f>
        <v>44.42</v>
      </c>
      <c r="E31" s="68">
        <f>P31+Q31</f>
        <v>29.54</v>
      </c>
      <c r="F31" s="80">
        <v>1.5</v>
      </c>
      <c r="G31" s="82">
        <f t="shared" si="10"/>
        <v>184.90000000000003</v>
      </c>
      <c r="H31" s="82">
        <f t="shared" ref="H31" si="12">SUM(D31*1.5)</f>
        <v>66.63</v>
      </c>
      <c r="I31" s="82">
        <f>SUM((H31+(P31+(Q31*1.5)))*(1+F31))</f>
        <v>262.625</v>
      </c>
      <c r="J31" s="82">
        <f t="shared" ref="J31" si="13">SUM(D31*1.5)</f>
        <v>66.63</v>
      </c>
      <c r="K31" s="82">
        <f>SUM((J31+(P31+(Q31*1.5)))*(1+F31))</f>
        <v>262.625</v>
      </c>
      <c r="L31" s="82">
        <f t="shared" ref="L31" si="14">SUM(D31*1.5)</f>
        <v>66.63</v>
      </c>
      <c r="M31" s="82">
        <f>SUM(L31+(P31+(Q31*1.5)))*(1+F31)</f>
        <v>262.625</v>
      </c>
      <c r="N31" s="82">
        <f t="shared" ref="N31" si="15">SUM(D31*2)</f>
        <v>88.84</v>
      </c>
      <c r="O31" s="82">
        <f>SUM((N31+(P31+(Q31*2)))*(1+F31))</f>
        <v>340.35</v>
      </c>
      <c r="P31" s="41">
        <f>PW!$J$107</f>
        <v>11.78</v>
      </c>
      <c r="Q31" s="41">
        <f>PW!$K$107</f>
        <v>17.760000000000002</v>
      </c>
      <c r="R31" s="41">
        <v>60</v>
      </c>
    </row>
    <row r="32" spans="1:18" ht="225">
      <c r="A32" s="67" t="s">
        <v>79</v>
      </c>
      <c r="B32" s="59" t="s">
        <v>190</v>
      </c>
      <c r="C32" s="63" t="s">
        <v>81</v>
      </c>
      <c r="D32" s="68">
        <f>PW!$F$82</f>
        <v>44.91</v>
      </c>
      <c r="E32" s="68">
        <f>PW!$H$82</f>
        <v>33.36</v>
      </c>
      <c r="F32" s="80">
        <v>1.5</v>
      </c>
      <c r="G32" s="82">
        <f t="shared" si="10"/>
        <v>195.67499999999998</v>
      </c>
      <c r="H32" s="82">
        <f t="shared" si="6"/>
        <v>67.364999999999995</v>
      </c>
      <c r="I32" s="82">
        <f>SUM((H32+E32)*(1+F32))</f>
        <v>251.8125</v>
      </c>
      <c r="J32" s="82">
        <f t="shared" si="7"/>
        <v>67.364999999999995</v>
      </c>
      <c r="K32" s="82">
        <f>SUM((J32+E32)*(1+F32))</f>
        <v>251.8125</v>
      </c>
      <c r="L32" s="82">
        <f t="shared" si="11"/>
        <v>67.364999999999995</v>
      </c>
      <c r="M32" s="82">
        <f>SUM(E32+L32)*(1+F32)</f>
        <v>251.8125</v>
      </c>
      <c r="N32" s="82">
        <f t="shared" si="9"/>
        <v>89.82</v>
      </c>
      <c r="O32" s="82">
        <f>SUM((N32+E32)*(1+F32))</f>
        <v>307.95</v>
      </c>
      <c r="P32" s="41"/>
      <c r="Q32" s="41"/>
      <c r="R32" s="41">
        <v>45</v>
      </c>
    </row>
    <row r="33" spans="1:18" ht="225">
      <c r="A33" s="67" t="s">
        <v>82</v>
      </c>
      <c r="B33" s="59" t="s">
        <v>190</v>
      </c>
      <c r="C33" s="63" t="s">
        <v>83</v>
      </c>
      <c r="D33" s="81">
        <f>PW!$F$90</f>
        <v>45.93</v>
      </c>
      <c r="E33" s="81">
        <f>PW!$H$90</f>
        <v>33.82</v>
      </c>
      <c r="F33" s="80">
        <v>1.5</v>
      </c>
      <c r="G33" s="82">
        <f t="shared" si="10"/>
        <v>199.375</v>
      </c>
      <c r="H33" s="82">
        <f t="shared" si="6"/>
        <v>68.894999999999996</v>
      </c>
      <c r="I33" s="82">
        <f>SUM((H33+E33)*(1+F33))</f>
        <v>256.78750000000002</v>
      </c>
      <c r="J33" s="82">
        <f t="shared" si="7"/>
        <v>68.894999999999996</v>
      </c>
      <c r="K33" s="82">
        <f>SUM((J33+E33)*(1+F33))</f>
        <v>256.78750000000002</v>
      </c>
      <c r="L33" s="82">
        <f t="shared" si="11"/>
        <v>68.894999999999996</v>
      </c>
      <c r="M33" s="82">
        <f>SUM(E33+L33)*(1+F33)</f>
        <v>256.78750000000002</v>
      </c>
      <c r="N33" s="82">
        <f t="shared" si="9"/>
        <v>91.86</v>
      </c>
      <c r="O33" s="82">
        <f>SUM((N33+E33)*(1+F33))</f>
        <v>314.20000000000005</v>
      </c>
      <c r="P33" s="41"/>
      <c r="Q33" s="41"/>
      <c r="R33" s="41">
        <v>81</v>
      </c>
    </row>
    <row r="34" spans="1:18" ht="225">
      <c r="A34" s="63" t="s">
        <v>84</v>
      </c>
      <c r="B34" s="59" t="s">
        <v>190</v>
      </c>
      <c r="C34" s="63" t="s">
        <v>58</v>
      </c>
      <c r="D34" s="81">
        <f>PW!$F$97</f>
        <v>42.82</v>
      </c>
      <c r="E34" s="81">
        <f>$P$34+$Q$34</f>
        <v>30.339999999999996</v>
      </c>
      <c r="F34" s="80">
        <v>1.5</v>
      </c>
      <c r="G34" s="82">
        <f t="shared" si="10"/>
        <v>182.89999999999998</v>
      </c>
      <c r="H34" s="82">
        <f t="shared" si="6"/>
        <v>64.23</v>
      </c>
      <c r="I34" s="82">
        <f>SUM((H34+(P34+(Q34*1.5)))*(1+F34))</f>
        <v>259.625</v>
      </c>
      <c r="J34" s="82">
        <f t="shared" si="7"/>
        <v>64.23</v>
      </c>
      <c r="K34" s="82">
        <f>SUM((J34+(P34+(Q34*1.5)))*(1+F34))</f>
        <v>259.625</v>
      </c>
      <c r="L34" s="82">
        <f t="shared" si="11"/>
        <v>64.23</v>
      </c>
      <c r="M34" s="82">
        <f>SUM(L34+(P34+(Q34*1.5)))*(1+F34)</f>
        <v>259.625</v>
      </c>
      <c r="N34" s="82">
        <f t="shared" si="9"/>
        <v>85.64</v>
      </c>
      <c r="O34" s="82">
        <f>SUM((N34+(P34+(Q34*2)))*(1+F34))</f>
        <v>336.34999999999997</v>
      </c>
      <c r="P34" s="41">
        <f>PW!$J$97</f>
        <v>11.78</v>
      </c>
      <c r="Q34" s="41">
        <f>PW!$K$97</f>
        <v>18.559999999999999</v>
      </c>
      <c r="R34" s="41">
        <v>56</v>
      </c>
    </row>
    <row r="35" spans="1:18" ht="240">
      <c r="A35" s="173" t="s">
        <v>14545</v>
      </c>
      <c r="B35" s="173" t="s">
        <v>191</v>
      </c>
      <c r="C35" s="173" t="s">
        <v>85</v>
      </c>
      <c r="D35" s="174">
        <f>PW!$F$97</f>
        <v>42.82</v>
      </c>
      <c r="E35" s="174">
        <f>$P$35+$Q$35</f>
        <v>30.339999999999996</v>
      </c>
      <c r="F35" s="175">
        <v>1.5</v>
      </c>
      <c r="G35" s="174">
        <f t="shared" si="10"/>
        <v>182.89999999999998</v>
      </c>
      <c r="H35" s="174">
        <f t="shared" si="6"/>
        <v>64.23</v>
      </c>
      <c r="I35" s="174">
        <f>SUM((H35+(P35+(Q35*1.5)))*(1+F35))</f>
        <v>259.625</v>
      </c>
      <c r="J35" s="174">
        <f t="shared" si="7"/>
        <v>64.23</v>
      </c>
      <c r="K35" s="174">
        <f>SUM((J35+(P35+(Q35*1.5)))*(1+F35))</f>
        <v>259.625</v>
      </c>
      <c r="L35" s="174">
        <f t="shared" si="11"/>
        <v>64.23</v>
      </c>
      <c r="M35" s="174">
        <f>SUM(L35+(P35+(Q35*1.5)))*(1+F35)</f>
        <v>259.625</v>
      </c>
      <c r="N35" s="174">
        <f t="shared" si="9"/>
        <v>85.64</v>
      </c>
      <c r="O35" s="174">
        <f>SUM((N35+(P35+(Q35*2)))*(1+F35))</f>
        <v>336.34999999999997</v>
      </c>
      <c r="P35" s="41">
        <f>PW!$J$97</f>
        <v>11.78</v>
      </c>
      <c r="Q35" s="41">
        <f>PW!$K$97</f>
        <v>18.559999999999999</v>
      </c>
      <c r="R35" s="41">
        <v>56</v>
      </c>
    </row>
    <row r="36" spans="1:18" ht="210">
      <c r="A36" s="173" t="s">
        <v>14546</v>
      </c>
      <c r="B36" s="173" t="s">
        <v>14547</v>
      </c>
      <c r="C36" s="173" t="s">
        <v>59</v>
      </c>
      <c r="D36" s="174">
        <f>PW!$F$80</f>
        <v>45.06</v>
      </c>
      <c r="E36" s="176">
        <f>PW!$H$80</f>
        <v>29.41</v>
      </c>
      <c r="F36" s="175">
        <v>1.5</v>
      </c>
      <c r="G36" s="174">
        <f t="shared" si="10"/>
        <v>186.17500000000001</v>
      </c>
      <c r="H36" s="174">
        <f t="shared" si="6"/>
        <v>67.59</v>
      </c>
      <c r="I36" s="174">
        <f>SUM((H36+E36)*(1+F36))</f>
        <v>242.5</v>
      </c>
      <c r="J36" s="174">
        <f t="shared" si="7"/>
        <v>67.59</v>
      </c>
      <c r="K36" s="174">
        <f>SUM((J36+E36)*(1+F36))</f>
        <v>242.5</v>
      </c>
      <c r="L36" s="174">
        <f t="shared" si="11"/>
        <v>67.59</v>
      </c>
      <c r="M36" s="174">
        <f>SUM(E36+L36)*(1+F36)</f>
        <v>242.5</v>
      </c>
      <c r="N36" s="174">
        <f t="shared" si="9"/>
        <v>90.12</v>
      </c>
      <c r="O36" s="174">
        <f>SUM((N36+E36)*(1+F36))</f>
        <v>298.82499999999999</v>
      </c>
      <c r="P36" s="41"/>
      <c r="Q36" s="41"/>
      <c r="R36" s="41">
        <v>43</v>
      </c>
    </row>
  </sheetData>
  <sheetProtection sort="0" autoFilter="0"/>
  <autoFilter ref="A3:O36" xr:uid="{75FDDDEA-DAD1-4E76-B110-F7D84BACAD04}"/>
  <mergeCells count="1">
    <mergeCell ref="A1:E1"/>
  </mergeCells>
  <printOptions horizontalCentered="1"/>
  <pageMargins left="0.45" right="0.45" top="0.75" bottom="1" header="0.3" footer="0.3"/>
  <pageSetup paperSize="3" scale="55" fitToHeight="0" orientation="landscape" r:id="rId1"/>
  <headerFooter>
    <oddHeader>&amp;LGROUP 77201, AWARD 23150
INTELLIGENT FACILITY &amp;&amp; SECURITY SYSTEMS AND SOLUTIONS
&amp;RGREAT LAKES BUILDING SYSTEMS INC
CONTRACT NO.: PT68804</oddHeader>
    <oddFooter>&amp;L&amp;F
&amp;A&amp;REffective Dates:
Equipment: 4/28/22
Prevailing Wage Rates: 7/1/25
Non-Prevailing Wage Rates: 4/28/22</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pageSetUpPr fitToPage="1"/>
  </sheetPr>
  <dimension ref="A1:S46"/>
  <sheetViews>
    <sheetView zoomScale="80" zoomScaleNormal="80" workbookViewId="0">
      <selection activeCell="A34" sqref="A34"/>
    </sheetView>
  </sheetViews>
  <sheetFormatPr defaultColWidth="9.28515625" defaultRowHeight="15"/>
  <cols>
    <col min="1" max="1" width="64.5703125" style="50" bestFit="1" customWidth="1"/>
    <col min="2" max="2" width="69.42578125" style="83" bestFit="1" customWidth="1"/>
    <col min="3" max="3" width="61.42578125" style="50" bestFit="1" customWidth="1"/>
    <col min="4" max="4" width="20.5703125" style="72" bestFit="1" customWidth="1"/>
    <col min="5" max="5" width="18.5703125" style="72" bestFit="1" customWidth="1"/>
    <col min="6" max="6" width="11.7109375" style="71" bestFit="1" customWidth="1"/>
    <col min="7" max="7" width="16.42578125" style="72" bestFit="1" customWidth="1"/>
    <col min="8" max="8" width="17.28515625" style="72" bestFit="1" customWidth="1"/>
    <col min="9" max="9" width="21" style="72" bestFit="1" customWidth="1"/>
    <col min="10" max="10" width="19.28515625" style="72" bestFit="1" customWidth="1"/>
    <col min="11" max="11" width="25.28515625" style="72" bestFit="1" customWidth="1"/>
    <col min="12" max="12" width="20" style="72" bestFit="1" customWidth="1"/>
    <col min="13" max="13" width="18.7109375" style="72" bestFit="1" customWidth="1"/>
    <col min="14" max="14" width="20.5703125" style="72" bestFit="1" customWidth="1"/>
    <col min="15" max="15" width="21.85546875" style="72" bestFit="1" customWidth="1"/>
    <col min="16" max="16" width="12.5703125" style="50" hidden="1" customWidth="1"/>
    <col min="17" max="17" width="7.7109375" style="50" hidden="1" customWidth="1"/>
    <col min="18" max="18" width="8.28515625" style="50" hidden="1" customWidth="1"/>
    <col min="19" max="19" width="9.28515625" style="50" hidden="1" customWidth="1"/>
    <col min="20" max="16384" width="9.28515625" style="50"/>
  </cols>
  <sheetData>
    <row r="1" spans="1:19" ht="18.75">
      <c r="A1" s="306" t="s">
        <v>48</v>
      </c>
      <c r="B1" s="307"/>
      <c r="C1" s="307"/>
      <c r="D1" s="307"/>
      <c r="E1" s="307"/>
    </row>
    <row r="2" spans="1:19" ht="18.75">
      <c r="A2" s="73"/>
      <c r="B2" s="52" t="s">
        <v>13402</v>
      </c>
      <c r="C2" s="74" t="str">
        <f>'Cover Page'!B3</f>
        <v>Great Lakes Building Systems, Inc.</v>
      </c>
      <c r="D2" s="171"/>
      <c r="E2" s="171"/>
    </row>
    <row r="3" spans="1:19" ht="45">
      <c r="A3" s="75" t="s">
        <v>27</v>
      </c>
      <c r="B3" s="76" t="s">
        <v>28</v>
      </c>
      <c r="C3" s="56" t="s">
        <v>57</v>
      </c>
      <c r="D3" s="78" t="s">
        <v>29</v>
      </c>
      <c r="E3" s="78" t="s">
        <v>42</v>
      </c>
      <c r="F3" s="77" t="s">
        <v>31</v>
      </c>
      <c r="G3" s="78" t="s">
        <v>40</v>
      </c>
      <c r="H3" s="78" t="s">
        <v>39</v>
      </c>
      <c r="I3" s="78" t="s">
        <v>41</v>
      </c>
      <c r="J3" s="78" t="s">
        <v>32</v>
      </c>
      <c r="K3" s="78" t="s">
        <v>33</v>
      </c>
      <c r="L3" s="78" t="s">
        <v>34</v>
      </c>
      <c r="M3" s="78" t="s">
        <v>35</v>
      </c>
      <c r="N3" s="79" t="s">
        <v>37</v>
      </c>
      <c r="O3" s="78" t="s">
        <v>36</v>
      </c>
      <c r="P3" s="41"/>
      <c r="Q3" s="41"/>
      <c r="R3" s="41"/>
      <c r="S3" s="226" t="s">
        <v>14624</v>
      </c>
    </row>
    <row r="4" spans="1:19" ht="180">
      <c r="A4" s="173" t="s">
        <v>14548</v>
      </c>
      <c r="B4" s="173" t="s">
        <v>172</v>
      </c>
      <c r="C4" s="173" t="s">
        <v>65</v>
      </c>
      <c r="D4" s="176">
        <f>PW!$F$128</f>
        <v>50.5</v>
      </c>
      <c r="E4" s="176">
        <f>SUM((P4+(D4*Q4)))</f>
        <v>35.035000000000004</v>
      </c>
      <c r="F4" s="175">
        <v>1.5</v>
      </c>
      <c r="G4" s="174">
        <f t="shared" ref="G4:G10" si="0">SUM(D4:E4)*(1+F4)</f>
        <v>213.83749999999998</v>
      </c>
      <c r="H4" s="174">
        <f t="shared" ref="H4:H10" si="1">SUM(D4*1.5)</f>
        <v>75.75</v>
      </c>
      <c r="I4" s="174">
        <f>SUM((H4+(H4*Q4+P4))*(1+F4))</f>
        <v>278.85624999999999</v>
      </c>
      <c r="J4" s="174">
        <f t="shared" ref="J4:J10" si="2">SUM(D4*1.5)</f>
        <v>75.75</v>
      </c>
      <c r="K4" s="174">
        <f>SUM((J4+(J4*Q4+P4))*(1+F4))</f>
        <v>278.85624999999999</v>
      </c>
      <c r="L4" s="174">
        <f t="shared" ref="L4:L10" si="3">SUM(D4*1.5)</f>
        <v>75.75</v>
      </c>
      <c r="M4" s="174">
        <f>SUM(L4+(L4*Q4+P4))*(1+F4)</f>
        <v>278.85624999999999</v>
      </c>
      <c r="N4" s="174">
        <f t="shared" ref="N4:N10" si="4">SUM(D4*2)</f>
        <v>101</v>
      </c>
      <c r="O4" s="174">
        <f>SUM((N4+(N4*Q4+P4))*(1+F4))</f>
        <v>343.875</v>
      </c>
      <c r="P4" s="41">
        <f>PW!$J$128</f>
        <v>33.520000000000003</v>
      </c>
      <c r="Q4" s="225">
        <f>PW!$I$128</f>
        <v>0.03</v>
      </c>
      <c r="R4" s="41"/>
      <c r="S4" s="50">
        <v>73</v>
      </c>
    </row>
    <row r="5" spans="1:19" ht="180">
      <c r="A5" s="173" t="s">
        <v>14549</v>
      </c>
      <c r="B5" s="173" t="s">
        <v>172</v>
      </c>
      <c r="C5" s="173" t="s">
        <v>67</v>
      </c>
      <c r="D5" s="176">
        <f>PW!$F$113</f>
        <v>45</v>
      </c>
      <c r="E5" s="176">
        <f>SUM((P5+(D5*Q5)))</f>
        <v>31.12</v>
      </c>
      <c r="F5" s="175">
        <v>1.5</v>
      </c>
      <c r="G5" s="174">
        <f t="shared" si="0"/>
        <v>190.3</v>
      </c>
      <c r="H5" s="174">
        <f t="shared" si="1"/>
        <v>67.5</v>
      </c>
      <c r="I5" s="174">
        <f>SUM((H5+E5)*(1+F5))</f>
        <v>246.55</v>
      </c>
      <c r="J5" s="174">
        <f t="shared" si="2"/>
        <v>67.5</v>
      </c>
      <c r="K5" s="174">
        <f>SUM((J5+E5)*(1+F5))</f>
        <v>246.55</v>
      </c>
      <c r="L5" s="174">
        <f t="shared" si="3"/>
        <v>67.5</v>
      </c>
      <c r="M5" s="174">
        <f>SUM(E5+L5)*(1+F5)</f>
        <v>246.55</v>
      </c>
      <c r="N5" s="174">
        <f t="shared" si="4"/>
        <v>90</v>
      </c>
      <c r="O5" s="174">
        <f>SUM((N5+E5)*(1+F5))</f>
        <v>302.8</v>
      </c>
      <c r="P5" s="41">
        <f>PW!$J$113</f>
        <v>29.77</v>
      </c>
      <c r="Q5" s="225">
        <f>PW!$I$113</f>
        <v>0.03</v>
      </c>
      <c r="R5" s="41"/>
      <c r="S5" s="50">
        <v>66</v>
      </c>
    </row>
    <row r="6" spans="1:19" ht="180">
      <c r="A6" s="173" t="s">
        <v>14550</v>
      </c>
      <c r="B6" s="173" t="s">
        <v>172</v>
      </c>
      <c r="C6" s="173" t="s">
        <v>69</v>
      </c>
      <c r="D6" s="176">
        <f>PW!$F$109</f>
        <v>44.5</v>
      </c>
      <c r="E6" s="176">
        <f>SUM((D6*Q6)+P6)</f>
        <v>31.885000000000002</v>
      </c>
      <c r="F6" s="175">
        <v>1.5</v>
      </c>
      <c r="G6" s="174">
        <f t="shared" si="0"/>
        <v>190.96250000000001</v>
      </c>
      <c r="H6" s="174">
        <f t="shared" si="1"/>
        <v>66.75</v>
      </c>
      <c r="I6" s="174">
        <f>SUM((H6+(H6*Q6+P6))*(1+F6))</f>
        <v>248.25625000000002</v>
      </c>
      <c r="J6" s="174">
        <f t="shared" si="2"/>
        <v>66.75</v>
      </c>
      <c r="K6" s="174">
        <f>SUM((J6+(J6*Q6+P6))*(1+F6))</f>
        <v>248.25625000000002</v>
      </c>
      <c r="L6" s="174">
        <f t="shared" si="3"/>
        <v>66.75</v>
      </c>
      <c r="M6" s="174">
        <f>SUM(L6+(L6*Q6+P6))*(1+F6)</f>
        <v>248.25625000000002</v>
      </c>
      <c r="N6" s="174">
        <f t="shared" si="4"/>
        <v>89</v>
      </c>
      <c r="O6" s="174">
        <f>SUM((N6+(N6*Q6+P6))*(1+F6))</f>
        <v>305.55</v>
      </c>
      <c r="P6" s="227">
        <f>PW!$J$109</f>
        <v>30.55</v>
      </c>
      <c r="Q6" s="225">
        <f>PW!$I$109</f>
        <v>0.03</v>
      </c>
      <c r="R6" s="41"/>
      <c r="S6" s="50">
        <v>62</v>
      </c>
    </row>
    <row r="7" spans="1:19" ht="225">
      <c r="A7" s="173" t="s">
        <v>14551</v>
      </c>
      <c r="B7" s="173" t="s">
        <v>172</v>
      </c>
      <c r="C7" s="173" t="s">
        <v>86</v>
      </c>
      <c r="D7" s="177">
        <f>PW!$F$129</f>
        <v>44.3</v>
      </c>
      <c r="E7" s="177">
        <f>SUM((D7*Q7)+P7)</f>
        <v>30.6965</v>
      </c>
      <c r="F7" s="175">
        <v>1.5</v>
      </c>
      <c r="G7" s="174">
        <f t="shared" si="0"/>
        <v>187.49124999999998</v>
      </c>
      <c r="H7" s="174">
        <f t="shared" si="1"/>
        <v>66.449999999999989</v>
      </c>
      <c r="I7" s="178">
        <f>SUM((H7+E7)*(1+F7))</f>
        <v>242.86624999999998</v>
      </c>
      <c r="J7" s="174">
        <f t="shared" si="2"/>
        <v>66.449999999999989</v>
      </c>
      <c r="K7" s="178">
        <f>SUM((J7+E7)*(1+F7))</f>
        <v>242.86624999999998</v>
      </c>
      <c r="L7" s="178">
        <f t="shared" si="3"/>
        <v>66.449999999999989</v>
      </c>
      <c r="M7" s="178">
        <f>SUM(E7+L7)*(1+F7)</f>
        <v>242.86624999999998</v>
      </c>
      <c r="N7" s="178">
        <f t="shared" si="4"/>
        <v>88.6</v>
      </c>
      <c r="O7" s="178">
        <f>SUM((N7+E7)*(1+F7))</f>
        <v>298.24124999999998</v>
      </c>
      <c r="P7" s="41">
        <f>PW!$J$129</f>
        <v>28.26</v>
      </c>
      <c r="Q7" s="225">
        <f>PW!$I$129</f>
        <v>5.5E-2</v>
      </c>
      <c r="R7" s="41"/>
      <c r="S7" s="50">
        <v>74</v>
      </c>
    </row>
    <row r="8" spans="1:19" ht="180">
      <c r="A8" s="173" t="s">
        <v>14552</v>
      </c>
      <c r="B8" s="173" t="s">
        <v>172</v>
      </c>
      <c r="C8" s="173" t="s">
        <v>87</v>
      </c>
      <c r="D8" s="174">
        <f>PW!$F$81</f>
        <v>42.68</v>
      </c>
      <c r="E8" s="174">
        <f>SUM(P8+(D8*Q8))</f>
        <v>33.060400000000001</v>
      </c>
      <c r="F8" s="175">
        <v>1.5</v>
      </c>
      <c r="G8" s="174">
        <f t="shared" si="0"/>
        <v>189.351</v>
      </c>
      <c r="H8" s="174">
        <f t="shared" si="1"/>
        <v>64.02</v>
      </c>
      <c r="I8" s="174">
        <f>SUM((H8+(P8+H8*Q8))*(1+F8))</f>
        <v>244.30149999999998</v>
      </c>
      <c r="J8" s="174">
        <f t="shared" si="2"/>
        <v>64.02</v>
      </c>
      <c r="K8" s="174">
        <f>SUM((J8+(P8+J8*Q8))*(1+F8))</f>
        <v>244.30149999999998</v>
      </c>
      <c r="L8" s="174">
        <f t="shared" si="3"/>
        <v>64.02</v>
      </c>
      <c r="M8" s="174">
        <f>SUM(L8+(P8+L8*Q8))*(1+F8)</f>
        <v>244.30149999999998</v>
      </c>
      <c r="N8" s="174">
        <f t="shared" si="4"/>
        <v>85.36</v>
      </c>
      <c r="O8" s="174">
        <f>SUM((N8+(P8+N8*Q8))*(1+F8))</f>
        <v>299.25200000000001</v>
      </c>
      <c r="P8" s="41">
        <f>PW!$J$81</f>
        <v>31.78</v>
      </c>
      <c r="Q8" s="225">
        <f>PW!$I$81</f>
        <v>0.03</v>
      </c>
      <c r="R8" s="41"/>
      <c r="S8" s="50">
        <v>44</v>
      </c>
    </row>
    <row r="9" spans="1:19" ht="180">
      <c r="A9" s="173" t="s">
        <v>14553</v>
      </c>
      <c r="B9" s="173" t="s">
        <v>172</v>
      </c>
      <c r="C9" s="173" t="s">
        <v>88</v>
      </c>
      <c r="D9" s="177">
        <f>PW!$F$123</f>
        <v>43.4</v>
      </c>
      <c r="E9" s="177">
        <f>SUM((D9*R9)+P9)+Q9</f>
        <v>31.722000000000001</v>
      </c>
      <c r="F9" s="175">
        <v>1.5</v>
      </c>
      <c r="G9" s="174">
        <f t="shared" si="0"/>
        <v>187.80500000000001</v>
      </c>
      <c r="H9" s="174">
        <f t="shared" si="1"/>
        <v>65.099999999999994</v>
      </c>
      <c r="I9" s="178">
        <f>SUM((H9+(E9+(Q9*1.5)))*(1+F9))</f>
        <v>271.49250000000001</v>
      </c>
      <c r="J9" s="174">
        <f t="shared" si="2"/>
        <v>65.099999999999994</v>
      </c>
      <c r="K9" s="178">
        <f>SUM((J9+(E9+(Q9*1.5)))*(1+F9))</f>
        <v>271.49250000000001</v>
      </c>
      <c r="L9" s="178">
        <f t="shared" si="3"/>
        <v>65.099999999999994</v>
      </c>
      <c r="M9" s="178">
        <f>SUM((L9+(E9+(Q9*1.5)))*(1+F9))</f>
        <v>271.49250000000001</v>
      </c>
      <c r="N9" s="178">
        <f t="shared" si="4"/>
        <v>86.8</v>
      </c>
      <c r="O9" s="178">
        <f>SUM((N9+(E9+(Q9*2)))*(1+F9))</f>
        <v>335.55499999999995</v>
      </c>
      <c r="P9" s="41">
        <f>PW!$J$123</f>
        <v>22.57</v>
      </c>
      <c r="Q9" s="41">
        <f>PW!$K$123</f>
        <v>7.85</v>
      </c>
      <c r="R9" s="41">
        <f>PW!$I$123</f>
        <v>0.03</v>
      </c>
      <c r="S9" s="50">
        <v>70</v>
      </c>
    </row>
    <row r="10" spans="1:19" ht="150">
      <c r="A10" s="173" t="s">
        <v>14554</v>
      </c>
      <c r="B10" s="173" t="s">
        <v>169</v>
      </c>
      <c r="C10" s="173" t="s">
        <v>116</v>
      </c>
      <c r="D10" s="174">
        <f>PW!$F$68</f>
        <v>61.56</v>
      </c>
      <c r="E10" s="174">
        <f>SUM(P10+(D10*Q10))</f>
        <v>36.209199999999996</v>
      </c>
      <c r="F10" s="175">
        <v>1.5</v>
      </c>
      <c r="G10" s="174">
        <f t="shared" si="0"/>
        <v>244.423</v>
      </c>
      <c r="H10" s="174">
        <f t="shared" si="1"/>
        <v>92.34</v>
      </c>
      <c r="I10" s="174">
        <f>SUM((H10+(P10+(H10*Q10)))*(1+F10))</f>
        <v>326.7595</v>
      </c>
      <c r="J10" s="174">
        <f t="shared" si="2"/>
        <v>92.34</v>
      </c>
      <c r="K10" s="178">
        <f>SUM((J10+(P10+(J10*Q10)))*(1+F10))</f>
        <v>326.7595</v>
      </c>
      <c r="L10" s="178">
        <f t="shared" si="3"/>
        <v>92.34</v>
      </c>
      <c r="M10" s="178">
        <f>SUM(L10+(P10+(L10*Q10)))*(1+F10)</f>
        <v>326.7595</v>
      </c>
      <c r="N10" s="178">
        <f t="shared" si="4"/>
        <v>123.12</v>
      </c>
      <c r="O10" s="178">
        <f>SUM((N10+(P10+(N10*Q10)))*(1+F10))</f>
        <v>409.096</v>
      </c>
      <c r="P10" s="41">
        <f>PW!$J$68</f>
        <v>31.9</v>
      </c>
      <c r="Q10" s="225">
        <f>PW!$I$68</f>
        <v>7.0000000000000007E-2</v>
      </c>
      <c r="R10" s="41"/>
      <c r="S10" s="50">
        <v>35</v>
      </c>
    </row>
    <row r="11" spans="1:19" ht="150">
      <c r="A11" s="173" t="s">
        <v>14555</v>
      </c>
      <c r="B11" s="173" t="s">
        <v>193</v>
      </c>
      <c r="C11" s="173" t="s">
        <v>91</v>
      </c>
      <c r="D11" s="176">
        <f>PW!$F$128</f>
        <v>50.5</v>
      </c>
      <c r="E11" s="176">
        <f>SUM((P11+(D11*Q11)))</f>
        <v>35.035000000000004</v>
      </c>
      <c r="F11" s="175">
        <v>1.5</v>
      </c>
      <c r="G11" s="174">
        <f t="shared" ref="G11:G37" si="5">SUM(D11:E11)*(1+F11)</f>
        <v>213.83749999999998</v>
      </c>
      <c r="H11" s="174">
        <f t="shared" ref="H11:H31" si="6">SUM(D11*1.5)</f>
        <v>75.75</v>
      </c>
      <c r="I11" s="174">
        <f>SUM((H11+(H11*Q11+P11))*(1+F11))</f>
        <v>278.85624999999999</v>
      </c>
      <c r="J11" s="174">
        <f t="shared" ref="J11:J31" si="7">SUM(D11*1.5)</f>
        <v>75.75</v>
      </c>
      <c r="K11" s="174">
        <f>SUM((J11+(J11*Q11+P11))*(1+F11))</f>
        <v>278.85624999999999</v>
      </c>
      <c r="L11" s="174">
        <f t="shared" ref="L11:L31" si="8">SUM(D11*1.5)</f>
        <v>75.75</v>
      </c>
      <c r="M11" s="174">
        <f>SUM((L11+(L11*Q11+P11))*(1+F11))</f>
        <v>278.85624999999999</v>
      </c>
      <c r="N11" s="174">
        <f t="shared" ref="N11:N31" si="9">SUM(D11*2)</f>
        <v>101</v>
      </c>
      <c r="O11" s="174">
        <f>SUM((N11+(N11*Q11+P11))*(1+F11))</f>
        <v>343.875</v>
      </c>
      <c r="P11" s="41">
        <f>PW!$J$128</f>
        <v>33.520000000000003</v>
      </c>
      <c r="Q11" s="225">
        <f>PW!$I$128</f>
        <v>0.03</v>
      </c>
      <c r="R11" s="41"/>
      <c r="S11" s="50">
        <v>73</v>
      </c>
    </row>
    <row r="12" spans="1:19" ht="165">
      <c r="A12" s="173" t="s">
        <v>14556</v>
      </c>
      <c r="B12" s="173" t="s">
        <v>193</v>
      </c>
      <c r="C12" s="173" t="s">
        <v>67</v>
      </c>
      <c r="D12" s="176">
        <f>PW!$F$113</f>
        <v>45</v>
      </c>
      <c r="E12" s="176">
        <f>SUM((P12+(D12*Q12)))</f>
        <v>31.12</v>
      </c>
      <c r="F12" s="175">
        <v>1.5</v>
      </c>
      <c r="G12" s="174">
        <f t="shared" si="5"/>
        <v>190.3</v>
      </c>
      <c r="H12" s="174">
        <f t="shared" si="6"/>
        <v>67.5</v>
      </c>
      <c r="I12" s="174">
        <f>SUM((H12+E12)*(1+F12))</f>
        <v>246.55</v>
      </c>
      <c r="J12" s="174">
        <f t="shared" si="7"/>
        <v>67.5</v>
      </c>
      <c r="K12" s="174">
        <f>SUM((J12+E12)*(1+F12))</f>
        <v>246.55</v>
      </c>
      <c r="L12" s="174">
        <f t="shared" si="8"/>
        <v>67.5</v>
      </c>
      <c r="M12" s="174">
        <f>SUM(E12+L12)*(1+F12)</f>
        <v>246.55</v>
      </c>
      <c r="N12" s="174">
        <f t="shared" si="9"/>
        <v>90</v>
      </c>
      <c r="O12" s="174">
        <f>SUM((N12+E12)*(1+F12))</f>
        <v>302.8</v>
      </c>
      <c r="P12" s="41">
        <f>PW!$J$113</f>
        <v>29.77</v>
      </c>
      <c r="Q12" s="225">
        <f>PW!$I$113</f>
        <v>0.03</v>
      </c>
      <c r="R12" s="41"/>
      <c r="S12" s="50">
        <v>66</v>
      </c>
    </row>
    <row r="13" spans="1:19" ht="135">
      <c r="A13" s="173" t="s">
        <v>14557</v>
      </c>
      <c r="B13" s="173" t="s">
        <v>193</v>
      </c>
      <c r="C13" s="173" t="s">
        <v>69</v>
      </c>
      <c r="D13" s="176">
        <f>PW!$F$109</f>
        <v>44.5</v>
      </c>
      <c r="E13" s="176">
        <f>SUM((D13*Q13)+P13)</f>
        <v>31.885000000000002</v>
      </c>
      <c r="F13" s="175">
        <v>1.5</v>
      </c>
      <c r="G13" s="174">
        <f t="shared" si="5"/>
        <v>190.96250000000001</v>
      </c>
      <c r="H13" s="174">
        <f t="shared" si="6"/>
        <v>66.75</v>
      </c>
      <c r="I13" s="174">
        <f>SUM((H13+(H13*Q13+P13))*(1+F13))</f>
        <v>248.25625000000002</v>
      </c>
      <c r="J13" s="174">
        <f t="shared" si="7"/>
        <v>66.75</v>
      </c>
      <c r="K13" s="174">
        <f>SUM((J13+(J13*Q13+P13))*(1+F13))</f>
        <v>248.25625000000002</v>
      </c>
      <c r="L13" s="174">
        <f t="shared" si="8"/>
        <v>66.75</v>
      </c>
      <c r="M13" s="174">
        <f>SUM((L13+(L13*Q13+P13))*(1+F13))</f>
        <v>248.25625000000002</v>
      </c>
      <c r="N13" s="174">
        <f t="shared" si="9"/>
        <v>89</v>
      </c>
      <c r="O13" s="174">
        <f>SUM((N13+(N13*Q13+P13))*(1+F13))</f>
        <v>305.55</v>
      </c>
      <c r="P13" s="227">
        <f>PW!$J$109</f>
        <v>30.55</v>
      </c>
      <c r="Q13" s="225">
        <f>PW!$I$109</f>
        <v>0.03</v>
      </c>
      <c r="R13" s="41"/>
      <c r="S13" s="50">
        <v>62</v>
      </c>
    </row>
    <row r="14" spans="1:19" ht="225">
      <c r="A14" s="173" t="s">
        <v>14558</v>
      </c>
      <c r="B14" s="173" t="s">
        <v>193</v>
      </c>
      <c r="C14" s="173" t="s">
        <v>86</v>
      </c>
      <c r="D14" s="177">
        <f>PW!$F$129</f>
        <v>44.3</v>
      </c>
      <c r="E14" s="176">
        <f>SUM((D14*Q14)+P14)</f>
        <v>30.6965</v>
      </c>
      <c r="F14" s="175">
        <v>1.5</v>
      </c>
      <c r="G14" s="174">
        <f t="shared" si="5"/>
        <v>187.49124999999998</v>
      </c>
      <c r="H14" s="174">
        <f t="shared" si="6"/>
        <v>66.449999999999989</v>
      </c>
      <c r="I14" s="174">
        <f>SUM((H14+E14)*(1+F14))</f>
        <v>242.86624999999998</v>
      </c>
      <c r="J14" s="174">
        <f t="shared" si="7"/>
        <v>66.449999999999989</v>
      </c>
      <c r="K14" s="174">
        <f>SUM((J14+E14)*(1+F14))</f>
        <v>242.86624999999998</v>
      </c>
      <c r="L14" s="174">
        <f t="shared" si="8"/>
        <v>66.449999999999989</v>
      </c>
      <c r="M14" s="174">
        <f>SUM(E14+L14)*(1+F14)</f>
        <v>242.86624999999998</v>
      </c>
      <c r="N14" s="174">
        <f t="shared" si="9"/>
        <v>88.6</v>
      </c>
      <c r="O14" s="174">
        <f>SUM((N14+E14)*(1+F14))</f>
        <v>298.24124999999998</v>
      </c>
      <c r="P14" s="41">
        <f>PW!$J$129</f>
        <v>28.26</v>
      </c>
      <c r="Q14" s="225">
        <f>PW!$I$129</f>
        <v>5.5E-2</v>
      </c>
      <c r="R14" s="41"/>
      <c r="S14" s="50">
        <v>74</v>
      </c>
    </row>
    <row r="15" spans="1:19" ht="150">
      <c r="A15" s="173" t="s">
        <v>14559</v>
      </c>
      <c r="B15" s="173" t="s">
        <v>193</v>
      </c>
      <c r="C15" s="173" t="s">
        <v>90</v>
      </c>
      <c r="D15" s="174">
        <f>PW!$F$81</f>
        <v>42.68</v>
      </c>
      <c r="E15" s="174">
        <f>SUM(P15+(D15*Q15))</f>
        <v>33.060400000000001</v>
      </c>
      <c r="F15" s="175">
        <v>1.5</v>
      </c>
      <c r="G15" s="174">
        <f t="shared" si="5"/>
        <v>189.351</v>
      </c>
      <c r="H15" s="174">
        <f t="shared" si="6"/>
        <v>64.02</v>
      </c>
      <c r="I15" s="174">
        <f>SUM((H15+(P15+H15*Q15))*(1+F15))</f>
        <v>244.30149999999998</v>
      </c>
      <c r="J15" s="174">
        <f t="shared" si="7"/>
        <v>64.02</v>
      </c>
      <c r="K15" s="174">
        <f>SUM((J15+(P15+J15*Q15))*(1+F15))</f>
        <v>244.30149999999998</v>
      </c>
      <c r="L15" s="174">
        <f t="shared" si="8"/>
        <v>64.02</v>
      </c>
      <c r="M15" s="174">
        <f>SUM((L15+(P15+L15*Q15))*(1+F15))</f>
        <v>244.30149999999998</v>
      </c>
      <c r="N15" s="174">
        <f t="shared" si="9"/>
        <v>85.36</v>
      </c>
      <c r="O15" s="174">
        <f>SUM((N15+(P15+N15*Q15))*(1+F15))</f>
        <v>299.25200000000001</v>
      </c>
      <c r="P15" s="41">
        <f>PW!$J$81</f>
        <v>31.78</v>
      </c>
      <c r="Q15" s="225">
        <f>PW!$I$81</f>
        <v>0.03</v>
      </c>
      <c r="R15" s="41"/>
      <c r="S15" s="50">
        <v>44</v>
      </c>
    </row>
    <row r="16" spans="1:19" ht="120">
      <c r="A16" s="173" t="s">
        <v>14560</v>
      </c>
      <c r="B16" s="173" t="s">
        <v>193</v>
      </c>
      <c r="C16" s="173" t="s">
        <v>89</v>
      </c>
      <c r="D16" s="177">
        <f>PW!$F$123</f>
        <v>43.4</v>
      </c>
      <c r="E16" s="177">
        <f>SUM((D16*R16)+P16)+Q16</f>
        <v>31.722000000000001</v>
      </c>
      <c r="F16" s="175">
        <v>1.5</v>
      </c>
      <c r="G16" s="174">
        <f t="shared" si="5"/>
        <v>187.80500000000001</v>
      </c>
      <c r="H16" s="174">
        <f t="shared" si="6"/>
        <v>65.099999999999994</v>
      </c>
      <c r="I16" s="178">
        <f>SUM((H16+(E16+(Q16*1.5)))*(1+F16))</f>
        <v>271.49250000000001</v>
      </c>
      <c r="J16" s="174">
        <f t="shared" si="7"/>
        <v>65.099999999999994</v>
      </c>
      <c r="K16" s="178">
        <f>SUM((J16+(E16+(Q16*1.5)))*(1+F16))</f>
        <v>271.49250000000001</v>
      </c>
      <c r="L16" s="178">
        <f t="shared" si="8"/>
        <v>65.099999999999994</v>
      </c>
      <c r="M16" s="178">
        <f>SUM(L16+(E16+(Q16*1.5)))*(1+F16)</f>
        <v>271.49250000000001</v>
      </c>
      <c r="N16" s="178">
        <f t="shared" si="9"/>
        <v>86.8</v>
      </c>
      <c r="O16" s="178">
        <f>SUM((N16+(E16+(Q16*2)))*(1+F16))</f>
        <v>335.55499999999995</v>
      </c>
      <c r="P16" s="41">
        <f>PW!$J$123</f>
        <v>22.57</v>
      </c>
      <c r="Q16" s="41">
        <f>PW!$K$123</f>
        <v>7.85</v>
      </c>
      <c r="R16" s="225">
        <f>PW!$I$123</f>
        <v>0.03</v>
      </c>
      <c r="S16" s="50">
        <v>70</v>
      </c>
    </row>
    <row r="17" spans="1:19" ht="150">
      <c r="A17" s="173" t="s">
        <v>14561</v>
      </c>
      <c r="B17" s="173" t="s">
        <v>174</v>
      </c>
      <c r="C17" s="173" t="s">
        <v>91</v>
      </c>
      <c r="D17" s="176">
        <f>PW!$F$128</f>
        <v>50.5</v>
      </c>
      <c r="E17" s="176">
        <f>SUM((P17+(D17*Q17)))</f>
        <v>35.035000000000004</v>
      </c>
      <c r="F17" s="175">
        <v>1.5</v>
      </c>
      <c r="G17" s="174">
        <f t="shared" si="5"/>
        <v>213.83749999999998</v>
      </c>
      <c r="H17" s="174">
        <f t="shared" si="6"/>
        <v>75.75</v>
      </c>
      <c r="I17" s="174">
        <f>SUM((H17+(H17*Q17+P17))*(1+F17))</f>
        <v>278.85624999999999</v>
      </c>
      <c r="J17" s="174">
        <f t="shared" si="7"/>
        <v>75.75</v>
      </c>
      <c r="K17" s="174">
        <f>SUM((J17+(J17*Q17+P17))*(1+F17))</f>
        <v>278.85624999999999</v>
      </c>
      <c r="L17" s="174">
        <f t="shared" si="8"/>
        <v>75.75</v>
      </c>
      <c r="M17" s="174">
        <f>SUM(L17+(L17*Q17+P17))*(1+F17)</f>
        <v>278.85624999999999</v>
      </c>
      <c r="N17" s="174">
        <f t="shared" si="9"/>
        <v>101</v>
      </c>
      <c r="O17" s="174">
        <f>SUM((N17+(N17*Q17+P17))*(1+F17))</f>
        <v>343.875</v>
      </c>
      <c r="P17" s="41">
        <f>PW!$J$128</f>
        <v>33.520000000000003</v>
      </c>
      <c r="Q17" s="225">
        <f>PW!$I$128</f>
        <v>0.03</v>
      </c>
      <c r="R17" s="41"/>
      <c r="S17" s="50">
        <v>73</v>
      </c>
    </row>
    <row r="18" spans="1:19" ht="135">
      <c r="A18" s="173" t="s">
        <v>14562</v>
      </c>
      <c r="B18" s="173" t="s">
        <v>174</v>
      </c>
      <c r="C18" s="173" t="s">
        <v>67</v>
      </c>
      <c r="D18" s="176">
        <f>PW!$F$113</f>
        <v>45</v>
      </c>
      <c r="E18" s="176">
        <f>SUM((P18+(D18*Q18)))</f>
        <v>31.12</v>
      </c>
      <c r="F18" s="175">
        <v>1.5</v>
      </c>
      <c r="G18" s="174">
        <f t="shared" si="5"/>
        <v>190.3</v>
      </c>
      <c r="H18" s="174">
        <f t="shared" si="6"/>
        <v>67.5</v>
      </c>
      <c r="I18" s="174">
        <f>SUM((H18+E18)*(1+F18))</f>
        <v>246.55</v>
      </c>
      <c r="J18" s="174">
        <f t="shared" si="7"/>
        <v>67.5</v>
      </c>
      <c r="K18" s="174">
        <f>SUM((J18+E18)*(1+F18))</f>
        <v>246.55</v>
      </c>
      <c r="L18" s="174">
        <f t="shared" si="8"/>
        <v>67.5</v>
      </c>
      <c r="M18" s="174">
        <f>SUM(E18+L18)*(1+F18)</f>
        <v>246.55</v>
      </c>
      <c r="N18" s="174">
        <f t="shared" si="9"/>
        <v>90</v>
      </c>
      <c r="O18" s="174">
        <f>SUM((N18+E18)*(1+F18))</f>
        <v>302.8</v>
      </c>
      <c r="P18" s="41">
        <f>PW!$J$113</f>
        <v>29.77</v>
      </c>
      <c r="Q18" s="225">
        <f>PW!$I$113</f>
        <v>0.03</v>
      </c>
      <c r="R18" s="41"/>
      <c r="S18" s="50">
        <v>66</v>
      </c>
    </row>
    <row r="19" spans="1:19" ht="105">
      <c r="A19" s="173" t="s">
        <v>14563</v>
      </c>
      <c r="B19" s="173" t="s">
        <v>174</v>
      </c>
      <c r="C19" s="173" t="s">
        <v>69</v>
      </c>
      <c r="D19" s="176">
        <f>PW!$F$109</f>
        <v>44.5</v>
      </c>
      <c r="E19" s="176">
        <f>SUM((D19*Q19)+P19)</f>
        <v>31.885000000000002</v>
      </c>
      <c r="F19" s="175">
        <v>1.5</v>
      </c>
      <c r="G19" s="174">
        <f t="shared" si="5"/>
        <v>190.96250000000001</v>
      </c>
      <c r="H19" s="174">
        <f t="shared" si="6"/>
        <v>66.75</v>
      </c>
      <c r="I19" s="174">
        <f>SUM((H19+(H19*Q19+P19))*(1+F19))</f>
        <v>248.25625000000002</v>
      </c>
      <c r="J19" s="174">
        <f t="shared" si="7"/>
        <v>66.75</v>
      </c>
      <c r="K19" s="174">
        <f>SUM((J19+(J19*Q19+P19))*(1+F19))</f>
        <v>248.25625000000002</v>
      </c>
      <c r="L19" s="174">
        <f t="shared" si="8"/>
        <v>66.75</v>
      </c>
      <c r="M19" s="174">
        <f>SUM((L19+(L19*Q19+P19))*(1+F19))</f>
        <v>248.25625000000002</v>
      </c>
      <c r="N19" s="174">
        <f t="shared" si="9"/>
        <v>89</v>
      </c>
      <c r="O19" s="174">
        <f>SUM((N19+(N19*Q19+P19))*(1+F19))</f>
        <v>305.55</v>
      </c>
      <c r="P19" s="227">
        <f>PW!$J$109</f>
        <v>30.55</v>
      </c>
      <c r="Q19" s="225">
        <f>PW!$I$109</f>
        <v>0.03</v>
      </c>
      <c r="R19" s="41"/>
      <c r="S19" s="50">
        <v>62</v>
      </c>
    </row>
    <row r="20" spans="1:19" ht="225">
      <c r="A20" s="173" t="s">
        <v>14564</v>
      </c>
      <c r="B20" s="173" t="s">
        <v>174</v>
      </c>
      <c r="C20" s="173" t="s">
        <v>86</v>
      </c>
      <c r="D20" s="177">
        <f>PW!$F$129</f>
        <v>44.3</v>
      </c>
      <c r="E20" s="176">
        <f>SUM((D20*Q20)+P20)</f>
        <v>30.6965</v>
      </c>
      <c r="F20" s="175">
        <v>1.5</v>
      </c>
      <c r="G20" s="174">
        <f t="shared" si="5"/>
        <v>187.49124999999998</v>
      </c>
      <c r="H20" s="174">
        <f t="shared" si="6"/>
        <v>66.449999999999989</v>
      </c>
      <c r="I20" s="174">
        <f>SUM((H20+E20)*(1+F20))</f>
        <v>242.86624999999998</v>
      </c>
      <c r="J20" s="174">
        <f t="shared" si="7"/>
        <v>66.449999999999989</v>
      </c>
      <c r="K20" s="174">
        <f>SUM((J20+E20)*(1+F20))</f>
        <v>242.86624999999998</v>
      </c>
      <c r="L20" s="174">
        <f t="shared" si="8"/>
        <v>66.449999999999989</v>
      </c>
      <c r="M20" s="174">
        <f>SUM(E20+L20)*(1+F20)</f>
        <v>242.86624999999998</v>
      </c>
      <c r="N20" s="174">
        <f t="shared" si="9"/>
        <v>88.6</v>
      </c>
      <c r="O20" s="174">
        <f>SUM((N20+E20)*(1+F20))</f>
        <v>298.24124999999998</v>
      </c>
      <c r="P20" s="41">
        <f>PW!$J$129</f>
        <v>28.26</v>
      </c>
      <c r="Q20" s="225">
        <f>PW!$I$129</f>
        <v>5.5E-2</v>
      </c>
      <c r="R20" s="41"/>
      <c r="S20" s="50">
        <v>74</v>
      </c>
    </row>
    <row r="21" spans="1:19" ht="150">
      <c r="A21" s="173" t="s">
        <v>14565</v>
      </c>
      <c r="B21" s="173" t="s">
        <v>174</v>
      </c>
      <c r="C21" s="173" t="s">
        <v>90</v>
      </c>
      <c r="D21" s="174">
        <f>PW!$F$81</f>
        <v>42.68</v>
      </c>
      <c r="E21" s="174">
        <f>SUM(P21+(D21*Q21))</f>
        <v>33.060400000000001</v>
      </c>
      <c r="F21" s="175">
        <v>1.5</v>
      </c>
      <c r="G21" s="174">
        <f t="shared" si="5"/>
        <v>189.351</v>
      </c>
      <c r="H21" s="174">
        <f t="shared" si="6"/>
        <v>64.02</v>
      </c>
      <c r="I21" s="174">
        <f>SUM((H21+(P21+H21*Q21))*(1+F21))</f>
        <v>244.30149999999998</v>
      </c>
      <c r="J21" s="174">
        <f t="shared" si="7"/>
        <v>64.02</v>
      </c>
      <c r="K21" s="174">
        <f>SUM((J21+(P21+J21*Q21))*(1+F21))</f>
        <v>244.30149999999998</v>
      </c>
      <c r="L21" s="174">
        <f t="shared" si="8"/>
        <v>64.02</v>
      </c>
      <c r="M21" s="174">
        <f>SUM((L21+(P21+L21*Q21))*(1+F21))</f>
        <v>244.30149999999998</v>
      </c>
      <c r="N21" s="174">
        <f t="shared" si="9"/>
        <v>85.36</v>
      </c>
      <c r="O21" s="174">
        <f>SUM((N21+(P21+N21*Q21))*(1+F21))</f>
        <v>299.25200000000001</v>
      </c>
      <c r="P21" s="41">
        <f>PW!$J$81</f>
        <v>31.78</v>
      </c>
      <c r="Q21" s="225">
        <f>PW!$I$81</f>
        <v>0.03</v>
      </c>
      <c r="R21" s="41"/>
      <c r="S21" s="50">
        <v>44</v>
      </c>
    </row>
    <row r="22" spans="1:19" ht="120">
      <c r="A22" s="173" t="s">
        <v>14566</v>
      </c>
      <c r="B22" s="173" t="s">
        <v>174</v>
      </c>
      <c r="C22" s="173" t="s">
        <v>89</v>
      </c>
      <c r="D22" s="177">
        <f>PW!$F$123</f>
        <v>43.4</v>
      </c>
      <c r="E22" s="177">
        <f>SUM((D22*R22)+P22)+Q22</f>
        <v>31.722000000000001</v>
      </c>
      <c r="F22" s="175">
        <v>1.5</v>
      </c>
      <c r="G22" s="174">
        <f t="shared" si="5"/>
        <v>187.80500000000001</v>
      </c>
      <c r="H22" s="174">
        <f t="shared" si="6"/>
        <v>65.099999999999994</v>
      </c>
      <c r="I22" s="178">
        <f>SUM((H22+(E22+(Q22*1.5)))*(1+F22))</f>
        <v>271.49250000000001</v>
      </c>
      <c r="J22" s="174">
        <f t="shared" si="7"/>
        <v>65.099999999999994</v>
      </c>
      <c r="K22" s="178">
        <f>SUM((J22+(E22+(Q22*1.5)))*(1+F22))</f>
        <v>271.49250000000001</v>
      </c>
      <c r="L22" s="178">
        <f t="shared" si="8"/>
        <v>65.099999999999994</v>
      </c>
      <c r="M22" s="178">
        <f>SUM(L22+(E22+(Q22*1.5)))*(1+F22)</f>
        <v>271.49250000000001</v>
      </c>
      <c r="N22" s="178">
        <f t="shared" si="9"/>
        <v>86.8</v>
      </c>
      <c r="O22" s="178">
        <f>SUM((N22+(E22+(Q22*2)))*(1+F22))</f>
        <v>335.55499999999995</v>
      </c>
      <c r="P22" s="41">
        <f>PW!$J$123</f>
        <v>22.57</v>
      </c>
      <c r="Q22" s="41">
        <f>PW!$K$123</f>
        <v>7.85</v>
      </c>
      <c r="R22" s="225">
        <f>PW!$I$123</f>
        <v>0.03</v>
      </c>
      <c r="S22" s="50">
        <v>70</v>
      </c>
    </row>
    <row r="23" spans="1:19" ht="150">
      <c r="A23" s="173" t="s">
        <v>14567</v>
      </c>
      <c r="B23" s="173" t="s">
        <v>170</v>
      </c>
      <c r="C23" s="173" t="s">
        <v>91</v>
      </c>
      <c r="D23" s="176">
        <f>PW!$F$128</f>
        <v>50.5</v>
      </c>
      <c r="E23" s="176">
        <f>SUM((P23+(D23*Q23)))</f>
        <v>35.035000000000004</v>
      </c>
      <c r="F23" s="175">
        <v>1.5</v>
      </c>
      <c r="G23" s="174">
        <f t="shared" si="5"/>
        <v>213.83749999999998</v>
      </c>
      <c r="H23" s="174">
        <f t="shared" si="6"/>
        <v>75.75</v>
      </c>
      <c r="I23" s="174">
        <f>SUM((H23+(H23*Q23+P23))*(1+F23))</f>
        <v>278.85624999999999</v>
      </c>
      <c r="J23" s="174">
        <f t="shared" si="7"/>
        <v>75.75</v>
      </c>
      <c r="K23" s="174">
        <f>SUM((J23+(J23*Q23+P23))*(1+F23))</f>
        <v>278.85624999999999</v>
      </c>
      <c r="L23" s="174">
        <f t="shared" si="8"/>
        <v>75.75</v>
      </c>
      <c r="M23" s="174">
        <f>SUM((L23+(L23*Q23+P23))*(1+F23))</f>
        <v>278.85624999999999</v>
      </c>
      <c r="N23" s="174">
        <f t="shared" si="9"/>
        <v>101</v>
      </c>
      <c r="O23" s="174">
        <f>SUM((N23+(N23*Q23+P23))*(1+F23))</f>
        <v>343.875</v>
      </c>
      <c r="P23" s="41">
        <f>PW!$J$128</f>
        <v>33.520000000000003</v>
      </c>
      <c r="Q23" s="225">
        <f>PW!$I$128</f>
        <v>0.03</v>
      </c>
      <c r="R23" s="41"/>
      <c r="S23" s="50">
        <v>73</v>
      </c>
    </row>
    <row r="24" spans="1:19" ht="150">
      <c r="A24" s="173" t="s">
        <v>14568</v>
      </c>
      <c r="B24" s="173" t="s">
        <v>170</v>
      </c>
      <c r="C24" s="173" t="s">
        <v>67</v>
      </c>
      <c r="D24" s="176">
        <f>PW!$F$113</f>
        <v>45</v>
      </c>
      <c r="E24" s="176">
        <f>SUM((P24+(D24*Q24)))</f>
        <v>31.12</v>
      </c>
      <c r="F24" s="175">
        <v>1.5</v>
      </c>
      <c r="G24" s="174">
        <f t="shared" si="5"/>
        <v>190.3</v>
      </c>
      <c r="H24" s="174">
        <f t="shared" si="6"/>
        <v>67.5</v>
      </c>
      <c r="I24" s="174">
        <f>SUM((H24+E24)*(1+F24))</f>
        <v>246.55</v>
      </c>
      <c r="J24" s="174">
        <f t="shared" si="7"/>
        <v>67.5</v>
      </c>
      <c r="K24" s="174">
        <f>SUM((J24+E24)*(1+F24))</f>
        <v>246.55</v>
      </c>
      <c r="L24" s="174">
        <f t="shared" si="8"/>
        <v>67.5</v>
      </c>
      <c r="M24" s="174">
        <f>SUM(E24+L24)*(1+F24)</f>
        <v>246.55</v>
      </c>
      <c r="N24" s="174">
        <f t="shared" si="9"/>
        <v>90</v>
      </c>
      <c r="O24" s="174">
        <f>SUM((N24+E24)*(1+F24))</f>
        <v>302.8</v>
      </c>
      <c r="P24" s="41">
        <f>PW!$J$113</f>
        <v>29.77</v>
      </c>
      <c r="Q24" s="225">
        <f>PW!$I$113</f>
        <v>0.03</v>
      </c>
      <c r="R24" s="41"/>
      <c r="S24" s="50">
        <v>66</v>
      </c>
    </row>
    <row r="25" spans="1:19" ht="120">
      <c r="A25" s="173" t="s">
        <v>14569</v>
      </c>
      <c r="B25" s="173" t="s">
        <v>170</v>
      </c>
      <c r="C25" s="173" t="s">
        <v>69</v>
      </c>
      <c r="D25" s="176">
        <f>PW!$F$109</f>
        <v>44.5</v>
      </c>
      <c r="E25" s="176">
        <f>SUM((D25*Q25)+P25)</f>
        <v>31.885000000000002</v>
      </c>
      <c r="F25" s="175">
        <v>1.5</v>
      </c>
      <c r="G25" s="174">
        <f t="shared" si="5"/>
        <v>190.96250000000001</v>
      </c>
      <c r="H25" s="174">
        <f t="shared" si="6"/>
        <v>66.75</v>
      </c>
      <c r="I25" s="174">
        <f>SUM((H25+(H25*Q25+P25))*(1+F25))</f>
        <v>248.25625000000002</v>
      </c>
      <c r="J25" s="174">
        <f t="shared" si="7"/>
        <v>66.75</v>
      </c>
      <c r="K25" s="174">
        <f>SUM((J25+(J25*Q25+P25))*(1+F25))</f>
        <v>248.25625000000002</v>
      </c>
      <c r="L25" s="174">
        <f t="shared" si="8"/>
        <v>66.75</v>
      </c>
      <c r="M25" s="174">
        <f>SUM((L25+(L25*Q25+P25))*(1+F25))</f>
        <v>248.25625000000002</v>
      </c>
      <c r="N25" s="174">
        <f t="shared" si="9"/>
        <v>89</v>
      </c>
      <c r="O25" s="174">
        <f>SUM((N25+(N25*Q25+P25))*(1+F25))</f>
        <v>305.55</v>
      </c>
      <c r="P25" s="227">
        <f>PW!$J$109</f>
        <v>30.55</v>
      </c>
      <c r="Q25" s="225">
        <f>PW!$I$109</f>
        <v>0.03</v>
      </c>
      <c r="R25" s="41"/>
      <c r="S25" s="50">
        <v>62</v>
      </c>
    </row>
    <row r="26" spans="1:19" ht="225">
      <c r="A26" s="173" t="s">
        <v>14570</v>
      </c>
      <c r="B26" s="173" t="s">
        <v>170</v>
      </c>
      <c r="C26" s="173" t="s">
        <v>86</v>
      </c>
      <c r="D26" s="177">
        <f>PW!$F$129</f>
        <v>44.3</v>
      </c>
      <c r="E26" s="176">
        <f>SUM((D26*Q26)+P26)</f>
        <v>30.6965</v>
      </c>
      <c r="F26" s="175">
        <v>1.5</v>
      </c>
      <c r="G26" s="174">
        <f t="shared" si="5"/>
        <v>187.49124999999998</v>
      </c>
      <c r="H26" s="174">
        <f t="shared" si="6"/>
        <v>66.449999999999989</v>
      </c>
      <c r="I26" s="174">
        <f>SUM((H26+E26)*(1+F26))</f>
        <v>242.86624999999998</v>
      </c>
      <c r="J26" s="174">
        <f t="shared" si="7"/>
        <v>66.449999999999989</v>
      </c>
      <c r="K26" s="174">
        <f>SUM((J26+E26)*(1+F26))</f>
        <v>242.86624999999998</v>
      </c>
      <c r="L26" s="174">
        <f t="shared" si="8"/>
        <v>66.449999999999989</v>
      </c>
      <c r="M26" s="174">
        <f>SUM(E26+L26)*(1+F26)</f>
        <v>242.86624999999998</v>
      </c>
      <c r="N26" s="174">
        <f t="shared" si="9"/>
        <v>88.6</v>
      </c>
      <c r="O26" s="174">
        <f>SUM((N26+E26)*(1+F26))</f>
        <v>298.24124999999998</v>
      </c>
      <c r="P26" s="41">
        <f>PW!$J$129</f>
        <v>28.26</v>
      </c>
      <c r="Q26" s="225">
        <f>PW!$I$129</f>
        <v>5.5E-2</v>
      </c>
      <c r="R26" s="41"/>
      <c r="S26" s="50">
        <v>74</v>
      </c>
    </row>
    <row r="27" spans="1:19" ht="150">
      <c r="A27" s="173" t="s">
        <v>14571</v>
      </c>
      <c r="B27" s="173" t="s">
        <v>170</v>
      </c>
      <c r="C27" s="173" t="s">
        <v>90</v>
      </c>
      <c r="D27" s="174">
        <f>PW!$F$81</f>
        <v>42.68</v>
      </c>
      <c r="E27" s="174">
        <f>SUM(P27+(D27*Q27))</f>
        <v>33.060400000000001</v>
      </c>
      <c r="F27" s="175">
        <v>1.5</v>
      </c>
      <c r="G27" s="174">
        <f t="shared" si="5"/>
        <v>189.351</v>
      </c>
      <c r="H27" s="174">
        <f t="shared" si="6"/>
        <v>64.02</v>
      </c>
      <c r="I27" s="174">
        <f>SUM((H27+(P27+H27*Q27))*(1+F27))</f>
        <v>244.30149999999998</v>
      </c>
      <c r="J27" s="174">
        <f t="shared" si="7"/>
        <v>64.02</v>
      </c>
      <c r="K27" s="174">
        <f>SUM((J27+(P27+J27*Q27))*(1+F27))</f>
        <v>244.30149999999998</v>
      </c>
      <c r="L27" s="174">
        <f t="shared" si="8"/>
        <v>64.02</v>
      </c>
      <c r="M27" s="174">
        <f>SUM((L27+(L27*Q27+P27))*(1+F27))</f>
        <v>244.30149999999998</v>
      </c>
      <c r="N27" s="174">
        <f t="shared" si="9"/>
        <v>85.36</v>
      </c>
      <c r="O27" s="174">
        <f>SUM((N27+(P27+N27*Q27))*(1+F27))</f>
        <v>299.25200000000001</v>
      </c>
      <c r="P27" s="41">
        <f>PW!$J$81</f>
        <v>31.78</v>
      </c>
      <c r="Q27" s="225">
        <f>PW!$I$81</f>
        <v>0.03</v>
      </c>
      <c r="R27" s="41"/>
      <c r="S27" s="50">
        <v>44</v>
      </c>
    </row>
    <row r="28" spans="1:19" ht="120">
      <c r="A28" s="173" t="s">
        <v>14572</v>
      </c>
      <c r="B28" s="173" t="s">
        <v>170</v>
      </c>
      <c r="C28" s="173" t="s">
        <v>89</v>
      </c>
      <c r="D28" s="177">
        <f>PW!$F$123</f>
        <v>43.4</v>
      </c>
      <c r="E28" s="177">
        <f>SUM((D28*R28)+P28)+Q28</f>
        <v>31.722000000000001</v>
      </c>
      <c r="F28" s="175">
        <v>1.5</v>
      </c>
      <c r="G28" s="174">
        <f t="shared" si="5"/>
        <v>187.80500000000001</v>
      </c>
      <c r="H28" s="174">
        <f t="shared" si="6"/>
        <v>65.099999999999994</v>
      </c>
      <c r="I28" s="178">
        <f>SUM((H28+(E28+(Q28*1.5)))*(1+F28))</f>
        <v>271.49250000000001</v>
      </c>
      <c r="J28" s="174">
        <f t="shared" si="7"/>
        <v>65.099999999999994</v>
      </c>
      <c r="K28" s="178">
        <f>SUM((J28+(E28+(Q28*1.5)))*(1+F28))</f>
        <v>271.49250000000001</v>
      </c>
      <c r="L28" s="178">
        <f t="shared" si="8"/>
        <v>65.099999999999994</v>
      </c>
      <c r="M28" s="178">
        <f>SUM((L28+(E28+(Q28*1.5)))*(1+F28))</f>
        <v>271.49250000000001</v>
      </c>
      <c r="N28" s="178">
        <f t="shared" si="9"/>
        <v>86.8</v>
      </c>
      <c r="O28" s="178">
        <f>SUM((N28+(E28+(Q28*2)))*(1+F28))</f>
        <v>335.55499999999995</v>
      </c>
      <c r="P28" s="41">
        <f>PW!$J$123</f>
        <v>22.57</v>
      </c>
      <c r="Q28" s="41">
        <f>PW!$K$123</f>
        <v>7.85</v>
      </c>
      <c r="R28" s="225">
        <f>PW!$I$123</f>
        <v>0.03</v>
      </c>
      <c r="S28" s="50">
        <v>70</v>
      </c>
    </row>
    <row r="29" spans="1:19" ht="150">
      <c r="A29" s="173" t="s">
        <v>14573</v>
      </c>
      <c r="B29" s="173" t="s">
        <v>183</v>
      </c>
      <c r="C29" s="173" t="s">
        <v>91</v>
      </c>
      <c r="D29" s="176">
        <f>PW!$F$128</f>
        <v>50.5</v>
      </c>
      <c r="E29" s="176">
        <f>SUM((P29+(D29*Q29)))</f>
        <v>35.035000000000004</v>
      </c>
      <c r="F29" s="175">
        <v>1.5</v>
      </c>
      <c r="G29" s="174">
        <f t="shared" si="5"/>
        <v>213.83749999999998</v>
      </c>
      <c r="H29" s="174">
        <f t="shared" si="6"/>
        <v>75.75</v>
      </c>
      <c r="I29" s="174">
        <f>SUM((H29+(H29*Q29+P29))*(1+F29))</f>
        <v>278.85624999999999</v>
      </c>
      <c r="J29" s="174">
        <f t="shared" si="7"/>
        <v>75.75</v>
      </c>
      <c r="K29" s="174">
        <f>SUM((J29+(J29*Q29+P29))*(1+F29))</f>
        <v>278.85624999999999</v>
      </c>
      <c r="L29" s="174">
        <f t="shared" si="8"/>
        <v>75.75</v>
      </c>
      <c r="M29" s="174">
        <f>SUM((L29+(L29*Q29+P29))*(1+F29))</f>
        <v>278.85624999999999</v>
      </c>
      <c r="N29" s="174">
        <f t="shared" si="9"/>
        <v>101</v>
      </c>
      <c r="O29" s="174">
        <f>SUM((N29+(N29*Q29+P29))*(1+F29))</f>
        <v>343.875</v>
      </c>
      <c r="P29" s="41">
        <f>PW!$J$128</f>
        <v>33.520000000000003</v>
      </c>
      <c r="Q29" s="225">
        <f>PW!$I$128</f>
        <v>0.03</v>
      </c>
      <c r="R29" s="41"/>
      <c r="S29" s="50">
        <v>73</v>
      </c>
    </row>
    <row r="30" spans="1:19" ht="150">
      <c r="A30" s="173" t="s">
        <v>14574</v>
      </c>
      <c r="B30" s="173" t="s">
        <v>183</v>
      </c>
      <c r="C30" s="173" t="s">
        <v>67</v>
      </c>
      <c r="D30" s="176">
        <f>PW!$F$113</f>
        <v>45</v>
      </c>
      <c r="E30" s="176">
        <f>SUM((P30+(D30*Q30)))</f>
        <v>31.12</v>
      </c>
      <c r="F30" s="175">
        <v>1.5</v>
      </c>
      <c r="G30" s="174">
        <f t="shared" si="5"/>
        <v>190.3</v>
      </c>
      <c r="H30" s="174">
        <f t="shared" si="6"/>
        <v>67.5</v>
      </c>
      <c r="I30" s="174">
        <f>SUM((H30+E30)*(1+F30))</f>
        <v>246.55</v>
      </c>
      <c r="J30" s="174">
        <f t="shared" si="7"/>
        <v>67.5</v>
      </c>
      <c r="K30" s="174">
        <f>SUM((J30+E30)*(1+F30))</f>
        <v>246.55</v>
      </c>
      <c r="L30" s="174">
        <f t="shared" si="8"/>
        <v>67.5</v>
      </c>
      <c r="M30" s="174">
        <f>SUM(E30+L30)*(1+F30)</f>
        <v>246.55</v>
      </c>
      <c r="N30" s="174">
        <f t="shared" si="9"/>
        <v>90</v>
      </c>
      <c r="O30" s="174">
        <f>SUM((N30+E30)*(1+F30))</f>
        <v>302.8</v>
      </c>
      <c r="P30" s="41">
        <f>PW!$J$113</f>
        <v>29.77</v>
      </c>
      <c r="Q30" s="225">
        <f>PW!$I$113</f>
        <v>0.03</v>
      </c>
      <c r="R30" s="41"/>
      <c r="S30" s="50">
        <v>66</v>
      </c>
    </row>
    <row r="31" spans="1:19" ht="120">
      <c r="A31" s="173" t="s">
        <v>14575</v>
      </c>
      <c r="B31" s="173" t="s">
        <v>183</v>
      </c>
      <c r="C31" s="173" t="s">
        <v>69</v>
      </c>
      <c r="D31" s="176">
        <f>PW!$F$109</f>
        <v>44.5</v>
      </c>
      <c r="E31" s="176">
        <f>SUM((D31*Q31)+P31)</f>
        <v>31.885000000000002</v>
      </c>
      <c r="F31" s="175">
        <v>1.5</v>
      </c>
      <c r="G31" s="174">
        <f t="shared" si="5"/>
        <v>190.96250000000001</v>
      </c>
      <c r="H31" s="174">
        <f t="shared" si="6"/>
        <v>66.75</v>
      </c>
      <c r="I31" s="174">
        <f>SUM((H31+(H31*Q31+P31))*(1+F31))</f>
        <v>248.25625000000002</v>
      </c>
      <c r="J31" s="174">
        <f t="shared" si="7"/>
        <v>66.75</v>
      </c>
      <c r="K31" s="174">
        <f>SUM((J31+(J31*Q31+P31))*(1+F31))</f>
        <v>248.25625000000002</v>
      </c>
      <c r="L31" s="174">
        <f t="shared" si="8"/>
        <v>66.75</v>
      </c>
      <c r="M31" s="174">
        <f>SUM((L31+(L31*Q31+P31))*(1+F31))</f>
        <v>248.25625000000002</v>
      </c>
      <c r="N31" s="174">
        <f t="shared" si="9"/>
        <v>89</v>
      </c>
      <c r="O31" s="174">
        <f>SUM((N31+(N31*Q31+P31))*(1+F31))</f>
        <v>305.55</v>
      </c>
      <c r="P31" s="227">
        <f>PW!$J$109</f>
        <v>30.55</v>
      </c>
      <c r="Q31" s="225">
        <f>PW!$I$109</f>
        <v>0.03</v>
      </c>
      <c r="R31" s="41"/>
      <c r="S31" s="50">
        <v>62</v>
      </c>
    </row>
    <row r="32" spans="1:19" ht="225">
      <c r="A32" s="173" t="s">
        <v>14576</v>
      </c>
      <c r="B32" s="173" t="s">
        <v>183</v>
      </c>
      <c r="C32" s="173" t="s">
        <v>86</v>
      </c>
      <c r="D32" s="177">
        <f>PW!$F$129</f>
        <v>44.3</v>
      </c>
      <c r="E32" s="176">
        <f>SUM((D32*Q32)+P32)</f>
        <v>30.6965</v>
      </c>
      <c r="F32" s="175">
        <v>1.5</v>
      </c>
      <c r="G32" s="174">
        <f t="shared" si="5"/>
        <v>187.49124999999998</v>
      </c>
      <c r="H32" s="174">
        <f t="shared" ref="H32:H40" si="10">SUM(D32*1.5)</f>
        <v>66.449999999999989</v>
      </c>
      <c r="I32" s="174">
        <f>SUM((H32+E32)*(1+F32))</f>
        <v>242.86624999999998</v>
      </c>
      <c r="J32" s="174">
        <f t="shared" ref="J32:J37" si="11">SUM(D32*1.5)</f>
        <v>66.449999999999989</v>
      </c>
      <c r="K32" s="174">
        <f>SUM((J32+E32)*(1+F32))</f>
        <v>242.86624999999998</v>
      </c>
      <c r="L32" s="174">
        <f t="shared" ref="L32:L37" si="12">SUM(D32*1.5)</f>
        <v>66.449999999999989</v>
      </c>
      <c r="M32" s="174">
        <f>SUM(E32+L32)*(1+F32)</f>
        <v>242.86624999999998</v>
      </c>
      <c r="N32" s="174">
        <f t="shared" ref="N32:N37" si="13">SUM(D32*2)</f>
        <v>88.6</v>
      </c>
      <c r="O32" s="174">
        <f>SUM((N32+E32)*(1+F32))</f>
        <v>298.24124999999998</v>
      </c>
      <c r="P32" s="41">
        <f>PW!$J$129</f>
        <v>28.26</v>
      </c>
      <c r="Q32" s="225">
        <f>PW!$I$129</f>
        <v>5.5E-2</v>
      </c>
      <c r="R32" s="41"/>
      <c r="S32" s="50">
        <v>74</v>
      </c>
    </row>
    <row r="33" spans="1:19" ht="150">
      <c r="A33" s="173" t="s">
        <v>14577</v>
      </c>
      <c r="B33" s="173" t="s">
        <v>183</v>
      </c>
      <c r="C33" s="173" t="s">
        <v>90</v>
      </c>
      <c r="D33" s="174">
        <f>PW!$F$81</f>
        <v>42.68</v>
      </c>
      <c r="E33" s="174">
        <f>SUM(P33+(D33*Q33))</f>
        <v>33.060400000000001</v>
      </c>
      <c r="F33" s="175">
        <v>1.5</v>
      </c>
      <c r="G33" s="174">
        <f t="shared" si="5"/>
        <v>189.351</v>
      </c>
      <c r="H33" s="174">
        <f t="shared" si="10"/>
        <v>64.02</v>
      </c>
      <c r="I33" s="174">
        <f>SUM((H33+(P33+H33*Q33))*(1+F33))</f>
        <v>244.30149999999998</v>
      </c>
      <c r="J33" s="174">
        <f t="shared" si="11"/>
        <v>64.02</v>
      </c>
      <c r="K33" s="174">
        <f>SUM((J33+(P33+J33*Q33))*(1+F33))</f>
        <v>244.30149999999998</v>
      </c>
      <c r="L33" s="174">
        <f t="shared" si="12"/>
        <v>64.02</v>
      </c>
      <c r="M33" s="174">
        <f>SUM((P33+L33*Q33)+L33)*(1+F33)</f>
        <v>244.30149999999998</v>
      </c>
      <c r="N33" s="174">
        <f t="shared" si="13"/>
        <v>85.36</v>
      </c>
      <c r="O33" s="174">
        <f>SUM((N33+(P33+N33*Q33))*(1+F33))</f>
        <v>299.25200000000001</v>
      </c>
      <c r="P33" s="41">
        <f>PW!$J$81</f>
        <v>31.78</v>
      </c>
      <c r="Q33" s="225">
        <f>PW!$I$81</f>
        <v>0.03</v>
      </c>
      <c r="R33" s="41"/>
      <c r="S33" s="50">
        <v>44</v>
      </c>
    </row>
    <row r="34" spans="1:19" ht="120">
      <c r="A34" s="173" t="s">
        <v>14578</v>
      </c>
      <c r="B34" s="173" t="s">
        <v>183</v>
      </c>
      <c r="C34" s="173" t="s">
        <v>89</v>
      </c>
      <c r="D34" s="177">
        <f>PW!$F$123</f>
        <v>43.4</v>
      </c>
      <c r="E34" s="177">
        <f>SUM((D34*R34)+P34)+Q34</f>
        <v>31.722000000000001</v>
      </c>
      <c r="F34" s="175">
        <v>1.5</v>
      </c>
      <c r="G34" s="174">
        <f t="shared" si="5"/>
        <v>187.80500000000001</v>
      </c>
      <c r="H34" s="174">
        <f t="shared" si="10"/>
        <v>65.099999999999994</v>
      </c>
      <c r="I34" s="178">
        <f>SUM((H34+(E34+(Q34*1.5)))*(1+F34))</f>
        <v>271.49250000000001</v>
      </c>
      <c r="J34" s="174">
        <f t="shared" si="11"/>
        <v>65.099999999999994</v>
      </c>
      <c r="K34" s="178">
        <f>SUM((J34+(E34+(Q34*1.5)))*(1+F34))</f>
        <v>271.49250000000001</v>
      </c>
      <c r="L34" s="178">
        <f t="shared" si="12"/>
        <v>65.099999999999994</v>
      </c>
      <c r="M34" s="178">
        <f>SUM(L34+(E34+(Q34*1.5)))*(1+F34)</f>
        <v>271.49250000000001</v>
      </c>
      <c r="N34" s="178">
        <f t="shared" si="13"/>
        <v>86.8</v>
      </c>
      <c r="O34" s="178">
        <f>SUM((N34+(E34+(Q34*2)))*(1+F34))</f>
        <v>335.55499999999995</v>
      </c>
      <c r="P34" s="41">
        <f>PW!$J$123</f>
        <v>22.57</v>
      </c>
      <c r="Q34" s="41">
        <f>PW!$K$123</f>
        <v>7.85</v>
      </c>
      <c r="R34" s="225">
        <f>PW!$I$123</f>
        <v>0.03</v>
      </c>
      <c r="S34" s="50">
        <v>70</v>
      </c>
    </row>
    <row r="35" spans="1:19" ht="150">
      <c r="A35" s="173" t="s">
        <v>14579</v>
      </c>
      <c r="B35" s="173" t="s">
        <v>192</v>
      </c>
      <c r="C35" s="173" t="s">
        <v>91</v>
      </c>
      <c r="D35" s="176">
        <f>PW!$F$128</f>
        <v>50.5</v>
      </c>
      <c r="E35" s="176">
        <f>SUM((P35+(D35*Q35)))</f>
        <v>35.035000000000004</v>
      </c>
      <c r="F35" s="175">
        <v>1.5</v>
      </c>
      <c r="G35" s="174">
        <f t="shared" si="5"/>
        <v>213.83749999999998</v>
      </c>
      <c r="H35" s="174">
        <f t="shared" si="10"/>
        <v>75.75</v>
      </c>
      <c r="I35" s="174">
        <f>SUM((H35+(H35*Q35+P35))*(1+F35))</f>
        <v>278.85624999999999</v>
      </c>
      <c r="J35" s="174">
        <f t="shared" si="11"/>
        <v>75.75</v>
      </c>
      <c r="K35" s="174">
        <f>SUM((J35+(J35*Q35+P35))*(1+F35))</f>
        <v>278.85624999999999</v>
      </c>
      <c r="L35" s="174">
        <f t="shared" si="12"/>
        <v>75.75</v>
      </c>
      <c r="M35" s="174">
        <f>SUM(L35+(L35*Q35+P35))*(1+F35)</f>
        <v>278.85624999999999</v>
      </c>
      <c r="N35" s="174">
        <f t="shared" si="13"/>
        <v>101</v>
      </c>
      <c r="O35" s="174">
        <f>SUM((N35+(N35*Q35+P35))*(1+F35))</f>
        <v>343.875</v>
      </c>
      <c r="P35" s="41">
        <f>PW!$J$128</f>
        <v>33.520000000000003</v>
      </c>
      <c r="Q35" s="225">
        <f>PW!$I$128</f>
        <v>0.03</v>
      </c>
      <c r="R35" s="41"/>
      <c r="S35" s="50">
        <v>73</v>
      </c>
    </row>
    <row r="36" spans="1:19" ht="135">
      <c r="A36" s="173" t="s">
        <v>14580</v>
      </c>
      <c r="B36" s="173" t="s">
        <v>192</v>
      </c>
      <c r="C36" s="173" t="s">
        <v>67</v>
      </c>
      <c r="D36" s="176">
        <f>PW!$F$113</f>
        <v>45</v>
      </c>
      <c r="E36" s="176">
        <f>SUM((P36+(D36*Q36)))</f>
        <v>31.12</v>
      </c>
      <c r="F36" s="175">
        <v>1.5</v>
      </c>
      <c r="G36" s="174">
        <f t="shared" si="5"/>
        <v>190.3</v>
      </c>
      <c r="H36" s="174">
        <f t="shared" si="10"/>
        <v>67.5</v>
      </c>
      <c r="I36" s="174">
        <f>SUM((H36+E36)*(1+F36))</f>
        <v>246.55</v>
      </c>
      <c r="J36" s="174">
        <f t="shared" si="11"/>
        <v>67.5</v>
      </c>
      <c r="K36" s="174">
        <f>SUM((J36+E36)*(1+F36))</f>
        <v>246.55</v>
      </c>
      <c r="L36" s="174">
        <f t="shared" si="12"/>
        <v>67.5</v>
      </c>
      <c r="M36" s="174">
        <f>SUM(E36+L36)*(1+F36)</f>
        <v>246.55</v>
      </c>
      <c r="N36" s="174">
        <f t="shared" si="13"/>
        <v>90</v>
      </c>
      <c r="O36" s="174">
        <f>SUM((N36+E36)*(1+F36))</f>
        <v>302.8</v>
      </c>
      <c r="P36" s="41">
        <f>PW!$J$113</f>
        <v>29.77</v>
      </c>
      <c r="Q36" s="225">
        <f>PW!$I$113</f>
        <v>0.03</v>
      </c>
      <c r="R36" s="41"/>
      <c r="S36" s="50">
        <v>66</v>
      </c>
    </row>
    <row r="37" spans="1:19" ht="105">
      <c r="A37" s="173" t="s">
        <v>14581</v>
      </c>
      <c r="B37" s="173" t="s">
        <v>192</v>
      </c>
      <c r="C37" s="173" t="s">
        <v>69</v>
      </c>
      <c r="D37" s="176">
        <f>PW!$F$109</f>
        <v>44.5</v>
      </c>
      <c r="E37" s="176">
        <f>SUM((D37*Q37)+P37)</f>
        <v>31.885000000000002</v>
      </c>
      <c r="F37" s="175">
        <v>1.5</v>
      </c>
      <c r="G37" s="174">
        <f t="shared" si="5"/>
        <v>190.96250000000001</v>
      </c>
      <c r="H37" s="174">
        <f t="shared" si="10"/>
        <v>66.75</v>
      </c>
      <c r="I37" s="174">
        <f>SUM((H37+(H37*Q37+P37))*(1+F37))</f>
        <v>248.25625000000002</v>
      </c>
      <c r="J37" s="174">
        <f t="shared" si="11"/>
        <v>66.75</v>
      </c>
      <c r="K37" s="174">
        <f>SUM((J37+(J37*Q37+P37))*(1+F37))</f>
        <v>248.25625000000002</v>
      </c>
      <c r="L37" s="174">
        <f t="shared" si="12"/>
        <v>66.75</v>
      </c>
      <c r="M37" s="174">
        <f>SUM((L37+(L37*Q37+P37))*(1+F37))</f>
        <v>248.25625000000002</v>
      </c>
      <c r="N37" s="174">
        <f t="shared" si="13"/>
        <v>89</v>
      </c>
      <c r="O37" s="174">
        <f>SUM((N37+(N37*Q37+P37))*(1+F37))</f>
        <v>305.55</v>
      </c>
      <c r="P37" s="227">
        <f>PW!$J$109</f>
        <v>30.55</v>
      </c>
      <c r="Q37" s="225">
        <f>PW!$I$109</f>
        <v>0.03</v>
      </c>
      <c r="R37" s="41"/>
      <c r="S37" s="50">
        <v>62</v>
      </c>
    </row>
    <row r="38" spans="1:19" ht="225">
      <c r="A38" s="173" t="s">
        <v>14582</v>
      </c>
      <c r="B38" s="173" t="s">
        <v>192</v>
      </c>
      <c r="C38" s="173" t="s">
        <v>86</v>
      </c>
      <c r="D38" s="177">
        <f>PW!$F$129</f>
        <v>44.3</v>
      </c>
      <c r="E38" s="176">
        <f>SUM((D38*Q38)+P38)</f>
        <v>30.6965</v>
      </c>
      <c r="F38" s="175">
        <v>1.5</v>
      </c>
      <c r="G38" s="174">
        <f t="shared" ref="G38:G46" si="14">SUM(D38:E38)*(1+F38)</f>
        <v>187.49124999999998</v>
      </c>
      <c r="H38" s="174">
        <f t="shared" si="10"/>
        <v>66.449999999999989</v>
      </c>
      <c r="I38" s="174">
        <f>SUM((H38+E38)*(1+F38))</f>
        <v>242.86624999999998</v>
      </c>
      <c r="J38" s="174">
        <f t="shared" ref="J38:J44" si="15">SUM(D38*1.5)</f>
        <v>66.449999999999989</v>
      </c>
      <c r="K38" s="174">
        <f>SUM((J38+E38)*(1+F38))</f>
        <v>242.86624999999998</v>
      </c>
      <c r="L38" s="174">
        <f t="shared" ref="L38:L39" si="16">SUM(D38*1.5)</f>
        <v>66.449999999999989</v>
      </c>
      <c r="M38" s="174">
        <f>SUM(E38+L38)*(1+F38)</f>
        <v>242.86624999999998</v>
      </c>
      <c r="N38" s="174">
        <f t="shared" ref="N38:N44" si="17">SUM(D38*2)</f>
        <v>88.6</v>
      </c>
      <c r="O38" s="174">
        <f>SUM((N38+E38)*(1+F38))</f>
        <v>298.24124999999998</v>
      </c>
      <c r="P38" s="41">
        <f>PW!$J$129</f>
        <v>28.26</v>
      </c>
      <c r="Q38" s="225">
        <f>PW!$I$129</f>
        <v>5.5E-2</v>
      </c>
      <c r="R38" s="41"/>
      <c r="S38" s="50">
        <v>74</v>
      </c>
    </row>
    <row r="39" spans="1:19" ht="150">
      <c r="A39" s="173" t="s">
        <v>14583</v>
      </c>
      <c r="B39" s="173" t="s">
        <v>192</v>
      </c>
      <c r="C39" s="173" t="s">
        <v>90</v>
      </c>
      <c r="D39" s="174">
        <f>PW!$F$81</f>
        <v>42.68</v>
      </c>
      <c r="E39" s="174">
        <f>SUM(P39+(D39*Q39))</f>
        <v>33.060400000000001</v>
      </c>
      <c r="F39" s="175">
        <v>1.5</v>
      </c>
      <c r="G39" s="174">
        <f t="shared" si="14"/>
        <v>189.351</v>
      </c>
      <c r="H39" s="174">
        <f t="shared" si="10"/>
        <v>64.02</v>
      </c>
      <c r="I39" s="174">
        <f>SUM((H39+(P39+H39*Q39))*(1+F39))</f>
        <v>244.30149999999998</v>
      </c>
      <c r="J39" s="174">
        <f t="shared" si="15"/>
        <v>64.02</v>
      </c>
      <c r="K39" s="174">
        <f>SUM((J39+(P39+J39*Q39))*(1+F39))</f>
        <v>244.30149999999998</v>
      </c>
      <c r="L39" s="174">
        <f t="shared" si="16"/>
        <v>64.02</v>
      </c>
      <c r="M39" s="174">
        <f>SUM(((P39+L39*Q39)+L39)*(1+F39))</f>
        <v>244.30149999999998</v>
      </c>
      <c r="N39" s="174">
        <f t="shared" si="17"/>
        <v>85.36</v>
      </c>
      <c r="O39" s="174">
        <f>SUM((N39+(P39+N39*Q39))*(1+F39))</f>
        <v>299.25200000000001</v>
      </c>
      <c r="P39" s="41">
        <f>PW!$J$81</f>
        <v>31.78</v>
      </c>
      <c r="Q39" s="225">
        <f>PW!$I$81</f>
        <v>0.03</v>
      </c>
      <c r="R39" s="41"/>
      <c r="S39" s="50">
        <v>44</v>
      </c>
    </row>
    <row r="40" spans="1:19" ht="120">
      <c r="A40" s="173" t="s">
        <v>14584</v>
      </c>
      <c r="B40" s="173" t="s">
        <v>192</v>
      </c>
      <c r="C40" s="173" t="s">
        <v>89</v>
      </c>
      <c r="D40" s="177">
        <f>PW!$F$123</f>
        <v>43.4</v>
      </c>
      <c r="E40" s="177">
        <f>SUM((D40*R40)+P40)+Q40</f>
        <v>31.722000000000001</v>
      </c>
      <c r="F40" s="175">
        <v>1.5</v>
      </c>
      <c r="G40" s="174">
        <f t="shared" si="14"/>
        <v>187.80500000000001</v>
      </c>
      <c r="H40" s="174">
        <f t="shared" si="10"/>
        <v>65.099999999999994</v>
      </c>
      <c r="I40" s="178">
        <f>SUM((H40+(E40+(Q40*1.5)))*(1+F40))</f>
        <v>271.49250000000001</v>
      </c>
      <c r="J40" s="174">
        <f t="shared" si="15"/>
        <v>65.099999999999994</v>
      </c>
      <c r="K40" s="178">
        <f>SUM((J40+(E40+(Q40*1.5)))*(1+F40))</f>
        <v>271.49250000000001</v>
      </c>
      <c r="L40" s="178">
        <f>SUM(D40*1.5)</f>
        <v>65.099999999999994</v>
      </c>
      <c r="M40" s="178">
        <f>SUM((L40+(E40+(Q40*1.5)))*(1+F40))</f>
        <v>271.49250000000001</v>
      </c>
      <c r="N40" s="178">
        <f t="shared" si="17"/>
        <v>86.8</v>
      </c>
      <c r="O40" s="178">
        <f>SUM((N40+(E40+(Q40*2)))*(1+F40))</f>
        <v>335.55499999999995</v>
      </c>
      <c r="P40" s="41">
        <f>PW!$J$123</f>
        <v>22.57</v>
      </c>
      <c r="Q40" s="41">
        <f>PW!$K$123</f>
        <v>7.85</v>
      </c>
      <c r="R40" s="225">
        <f>PW!$I$123</f>
        <v>0.03</v>
      </c>
      <c r="S40" s="50">
        <v>70</v>
      </c>
    </row>
    <row r="41" spans="1:19" ht="135">
      <c r="A41" s="173" t="s">
        <v>111</v>
      </c>
      <c r="B41" s="173" t="s">
        <v>171</v>
      </c>
      <c r="C41" s="173" t="s">
        <v>66</v>
      </c>
      <c r="D41" s="174">
        <f>PW!$F$68</f>
        <v>61.56</v>
      </c>
      <c r="E41" s="174">
        <f>SUM(P41+(D41*Q41))</f>
        <v>36.209199999999996</v>
      </c>
      <c r="F41" s="175">
        <v>1.5</v>
      </c>
      <c r="G41" s="174">
        <f t="shared" si="14"/>
        <v>244.423</v>
      </c>
      <c r="H41" s="174">
        <f t="shared" ref="H41:H44" si="18">SUM(D41*1.5)</f>
        <v>92.34</v>
      </c>
      <c r="I41" s="174">
        <f>SUM((H41+(P41+(H41*Q41)))*(1+F41))</f>
        <v>326.7595</v>
      </c>
      <c r="J41" s="174">
        <f t="shared" si="15"/>
        <v>92.34</v>
      </c>
      <c r="K41" s="178">
        <f>SUM((J41+(P41+(J41*Q41)))*(1+F41))</f>
        <v>326.7595</v>
      </c>
      <c r="L41" s="178">
        <f t="shared" ref="L41:L44" si="19">SUM(D41*1.5)</f>
        <v>92.34</v>
      </c>
      <c r="M41" s="178">
        <f>SUM((L41+(P41+(L41*Q41)))*(1+F41))</f>
        <v>326.7595</v>
      </c>
      <c r="N41" s="178">
        <f t="shared" si="17"/>
        <v>123.12</v>
      </c>
      <c r="O41" s="178">
        <f>SUM((N41+(P41+(N41*Q41)))*(1+F41))</f>
        <v>409.096</v>
      </c>
      <c r="P41" s="41">
        <f>PW!$J$68</f>
        <v>31.9</v>
      </c>
      <c r="Q41" s="225">
        <f>PW!$I$68</f>
        <v>7.0000000000000007E-2</v>
      </c>
      <c r="R41" s="41"/>
      <c r="S41" s="50">
        <v>35</v>
      </c>
    </row>
    <row r="42" spans="1:19" ht="255">
      <c r="A42" s="173" t="s">
        <v>14585</v>
      </c>
      <c r="B42" s="173" t="s">
        <v>190</v>
      </c>
      <c r="C42" s="173" t="s">
        <v>93</v>
      </c>
      <c r="D42" s="176">
        <f>PW!$F$130</f>
        <v>42.68</v>
      </c>
      <c r="E42" s="176">
        <f>PW!$H$130</f>
        <v>27.88</v>
      </c>
      <c r="F42" s="175">
        <v>1.5</v>
      </c>
      <c r="G42" s="174">
        <f>SUM(D42:E42)*(1+F42)</f>
        <v>176.4</v>
      </c>
      <c r="H42" s="174">
        <f t="shared" si="18"/>
        <v>64.02</v>
      </c>
      <c r="I42" s="178">
        <f>SUM((H42+(P42+(Q42*1.5)))*(1+F42))</f>
        <v>236.62499999999997</v>
      </c>
      <c r="J42" s="174">
        <f>SUM(D42*1.5)</f>
        <v>64.02</v>
      </c>
      <c r="K42" s="178">
        <f>SUM((J42+(P42+(Q42*1.5)))*(1+F42))</f>
        <v>236.62499999999997</v>
      </c>
      <c r="L42" s="178">
        <f>SUM(D42*1.5)</f>
        <v>64.02</v>
      </c>
      <c r="M42" s="178">
        <f>SUM((L42+(P42+(Q42*1.5)))*(1+F42))</f>
        <v>236.62499999999997</v>
      </c>
      <c r="N42" s="178">
        <f>SUM(D42*2)</f>
        <v>85.36</v>
      </c>
      <c r="O42" s="178">
        <f>SUM((N42+(P42+(Q42*2)))*(1+F42))</f>
        <v>296.84999999999997</v>
      </c>
      <c r="P42" s="82">
        <f>$E$42-$Q$42</f>
        <v>22.38</v>
      </c>
      <c r="Q42" s="41">
        <v>5.5</v>
      </c>
      <c r="R42" s="41"/>
      <c r="S42" s="50">
        <v>75</v>
      </c>
    </row>
    <row r="43" spans="1:19" ht="180">
      <c r="A43" s="179" t="s">
        <v>14586</v>
      </c>
      <c r="B43" s="173" t="s">
        <v>190</v>
      </c>
      <c r="C43" s="173" t="s">
        <v>78</v>
      </c>
      <c r="D43" s="176">
        <f>PW!$F$110</f>
        <v>48.26</v>
      </c>
      <c r="E43" s="174">
        <f>PW!$H$110</f>
        <v>28.15</v>
      </c>
      <c r="F43" s="175">
        <v>1.5</v>
      </c>
      <c r="G43" s="174">
        <f t="shared" si="14"/>
        <v>191.02499999999998</v>
      </c>
      <c r="H43" s="174">
        <f t="shared" si="18"/>
        <v>72.39</v>
      </c>
      <c r="I43" s="174">
        <f>SUM((H43+E43)*(1+F43))</f>
        <v>251.34999999999997</v>
      </c>
      <c r="J43" s="174">
        <f t="shared" si="15"/>
        <v>72.39</v>
      </c>
      <c r="K43" s="174">
        <f>SUM((J43+E43)*(1+F43))</f>
        <v>251.34999999999997</v>
      </c>
      <c r="L43" s="174">
        <f t="shared" si="19"/>
        <v>72.39</v>
      </c>
      <c r="M43" s="174">
        <f>SUM(E43+L43)*(1+F43)</f>
        <v>251.34999999999997</v>
      </c>
      <c r="N43" s="174">
        <f t="shared" si="17"/>
        <v>96.52</v>
      </c>
      <c r="O43" s="174">
        <f>SUM((N43+E43)*(1+F43))</f>
        <v>311.67499999999995</v>
      </c>
      <c r="P43" s="41"/>
      <c r="Q43" s="41"/>
      <c r="R43" s="41"/>
      <c r="S43" s="50">
        <v>63</v>
      </c>
    </row>
    <row r="44" spans="1:19" ht="180">
      <c r="A44" s="179" t="s">
        <v>14587</v>
      </c>
      <c r="B44" s="173" t="s">
        <v>190</v>
      </c>
      <c r="C44" s="173" t="s">
        <v>81</v>
      </c>
      <c r="D44" s="176">
        <f>PW!$F$82</f>
        <v>44.91</v>
      </c>
      <c r="E44" s="176">
        <f>PW!$H$82</f>
        <v>33.36</v>
      </c>
      <c r="F44" s="175">
        <v>1.5</v>
      </c>
      <c r="G44" s="174">
        <f t="shared" si="14"/>
        <v>195.67499999999998</v>
      </c>
      <c r="H44" s="174">
        <f t="shared" si="18"/>
        <v>67.364999999999995</v>
      </c>
      <c r="I44" s="174">
        <f>SUM((H44+E44)*(1+F44))</f>
        <v>251.8125</v>
      </c>
      <c r="J44" s="174">
        <f t="shared" si="15"/>
        <v>67.364999999999995</v>
      </c>
      <c r="K44" s="174">
        <f>SUM((J44+E44)*(1+F44))</f>
        <v>251.8125</v>
      </c>
      <c r="L44" s="174">
        <f t="shared" si="19"/>
        <v>67.364999999999995</v>
      </c>
      <c r="M44" s="174">
        <f>SUM(E44+L44)*(1+F44)</f>
        <v>251.8125</v>
      </c>
      <c r="N44" s="174">
        <f t="shared" si="17"/>
        <v>89.82</v>
      </c>
      <c r="O44" s="174">
        <f>SUM((N44+E44)*(1+F44))</f>
        <v>307.95</v>
      </c>
      <c r="P44" s="41"/>
      <c r="Q44" s="41"/>
      <c r="R44" s="41"/>
      <c r="S44" s="50">
        <v>45</v>
      </c>
    </row>
    <row r="45" spans="1:19" ht="180">
      <c r="A45" s="179" t="s">
        <v>14588</v>
      </c>
      <c r="B45" s="173" t="s">
        <v>190</v>
      </c>
      <c r="C45" s="173" t="s">
        <v>94</v>
      </c>
      <c r="D45" s="176">
        <f>PW!$F$107</f>
        <v>44.42</v>
      </c>
      <c r="E45" s="176">
        <f>$P$45+$Q$45</f>
        <v>29.54</v>
      </c>
      <c r="F45" s="175">
        <v>1.5</v>
      </c>
      <c r="G45" s="174">
        <f t="shared" si="14"/>
        <v>184.90000000000003</v>
      </c>
      <c r="H45" s="174">
        <f t="shared" ref="H45:H46" si="20">SUM(D45*1.5)</f>
        <v>66.63</v>
      </c>
      <c r="I45" s="174">
        <f>SUM((H45+(P45+(Q45*1.5)))*(1+F45))</f>
        <v>262.625</v>
      </c>
      <c r="J45" s="174">
        <f t="shared" ref="J45:J46" si="21">SUM(D45*1.5)</f>
        <v>66.63</v>
      </c>
      <c r="K45" s="174">
        <f>SUM((J45+(P45+(Q45*1.5)))*(1+F45))</f>
        <v>262.625</v>
      </c>
      <c r="L45" s="178">
        <f t="shared" ref="L45:L46" si="22">SUM(D45*1.5)</f>
        <v>66.63</v>
      </c>
      <c r="M45" s="174">
        <f>SUM(L45+(P45+(Q45*1.5)))*(1+F45)</f>
        <v>262.625</v>
      </c>
      <c r="N45" s="178">
        <f t="shared" ref="N45:N46" si="23">SUM(D45*2)</f>
        <v>88.84</v>
      </c>
      <c r="O45" s="178">
        <f>SUM((N45+(P45+(Q45*2)))*(1+F45))</f>
        <v>340.35</v>
      </c>
      <c r="P45" s="41">
        <f>PW!$J$107</f>
        <v>11.78</v>
      </c>
      <c r="Q45" s="41">
        <f>PW!$K$107</f>
        <v>17.760000000000002</v>
      </c>
      <c r="R45" s="41">
        <v>60</v>
      </c>
    </row>
    <row r="46" spans="1:19" ht="180">
      <c r="A46" s="173" t="s">
        <v>92</v>
      </c>
      <c r="B46" s="173" t="s">
        <v>14589</v>
      </c>
      <c r="C46" s="173" t="s">
        <v>59</v>
      </c>
      <c r="D46" s="174">
        <f>PW!$F$80</f>
        <v>45.06</v>
      </c>
      <c r="E46" s="176">
        <f>PW!$H$80</f>
        <v>29.41</v>
      </c>
      <c r="F46" s="175">
        <v>1.5</v>
      </c>
      <c r="G46" s="174">
        <f t="shared" si="14"/>
        <v>186.17500000000001</v>
      </c>
      <c r="H46" s="174">
        <f t="shared" si="20"/>
        <v>67.59</v>
      </c>
      <c r="I46" s="174">
        <f>SUM((H46+(P46+(Q46*1.5)))*(1+F46))</f>
        <v>168.97500000000002</v>
      </c>
      <c r="J46" s="174">
        <f t="shared" si="21"/>
        <v>67.59</v>
      </c>
      <c r="K46" s="174">
        <f>SUM((J46+(P46+(Q46*1.5)))*(1+F46))</f>
        <v>168.97500000000002</v>
      </c>
      <c r="L46" s="174">
        <f t="shared" si="22"/>
        <v>67.59</v>
      </c>
      <c r="M46" s="174">
        <f>SUM(L46+(P46+(Q46*1.5)))*(1+F46)</f>
        <v>168.97500000000002</v>
      </c>
      <c r="N46" s="174">
        <f t="shared" si="23"/>
        <v>90.12</v>
      </c>
      <c r="O46" s="174">
        <f>SUM((N46+(P46+(Q46*2)))*(1+F46))</f>
        <v>225.3</v>
      </c>
      <c r="P46" s="41"/>
      <c r="Q46" s="41"/>
      <c r="R46" s="41"/>
      <c r="S46" s="50">
        <v>43</v>
      </c>
    </row>
  </sheetData>
  <sheetProtection sort="0" autoFilter="0"/>
  <autoFilter ref="A3:O46" xr:uid="{F218824D-53A5-41AA-AA45-FDFDF6CC08A7}"/>
  <mergeCells count="1">
    <mergeCell ref="A1:E1"/>
  </mergeCells>
  <printOptions horizontalCentered="1"/>
  <pageMargins left="0.45" right="0.45" top="0.75" bottom="1" header="0.3" footer="0.3"/>
  <pageSetup paperSize="3" scale="49" fitToHeight="0" orientation="landscape" r:id="rId1"/>
  <headerFooter>
    <oddHeader>&amp;LGROUP 77201, AWARD 23150
INTELLIGENT FACILITY &amp;&amp; SECURITY SYSTEMS AND SOLUTIONS
&amp;RGREAT LAKES BUILDING SYSTEMS INC
CONTRACT NO.: PT68804</oddHeader>
    <oddFooter>&amp;L&amp;F
&amp;A&amp;REffective Dates:
Equipment: 4/28/22
Prevailing Wage Rates: 7/1/25
Non-Prevailing Wage Rates: 4/28/22</oddFooter>
  </headerFooter>
  <rowBreaks count="1" manualBreakCount="1">
    <brk id="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S39"/>
  <sheetViews>
    <sheetView zoomScale="80" zoomScaleNormal="80" zoomScaleSheetLayoutView="175" workbookViewId="0">
      <selection activeCell="A34" sqref="A34"/>
    </sheetView>
  </sheetViews>
  <sheetFormatPr defaultColWidth="8.7109375" defaultRowHeight="15"/>
  <cols>
    <col min="1" max="1" width="63.7109375" style="47" bestFit="1" customWidth="1"/>
    <col min="2" max="2" width="73.85546875" style="69" bestFit="1" customWidth="1"/>
    <col min="3" max="3" width="68.85546875" style="70" bestFit="1" customWidth="1"/>
    <col min="4" max="4" width="18.5703125" style="49" bestFit="1" customWidth="1"/>
    <col min="5" max="5" width="16" style="49" bestFit="1" customWidth="1"/>
    <col min="6" max="6" width="16.5703125" style="48" bestFit="1" customWidth="1"/>
    <col min="7" max="7" width="16.42578125" style="49" bestFit="1" customWidth="1"/>
    <col min="8" max="8" width="18" style="49" bestFit="1" customWidth="1"/>
    <col min="9" max="9" width="18.85546875" style="49" bestFit="1" customWidth="1"/>
    <col min="10" max="10" width="18" style="49" bestFit="1" customWidth="1"/>
    <col min="11" max="11" width="21.7109375" style="49" bestFit="1" customWidth="1"/>
    <col min="12" max="12" width="17" style="49" bestFit="1" customWidth="1"/>
    <col min="13" max="13" width="16" style="49" bestFit="1" customWidth="1"/>
    <col min="14" max="14" width="19.5703125" style="49" bestFit="1" customWidth="1"/>
    <col min="15" max="15" width="20.7109375" style="49" bestFit="1" customWidth="1"/>
    <col min="16" max="16" width="7.85546875" style="50" hidden="1" customWidth="1"/>
    <col min="17" max="17" width="7.7109375" style="50" hidden="1" customWidth="1"/>
    <col min="18" max="18" width="6.7109375" style="50" hidden="1" customWidth="1"/>
    <col min="19" max="19" width="8.7109375" style="50" hidden="1" customWidth="1"/>
    <col min="20" max="16384" width="8.7109375" style="50"/>
  </cols>
  <sheetData>
    <row r="1" spans="1:19" ht="18.75">
      <c r="A1" s="308" t="s">
        <v>47</v>
      </c>
      <c r="B1" s="308"/>
      <c r="C1" s="308"/>
    </row>
    <row r="2" spans="1:19" ht="18.75">
      <c r="A2" s="51"/>
      <c r="B2" s="52" t="s">
        <v>13402</v>
      </c>
      <c r="C2" s="53" t="str">
        <f>'Cover Page'!B3</f>
        <v>Great Lakes Building Systems, Inc.</v>
      </c>
    </row>
    <row r="3" spans="1:19" ht="59.25" customHeight="1">
      <c r="A3" s="54" t="s">
        <v>27</v>
      </c>
      <c r="B3" s="55" t="s">
        <v>28</v>
      </c>
      <c r="C3" s="56" t="s">
        <v>57</v>
      </c>
      <c r="D3" s="58" t="s">
        <v>29</v>
      </c>
      <c r="E3" s="58" t="s">
        <v>30</v>
      </c>
      <c r="F3" s="57" t="s">
        <v>31</v>
      </c>
      <c r="G3" s="78" t="s">
        <v>40</v>
      </c>
      <c r="H3" s="58" t="s">
        <v>39</v>
      </c>
      <c r="I3" s="58" t="s">
        <v>38</v>
      </c>
      <c r="J3" s="58" t="s">
        <v>32</v>
      </c>
      <c r="K3" s="58" t="s">
        <v>33</v>
      </c>
      <c r="L3" s="58" t="s">
        <v>34</v>
      </c>
      <c r="M3" s="58" t="s">
        <v>35</v>
      </c>
      <c r="N3" s="58" t="s">
        <v>37</v>
      </c>
      <c r="O3" s="58" t="s">
        <v>36</v>
      </c>
      <c r="P3" s="41"/>
      <c r="Q3" s="41"/>
      <c r="R3" s="41"/>
      <c r="S3" s="226" t="s">
        <v>14624</v>
      </c>
    </row>
    <row r="4" spans="1:19" ht="255" customHeight="1">
      <c r="A4" s="173" t="s">
        <v>14590</v>
      </c>
      <c r="B4" s="173" t="s">
        <v>172</v>
      </c>
      <c r="C4" s="173" t="s">
        <v>95</v>
      </c>
      <c r="D4" s="177">
        <f>PW!$F$129</f>
        <v>44.3</v>
      </c>
      <c r="E4" s="177">
        <f>SUM((D4*Q4)+P4)</f>
        <v>30.6965</v>
      </c>
      <c r="F4" s="180">
        <v>1.5</v>
      </c>
      <c r="G4" s="174">
        <f t="shared" ref="G4:G27" si="0">SUM(D4:E4)*(1+F4)</f>
        <v>187.49124999999998</v>
      </c>
      <c r="H4" s="174">
        <f t="shared" ref="H4:H10" si="1">SUM(D4*1.5)</f>
        <v>66.449999999999989</v>
      </c>
      <c r="I4" s="178">
        <f>SUM((H4+(P4+(H4*Q4)))*(1+F4))</f>
        <v>245.91187499999995</v>
      </c>
      <c r="J4" s="174">
        <f t="shared" ref="J4:J10" si="2">SUM(D4*1.5)</f>
        <v>66.449999999999989</v>
      </c>
      <c r="K4" s="178">
        <f>SUM((J4+(P4+(J4*Q4)))*(1+F4))</f>
        <v>245.91187499999995</v>
      </c>
      <c r="L4" s="178">
        <f t="shared" ref="L4:L10" si="3">SUM(D4*1.5)</f>
        <v>66.449999999999989</v>
      </c>
      <c r="M4" s="178">
        <f>SUM((L4+(P4+(L4*Q4)))*(1+F4))</f>
        <v>245.91187499999995</v>
      </c>
      <c r="N4" s="178">
        <f t="shared" ref="N4:N10" si="4">SUM(D4*2)</f>
        <v>88.6</v>
      </c>
      <c r="O4" s="178">
        <f>SUM((N4+(P4+(N4*Q4)))*(1+F4))</f>
        <v>304.33249999999998</v>
      </c>
      <c r="P4" s="41">
        <f>PW!$J$129</f>
        <v>28.26</v>
      </c>
      <c r="Q4" s="225">
        <f>PW!$I$129</f>
        <v>5.5E-2</v>
      </c>
      <c r="R4" s="41"/>
      <c r="S4" s="50">
        <v>74</v>
      </c>
    </row>
    <row r="5" spans="1:19" ht="134.25" customHeight="1">
      <c r="A5" s="173" t="s">
        <v>14591</v>
      </c>
      <c r="B5" s="173" t="s">
        <v>172</v>
      </c>
      <c r="C5" s="173" t="s">
        <v>96</v>
      </c>
      <c r="D5" s="177">
        <f>PW!$F$150</f>
        <v>44.75</v>
      </c>
      <c r="E5" s="177">
        <f>SUM((D5*Q5)+P5)</f>
        <v>37.912500000000001</v>
      </c>
      <c r="F5" s="180">
        <v>1.5</v>
      </c>
      <c r="G5" s="174">
        <f t="shared" si="0"/>
        <v>206.65625</v>
      </c>
      <c r="H5" s="174">
        <f t="shared" si="1"/>
        <v>67.125</v>
      </c>
      <c r="I5" s="178">
        <f>SUM((H5+(R5*(1+Q5)+((P5-R5)*1.5*(1+Q5))))*(1+F5))</f>
        <v>293.65275000000003</v>
      </c>
      <c r="J5" s="174">
        <f t="shared" si="2"/>
        <v>67.125</v>
      </c>
      <c r="K5" s="178">
        <f>SUM((J5+(R5*(1+Q5)+((P5-R5)*1.5*(1+Q5))))*(1+F5))</f>
        <v>293.65275000000003</v>
      </c>
      <c r="L5" s="178">
        <f t="shared" si="3"/>
        <v>67.125</v>
      </c>
      <c r="M5" s="178">
        <f>SUM((L5+(R5*(1+Q5)+((P5-R5)*1.5*(1+Q5))))*(1+F5))</f>
        <v>293.65275000000003</v>
      </c>
      <c r="N5" s="178">
        <f t="shared" si="4"/>
        <v>89.5</v>
      </c>
      <c r="O5" s="178">
        <f>SUM((N5+(R5*(1+Q5)+((P5-R5)*2*(1+Q5))))*(1+F5))</f>
        <v>381.26274999999998</v>
      </c>
      <c r="P5" s="41">
        <f>PW!$J$150</f>
        <v>36.57</v>
      </c>
      <c r="Q5" s="225">
        <f>PW!$I$150</f>
        <v>0.03</v>
      </c>
      <c r="R5" s="41">
        <f>PW!$K$150</f>
        <v>11.97</v>
      </c>
      <c r="S5" s="50">
        <v>81</v>
      </c>
    </row>
    <row r="6" spans="1:19" ht="227.25" customHeight="1">
      <c r="A6" s="173" t="s">
        <v>14592</v>
      </c>
      <c r="B6" s="173" t="s">
        <v>172</v>
      </c>
      <c r="C6" s="173" t="s">
        <v>97</v>
      </c>
      <c r="D6" s="177">
        <f>PW!$F$151</f>
        <v>44.5</v>
      </c>
      <c r="E6" s="177">
        <f>SUM((D6*Q6)+P6)</f>
        <v>36.050000000000004</v>
      </c>
      <c r="F6" s="180">
        <v>1.5</v>
      </c>
      <c r="G6" s="174">
        <f t="shared" si="0"/>
        <v>201.37500000000003</v>
      </c>
      <c r="H6" s="174">
        <f t="shared" si="1"/>
        <v>66.75</v>
      </c>
      <c r="I6" s="178">
        <f>SUM((H6+(H6*Q6+P6))*(1+F6))</f>
        <v>260.33750000000003</v>
      </c>
      <c r="J6" s="174">
        <f t="shared" si="2"/>
        <v>66.75</v>
      </c>
      <c r="K6" s="178">
        <f>SUM((J6+(J6*Q6+P6))*(1+F6))</f>
        <v>260.33750000000003</v>
      </c>
      <c r="L6" s="178">
        <f t="shared" si="3"/>
        <v>66.75</v>
      </c>
      <c r="M6" s="178">
        <f>SUM((L6+(P6+(L6*Q6)))*(1+F6))</f>
        <v>260.33750000000003</v>
      </c>
      <c r="N6" s="178">
        <f t="shared" si="4"/>
        <v>89</v>
      </c>
      <c r="O6" s="178">
        <f>SUM((N6+(N6*Q6+P6))*(1+F6))</f>
        <v>319.3</v>
      </c>
      <c r="P6" s="41">
        <f>PW!$J$151</f>
        <v>33.380000000000003</v>
      </c>
      <c r="Q6" s="225">
        <f>PW!$I$151</f>
        <v>0.06</v>
      </c>
      <c r="R6" s="41"/>
      <c r="S6" s="50">
        <v>82</v>
      </c>
    </row>
    <row r="7" spans="1:19" ht="149.25" customHeight="1">
      <c r="A7" s="173" t="s">
        <v>14593</v>
      </c>
      <c r="B7" s="173" t="s">
        <v>172</v>
      </c>
      <c r="C7" s="173" t="s">
        <v>98</v>
      </c>
      <c r="D7" s="177">
        <f>PW!$F$154</f>
        <v>44.2</v>
      </c>
      <c r="E7" s="177">
        <f>SUM((D7*Q7)+P7)</f>
        <v>32.905999999999999</v>
      </c>
      <c r="F7" s="180">
        <v>1.5</v>
      </c>
      <c r="G7" s="174">
        <f t="shared" si="0"/>
        <v>192.76499999999999</v>
      </c>
      <c r="H7" s="174">
        <f t="shared" si="1"/>
        <v>66.300000000000011</v>
      </c>
      <c r="I7" s="178">
        <f>SUM((H7+(H7*Q7+P7))*(1+F7))</f>
        <v>249.67250000000001</v>
      </c>
      <c r="J7" s="174">
        <f t="shared" si="2"/>
        <v>66.300000000000011</v>
      </c>
      <c r="K7" s="178">
        <f>SUM((J7+(J7*Q7+P7))*(1+F7))</f>
        <v>249.67250000000001</v>
      </c>
      <c r="L7" s="178">
        <f t="shared" si="3"/>
        <v>66.300000000000011</v>
      </c>
      <c r="M7" s="178">
        <f>SUM((L7+(P7+(L7*Q7)))*(1+F7))</f>
        <v>249.67250000000001</v>
      </c>
      <c r="N7" s="178">
        <f t="shared" si="4"/>
        <v>88.4</v>
      </c>
      <c r="O7" s="178">
        <f>SUM((N7+(N7*Q7+P7))*(1+F7))</f>
        <v>306.58000000000004</v>
      </c>
      <c r="P7" s="41">
        <f>PW!$J$154</f>
        <v>31.58</v>
      </c>
      <c r="Q7" s="225">
        <f>PW!$I$154</f>
        <v>0.03</v>
      </c>
      <c r="R7" s="41"/>
      <c r="S7" s="50">
        <v>85</v>
      </c>
    </row>
    <row r="8" spans="1:19" ht="103.5" customHeight="1">
      <c r="A8" s="173" t="s">
        <v>14594</v>
      </c>
      <c r="B8" s="173" t="s">
        <v>172</v>
      </c>
      <c r="C8" s="173" t="s">
        <v>99</v>
      </c>
      <c r="D8" s="177">
        <f>PW!$F$123</f>
        <v>43.4</v>
      </c>
      <c r="E8" s="177">
        <f>SUM((D8*R8)+P8)+Q8</f>
        <v>31.722000000000001</v>
      </c>
      <c r="F8" s="180">
        <v>1.5</v>
      </c>
      <c r="G8" s="174">
        <f t="shared" si="0"/>
        <v>187.80500000000001</v>
      </c>
      <c r="H8" s="174">
        <f t="shared" si="1"/>
        <v>65.099999999999994</v>
      </c>
      <c r="I8" s="178">
        <f>SUM((H8+((H8*R8)+(Q8*1.5)+P8))*(1+F8))</f>
        <v>253.495</v>
      </c>
      <c r="J8" s="174">
        <f t="shared" si="2"/>
        <v>65.099999999999994</v>
      </c>
      <c r="K8" s="178">
        <f>SUM((J8+((J8*R8)+(Q8*1.5)+P8))*(1+F8))</f>
        <v>253.495</v>
      </c>
      <c r="L8" s="178">
        <f t="shared" si="3"/>
        <v>65.099999999999994</v>
      </c>
      <c r="M8" s="178">
        <f>SUM((L8+((L8*R8)+(Q8*1.5)+P8))*(1+F8))</f>
        <v>253.495</v>
      </c>
      <c r="N8" s="178">
        <f t="shared" si="4"/>
        <v>86.8</v>
      </c>
      <c r="O8" s="178">
        <f>SUM((N8+((N8*R8)+(Q8*2)+P8))*(1+F8))</f>
        <v>319.185</v>
      </c>
      <c r="P8" s="41">
        <f>PW!$J$123</f>
        <v>22.57</v>
      </c>
      <c r="Q8" s="60">
        <f>PW!$K$123</f>
        <v>7.85</v>
      </c>
      <c r="R8" s="41">
        <f>PW!$I$123</f>
        <v>0.03</v>
      </c>
      <c r="S8" s="50">
        <v>70</v>
      </c>
    </row>
    <row r="9" spans="1:19" ht="119.25" customHeight="1">
      <c r="A9" s="173" t="s">
        <v>103</v>
      </c>
      <c r="B9" s="173" t="s">
        <v>169</v>
      </c>
      <c r="C9" s="173" t="s">
        <v>66</v>
      </c>
      <c r="D9" s="174">
        <f>PW!$F$68</f>
        <v>61.56</v>
      </c>
      <c r="E9" s="174">
        <f>SUM(P9+(D9*Q9))</f>
        <v>36.209199999999996</v>
      </c>
      <c r="F9" s="180">
        <v>1.5</v>
      </c>
      <c r="G9" s="174">
        <f t="shared" si="0"/>
        <v>244.423</v>
      </c>
      <c r="H9" s="174">
        <f t="shared" si="1"/>
        <v>92.34</v>
      </c>
      <c r="I9" s="178">
        <f>SUM((H9+(H9*Q9+P9))*(1+F9))</f>
        <v>326.7595</v>
      </c>
      <c r="J9" s="174">
        <f t="shared" si="2"/>
        <v>92.34</v>
      </c>
      <c r="K9" s="178">
        <f>SUM((J9+(J9*Q9+P9))*(1+F9))</f>
        <v>326.7595</v>
      </c>
      <c r="L9" s="178">
        <f t="shared" si="3"/>
        <v>92.34</v>
      </c>
      <c r="M9" s="178">
        <f>SUM((L9+(P9+(L9*Q9)))*(1+F9))</f>
        <v>326.7595</v>
      </c>
      <c r="N9" s="178">
        <f t="shared" si="4"/>
        <v>123.12</v>
      </c>
      <c r="O9" s="178">
        <f>SUM((N9+(N9*Q9+P9))*(1+F9))</f>
        <v>409.096</v>
      </c>
      <c r="P9" s="41">
        <f>PW!$J$68</f>
        <v>31.9</v>
      </c>
      <c r="Q9" s="225">
        <f>PW!$I$68</f>
        <v>7.0000000000000007E-2</v>
      </c>
      <c r="R9" s="41"/>
      <c r="S9" s="50">
        <v>35</v>
      </c>
    </row>
    <row r="10" spans="1:19" ht="130.5" customHeight="1">
      <c r="A10" s="173" t="s">
        <v>14595</v>
      </c>
      <c r="B10" s="173" t="s">
        <v>173</v>
      </c>
      <c r="C10" s="173" t="s">
        <v>86</v>
      </c>
      <c r="D10" s="177">
        <f>PW!$F$129</f>
        <v>44.3</v>
      </c>
      <c r="E10" s="177">
        <f>SUM((D10*Q10)+P10)</f>
        <v>30.6965</v>
      </c>
      <c r="F10" s="180">
        <v>1.5</v>
      </c>
      <c r="G10" s="174">
        <f t="shared" si="0"/>
        <v>187.49124999999998</v>
      </c>
      <c r="H10" s="174">
        <f t="shared" si="1"/>
        <v>66.449999999999989</v>
      </c>
      <c r="I10" s="178">
        <f>SUM((H10+(P10+(H10*Q10)))*(1+F10))</f>
        <v>245.91187499999995</v>
      </c>
      <c r="J10" s="174">
        <f t="shared" si="2"/>
        <v>66.449999999999989</v>
      </c>
      <c r="K10" s="178">
        <f>SUM((J10+(P10+(J10*Q10)))*(1+F10))</f>
        <v>245.91187499999995</v>
      </c>
      <c r="L10" s="178">
        <f t="shared" si="3"/>
        <v>66.449999999999989</v>
      </c>
      <c r="M10" s="178">
        <f>SUM((L10+(P10+(L10*Q10)))*(1+F10))</f>
        <v>245.91187499999995</v>
      </c>
      <c r="N10" s="178">
        <f t="shared" si="4"/>
        <v>88.6</v>
      </c>
      <c r="O10" s="178">
        <f>SUM((N10+(P10+(N10*Q10)))*(1+F10))</f>
        <v>304.33249999999998</v>
      </c>
      <c r="P10" s="41">
        <f>PW!$J$129</f>
        <v>28.26</v>
      </c>
      <c r="Q10" s="225">
        <f>PW!$I$129</f>
        <v>5.5E-2</v>
      </c>
      <c r="R10" s="41"/>
      <c r="S10" s="50">
        <v>74</v>
      </c>
    </row>
    <row r="11" spans="1:19" ht="111" customHeight="1">
      <c r="A11" s="173" t="s">
        <v>14596</v>
      </c>
      <c r="B11" s="173" t="s">
        <v>173</v>
      </c>
      <c r="C11" s="173" t="s">
        <v>100</v>
      </c>
      <c r="D11" s="177">
        <f>PW!$F$150</f>
        <v>44.75</v>
      </c>
      <c r="E11" s="177">
        <f>SUM((D11*Q11)+P11)</f>
        <v>37.912500000000001</v>
      </c>
      <c r="F11" s="180">
        <v>1.5</v>
      </c>
      <c r="G11" s="174">
        <f t="shared" si="0"/>
        <v>206.65625</v>
      </c>
      <c r="H11" s="174">
        <f t="shared" ref="H11:H34" si="5">SUM(D11*1.5)</f>
        <v>67.125</v>
      </c>
      <c r="I11" s="178">
        <f>SUM((H11+(R11*(1+Q11)+((P11-R11)*1.5*(1+Q11))))*(1+F11))</f>
        <v>293.65275000000003</v>
      </c>
      <c r="J11" s="174">
        <f t="shared" ref="J11:J34" si="6">SUM(D11*1.5)</f>
        <v>67.125</v>
      </c>
      <c r="K11" s="178">
        <f>SUM((J11+(R11*(1+Q11)+((P11-R11)*1.5*(1+Q11))))*(1+F11))</f>
        <v>293.65275000000003</v>
      </c>
      <c r="L11" s="178">
        <f t="shared" ref="L11:L34" si="7">SUM(D11*1.5)</f>
        <v>67.125</v>
      </c>
      <c r="M11" s="178">
        <f>SUM((L11+(R11*(1+Q11)+((P11-R11)*1.5*(1+Q11))))*(1+F11))</f>
        <v>293.65275000000003</v>
      </c>
      <c r="N11" s="178">
        <f t="shared" ref="N11:N34" si="8">SUM(D11*2)</f>
        <v>89.5</v>
      </c>
      <c r="O11" s="178">
        <f>SUM((N11+(R11*(1+Q11)+((P11-R11)*2*(1+Q11))))*(1+F11))</f>
        <v>381.26274999999998</v>
      </c>
      <c r="P11" s="41">
        <f>PW!$J$150</f>
        <v>36.57</v>
      </c>
      <c r="Q11" s="225">
        <f>PW!$I$150</f>
        <v>0.03</v>
      </c>
      <c r="R11" s="41">
        <f>PW!$K$150</f>
        <v>11.97</v>
      </c>
      <c r="S11" s="50">
        <v>81</v>
      </c>
    </row>
    <row r="12" spans="1:19" ht="211.5" customHeight="1">
      <c r="A12" s="173" t="s">
        <v>14597</v>
      </c>
      <c r="B12" s="173" t="s">
        <v>173</v>
      </c>
      <c r="C12" s="173" t="s">
        <v>97</v>
      </c>
      <c r="D12" s="177">
        <f>PW!$F$151</f>
        <v>44.5</v>
      </c>
      <c r="E12" s="177">
        <f>SUM((D12*Q12)+P12)</f>
        <v>36.050000000000004</v>
      </c>
      <c r="F12" s="180">
        <v>1.5</v>
      </c>
      <c r="G12" s="174">
        <f t="shared" si="0"/>
        <v>201.37500000000003</v>
      </c>
      <c r="H12" s="174">
        <f t="shared" si="5"/>
        <v>66.75</v>
      </c>
      <c r="I12" s="178">
        <f>SUM((H12+(H12*Q12+P12))*(1+F12))</f>
        <v>260.33750000000003</v>
      </c>
      <c r="J12" s="174">
        <f t="shared" si="6"/>
        <v>66.75</v>
      </c>
      <c r="K12" s="178">
        <f>SUM((J12+(J12*Q12+P12))*(1+F12))</f>
        <v>260.33750000000003</v>
      </c>
      <c r="L12" s="178">
        <f t="shared" si="7"/>
        <v>66.75</v>
      </c>
      <c r="M12" s="178">
        <f>SUM((L12+(P12+(L12*Q12)))*(1+F12))</f>
        <v>260.33750000000003</v>
      </c>
      <c r="N12" s="178">
        <f t="shared" si="8"/>
        <v>89</v>
      </c>
      <c r="O12" s="178">
        <f>SUM((N12+(N12*Q12+P12))*(1+F12))</f>
        <v>319.3</v>
      </c>
      <c r="P12" s="41">
        <f>PW!$J$151</f>
        <v>33.380000000000003</v>
      </c>
      <c r="Q12" s="225">
        <f>PW!$I$151</f>
        <v>0.06</v>
      </c>
      <c r="R12" s="41"/>
      <c r="S12" s="50">
        <v>82</v>
      </c>
    </row>
    <row r="13" spans="1:19" ht="101.25" customHeight="1">
      <c r="A13" s="173" t="s">
        <v>14598</v>
      </c>
      <c r="B13" s="173" t="s">
        <v>173</v>
      </c>
      <c r="C13" s="173" t="s">
        <v>98</v>
      </c>
      <c r="D13" s="177">
        <f>PW!$F$154</f>
        <v>44.2</v>
      </c>
      <c r="E13" s="177">
        <f>SUM((D13*Q13)+P13)</f>
        <v>32.905999999999999</v>
      </c>
      <c r="F13" s="180">
        <v>1.5</v>
      </c>
      <c r="G13" s="174">
        <f t="shared" si="0"/>
        <v>192.76499999999999</v>
      </c>
      <c r="H13" s="174">
        <f t="shared" si="5"/>
        <v>66.300000000000011</v>
      </c>
      <c r="I13" s="178">
        <f>SUM((H13+(H13*Q13+P13))*(1+F13))</f>
        <v>249.67250000000001</v>
      </c>
      <c r="J13" s="174">
        <f t="shared" si="6"/>
        <v>66.300000000000011</v>
      </c>
      <c r="K13" s="178">
        <f>SUM((J13+(J13*Q13+P13))*(1+F13))</f>
        <v>249.67250000000001</v>
      </c>
      <c r="L13" s="178">
        <f t="shared" si="7"/>
        <v>66.300000000000011</v>
      </c>
      <c r="M13" s="178">
        <f>SUM((L13+(P13+(L13*Q13)))*(1+F13))</f>
        <v>249.67250000000001</v>
      </c>
      <c r="N13" s="178">
        <f t="shared" si="8"/>
        <v>88.4</v>
      </c>
      <c r="O13" s="178">
        <f>SUM((N13+(N13*Q13+P13))*(1+F13))</f>
        <v>306.58000000000004</v>
      </c>
      <c r="P13" s="41">
        <f>PW!$J$154</f>
        <v>31.58</v>
      </c>
      <c r="Q13" s="225">
        <f>PW!$I$154</f>
        <v>0.03</v>
      </c>
      <c r="R13" s="41"/>
      <c r="S13" s="50">
        <v>85</v>
      </c>
    </row>
    <row r="14" spans="1:19" ht="181.5" customHeight="1">
      <c r="A14" s="173" t="s">
        <v>14599</v>
      </c>
      <c r="B14" s="173" t="s">
        <v>173</v>
      </c>
      <c r="C14" s="173" t="s">
        <v>99</v>
      </c>
      <c r="D14" s="177">
        <f>PW!$F$123</f>
        <v>43.4</v>
      </c>
      <c r="E14" s="177">
        <f>SUM((D14*R14)+P14)+Q14</f>
        <v>31.722000000000001</v>
      </c>
      <c r="F14" s="180">
        <v>1.5</v>
      </c>
      <c r="G14" s="174">
        <f t="shared" si="0"/>
        <v>187.80500000000001</v>
      </c>
      <c r="H14" s="174">
        <f t="shared" si="5"/>
        <v>65.099999999999994</v>
      </c>
      <c r="I14" s="178">
        <f>SUM((H14+((H14*R14)+(Q14*1.5)+P14))*(1+F14))</f>
        <v>253.495</v>
      </c>
      <c r="J14" s="174">
        <f t="shared" si="6"/>
        <v>65.099999999999994</v>
      </c>
      <c r="K14" s="178">
        <f>SUM((J14+((J14*R14)+(Q14*1.5)+P14))*(1+F14))</f>
        <v>253.495</v>
      </c>
      <c r="L14" s="178">
        <f t="shared" si="7"/>
        <v>65.099999999999994</v>
      </c>
      <c r="M14" s="178">
        <f>SUM((L14+((L14*R14)+(Q14*1.5)+P14))*(1+F14))</f>
        <v>253.495</v>
      </c>
      <c r="N14" s="178">
        <f t="shared" si="8"/>
        <v>86.8</v>
      </c>
      <c r="O14" s="178">
        <f>SUM((N14+((N14*R14)+(Q14*2)+P14))*(1+F14))</f>
        <v>319.185</v>
      </c>
      <c r="P14" s="41">
        <f>PW!$J$123</f>
        <v>22.57</v>
      </c>
      <c r="Q14" s="60">
        <f>PW!$K$123</f>
        <v>7.85</v>
      </c>
      <c r="R14" s="41">
        <f>PW!$I$123</f>
        <v>0.03</v>
      </c>
      <c r="S14" s="50">
        <v>70</v>
      </c>
    </row>
    <row r="15" spans="1:19" ht="153" customHeight="1">
      <c r="A15" s="173" t="s">
        <v>14600</v>
      </c>
      <c r="B15" s="173" t="s">
        <v>168</v>
      </c>
      <c r="C15" s="173" t="s">
        <v>86</v>
      </c>
      <c r="D15" s="177">
        <f>PW!$F$129</f>
        <v>44.3</v>
      </c>
      <c r="E15" s="177">
        <f>SUM((D15*Q15)+P15)</f>
        <v>30.6965</v>
      </c>
      <c r="F15" s="180">
        <v>1.5</v>
      </c>
      <c r="G15" s="174">
        <f t="shared" si="0"/>
        <v>187.49124999999998</v>
      </c>
      <c r="H15" s="174">
        <f t="shared" si="5"/>
        <v>66.449999999999989</v>
      </c>
      <c r="I15" s="178">
        <f>SUM((H15+(P15+(H15*Q15)))*(1+F15))</f>
        <v>245.91187499999995</v>
      </c>
      <c r="J15" s="174">
        <f t="shared" si="6"/>
        <v>66.449999999999989</v>
      </c>
      <c r="K15" s="178">
        <f>SUM((J15+(P15+(J15*Q15)))*(1+F15))</f>
        <v>245.91187499999995</v>
      </c>
      <c r="L15" s="178">
        <f t="shared" si="7"/>
        <v>66.449999999999989</v>
      </c>
      <c r="M15" s="178">
        <f>SUM((L15+(P15+(L15*Q15)))*(1+F15))</f>
        <v>245.91187499999995</v>
      </c>
      <c r="N15" s="178">
        <f t="shared" si="8"/>
        <v>88.6</v>
      </c>
      <c r="O15" s="178">
        <f>SUM((N15+(P15+(N15*Q15)))*(1+F15))</f>
        <v>304.33249999999998</v>
      </c>
      <c r="P15" s="41">
        <f>PW!$J$129</f>
        <v>28.26</v>
      </c>
      <c r="Q15" s="225">
        <f>PW!$I$129</f>
        <v>5.5E-2</v>
      </c>
      <c r="R15" s="41"/>
      <c r="S15" s="50">
        <v>74</v>
      </c>
    </row>
    <row r="16" spans="1:19" ht="109.5" customHeight="1">
      <c r="A16" s="173" t="s">
        <v>14601</v>
      </c>
      <c r="B16" s="173" t="s">
        <v>174</v>
      </c>
      <c r="C16" s="173" t="s">
        <v>100</v>
      </c>
      <c r="D16" s="177">
        <f>PW!$F$150</f>
        <v>44.75</v>
      </c>
      <c r="E16" s="177">
        <f>SUM((D16*Q16)+P16)</f>
        <v>37.912500000000001</v>
      </c>
      <c r="F16" s="180">
        <v>1.5</v>
      </c>
      <c r="G16" s="174">
        <f t="shared" si="0"/>
        <v>206.65625</v>
      </c>
      <c r="H16" s="174">
        <f t="shared" si="5"/>
        <v>67.125</v>
      </c>
      <c r="I16" s="178">
        <f>SUM((H16+(R16*(1+Q16)+((P16-R16)*1.5*(1+Q16))))*(1+F16))</f>
        <v>293.65275000000003</v>
      </c>
      <c r="J16" s="174">
        <f t="shared" si="6"/>
        <v>67.125</v>
      </c>
      <c r="K16" s="178">
        <f>SUM((J16+(R16*(1+Q16)+((P16-R16)*1.5*(1+Q16))))*(1+F16))</f>
        <v>293.65275000000003</v>
      </c>
      <c r="L16" s="178">
        <f t="shared" si="7"/>
        <v>67.125</v>
      </c>
      <c r="M16" s="178">
        <f>SUM((L16+(R16*(1+Q16)+((P16-R16)*1.5*(1+Q16))))*(1+F16))</f>
        <v>293.65275000000003</v>
      </c>
      <c r="N16" s="178">
        <f t="shared" si="8"/>
        <v>89.5</v>
      </c>
      <c r="O16" s="178">
        <f>SUM((N16+(R16*(1+Q16)+((P16-R16)*2*(1+Q16))))*(1+F16))</f>
        <v>381.26274999999998</v>
      </c>
      <c r="P16" s="41">
        <f>PW!$J$150</f>
        <v>36.57</v>
      </c>
      <c r="Q16" s="225">
        <f>PW!$I$150</f>
        <v>0.03</v>
      </c>
      <c r="R16" s="41">
        <f>PW!$K$150</f>
        <v>11.97</v>
      </c>
      <c r="S16" s="50">
        <v>81</v>
      </c>
    </row>
    <row r="17" spans="1:19" ht="137.25" customHeight="1">
      <c r="A17" s="173" t="s">
        <v>14602</v>
      </c>
      <c r="B17" s="173" t="s">
        <v>174</v>
      </c>
      <c r="C17" s="173" t="s">
        <v>97</v>
      </c>
      <c r="D17" s="177">
        <f>PW!$F$151</f>
        <v>44.5</v>
      </c>
      <c r="E17" s="177">
        <f>SUM((D17*Q17)+P17)</f>
        <v>36.050000000000004</v>
      </c>
      <c r="F17" s="180">
        <v>1.5</v>
      </c>
      <c r="G17" s="174">
        <f t="shared" si="0"/>
        <v>201.37500000000003</v>
      </c>
      <c r="H17" s="174">
        <f t="shared" si="5"/>
        <v>66.75</v>
      </c>
      <c r="I17" s="178">
        <f>SUM((H17+(H17*Q17+P17))*(1+F17))</f>
        <v>260.33750000000003</v>
      </c>
      <c r="J17" s="174">
        <f t="shared" si="6"/>
        <v>66.75</v>
      </c>
      <c r="K17" s="178">
        <f>SUM((J17+(J17*Q17+P17))*(1+F17))</f>
        <v>260.33750000000003</v>
      </c>
      <c r="L17" s="178">
        <f t="shared" si="7"/>
        <v>66.75</v>
      </c>
      <c r="M17" s="178">
        <f>SUM((L17+(P17+(L17*Q17)))*(1+F17))</f>
        <v>260.33750000000003</v>
      </c>
      <c r="N17" s="178">
        <f t="shared" si="8"/>
        <v>89</v>
      </c>
      <c r="O17" s="178">
        <f>SUM((N17+(N17*Q17+P17))*(1+F17))</f>
        <v>319.3</v>
      </c>
      <c r="P17" s="41">
        <f>PW!$J$151</f>
        <v>33.380000000000003</v>
      </c>
      <c r="Q17" s="225">
        <f>PW!$I$151</f>
        <v>0.06</v>
      </c>
      <c r="R17" s="41"/>
      <c r="S17" s="50">
        <v>82</v>
      </c>
    </row>
    <row r="18" spans="1:19" ht="129.75" customHeight="1">
      <c r="A18" s="173" t="s">
        <v>14603</v>
      </c>
      <c r="B18" s="173" t="s">
        <v>174</v>
      </c>
      <c r="C18" s="173" t="s">
        <v>98</v>
      </c>
      <c r="D18" s="177">
        <f>PW!$F$154</f>
        <v>44.2</v>
      </c>
      <c r="E18" s="177">
        <f>SUM((D18*Q18)+P18)</f>
        <v>32.905999999999999</v>
      </c>
      <c r="F18" s="180">
        <v>1.5</v>
      </c>
      <c r="G18" s="174">
        <f t="shared" si="0"/>
        <v>192.76499999999999</v>
      </c>
      <c r="H18" s="174">
        <f t="shared" si="5"/>
        <v>66.300000000000011</v>
      </c>
      <c r="I18" s="178">
        <f>SUM((H18+(H18*Q18+P18))*(1+F18))</f>
        <v>249.67250000000001</v>
      </c>
      <c r="J18" s="174">
        <f t="shared" si="6"/>
        <v>66.300000000000011</v>
      </c>
      <c r="K18" s="178">
        <f>SUM((J18+(J18*Q18+P18))*(1+F18))</f>
        <v>249.67250000000001</v>
      </c>
      <c r="L18" s="178">
        <f t="shared" si="7"/>
        <v>66.300000000000011</v>
      </c>
      <c r="M18" s="178">
        <f>SUM((L18+(P18+(L18*Q18)))*(1+F18))</f>
        <v>249.67250000000001</v>
      </c>
      <c r="N18" s="178">
        <f t="shared" si="8"/>
        <v>88.4</v>
      </c>
      <c r="O18" s="178">
        <f>SUM((N18+(N18*Q18+P18))*(1+F18))</f>
        <v>306.58000000000004</v>
      </c>
      <c r="P18" s="41">
        <f>PW!$J$154</f>
        <v>31.58</v>
      </c>
      <c r="Q18" s="225">
        <f>PW!$I$154</f>
        <v>0.03</v>
      </c>
      <c r="R18" s="41"/>
      <c r="S18" s="50">
        <v>85</v>
      </c>
    </row>
    <row r="19" spans="1:19" ht="123.75" customHeight="1">
      <c r="A19" s="173" t="s">
        <v>14604</v>
      </c>
      <c r="B19" s="173" t="s">
        <v>174</v>
      </c>
      <c r="C19" s="173" t="s">
        <v>99</v>
      </c>
      <c r="D19" s="177">
        <f>PW!$F$123</f>
        <v>43.4</v>
      </c>
      <c r="E19" s="177">
        <f>SUM((D19*R19)+P19)+Q19</f>
        <v>31.722000000000001</v>
      </c>
      <c r="F19" s="180">
        <v>1.5</v>
      </c>
      <c r="G19" s="174">
        <f t="shared" si="0"/>
        <v>187.80500000000001</v>
      </c>
      <c r="H19" s="174">
        <f t="shared" si="5"/>
        <v>65.099999999999994</v>
      </c>
      <c r="I19" s="178">
        <f>SUM((H19+((H19*R19)+(Q19*1.5)+P19))*(1+F19))</f>
        <v>253.495</v>
      </c>
      <c r="J19" s="174">
        <f t="shared" si="6"/>
        <v>65.099999999999994</v>
      </c>
      <c r="K19" s="178">
        <f>SUM((J19+((J19*R19)+(Q19*1.5)+P19))*(1+F19))</f>
        <v>253.495</v>
      </c>
      <c r="L19" s="178">
        <f t="shared" si="7"/>
        <v>65.099999999999994</v>
      </c>
      <c r="M19" s="178">
        <f>SUM((L19+((L19*R19)+(Q19*1.5)+P19))*(1+F19))</f>
        <v>253.495</v>
      </c>
      <c r="N19" s="178">
        <f t="shared" si="8"/>
        <v>86.8</v>
      </c>
      <c r="O19" s="178">
        <f>SUM((N19+((N19*R19)+(Q19*2)+P19))*(1+F19))</f>
        <v>319.185</v>
      </c>
      <c r="P19" s="41">
        <f>PW!$J$123</f>
        <v>22.57</v>
      </c>
      <c r="Q19" s="60">
        <f>PW!$K$123</f>
        <v>7.85</v>
      </c>
      <c r="R19" s="41">
        <f>PW!$I$123</f>
        <v>0.03</v>
      </c>
      <c r="S19" s="50">
        <v>70</v>
      </c>
    </row>
    <row r="20" spans="1:19" ht="271.5" customHeight="1">
      <c r="A20" s="173" t="s">
        <v>14605</v>
      </c>
      <c r="B20" s="173" t="s">
        <v>167</v>
      </c>
      <c r="C20" s="173" t="s">
        <v>86</v>
      </c>
      <c r="D20" s="177">
        <f>PW!$F$129</f>
        <v>44.3</v>
      </c>
      <c r="E20" s="177">
        <f>SUM((D20*Q20)+P20)</f>
        <v>30.6965</v>
      </c>
      <c r="F20" s="180">
        <v>1.5</v>
      </c>
      <c r="G20" s="174">
        <f t="shared" si="0"/>
        <v>187.49124999999998</v>
      </c>
      <c r="H20" s="174">
        <f t="shared" si="5"/>
        <v>66.449999999999989</v>
      </c>
      <c r="I20" s="178">
        <f>SUM((H20+(P20+(H20*Q20)))*(1+F20))</f>
        <v>245.91187499999995</v>
      </c>
      <c r="J20" s="174">
        <f t="shared" si="6"/>
        <v>66.449999999999989</v>
      </c>
      <c r="K20" s="178">
        <f>SUM((J20+(P20+(J20*Q20)))*(1+F20))</f>
        <v>245.91187499999995</v>
      </c>
      <c r="L20" s="178">
        <f t="shared" si="7"/>
        <v>66.449999999999989</v>
      </c>
      <c r="M20" s="178">
        <f>SUM((L20+(P20+(L20*Q20)))*(1+F20))</f>
        <v>245.91187499999995</v>
      </c>
      <c r="N20" s="178">
        <f t="shared" si="8"/>
        <v>88.6</v>
      </c>
      <c r="O20" s="178">
        <f>SUM((N20+(P20+(N20*Q20)))*(1+F20))</f>
        <v>304.33249999999998</v>
      </c>
      <c r="P20" s="41">
        <f>PW!$J$129</f>
        <v>28.26</v>
      </c>
      <c r="Q20" s="225">
        <f>PW!$I$129</f>
        <v>5.5E-2</v>
      </c>
      <c r="R20" s="41"/>
      <c r="S20" s="50">
        <v>74</v>
      </c>
    </row>
    <row r="21" spans="1:19" ht="178.5" customHeight="1">
      <c r="A21" s="173" t="s">
        <v>14606</v>
      </c>
      <c r="B21" s="173" t="s">
        <v>175</v>
      </c>
      <c r="C21" s="173" t="s">
        <v>100</v>
      </c>
      <c r="D21" s="177">
        <f>PW!$F$150</f>
        <v>44.75</v>
      </c>
      <c r="E21" s="177">
        <f>SUM((D21*Q21)+P21)</f>
        <v>37.912500000000001</v>
      </c>
      <c r="F21" s="180">
        <v>1.5</v>
      </c>
      <c r="G21" s="174">
        <f t="shared" si="0"/>
        <v>206.65625</v>
      </c>
      <c r="H21" s="174">
        <f t="shared" si="5"/>
        <v>67.125</v>
      </c>
      <c r="I21" s="178">
        <f>SUM((H21+(R21*(1+Q21)+((P21-R21)*1.5*(1+Q21))))*(1+F21))</f>
        <v>293.65275000000003</v>
      </c>
      <c r="J21" s="174">
        <f t="shared" si="6"/>
        <v>67.125</v>
      </c>
      <c r="K21" s="178">
        <f>SUM((J21+(R21*(1+Q21)+((P21-R21)*1.5*(1+Q21))))*(1+F21))</f>
        <v>293.65275000000003</v>
      </c>
      <c r="L21" s="178">
        <f t="shared" si="7"/>
        <v>67.125</v>
      </c>
      <c r="M21" s="178">
        <f>SUM((L21+(R21*(1+Q21)+((P21-R21)*1.5*(1+Q21))))*(1+F21))</f>
        <v>293.65275000000003</v>
      </c>
      <c r="N21" s="178">
        <f t="shared" si="8"/>
        <v>89.5</v>
      </c>
      <c r="O21" s="178">
        <f>SUM((N21+(R21*(1+Q21)+((P21-R21)*2*(1+Q21))))*(1+F21))</f>
        <v>381.26274999999998</v>
      </c>
      <c r="P21" s="41">
        <f>PW!$J$150</f>
        <v>36.57</v>
      </c>
      <c r="Q21" s="225">
        <f>PW!$I$150</f>
        <v>0.03</v>
      </c>
      <c r="R21" s="41">
        <f>PW!$K$150</f>
        <v>11.97</v>
      </c>
      <c r="S21" s="50">
        <v>81</v>
      </c>
    </row>
    <row r="22" spans="1:19" ht="188.25" customHeight="1">
      <c r="A22" s="173" t="s">
        <v>14607</v>
      </c>
      <c r="B22" s="173" t="s">
        <v>175</v>
      </c>
      <c r="C22" s="173" t="s">
        <v>97</v>
      </c>
      <c r="D22" s="177">
        <f>PW!$F$151</f>
        <v>44.5</v>
      </c>
      <c r="E22" s="177">
        <f>SUM((D22*Q22)+P22)</f>
        <v>36.050000000000004</v>
      </c>
      <c r="F22" s="180">
        <v>1.5</v>
      </c>
      <c r="G22" s="174">
        <f t="shared" si="0"/>
        <v>201.37500000000003</v>
      </c>
      <c r="H22" s="174">
        <f t="shared" si="5"/>
        <v>66.75</v>
      </c>
      <c r="I22" s="178">
        <f>SUM((H22+(H22*Q22+P22))*(1+F22))</f>
        <v>260.33750000000003</v>
      </c>
      <c r="J22" s="174">
        <f t="shared" si="6"/>
        <v>66.75</v>
      </c>
      <c r="K22" s="178">
        <f>SUM((J22+(J22*Q22+P22))*(1+F22))</f>
        <v>260.33750000000003</v>
      </c>
      <c r="L22" s="178">
        <f t="shared" si="7"/>
        <v>66.75</v>
      </c>
      <c r="M22" s="178">
        <f>SUM((L22+(P22+(L22*Q22)))*(1+F22))</f>
        <v>260.33750000000003</v>
      </c>
      <c r="N22" s="178">
        <f t="shared" si="8"/>
        <v>89</v>
      </c>
      <c r="O22" s="178">
        <f>SUM((N22+(N22*Q22+P22))*(1+F22))</f>
        <v>319.3</v>
      </c>
      <c r="P22" s="41">
        <f>PW!$J$151</f>
        <v>33.380000000000003</v>
      </c>
      <c r="Q22" s="225">
        <f>PW!$I$151</f>
        <v>0.06</v>
      </c>
      <c r="R22" s="41"/>
      <c r="S22" s="50">
        <v>82</v>
      </c>
    </row>
    <row r="23" spans="1:19" ht="124.5" customHeight="1">
      <c r="A23" s="173" t="s">
        <v>14608</v>
      </c>
      <c r="B23" s="173" t="s">
        <v>175</v>
      </c>
      <c r="C23" s="173" t="s">
        <v>98</v>
      </c>
      <c r="D23" s="177">
        <f>PW!$F$154</f>
        <v>44.2</v>
      </c>
      <c r="E23" s="177">
        <f>SUM((D23*Q23)+P23)</f>
        <v>32.905999999999999</v>
      </c>
      <c r="F23" s="180">
        <v>1.5</v>
      </c>
      <c r="G23" s="174">
        <f t="shared" si="0"/>
        <v>192.76499999999999</v>
      </c>
      <c r="H23" s="174">
        <f t="shared" si="5"/>
        <v>66.300000000000011</v>
      </c>
      <c r="I23" s="178">
        <f>SUM((H23+(H23*Q23+P23))*(1+F23))</f>
        <v>249.67250000000001</v>
      </c>
      <c r="J23" s="174">
        <f t="shared" si="6"/>
        <v>66.300000000000011</v>
      </c>
      <c r="K23" s="178">
        <f>SUM((J23+(J23*Q23+P23))*(1+F23))</f>
        <v>249.67250000000001</v>
      </c>
      <c r="L23" s="178">
        <f t="shared" si="7"/>
        <v>66.300000000000011</v>
      </c>
      <c r="M23" s="178">
        <f>SUM((L23+(P23+(L23*Q23)))*(1+F23))</f>
        <v>249.67250000000001</v>
      </c>
      <c r="N23" s="178">
        <f t="shared" si="8"/>
        <v>88.4</v>
      </c>
      <c r="O23" s="178">
        <f>SUM((N23+(N23*Q23+P23))*(1+F23))</f>
        <v>306.58000000000004</v>
      </c>
      <c r="P23" s="41">
        <f>PW!$J$154</f>
        <v>31.58</v>
      </c>
      <c r="Q23" s="225">
        <f>PW!$I$154</f>
        <v>0.03</v>
      </c>
      <c r="R23" s="41"/>
      <c r="S23" s="50">
        <v>85</v>
      </c>
    </row>
    <row r="24" spans="1:19" ht="159" customHeight="1">
      <c r="A24" s="173" t="s">
        <v>14609</v>
      </c>
      <c r="B24" s="173" t="s">
        <v>175</v>
      </c>
      <c r="C24" s="173" t="s">
        <v>99</v>
      </c>
      <c r="D24" s="177">
        <f>PW!$F$123</f>
        <v>43.4</v>
      </c>
      <c r="E24" s="177">
        <f>SUM((D24*R24)+P24)+Q24</f>
        <v>31.722000000000001</v>
      </c>
      <c r="F24" s="180">
        <v>1.5</v>
      </c>
      <c r="G24" s="174">
        <f t="shared" si="0"/>
        <v>187.80500000000001</v>
      </c>
      <c r="H24" s="174">
        <f t="shared" si="5"/>
        <v>65.099999999999994</v>
      </c>
      <c r="I24" s="178">
        <f>SUM((H24+((H24*R24)+(Q24*1.5)+P24))*(1+F24))</f>
        <v>253.495</v>
      </c>
      <c r="J24" s="174">
        <f t="shared" si="6"/>
        <v>65.099999999999994</v>
      </c>
      <c r="K24" s="178">
        <f>SUM((J24+((J24*R24)+(Q24*1.5)+P24))*(1+F24))</f>
        <v>253.495</v>
      </c>
      <c r="L24" s="178">
        <f t="shared" si="7"/>
        <v>65.099999999999994</v>
      </c>
      <c r="M24" s="178">
        <f>SUM((L24+((L24*R24)+(Q24*1.5)+P24))*(1+F24))</f>
        <v>253.495</v>
      </c>
      <c r="N24" s="178">
        <f t="shared" si="8"/>
        <v>86.8</v>
      </c>
      <c r="O24" s="178">
        <f>SUM((N24+((N24*R24)+(Q24*2)+P24))*(1+F24))</f>
        <v>319.185</v>
      </c>
      <c r="P24" s="41">
        <f>PW!$J$123</f>
        <v>22.57</v>
      </c>
      <c r="Q24" s="60">
        <f>PW!$K$123</f>
        <v>7.85</v>
      </c>
      <c r="R24" s="41">
        <f>PW!$I$123</f>
        <v>0.03</v>
      </c>
      <c r="S24" s="50">
        <v>70</v>
      </c>
    </row>
    <row r="25" spans="1:19" ht="156.75" customHeight="1">
      <c r="A25" s="173" t="s">
        <v>14610</v>
      </c>
      <c r="B25" s="173" t="s">
        <v>176</v>
      </c>
      <c r="C25" s="173" t="s">
        <v>86</v>
      </c>
      <c r="D25" s="177">
        <f>PW!$F$129</f>
        <v>44.3</v>
      </c>
      <c r="E25" s="177">
        <f>SUM((D25*Q25)+P25)</f>
        <v>30.6965</v>
      </c>
      <c r="F25" s="180">
        <v>1.5</v>
      </c>
      <c r="G25" s="174">
        <f t="shared" si="0"/>
        <v>187.49124999999998</v>
      </c>
      <c r="H25" s="174">
        <f t="shared" si="5"/>
        <v>66.449999999999989</v>
      </c>
      <c r="I25" s="178">
        <f>SUM((H25+(P25+(H25*Q25)))*(1+F25))</f>
        <v>245.91187499999995</v>
      </c>
      <c r="J25" s="174">
        <f t="shared" si="6"/>
        <v>66.449999999999989</v>
      </c>
      <c r="K25" s="178">
        <f>SUM((J25+(P25+(J25*Q25)))*(1+F25))</f>
        <v>245.91187499999995</v>
      </c>
      <c r="L25" s="178">
        <f t="shared" si="7"/>
        <v>66.449999999999989</v>
      </c>
      <c r="M25" s="178">
        <f>SUM((L25+(P25+(L25*Q25)))*(1+F25))</f>
        <v>245.91187499999995</v>
      </c>
      <c r="N25" s="178">
        <f t="shared" si="8"/>
        <v>88.6</v>
      </c>
      <c r="O25" s="178">
        <f>SUM((N25+(P25+(N25*Q25)))*(1+F25))</f>
        <v>304.33249999999998</v>
      </c>
      <c r="P25" s="41">
        <f>PW!$J$129</f>
        <v>28.26</v>
      </c>
      <c r="Q25" s="225">
        <f>PW!$I$129</f>
        <v>5.5E-2</v>
      </c>
      <c r="R25" s="41"/>
      <c r="S25" s="50">
        <v>74</v>
      </c>
    </row>
    <row r="26" spans="1:19" ht="174" customHeight="1">
      <c r="A26" s="173" t="s">
        <v>14611</v>
      </c>
      <c r="B26" s="173" t="s">
        <v>176</v>
      </c>
      <c r="C26" s="173" t="s">
        <v>100</v>
      </c>
      <c r="D26" s="177">
        <f>PW!$F$150</f>
        <v>44.75</v>
      </c>
      <c r="E26" s="177">
        <f>SUM((D26*Q26)+P26)</f>
        <v>37.912500000000001</v>
      </c>
      <c r="F26" s="180">
        <v>1.5</v>
      </c>
      <c r="G26" s="174">
        <f t="shared" si="0"/>
        <v>206.65625</v>
      </c>
      <c r="H26" s="174">
        <f t="shared" si="5"/>
        <v>67.125</v>
      </c>
      <c r="I26" s="178">
        <f>SUM((H26+(R26*(1+Q26)+((P26-R26)*1.5*(1+Q26))))*(1+F26))</f>
        <v>293.65275000000003</v>
      </c>
      <c r="J26" s="174">
        <f t="shared" si="6"/>
        <v>67.125</v>
      </c>
      <c r="K26" s="178">
        <f>SUM((J26+(R26*(1+Q26)+((P26-R26)*1.5*(1+Q26))))*(1+F26))</f>
        <v>293.65275000000003</v>
      </c>
      <c r="L26" s="178">
        <f t="shared" si="7"/>
        <v>67.125</v>
      </c>
      <c r="M26" s="178">
        <f>SUM((L26+(R26*(1+Q26)+((P26-R26)*1.5*(1+Q26))))*(1+F26))</f>
        <v>293.65275000000003</v>
      </c>
      <c r="N26" s="178">
        <f t="shared" si="8"/>
        <v>89.5</v>
      </c>
      <c r="O26" s="178">
        <f>SUM((N26+(R26*(1+Q26)+((P26-R26)*2*(1+Q26))))*(1+F26))</f>
        <v>381.26274999999998</v>
      </c>
      <c r="P26" s="41">
        <f>PW!$J$150</f>
        <v>36.57</v>
      </c>
      <c r="Q26" s="225">
        <f>PW!$I$150</f>
        <v>0.03</v>
      </c>
      <c r="R26" s="41">
        <f>PW!$K$150</f>
        <v>11.97</v>
      </c>
      <c r="S26" s="50">
        <v>81</v>
      </c>
    </row>
    <row r="27" spans="1:19" ht="60" customHeight="1">
      <c r="A27" s="173" t="s">
        <v>14612</v>
      </c>
      <c r="B27" s="173" t="s">
        <v>176</v>
      </c>
      <c r="C27" s="173" t="s">
        <v>97</v>
      </c>
      <c r="D27" s="177">
        <f>PW!$F$151</f>
        <v>44.5</v>
      </c>
      <c r="E27" s="177">
        <f>SUM((D27*Q27)+P27)</f>
        <v>36.050000000000004</v>
      </c>
      <c r="F27" s="180">
        <v>1.5</v>
      </c>
      <c r="G27" s="174">
        <f t="shared" si="0"/>
        <v>201.37500000000003</v>
      </c>
      <c r="H27" s="174">
        <f t="shared" si="5"/>
        <v>66.75</v>
      </c>
      <c r="I27" s="178">
        <f>SUM((H27+(H27*Q27+P27))*(1+F27))</f>
        <v>260.33750000000003</v>
      </c>
      <c r="J27" s="174">
        <f t="shared" si="6"/>
        <v>66.75</v>
      </c>
      <c r="K27" s="178">
        <f>SUM((J27+(J27*Q27+P27))*(1+F27))</f>
        <v>260.33750000000003</v>
      </c>
      <c r="L27" s="178">
        <f t="shared" si="7"/>
        <v>66.75</v>
      </c>
      <c r="M27" s="178">
        <f>SUM((L27+(P27+(L27*Q27)))*(1+F27))</f>
        <v>260.33750000000003</v>
      </c>
      <c r="N27" s="178">
        <f t="shared" si="8"/>
        <v>89</v>
      </c>
      <c r="O27" s="178">
        <f>SUM((N27+(N27*Q27+P27))*(1+F27))</f>
        <v>319.3</v>
      </c>
      <c r="P27" s="41">
        <f>PW!$J$151</f>
        <v>33.380000000000003</v>
      </c>
      <c r="Q27" s="225">
        <f>PW!$I$151</f>
        <v>0.06</v>
      </c>
      <c r="R27" s="41"/>
      <c r="S27" s="50">
        <v>82</v>
      </c>
    </row>
    <row r="28" spans="1:19" ht="82.5" customHeight="1">
      <c r="A28" s="173" t="s">
        <v>14613</v>
      </c>
      <c r="B28" s="173" t="s">
        <v>176</v>
      </c>
      <c r="C28" s="173" t="s">
        <v>98</v>
      </c>
      <c r="D28" s="177">
        <f>PW!$F$154</f>
        <v>44.2</v>
      </c>
      <c r="E28" s="177">
        <f>SUM((D28*Q28)+P28)</f>
        <v>32.905999999999999</v>
      </c>
      <c r="F28" s="180">
        <v>1.5</v>
      </c>
      <c r="G28" s="174">
        <f t="shared" ref="G28:G39" si="9">SUM(D28:E28)*(1+F28)</f>
        <v>192.76499999999999</v>
      </c>
      <c r="H28" s="174">
        <f t="shared" si="5"/>
        <v>66.300000000000011</v>
      </c>
      <c r="I28" s="178">
        <f>SUM((H28+(H28*Q28+P28))*(1+F28))</f>
        <v>249.67250000000001</v>
      </c>
      <c r="J28" s="174">
        <f t="shared" si="6"/>
        <v>66.300000000000011</v>
      </c>
      <c r="K28" s="178">
        <f>SUM((J28+(J28*Q28+P28))*(1+F28))</f>
        <v>249.67250000000001</v>
      </c>
      <c r="L28" s="178">
        <f t="shared" si="7"/>
        <v>66.300000000000011</v>
      </c>
      <c r="M28" s="178">
        <f>SUM((L28+(P28+(L28*Q28)))*(1+F28))</f>
        <v>249.67250000000001</v>
      </c>
      <c r="N28" s="178">
        <f t="shared" si="8"/>
        <v>88.4</v>
      </c>
      <c r="O28" s="178">
        <f>SUM((N28+(N28*Q28+P28))*(1+F28))</f>
        <v>306.58000000000004</v>
      </c>
      <c r="P28" s="41">
        <f>PW!$J$154</f>
        <v>31.58</v>
      </c>
      <c r="Q28" s="225">
        <f>PW!$I$154</f>
        <v>0.03</v>
      </c>
      <c r="R28" s="41"/>
      <c r="S28" s="50">
        <v>85</v>
      </c>
    </row>
    <row r="29" spans="1:19" ht="102.75" customHeight="1">
      <c r="A29" s="173" t="s">
        <v>14614</v>
      </c>
      <c r="B29" s="173" t="s">
        <v>176</v>
      </c>
      <c r="C29" s="173" t="s">
        <v>99</v>
      </c>
      <c r="D29" s="177">
        <f>PW!$F$123</f>
        <v>43.4</v>
      </c>
      <c r="E29" s="177">
        <f>SUM((D29*R29)+P29)+Q29</f>
        <v>31.722000000000001</v>
      </c>
      <c r="F29" s="180">
        <v>1.5</v>
      </c>
      <c r="G29" s="174">
        <f t="shared" si="9"/>
        <v>187.80500000000001</v>
      </c>
      <c r="H29" s="174">
        <f t="shared" si="5"/>
        <v>65.099999999999994</v>
      </c>
      <c r="I29" s="178">
        <f>SUM((H29+((H29*R29)+(Q29*1.5)+P29))*(1+F29))</f>
        <v>253.495</v>
      </c>
      <c r="J29" s="174">
        <f t="shared" si="6"/>
        <v>65.099999999999994</v>
      </c>
      <c r="K29" s="178">
        <f>SUM((J29+((J29*R29)+(Q29*1.5)+P29))*(1+F29))</f>
        <v>253.495</v>
      </c>
      <c r="L29" s="178">
        <f t="shared" si="7"/>
        <v>65.099999999999994</v>
      </c>
      <c r="M29" s="178">
        <f>SUM((L29+((L29*R29)+(Q29*1.5)+P29))*(1+F29))</f>
        <v>253.495</v>
      </c>
      <c r="N29" s="178">
        <f t="shared" si="8"/>
        <v>86.8</v>
      </c>
      <c r="O29" s="178">
        <f>SUM((N29+((N29*R29)+(Q29*2)+P29))*(1+F29))</f>
        <v>319.185</v>
      </c>
      <c r="P29" s="41">
        <f>PW!$J$123</f>
        <v>22.57</v>
      </c>
      <c r="Q29" s="60">
        <f>PW!$K$123</f>
        <v>7.85</v>
      </c>
      <c r="R29" s="41">
        <f>PW!$I$123</f>
        <v>0.03</v>
      </c>
      <c r="S29" s="50">
        <v>70</v>
      </c>
    </row>
    <row r="30" spans="1:19" ht="192" customHeight="1">
      <c r="A30" s="173" t="s">
        <v>14615</v>
      </c>
      <c r="B30" s="173" t="s">
        <v>177</v>
      </c>
      <c r="C30" s="173" t="s">
        <v>86</v>
      </c>
      <c r="D30" s="177">
        <f>PW!$F$129</f>
        <v>44.3</v>
      </c>
      <c r="E30" s="177">
        <f>SUM((D30*Q30)+P30)</f>
        <v>30.6965</v>
      </c>
      <c r="F30" s="180">
        <v>1.5</v>
      </c>
      <c r="G30" s="174">
        <f t="shared" si="9"/>
        <v>187.49124999999998</v>
      </c>
      <c r="H30" s="174">
        <f t="shared" si="5"/>
        <v>66.449999999999989</v>
      </c>
      <c r="I30" s="178">
        <f>SUM((H30+(P30+(H30*Q30)))*(1+F30))</f>
        <v>245.91187499999995</v>
      </c>
      <c r="J30" s="174">
        <f t="shared" si="6"/>
        <v>66.449999999999989</v>
      </c>
      <c r="K30" s="178">
        <f>SUM((J30+(P30+(J30*Q30)))*(1+F30))</f>
        <v>245.91187499999995</v>
      </c>
      <c r="L30" s="178">
        <f t="shared" si="7"/>
        <v>66.449999999999989</v>
      </c>
      <c r="M30" s="178">
        <f>SUM((L30+(P30+(L30*Q30)))*(1+F30))</f>
        <v>245.91187499999995</v>
      </c>
      <c r="N30" s="178">
        <f t="shared" si="8"/>
        <v>88.6</v>
      </c>
      <c r="O30" s="178">
        <f>SUM((N30+(P30+(N30*Q30)))*(1+F30))</f>
        <v>304.33249999999998</v>
      </c>
      <c r="P30" s="41">
        <f>PW!$J$129</f>
        <v>28.26</v>
      </c>
      <c r="Q30" s="225">
        <f>PW!$I$129</f>
        <v>5.5E-2</v>
      </c>
      <c r="R30" s="41"/>
      <c r="S30" s="50">
        <v>74</v>
      </c>
    </row>
    <row r="31" spans="1:19" ht="146.25" customHeight="1">
      <c r="A31" s="173" t="s">
        <v>14616</v>
      </c>
      <c r="B31" s="173" t="s">
        <v>177</v>
      </c>
      <c r="C31" s="173" t="s">
        <v>100</v>
      </c>
      <c r="D31" s="177">
        <f>PW!$F$150</f>
        <v>44.75</v>
      </c>
      <c r="E31" s="177">
        <f>SUM((D31*Q31)+P31)</f>
        <v>37.912500000000001</v>
      </c>
      <c r="F31" s="180">
        <v>1.5</v>
      </c>
      <c r="G31" s="174">
        <f t="shared" si="9"/>
        <v>206.65625</v>
      </c>
      <c r="H31" s="174">
        <f t="shared" si="5"/>
        <v>67.125</v>
      </c>
      <c r="I31" s="178">
        <f>SUM((H31+(R31*(1+Q31)+((P31-R31)*1.5*(1+Q31))))*(1+F31))</f>
        <v>293.65275000000003</v>
      </c>
      <c r="J31" s="174">
        <f t="shared" si="6"/>
        <v>67.125</v>
      </c>
      <c r="K31" s="178">
        <f>SUM((J31+(R31*(1+Q31)+((P31-R31)*1.5*(1+Q31))))*(1+F31))</f>
        <v>293.65275000000003</v>
      </c>
      <c r="L31" s="178">
        <f t="shared" si="7"/>
        <v>67.125</v>
      </c>
      <c r="M31" s="178">
        <f>SUM((L31+(R31*(1+Q31)+((P31-R31)*1.5*(1+Q31))))*(1+F31))</f>
        <v>293.65275000000003</v>
      </c>
      <c r="N31" s="178">
        <f t="shared" si="8"/>
        <v>89.5</v>
      </c>
      <c r="O31" s="178">
        <f>SUM((N31+(R31*(1+Q31)+((P31-R31)*2*(1+Q31))))*(1+F31))</f>
        <v>381.26274999999998</v>
      </c>
      <c r="P31" s="41">
        <f>PW!$J$150</f>
        <v>36.57</v>
      </c>
      <c r="Q31" s="225">
        <f>PW!$I$150</f>
        <v>0.03</v>
      </c>
      <c r="R31" s="41">
        <f>PW!$K$150</f>
        <v>11.97</v>
      </c>
      <c r="S31" s="50">
        <v>81</v>
      </c>
    </row>
    <row r="32" spans="1:19" ht="153" customHeight="1">
      <c r="A32" s="173" t="s">
        <v>14617</v>
      </c>
      <c r="B32" s="173" t="s">
        <v>177</v>
      </c>
      <c r="C32" s="173" t="s">
        <v>97</v>
      </c>
      <c r="D32" s="177">
        <f>PW!$F$151</f>
        <v>44.5</v>
      </c>
      <c r="E32" s="177">
        <f>SUM((D32*Q32)+P32)</f>
        <v>36.050000000000004</v>
      </c>
      <c r="F32" s="180">
        <v>1.5</v>
      </c>
      <c r="G32" s="174">
        <f t="shared" si="9"/>
        <v>201.37500000000003</v>
      </c>
      <c r="H32" s="174">
        <f t="shared" si="5"/>
        <v>66.75</v>
      </c>
      <c r="I32" s="178">
        <f>SUM((H32+(H32*Q32+P32))*(1+F32))</f>
        <v>260.33750000000003</v>
      </c>
      <c r="J32" s="174">
        <f t="shared" si="6"/>
        <v>66.75</v>
      </c>
      <c r="K32" s="178">
        <f>SUM((J32+(J32*Q32+P32))*(1+F32))</f>
        <v>260.33750000000003</v>
      </c>
      <c r="L32" s="178">
        <f t="shared" si="7"/>
        <v>66.75</v>
      </c>
      <c r="M32" s="178">
        <f>SUM((L32+(P32+(L32*Q32)))*(1+F32))</f>
        <v>260.33750000000003</v>
      </c>
      <c r="N32" s="178">
        <f t="shared" si="8"/>
        <v>89</v>
      </c>
      <c r="O32" s="178">
        <f>SUM((N32+(N32*Q32+P32))*(1+F32))</f>
        <v>319.3</v>
      </c>
      <c r="P32" s="41">
        <f>PW!$J$151</f>
        <v>33.380000000000003</v>
      </c>
      <c r="Q32" s="225">
        <f>PW!$I$151</f>
        <v>0.06</v>
      </c>
      <c r="R32" s="41"/>
      <c r="S32" s="50">
        <v>82</v>
      </c>
    </row>
    <row r="33" spans="1:19" ht="75">
      <c r="A33" s="173" t="s">
        <v>14618</v>
      </c>
      <c r="B33" s="173" t="s">
        <v>177</v>
      </c>
      <c r="C33" s="173" t="s">
        <v>98</v>
      </c>
      <c r="D33" s="177">
        <f>PW!$F$154</f>
        <v>44.2</v>
      </c>
      <c r="E33" s="177">
        <f>SUM((D33*Q33)+P33)</f>
        <v>32.905999999999999</v>
      </c>
      <c r="F33" s="180">
        <v>1.5</v>
      </c>
      <c r="G33" s="174">
        <f t="shared" si="9"/>
        <v>192.76499999999999</v>
      </c>
      <c r="H33" s="174">
        <f t="shared" si="5"/>
        <v>66.300000000000011</v>
      </c>
      <c r="I33" s="178">
        <f>SUM((H33+(H33*Q33+P33))*(1+F33))</f>
        <v>249.67250000000001</v>
      </c>
      <c r="J33" s="174">
        <f t="shared" si="6"/>
        <v>66.300000000000011</v>
      </c>
      <c r="K33" s="178">
        <f>SUM((J33+(J33*Q33+P33))*(1+F33))</f>
        <v>249.67250000000001</v>
      </c>
      <c r="L33" s="178">
        <f t="shared" si="7"/>
        <v>66.300000000000011</v>
      </c>
      <c r="M33" s="178">
        <f>SUM((L33+(P33+(L33*Q33)))*(1+F33))</f>
        <v>249.67250000000001</v>
      </c>
      <c r="N33" s="178">
        <f t="shared" si="8"/>
        <v>88.4</v>
      </c>
      <c r="O33" s="178">
        <f>SUM((N33+(N33*Q33+P33))*(1+F33))</f>
        <v>306.58000000000004</v>
      </c>
      <c r="P33" s="41">
        <f>PW!$J$154</f>
        <v>31.58</v>
      </c>
      <c r="Q33" s="225">
        <f>PW!$I$154</f>
        <v>0.03</v>
      </c>
      <c r="R33" s="41"/>
      <c r="S33" s="50">
        <v>85</v>
      </c>
    </row>
    <row r="34" spans="1:19" ht="154.5" customHeight="1">
      <c r="A34" s="173" t="s">
        <v>14619</v>
      </c>
      <c r="B34" s="173" t="s">
        <v>177</v>
      </c>
      <c r="C34" s="173" t="s">
        <v>99</v>
      </c>
      <c r="D34" s="177">
        <f>PW!$F$123</f>
        <v>43.4</v>
      </c>
      <c r="E34" s="177">
        <f>SUM((D34*R34)+P34)+Q34</f>
        <v>31.722000000000001</v>
      </c>
      <c r="F34" s="180">
        <v>1.5</v>
      </c>
      <c r="G34" s="174">
        <f t="shared" si="9"/>
        <v>187.80500000000001</v>
      </c>
      <c r="H34" s="174">
        <f t="shared" si="5"/>
        <v>65.099999999999994</v>
      </c>
      <c r="I34" s="178">
        <f>SUM((H34+((H34*R34)+(Q34*1.5)+P34))*(1+F34))</f>
        <v>253.495</v>
      </c>
      <c r="J34" s="174">
        <f t="shared" si="6"/>
        <v>65.099999999999994</v>
      </c>
      <c r="K34" s="178">
        <f>SUM((J34+((J34*R34)+(Q34*1.5)+P34))*(1+F34))</f>
        <v>253.495</v>
      </c>
      <c r="L34" s="178">
        <f t="shared" si="7"/>
        <v>65.099999999999994</v>
      </c>
      <c r="M34" s="178">
        <f>SUM((L34+((L34*R34)+(Q34*1.5)+P34))*(1+F34))</f>
        <v>253.495</v>
      </c>
      <c r="N34" s="178">
        <f t="shared" si="8"/>
        <v>86.8</v>
      </c>
      <c r="O34" s="178">
        <f>SUM((N34+((N34*R34)+(Q34*2)+P34))*(1+F34))</f>
        <v>319.185</v>
      </c>
      <c r="P34" s="41">
        <f>PW!$J$123</f>
        <v>22.57</v>
      </c>
      <c r="Q34" s="60">
        <f>PW!$K$123</f>
        <v>7.85</v>
      </c>
      <c r="R34" s="41">
        <f>PW!$I$123</f>
        <v>0.03</v>
      </c>
      <c r="S34" s="50">
        <v>70</v>
      </c>
    </row>
    <row r="35" spans="1:19" ht="160.5" customHeight="1">
      <c r="A35" s="173" t="s">
        <v>112</v>
      </c>
      <c r="B35" s="173" t="s">
        <v>178</v>
      </c>
      <c r="C35" s="173" t="s">
        <v>66</v>
      </c>
      <c r="D35" s="174">
        <f>PW!$F$68</f>
        <v>61.56</v>
      </c>
      <c r="E35" s="174">
        <f>SUM(P35+(D35*Q35))</f>
        <v>36.209199999999996</v>
      </c>
      <c r="F35" s="180">
        <v>1.5</v>
      </c>
      <c r="G35" s="174">
        <f t="shared" si="9"/>
        <v>244.423</v>
      </c>
      <c r="H35" s="174">
        <f t="shared" ref="H35" si="10">SUM(D35*1.5)</f>
        <v>92.34</v>
      </c>
      <c r="I35" s="178">
        <f>SUM((H35+(H35*Q35+P35))*(1+F35))</f>
        <v>326.7595</v>
      </c>
      <c r="J35" s="174">
        <f t="shared" ref="J35:J39" si="11">SUM(D35*1.5)</f>
        <v>92.34</v>
      </c>
      <c r="K35" s="178">
        <f>SUM((J35+(J35*Q35+P35))*(1+F35))</f>
        <v>326.7595</v>
      </c>
      <c r="L35" s="178">
        <f t="shared" ref="L35:L39" si="12">SUM(D35*1.5)</f>
        <v>92.34</v>
      </c>
      <c r="M35" s="178">
        <f>SUM((L35+(P35+(L35*Q35)))*(1+F35))</f>
        <v>326.7595</v>
      </c>
      <c r="N35" s="178">
        <f t="shared" ref="N35" si="13">SUM(D35*2)</f>
        <v>123.12</v>
      </c>
      <c r="O35" s="178">
        <f>SUM((N35+(N35*Q35+P35))*(1+F35))</f>
        <v>409.096</v>
      </c>
      <c r="P35" s="41">
        <f>PW!$J$68</f>
        <v>31.9</v>
      </c>
      <c r="Q35" s="225">
        <f>PW!$I$68</f>
        <v>7.0000000000000007E-2</v>
      </c>
      <c r="R35" s="41"/>
      <c r="S35" s="50">
        <v>35</v>
      </c>
    </row>
    <row r="36" spans="1:19" ht="225">
      <c r="A36" s="179" t="s">
        <v>14620</v>
      </c>
      <c r="B36" s="173" t="s">
        <v>180</v>
      </c>
      <c r="C36" s="173" t="s">
        <v>101</v>
      </c>
      <c r="D36" s="178">
        <f>PW!$F$147</f>
        <v>43.53</v>
      </c>
      <c r="E36" s="176">
        <f>PW!$H$147</f>
        <v>30.15</v>
      </c>
      <c r="F36" s="180">
        <v>1.5</v>
      </c>
      <c r="G36" s="174">
        <f t="shared" si="9"/>
        <v>184.20000000000002</v>
      </c>
      <c r="H36" s="174">
        <f t="shared" ref="H36:H39" si="14">SUM(D36*1.5)</f>
        <v>65.295000000000002</v>
      </c>
      <c r="I36" s="174">
        <f>SUM(((H36)+(P36-Q36)+(Q36*1.5))*(1+F36))</f>
        <v>230.8125</v>
      </c>
      <c r="J36" s="174">
        <f t="shared" si="11"/>
        <v>65.295000000000002</v>
      </c>
      <c r="K36" s="174">
        <f>SUM(((J36)+(P36-Q36)+(Q36*1.5))*(1+F36))</f>
        <v>230.8125</v>
      </c>
      <c r="L36" s="174">
        <f t="shared" si="12"/>
        <v>65.295000000000002</v>
      </c>
      <c r="M36" s="174">
        <f>SUM(((L36)+(P36-Q36)+(Q36*1.5))*(1+F36))</f>
        <v>230.8125</v>
      </c>
      <c r="N36" s="174">
        <f>SUM(D36*2)</f>
        <v>87.06</v>
      </c>
      <c r="O36" s="174">
        <f>SUM(((N36)+(P36-Q36)+(Q36*2))*(1+F36))</f>
        <v>293.02500000000003</v>
      </c>
      <c r="P36" s="41">
        <f>PW!$J$147</f>
        <v>23.91</v>
      </c>
      <c r="Q36" s="41">
        <f>PW!$K$147</f>
        <v>6.24</v>
      </c>
      <c r="R36" s="41"/>
      <c r="S36" s="50">
        <v>79</v>
      </c>
    </row>
    <row r="37" spans="1:19" ht="240">
      <c r="A37" s="179" t="s">
        <v>14621</v>
      </c>
      <c r="B37" s="173" t="s">
        <v>179</v>
      </c>
      <c r="C37" s="173" t="s">
        <v>93</v>
      </c>
      <c r="D37" s="176">
        <f>PW!$F$130</f>
        <v>42.68</v>
      </c>
      <c r="E37" s="176">
        <f>PW!$H$130</f>
        <v>27.88</v>
      </c>
      <c r="F37" s="180">
        <v>1.5</v>
      </c>
      <c r="G37" s="174">
        <f t="shared" si="9"/>
        <v>176.4</v>
      </c>
      <c r="H37" s="174">
        <f t="shared" ref="H37" si="15">SUM(D37*1.5)</f>
        <v>64.02</v>
      </c>
      <c r="I37" s="174">
        <f>SUM(((H37)+(P37-Q37)+(Q37*1.5))*(1+F37))</f>
        <v>227.625</v>
      </c>
      <c r="J37" s="174">
        <f t="shared" si="11"/>
        <v>64.02</v>
      </c>
      <c r="K37" s="174">
        <f>SUM(((J37)+(P37-Q37)+(Q37*1.5))*(1+F37))</f>
        <v>227.625</v>
      </c>
      <c r="L37" s="174">
        <f t="shared" si="12"/>
        <v>64.02</v>
      </c>
      <c r="M37" s="174">
        <f>SUM(((L37)+(P37-Q37)+(Q37*1.5))*(1+F37))</f>
        <v>227.625</v>
      </c>
      <c r="N37" s="174">
        <f>SUM(D37*2)</f>
        <v>85.36</v>
      </c>
      <c r="O37" s="174">
        <f>SUM(((N37)+(P37-Q37)+(Q37*2))*(1+F37))</f>
        <v>285.97500000000002</v>
      </c>
      <c r="P37" s="41">
        <v>25.03</v>
      </c>
      <c r="Q37" s="41">
        <v>4</v>
      </c>
      <c r="R37" s="41"/>
      <c r="S37" s="50">
        <v>75</v>
      </c>
    </row>
    <row r="38" spans="1:19" ht="195">
      <c r="A38" s="173" t="s">
        <v>14622</v>
      </c>
      <c r="B38" s="173" t="s">
        <v>181</v>
      </c>
      <c r="C38" s="173" t="s">
        <v>102</v>
      </c>
      <c r="D38" s="176">
        <f>PW!$F$147</f>
        <v>43.53</v>
      </c>
      <c r="E38" s="176">
        <f>$P$38+$Q$38</f>
        <v>30.15</v>
      </c>
      <c r="F38" s="180">
        <v>1.5</v>
      </c>
      <c r="G38" s="174">
        <f t="shared" si="9"/>
        <v>184.20000000000002</v>
      </c>
      <c r="H38" s="174">
        <f t="shared" ref="H38" si="16">SUM(D38*1.5)</f>
        <v>65.295000000000002</v>
      </c>
      <c r="I38" s="174">
        <f>SUM(((H38)+(P38-Q38)+(Q38*1.5))*(1+F38))</f>
        <v>230.8125</v>
      </c>
      <c r="J38" s="174">
        <f t="shared" si="11"/>
        <v>65.295000000000002</v>
      </c>
      <c r="K38" s="174">
        <f>SUM(((J38)+(P38-Q38)+(Q38*1.5))*(1+F38))</f>
        <v>230.8125</v>
      </c>
      <c r="L38" s="174">
        <f t="shared" si="12"/>
        <v>65.295000000000002</v>
      </c>
      <c r="M38" s="174">
        <f>SUM(((L38)+(P38-Q38)+(Q38*1.5))*(1+F38))</f>
        <v>230.8125</v>
      </c>
      <c r="N38" s="174">
        <f>SUM(D38*2)</f>
        <v>87.06</v>
      </c>
      <c r="O38" s="174">
        <f>SUM(((N38)+(P38-Q38)+(Q38*2))*(1+F38))</f>
        <v>293.02500000000003</v>
      </c>
      <c r="P38" s="41">
        <f>PW!$J$147</f>
        <v>23.91</v>
      </c>
      <c r="Q38" s="41">
        <f>PW!$K$147</f>
        <v>6.24</v>
      </c>
      <c r="R38" s="41"/>
      <c r="S38" s="50">
        <v>79</v>
      </c>
    </row>
    <row r="39" spans="1:19" ht="180">
      <c r="A39" s="173" t="s">
        <v>43</v>
      </c>
      <c r="B39" s="173" t="s">
        <v>14623</v>
      </c>
      <c r="C39" s="173" t="s">
        <v>59</v>
      </c>
      <c r="D39" s="174">
        <f>PW!$F$80</f>
        <v>45.06</v>
      </c>
      <c r="E39" s="176">
        <f>PW!$H$80</f>
        <v>29.41</v>
      </c>
      <c r="F39" s="180">
        <v>1.5</v>
      </c>
      <c r="G39" s="174">
        <f t="shared" si="9"/>
        <v>186.17500000000001</v>
      </c>
      <c r="H39" s="174">
        <f t="shared" si="14"/>
        <v>67.59</v>
      </c>
      <c r="I39" s="178">
        <f>SUM((H39+E39)*(1+F39))</f>
        <v>242.5</v>
      </c>
      <c r="J39" s="174">
        <f t="shared" si="11"/>
        <v>67.59</v>
      </c>
      <c r="K39" s="174">
        <f>SUM((J39+E39)*(1+F39))</f>
        <v>242.5</v>
      </c>
      <c r="L39" s="174">
        <f t="shared" si="12"/>
        <v>67.59</v>
      </c>
      <c r="M39" s="174">
        <f>SUM(E39+L39)*(1+F39)</f>
        <v>242.5</v>
      </c>
      <c r="N39" s="174">
        <f t="shared" ref="N39" si="17">SUM(D39*2)</f>
        <v>90.12</v>
      </c>
      <c r="O39" s="174">
        <f>SUM((N39+E39)*(1+F39))</f>
        <v>298.82499999999999</v>
      </c>
      <c r="P39" s="41"/>
      <c r="Q39" s="41"/>
      <c r="R39" s="41"/>
      <c r="S39" s="50">
        <v>43</v>
      </c>
    </row>
  </sheetData>
  <sheetProtection sort="0" autoFilter="0"/>
  <autoFilter ref="A3:O39" xr:uid="{B9B96CBD-4D69-4284-B342-160F468802E9}"/>
  <mergeCells count="1">
    <mergeCell ref="A1:C1"/>
  </mergeCells>
  <printOptions horizontalCentered="1"/>
  <pageMargins left="0.45" right="0.45" top="0.75" bottom="1" header="0.3" footer="0.3"/>
  <pageSetup paperSize="3" scale="49" fitToHeight="0" orientation="landscape" r:id="rId1"/>
  <headerFooter>
    <oddHeader>&amp;LGROUP 77201, AWARD 23150
INTELLIGENT FACILITY &amp;&amp; SECURITY SYSTEMS AND SOLUTIONS
&amp;RGREAT LAKES BUILDING SYSTEMS INC
CONTRACT NO.: PT68804</oddHeader>
    <oddFooter>&amp;L&amp;F
&amp;A&amp;REffective Dates:
Equipment: 4/28/22
Prevailing Wage Rates: 7/1/25
Non-Prevailing Wage Rates: 4/28/22</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Instructions</vt:lpstr>
      <vt:lpstr>Cover Page</vt:lpstr>
      <vt:lpstr>Equipment Pricing</vt:lpstr>
      <vt:lpstr>Central Station Monitor Pricing</vt:lpstr>
      <vt:lpstr>PW</vt:lpstr>
      <vt:lpstr>Region 7 Labor Rates</vt:lpstr>
      <vt:lpstr>Region 8 Labor Rates</vt:lpstr>
      <vt:lpstr>Region 9 Labor Rates</vt:lpstr>
      <vt:lpstr>PW!Print_Area</vt:lpstr>
      <vt:lpstr>'Central Station Monitor Pricing'!Print_Titles</vt:lpstr>
      <vt:lpstr>'Equipment Pricing'!Print_Titles</vt:lpstr>
      <vt:lpstr>'Region 7 Labor Rates'!Print_Titles</vt:lpstr>
      <vt:lpstr>'Region 8 Labor Rates'!Print_Titles</vt:lpstr>
      <vt:lpstr>'Region 9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2025-07-16T19:03:52Z</cp:lastPrinted>
  <dcterms:created xsi:type="dcterms:W3CDTF">2008-04-30T14:04:58Z</dcterms:created>
  <dcterms:modified xsi:type="dcterms:W3CDTF">2025-07-16T19:05:11Z</dcterms:modified>
</cp:coreProperties>
</file>